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NDREW.CRANE-DROESCH\AppData\Local\Microsoft\Windows\INetCache\Content.Outlook\R3TEBIRH\"/>
    </mc:Choice>
  </mc:AlternateContent>
  <bookViews>
    <workbookView xWindow="-15" yWindow="-15" windowWidth="18120" windowHeight="11400" tabRatio="886"/>
  </bookViews>
  <sheets>
    <sheet name="Journals to Add to the Rankings" sheetId="23" r:id="rId1"/>
    <sheet name="ERS Journal Articles FY09-FY15" sheetId="1" r:id="rId2"/>
    <sheet name="ERS Journal Articles FY16-FY17 " sheetId="20" r:id="rId3"/>
    <sheet name="RRED FY16 and FY17 Raw Data" sheetId="21" r:id="rId4"/>
    <sheet name="FY16 and FY17 List of Journals" sheetId="22" r:id="rId5"/>
    <sheet name="Crosswalks" sheetId="19" state="hidden" r:id="rId6"/>
    <sheet name="ERS publications" sheetId="17" state="hidden" r:id="rId7"/>
    <sheet name="Count by Staff" sheetId="16" state="hidden" r:id="rId8"/>
    <sheet name="Count by Year" sheetId="15" state="hidden" r:id="rId9"/>
    <sheet name="By Journal" sheetId="12" state="hidden" r:id="rId10"/>
    <sheet name="By Divsion" sheetId="4" state="hidden" r:id="rId11"/>
    <sheet name="By Pgm Area" sheetId="7" state="hidden" r:id="rId12"/>
    <sheet name="Staff Analysis" sheetId="18" state="hidden" r:id="rId13"/>
  </sheets>
  <definedNames>
    <definedName name="_xlnm._FilterDatabase" localSheetId="1" hidden="1">'ERS Journal Articles FY09-FY15'!$D$1:$D$806</definedName>
  </definedNames>
  <calcPr calcId="152511"/>
  <pivotCaches>
    <pivotCache cacheId="0" r:id="rId14"/>
  </pivotCaches>
</workbook>
</file>

<file path=xl/calcChain.xml><?xml version="1.0" encoding="utf-8"?>
<calcChain xmlns="http://schemas.openxmlformats.org/spreadsheetml/2006/main">
  <c r="B120" i="22" l="1"/>
  <c r="B119" i="22"/>
  <c r="B118" i="22"/>
  <c r="B117" i="22"/>
  <c r="B116" i="22"/>
  <c r="B115" i="22"/>
  <c r="B114" i="22"/>
  <c r="B113" i="22"/>
  <c r="B112" i="22"/>
  <c r="B111" i="22"/>
  <c r="B110" i="22"/>
  <c r="B109" i="22"/>
  <c r="B108" i="22"/>
  <c r="B107" i="22"/>
  <c r="B106" i="22"/>
  <c r="B105" i="22"/>
  <c r="B104" i="22"/>
  <c r="B103" i="22"/>
  <c r="B102" i="22"/>
  <c r="B101" i="22"/>
  <c r="B100" i="22"/>
  <c r="B99" i="22"/>
  <c r="B98" i="22"/>
  <c r="B97" i="22"/>
  <c r="B96" i="22"/>
  <c r="B95" i="22"/>
  <c r="B94" i="22"/>
  <c r="B93" i="22"/>
  <c r="B92" i="22"/>
  <c r="B91" i="22"/>
  <c r="B90" i="22"/>
  <c r="B89" i="22"/>
  <c r="B88" i="22"/>
  <c r="B87" i="22"/>
  <c r="B86" i="22"/>
  <c r="B85" i="22"/>
  <c r="B84" i="22"/>
  <c r="B83" i="22"/>
  <c r="B82" i="22"/>
  <c r="B81" i="22"/>
  <c r="B80" i="22"/>
  <c r="B79" i="22"/>
  <c r="B78" i="22"/>
  <c r="B77" i="22"/>
  <c r="B76" i="22"/>
  <c r="B75" i="22"/>
  <c r="B74" i="22"/>
  <c r="B73" i="22"/>
  <c r="B72" i="22"/>
  <c r="B71" i="22"/>
  <c r="B70" i="22"/>
  <c r="B69" i="22"/>
  <c r="B68" i="22"/>
  <c r="B67" i="22"/>
  <c r="B66" i="22"/>
  <c r="B65" i="22"/>
  <c r="B64" i="22"/>
  <c r="B63" i="22"/>
  <c r="B62" i="22"/>
  <c r="B61" i="22"/>
  <c r="B60" i="22"/>
  <c r="B59" i="22"/>
  <c r="B58" i="22"/>
  <c r="B57" i="22"/>
  <c r="B56" i="22"/>
  <c r="B55" i="22"/>
  <c r="B54" i="22"/>
  <c r="B53" i="22"/>
  <c r="B52" i="22"/>
  <c r="B51" i="22"/>
  <c r="B50" i="22"/>
  <c r="B49" i="22"/>
  <c r="B48" i="22"/>
  <c r="B47" i="22"/>
  <c r="B46" i="22"/>
  <c r="B45" i="22"/>
  <c r="B44" i="22"/>
  <c r="B43" i="22"/>
  <c r="B42" i="22"/>
  <c r="B41" i="22"/>
  <c r="B40" i="22"/>
  <c r="B39" i="22"/>
  <c r="B5" i="22"/>
  <c r="B13" i="22"/>
  <c r="B12" i="22"/>
  <c r="B9" i="22"/>
  <c r="B8" i="22"/>
  <c r="B7" i="22"/>
  <c r="G125" i="1" l="1"/>
  <c r="H125" i="1"/>
  <c r="G3" i="1"/>
  <c r="H3" i="1"/>
  <c r="H4" i="1"/>
  <c r="G5" i="1"/>
  <c r="H5" i="1"/>
  <c r="H6" i="1"/>
  <c r="G7" i="1"/>
  <c r="H7" i="1"/>
  <c r="H8" i="1"/>
  <c r="G9" i="1"/>
  <c r="H9" i="1"/>
  <c r="G10" i="1"/>
  <c r="H10" i="1"/>
  <c r="G11" i="1"/>
  <c r="H11" i="1"/>
  <c r="G12" i="1"/>
  <c r="H12" i="1"/>
  <c r="G13" i="1"/>
  <c r="H13" i="1"/>
  <c r="G14" i="1"/>
  <c r="H14" i="1"/>
  <c r="H15" i="1"/>
  <c r="G16" i="1"/>
  <c r="H16" i="1"/>
  <c r="G17" i="1"/>
  <c r="H17" i="1"/>
  <c r="G18" i="1"/>
  <c r="H18" i="1"/>
  <c r="G19" i="1"/>
  <c r="H19" i="1"/>
  <c r="G20" i="1"/>
  <c r="H20" i="1"/>
  <c r="G21" i="1"/>
  <c r="H21" i="1"/>
  <c r="G22" i="1"/>
  <c r="H22" i="1"/>
  <c r="G23" i="1"/>
  <c r="H23" i="1"/>
  <c r="H24" i="1"/>
  <c r="H25" i="1"/>
  <c r="G26" i="1"/>
  <c r="H26" i="1"/>
  <c r="G27" i="1"/>
  <c r="H27" i="1"/>
  <c r="G28" i="1"/>
  <c r="H28" i="1"/>
  <c r="H29" i="1"/>
  <c r="G30" i="1"/>
  <c r="H30" i="1"/>
  <c r="H31" i="1"/>
  <c r="G32" i="1"/>
  <c r="H32" i="1"/>
  <c r="G33" i="1"/>
  <c r="H33" i="1"/>
  <c r="G34" i="1"/>
  <c r="H34" i="1"/>
  <c r="H35" i="1"/>
  <c r="H36" i="1"/>
  <c r="G37" i="1"/>
  <c r="H37" i="1"/>
  <c r="G38" i="1"/>
  <c r="H38" i="1"/>
  <c r="G39" i="1"/>
  <c r="H39" i="1"/>
  <c r="G40" i="1"/>
  <c r="H40" i="1"/>
  <c r="G41" i="1"/>
  <c r="H41" i="1"/>
  <c r="G42" i="1"/>
  <c r="H42" i="1"/>
  <c r="G43" i="1"/>
  <c r="H43" i="1"/>
  <c r="G44" i="1"/>
  <c r="H44" i="1"/>
  <c r="H45" i="1"/>
  <c r="G46" i="1"/>
  <c r="H46" i="1"/>
  <c r="G47" i="1"/>
  <c r="H47" i="1"/>
  <c r="G48" i="1"/>
  <c r="H48" i="1"/>
  <c r="H49" i="1"/>
  <c r="G50" i="1"/>
  <c r="H50" i="1"/>
  <c r="G51" i="1"/>
  <c r="H51" i="1"/>
  <c r="G52" i="1"/>
  <c r="H52" i="1"/>
  <c r="G53" i="1"/>
  <c r="H53" i="1"/>
  <c r="G54" i="1"/>
  <c r="H54" i="1"/>
  <c r="H55" i="1"/>
  <c r="H56" i="1"/>
  <c r="H57" i="1"/>
  <c r="H58" i="1"/>
  <c r="G59" i="1"/>
  <c r="H59" i="1"/>
  <c r="G60" i="1"/>
  <c r="H60" i="1"/>
  <c r="G61" i="1"/>
  <c r="H61" i="1"/>
  <c r="H62" i="1"/>
  <c r="H63" i="1"/>
  <c r="H64" i="1"/>
  <c r="G65" i="1"/>
  <c r="H65" i="1"/>
  <c r="G66" i="1"/>
  <c r="H66" i="1"/>
  <c r="G67" i="1"/>
  <c r="H67" i="1"/>
  <c r="G68" i="1"/>
  <c r="H68" i="1"/>
  <c r="H69" i="1"/>
  <c r="G70" i="1"/>
  <c r="H70" i="1"/>
  <c r="H71" i="1"/>
  <c r="H72" i="1"/>
  <c r="G73" i="1"/>
  <c r="H73" i="1"/>
  <c r="G74" i="1"/>
  <c r="H74" i="1"/>
  <c r="G75" i="1"/>
  <c r="H75" i="1"/>
  <c r="G76" i="1"/>
  <c r="H76" i="1"/>
  <c r="H77" i="1"/>
  <c r="G78" i="1"/>
  <c r="H78" i="1"/>
  <c r="G79" i="1"/>
  <c r="H79" i="1"/>
  <c r="G80" i="1"/>
  <c r="H80" i="1"/>
  <c r="G81" i="1"/>
  <c r="H81" i="1"/>
  <c r="G82" i="1"/>
  <c r="H82" i="1"/>
  <c r="G83" i="1"/>
  <c r="H83" i="1"/>
  <c r="G84" i="1"/>
  <c r="H84" i="1"/>
  <c r="H85" i="1"/>
  <c r="G86" i="1"/>
  <c r="H86" i="1"/>
  <c r="H87" i="1"/>
  <c r="G88" i="1"/>
  <c r="H88" i="1"/>
  <c r="H89" i="1"/>
  <c r="H90" i="1"/>
  <c r="H91" i="1"/>
  <c r="G92" i="1"/>
  <c r="H92" i="1"/>
  <c r="H93" i="1"/>
  <c r="G94" i="1"/>
  <c r="H94" i="1"/>
  <c r="G95" i="1"/>
  <c r="H95" i="1"/>
  <c r="H96" i="1"/>
  <c r="G97" i="1"/>
  <c r="H97" i="1"/>
  <c r="G98" i="1"/>
  <c r="H98" i="1"/>
  <c r="G99" i="1"/>
  <c r="H99" i="1"/>
  <c r="G100" i="1"/>
  <c r="H100" i="1"/>
  <c r="H101" i="1"/>
  <c r="G102" i="1"/>
  <c r="H102" i="1"/>
  <c r="G103" i="1"/>
  <c r="H103" i="1"/>
  <c r="G104" i="1"/>
  <c r="H104" i="1"/>
  <c r="G105" i="1"/>
  <c r="H105" i="1"/>
  <c r="G106" i="1"/>
  <c r="H106" i="1"/>
  <c r="G107" i="1"/>
  <c r="H107" i="1"/>
  <c r="G108" i="1"/>
  <c r="H108" i="1"/>
  <c r="G109" i="1"/>
  <c r="H109" i="1"/>
  <c r="G110" i="1"/>
  <c r="H110" i="1"/>
  <c r="G111" i="1"/>
  <c r="H111" i="1"/>
  <c r="H112" i="1"/>
  <c r="G113" i="1"/>
  <c r="H113" i="1"/>
  <c r="G114" i="1"/>
  <c r="H114" i="1"/>
  <c r="G115" i="1"/>
  <c r="H115" i="1"/>
  <c r="H116" i="1"/>
  <c r="H117" i="1"/>
  <c r="H118" i="1"/>
  <c r="G119" i="1"/>
  <c r="H119" i="1"/>
  <c r="G120" i="1"/>
  <c r="H120" i="1"/>
  <c r="G121" i="1"/>
  <c r="H121" i="1"/>
  <c r="G122" i="1"/>
  <c r="H122" i="1"/>
  <c r="H123" i="1"/>
  <c r="G124" i="1"/>
  <c r="H124" i="1"/>
  <c r="H126" i="1"/>
  <c r="G127" i="1"/>
  <c r="H127" i="1"/>
  <c r="H128" i="1"/>
  <c r="H129" i="1"/>
  <c r="G130" i="1"/>
  <c r="H130" i="1"/>
  <c r="G131" i="1"/>
  <c r="H131" i="1"/>
  <c r="G132" i="1"/>
  <c r="H132" i="1"/>
  <c r="G133" i="1"/>
  <c r="H133" i="1"/>
  <c r="G134" i="1"/>
  <c r="H134" i="1"/>
  <c r="H135" i="1"/>
  <c r="G136" i="1"/>
  <c r="H136" i="1"/>
  <c r="G137" i="1"/>
  <c r="H137" i="1"/>
  <c r="G138" i="1"/>
  <c r="H138" i="1"/>
  <c r="G139" i="1"/>
  <c r="H139" i="1"/>
  <c r="H140" i="1"/>
  <c r="H141" i="1"/>
  <c r="G142" i="1"/>
  <c r="H142" i="1"/>
  <c r="G143" i="1"/>
  <c r="H143" i="1"/>
  <c r="G144" i="1"/>
  <c r="H144" i="1"/>
  <c r="G145" i="1"/>
  <c r="H145" i="1"/>
  <c r="H146" i="1"/>
  <c r="H147" i="1"/>
  <c r="H148" i="1"/>
  <c r="G149" i="1"/>
  <c r="H149" i="1"/>
  <c r="H150" i="1"/>
  <c r="G151" i="1"/>
  <c r="H151" i="1"/>
  <c r="G152" i="1"/>
  <c r="H152" i="1"/>
  <c r="G153" i="1"/>
  <c r="H153" i="1"/>
  <c r="H154" i="1"/>
  <c r="G155" i="1"/>
  <c r="H155" i="1"/>
  <c r="G156" i="1"/>
  <c r="H156" i="1"/>
  <c r="G157" i="1"/>
  <c r="H157" i="1"/>
  <c r="G158" i="1"/>
  <c r="H158" i="1"/>
  <c r="G159" i="1"/>
  <c r="H159" i="1"/>
  <c r="G160" i="1"/>
  <c r="H160" i="1"/>
  <c r="G161" i="1"/>
  <c r="H161" i="1"/>
  <c r="G162" i="1"/>
  <c r="H162" i="1"/>
  <c r="G163" i="1"/>
  <c r="H163" i="1"/>
  <c r="G164" i="1"/>
  <c r="H164" i="1"/>
  <c r="H165" i="1"/>
  <c r="H166" i="1"/>
  <c r="G167" i="1"/>
  <c r="H167" i="1"/>
  <c r="G168" i="1"/>
  <c r="H168" i="1"/>
  <c r="H169" i="1"/>
  <c r="H170" i="1"/>
  <c r="H171" i="1"/>
  <c r="G172" i="1"/>
  <c r="H172" i="1"/>
  <c r="H173" i="1"/>
  <c r="G174" i="1"/>
  <c r="H174" i="1"/>
  <c r="G175" i="1"/>
  <c r="H175" i="1"/>
  <c r="G176" i="1"/>
  <c r="H176" i="1"/>
  <c r="G177" i="1"/>
  <c r="H177" i="1"/>
  <c r="G178" i="1"/>
  <c r="H178" i="1"/>
  <c r="G179" i="1"/>
  <c r="H179" i="1"/>
  <c r="H180" i="1"/>
  <c r="G181" i="1"/>
  <c r="H181" i="1"/>
  <c r="G182" i="1"/>
  <c r="H182" i="1"/>
  <c r="G183" i="1"/>
  <c r="H183" i="1"/>
  <c r="G184" i="1"/>
  <c r="H184"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G204" i="1"/>
  <c r="H204" i="1"/>
  <c r="G205" i="1"/>
  <c r="H205" i="1"/>
  <c r="G206" i="1"/>
  <c r="H206" i="1"/>
  <c r="G207" i="1"/>
  <c r="H207" i="1"/>
  <c r="G208" i="1"/>
  <c r="H208" i="1"/>
  <c r="G209" i="1"/>
  <c r="H209" i="1"/>
  <c r="G210" i="1"/>
  <c r="H210" i="1"/>
  <c r="G211" i="1"/>
  <c r="H211" i="1"/>
  <c r="G212" i="1"/>
  <c r="H212" i="1"/>
  <c r="G213" i="1"/>
  <c r="H213" i="1"/>
  <c r="G214" i="1"/>
  <c r="H214" i="1"/>
  <c r="G215" i="1"/>
  <c r="H215" i="1"/>
  <c r="G216" i="1"/>
  <c r="H216" i="1"/>
  <c r="G217" i="1"/>
  <c r="H217" i="1"/>
  <c r="G218" i="1"/>
  <c r="H218" i="1"/>
  <c r="G219" i="1"/>
  <c r="H219" i="1"/>
  <c r="G220" i="1"/>
  <c r="H220" i="1"/>
  <c r="G221" i="1"/>
  <c r="H221" i="1"/>
  <c r="G222" i="1"/>
  <c r="H222" i="1"/>
  <c r="G223" i="1"/>
  <c r="H223" i="1"/>
  <c r="G224" i="1"/>
  <c r="H224" i="1"/>
  <c r="G225" i="1"/>
  <c r="H225" i="1"/>
  <c r="G226" i="1"/>
  <c r="H226" i="1"/>
  <c r="G227" i="1"/>
  <c r="H227" i="1"/>
  <c r="G228" i="1"/>
  <c r="H228" i="1"/>
  <c r="G229" i="1"/>
  <c r="H229" i="1"/>
  <c r="G230" i="1"/>
  <c r="H230" i="1"/>
  <c r="G231" i="1"/>
  <c r="H231" i="1"/>
  <c r="G232" i="1"/>
  <c r="H232" i="1"/>
  <c r="G233" i="1"/>
  <c r="H233" i="1"/>
  <c r="G234" i="1"/>
  <c r="H234" i="1"/>
  <c r="G235" i="1"/>
  <c r="H235" i="1"/>
  <c r="G236" i="1"/>
  <c r="H236" i="1"/>
  <c r="G237" i="1"/>
  <c r="H237" i="1"/>
  <c r="G238" i="1"/>
  <c r="H238" i="1"/>
  <c r="G239" i="1"/>
  <c r="H239" i="1"/>
  <c r="G240" i="1"/>
  <c r="H240" i="1"/>
  <c r="G241" i="1"/>
  <c r="H241" i="1"/>
  <c r="G242" i="1"/>
  <c r="H242" i="1"/>
  <c r="G243" i="1"/>
  <c r="H243" i="1"/>
  <c r="G244" i="1"/>
  <c r="H244" i="1"/>
  <c r="G245" i="1"/>
  <c r="H245" i="1"/>
  <c r="G246" i="1"/>
  <c r="H246" i="1"/>
  <c r="G247" i="1"/>
  <c r="H247" i="1"/>
  <c r="G248" i="1"/>
  <c r="H248" i="1"/>
  <c r="G249" i="1"/>
  <c r="H249" i="1"/>
  <c r="G250" i="1"/>
  <c r="H250" i="1"/>
  <c r="G251" i="1"/>
  <c r="H251" i="1"/>
  <c r="G252" i="1"/>
  <c r="H252" i="1"/>
  <c r="G253" i="1"/>
  <c r="H253" i="1"/>
  <c r="G254" i="1"/>
  <c r="H254" i="1"/>
  <c r="G255" i="1"/>
  <c r="H255" i="1"/>
  <c r="G256" i="1"/>
  <c r="H256" i="1"/>
  <c r="G257" i="1"/>
  <c r="H257" i="1"/>
  <c r="G258" i="1"/>
  <c r="H258" i="1"/>
  <c r="G259" i="1"/>
  <c r="H259" i="1"/>
  <c r="G260" i="1"/>
  <c r="H260" i="1"/>
  <c r="G261" i="1"/>
  <c r="H261" i="1"/>
  <c r="G262" i="1"/>
  <c r="H262" i="1"/>
  <c r="G263" i="1"/>
  <c r="H263" i="1"/>
  <c r="G264" i="1"/>
  <c r="H264" i="1"/>
  <c r="G265" i="1"/>
  <c r="H265" i="1"/>
  <c r="G266" i="1"/>
  <c r="H266" i="1"/>
  <c r="G267" i="1"/>
  <c r="H267" i="1"/>
  <c r="G268" i="1"/>
  <c r="H268" i="1"/>
  <c r="G269" i="1"/>
  <c r="H269" i="1"/>
  <c r="G270" i="1"/>
  <c r="H270" i="1"/>
  <c r="G271" i="1"/>
  <c r="H271" i="1"/>
  <c r="G272" i="1"/>
  <c r="H272" i="1"/>
  <c r="G273" i="1"/>
  <c r="H273" i="1"/>
  <c r="G274" i="1"/>
  <c r="H274" i="1"/>
  <c r="G275" i="1"/>
  <c r="H275" i="1"/>
  <c r="G276" i="1"/>
  <c r="H276" i="1"/>
  <c r="G277" i="1"/>
  <c r="H277" i="1"/>
  <c r="G278" i="1"/>
  <c r="H278" i="1"/>
  <c r="G279" i="1"/>
  <c r="H279" i="1"/>
  <c r="G280" i="1"/>
  <c r="H280" i="1"/>
  <c r="G281" i="1"/>
  <c r="H281" i="1"/>
  <c r="G282" i="1"/>
  <c r="H282" i="1"/>
  <c r="G283" i="1"/>
  <c r="H283" i="1"/>
  <c r="G284" i="1"/>
  <c r="H284" i="1"/>
  <c r="G285" i="1"/>
  <c r="H285" i="1"/>
  <c r="G286" i="1"/>
  <c r="H286" i="1"/>
  <c r="G287" i="1"/>
  <c r="H287" i="1"/>
  <c r="G288" i="1"/>
  <c r="H288" i="1"/>
  <c r="G289" i="1"/>
  <c r="H289" i="1"/>
  <c r="G290" i="1"/>
  <c r="H290" i="1"/>
  <c r="G291" i="1"/>
  <c r="H291" i="1"/>
  <c r="G292" i="1"/>
  <c r="H292" i="1"/>
  <c r="G293" i="1"/>
  <c r="H293" i="1"/>
  <c r="G294" i="1"/>
  <c r="H294" i="1"/>
  <c r="G295" i="1"/>
  <c r="H295" i="1"/>
  <c r="G296" i="1"/>
  <c r="H296" i="1"/>
  <c r="G297" i="1"/>
  <c r="H297" i="1"/>
  <c r="G298" i="1"/>
  <c r="H298" i="1"/>
  <c r="G299" i="1"/>
  <c r="H299" i="1"/>
  <c r="G300" i="1"/>
  <c r="H300" i="1"/>
  <c r="G301" i="1"/>
  <c r="H301" i="1"/>
  <c r="G302" i="1"/>
  <c r="H302" i="1"/>
  <c r="G303" i="1"/>
  <c r="H303" i="1"/>
  <c r="G304" i="1"/>
  <c r="H304" i="1"/>
  <c r="G305" i="1"/>
  <c r="H305" i="1"/>
  <c r="G306" i="1"/>
  <c r="H306" i="1"/>
  <c r="G307" i="1"/>
  <c r="H307" i="1"/>
  <c r="G308" i="1"/>
  <c r="H308" i="1"/>
  <c r="G309" i="1"/>
  <c r="H309" i="1"/>
  <c r="G310" i="1"/>
  <c r="H310" i="1"/>
  <c r="G311" i="1"/>
  <c r="H311" i="1"/>
  <c r="G312" i="1"/>
  <c r="H312" i="1"/>
  <c r="G313" i="1"/>
  <c r="H313" i="1"/>
  <c r="G314" i="1"/>
  <c r="H314" i="1"/>
  <c r="G315" i="1"/>
  <c r="H315" i="1"/>
  <c r="G316" i="1"/>
  <c r="H316" i="1"/>
  <c r="G317" i="1"/>
  <c r="H317" i="1"/>
  <c r="G318" i="1"/>
  <c r="H318" i="1"/>
  <c r="G319" i="1"/>
  <c r="H319" i="1"/>
  <c r="G320" i="1"/>
  <c r="H320" i="1"/>
  <c r="G321" i="1"/>
  <c r="H321" i="1"/>
  <c r="G322" i="1"/>
  <c r="H322" i="1"/>
  <c r="G323" i="1"/>
  <c r="H323" i="1"/>
  <c r="G324" i="1"/>
  <c r="H324" i="1"/>
  <c r="G325" i="1"/>
  <c r="H325" i="1"/>
  <c r="G326" i="1"/>
  <c r="H326" i="1"/>
  <c r="G327" i="1"/>
  <c r="H327" i="1"/>
  <c r="G328" i="1"/>
  <c r="H328" i="1"/>
  <c r="G329" i="1"/>
  <c r="H329" i="1"/>
  <c r="G330" i="1"/>
  <c r="H330" i="1"/>
  <c r="G331" i="1"/>
  <c r="H331" i="1"/>
  <c r="G332" i="1"/>
  <c r="H332" i="1"/>
  <c r="G333" i="1"/>
  <c r="H333" i="1"/>
  <c r="G334" i="1"/>
  <c r="H334" i="1"/>
  <c r="G335" i="1"/>
  <c r="H335" i="1"/>
  <c r="G336" i="1"/>
  <c r="H336" i="1"/>
  <c r="G337" i="1"/>
  <c r="H337" i="1"/>
  <c r="G338" i="1"/>
  <c r="H338" i="1"/>
  <c r="G339" i="1"/>
  <c r="H339" i="1"/>
  <c r="G340" i="1"/>
  <c r="H340" i="1"/>
  <c r="G341" i="1"/>
  <c r="H341" i="1"/>
  <c r="G342" i="1"/>
  <c r="H342" i="1"/>
  <c r="G343" i="1"/>
  <c r="H343" i="1"/>
  <c r="G344" i="1"/>
  <c r="H344" i="1"/>
  <c r="G345" i="1"/>
  <c r="H345" i="1"/>
  <c r="G346" i="1"/>
  <c r="H346" i="1"/>
  <c r="G347" i="1"/>
  <c r="H347" i="1"/>
  <c r="G348" i="1"/>
  <c r="H348" i="1"/>
  <c r="G349" i="1"/>
  <c r="H349" i="1"/>
  <c r="G350" i="1"/>
  <c r="H350" i="1"/>
  <c r="G351" i="1"/>
  <c r="H351" i="1"/>
  <c r="G352" i="1"/>
  <c r="H352" i="1"/>
  <c r="G353" i="1"/>
  <c r="H353" i="1"/>
  <c r="G354" i="1"/>
  <c r="H354" i="1"/>
  <c r="G355" i="1"/>
  <c r="H355" i="1"/>
  <c r="G356" i="1"/>
  <c r="H356" i="1"/>
  <c r="G357" i="1"/>
  <c r="H357" i="1"/>
  <c r="G358" i="1"/>
  <c r="H358" i="1"/>
  <c r="G359" i="1"/>
  <c r="H359" i="1"/>
  <c r="G360" i="1"/>
  <c r="H360" i="1"/>
  <c r="G361" i="1"/>
  <c r="H361" i="1"/>
  <c r="G362" i="1"/>
  <c r="H362" i="1"/>
  <c r="G363" i="1"/>
  <c r="H363" i="1"/>
  <c r="G364" i="1"/>
  <c r="H364" i="1"/>
  <c r="G365" i="1"/>
  <c r="H365" i="1"/>
  <c r="G366" i="1"/>
  <c r="H366" i="1"/>
  <c r="G367" i="1"/>
  <c r="H367" i="1"/>
  <c r="G368" i="1"/>
  <c r="H368" i="1"/>
  <c r="G369" i="1"/>
  <c r="H369" i="1"/>
  <c r="G370" i="1"/>
  <c r="H370" i="1"/>
  <c r="G371" i="1"/>
  <c r="H371" i="1"/>
  <c r="G372" i="1"/>
  <c r="H372" i="1"/>
  <c r="G373" i="1"/>
  <c r="H373" i="1"/>
  <c r="G374" i="1"/>
  <c r="H374" i="1"/>
  <c r="G375" i="1"/>
  <c r="H375" i="1"/>
  <c r="G376" i="1"/>
  <c r="H376" i="1"/>
  <c r="G377" i="1"/>
  <c r="H377" i="1"/>
  <c r="G378" i="1"/>
  <c r="H378" i="1"/>
  <c r="G379" i="1"/>
  <c r="H379" i="1"/>
  <c r="G380" i="1"/>
  <c r="H380" i="1"/>
  <c r="G381" i="1"/>
  <c r="H381" i="1"/>
  <c r="G382" i="1"/>
  <c r="H382" i="1"/>
  <c r="G383" i="1"/>
  <c r="H383" i="1"/>
  <c r="G384" i="1"/>
  <c r="H384" i="1"/>
  <c r="G385" i="1"/>
  <c r="H385" i="1"/>
  <c r="G386" i="1"/>
  <c r="H386" i="1"/>
  <c r="G387" i="1"/>
  <c r="H387" i="1"/>
  <c r="G388" i="1"/>
  <c r="H388" i="1"/>
  <c r="G389" i="1"/>
  <c r="H389" i="1"/>
  <c r="G390" i="1"/>
  <c r="H390" i="1"/>
  <c r="G391" i="1"/>
  <c r="H391" i="1"/>
  <c r="G392" i="1"/>
  <c r="H392" i="1"/>
  <c r="G393" i="1"/>
  <c r="H393" i="1"/>
  <c r="G394" i="1"/>
  <c r="H394" i="1"/>
  <c r="G395" i="1"/>
  <c r="H395" i="1"/>
  <c r="G396" i="1"/>
  <c r="H396" i="1"/>
  <c r="G397" i="1"/>
  <c r="H397" i="1"/>
  <c r="G398" i="1"/>
  <c r="H398" i="1"/>
  <c r="G399" i="1"/>
  <c r="H399" i="1"/>
  <c r="G400" i="1"/>
  <c r="H400" i="1"/>
  <c r="G401" i="1"/>
  <c r="H401" i="1"/>
  <c r="G402" i="1"/>
  <c r="H402" i="1"/>
  <c r="G403" i="1"/>
  <c r="H403" i="1"/>
  <c r="G404" i="1"/>
  <c r="H404" i="1"/>
  <c r="G405" i="1"/>
  <c r="H405" i="1"/>
  <c r="G406" i="1"/>
  <c r="H406" i="1"/>
  <c r="G407" i="1"/>
  <c r="H407" i="1"/>
  <c r="G408" i="1"/>
  <c r="H408" i="1"/>
  <c r="G409" i="1"/>
  <c r="H409" i="1"/>
  <c r="G410" i="1"/>
  <c r="H410" i="1"/>
  <c r="G411" i="1"/>
  <c r="H411" i="1"/>
  <c r="G412" i="1"/>
  <c r="H412" i="1"/>
  <c r="G413" i="1"/>
  <c r="H413" i="1"/>
  <c r="G414" i="1"/>
  <c r="H414" i="1"/>
  <c r="G415" i="1"/>
  <c r="H415" i="1"/>
  <c r="G416" i="1"/>
  <c r="H416" i="1"/>
  <c r="G417" i="1"/>
  <c r="H417" i="1"/>
  <c r="G418" i="1"/>
  <c r="H418" i="1"/>
  <c r="G419" i="1"/>
  <c r="H419" i="1"/>
  <c r="G420" i="1"/>
  <c r="H420" i="1"/>
  <c r="G421" i="1"/>
  <c r="H421" i="1"/>
  <c r="G422" i="1"/>
  <c r="H422" i="1"/>
  <c r="G423" i="1"/>
  <c r="H423" i="1"/>
  <c r="G424" i="1"/>
  <c r="H424" i="1"/>
  <c r="G425" i="1"/>
  <c r="H425" i="1"/>
  <c r="G426" i="1"/>
  <c r="H426" i="1"/>
  <c r="G427" i="1"/>
  <c r="H427" i="1"/>
  <c r="G428" i="1"/>
  <c r="H428" i="1"/>
  <c r="G429" i="1"/>
  <c r="H429" i="1"/>
  <c r="G430" i="1"/>
  <c r="H430" i="1"/>
  <c r="G431" i="1"/>
  <c r="H431" i="1"/>
  <c r="G432" i="1"/>
  <c r="H432" i="1"/>
  <c r="G433" i="1"/>
  <c r="H433" i="1"/>
  <c r="G434" i="1"/>
  <c r="H434" i="1"/>
  <c r="G435" i="1"/>
  <c r="H435" i="1"/>
  <c r="G436" i="1"/>
  <c r="H436" i="1"/>
  <c r="G437" i="1"/>
  <c r="H437" i="1"/>
  <c r="G438" i="1"/>
  <c r="H438" i="1"/>
  <c r="G439" i="1"/>
  <c r="H439" i="1"/>
  <c r="G440" i="1"/>
  <c r="H440" i="1"/>
  <c r="G441" i="1"/>
  <c r="H441" i="1"/>
  <c r="G442" i="1"/>
  <c r="H442" i="1"/>
  <c r="G443" i="1"/>
  <c r="H443" i="1"/>
  <c r="G444" i="1"/>
  <c r="H444" i="1"/>
  <c r="G445" i="1"/>
  <c r="H445" i="1"/>
  <c r="G446" i="1"/>
  <c r="H446" i="1"/>
  <c r="G447" i="1"/>
  <c r="H447" i="1"/>
  <c r="G448" i="1"/>
  <c r="H448" i="1"/>
  <c r="G449" i="1"/>
  <c r="H449" i="1"/>
  <c r="G450" i="1"/>
  <c r="H450" i="1"/>
  <c r="G451" i="1"/>
  <c r="H451" i="1"/>
  <c r="G452" i="1"/>
  <c r="H452" i="1"/>
  <c r="G453" i="1"/>
  <c r="H453" i="1"/>
  <c r="G454" i="1"/>
  <c r="H454" i="1"/>
  <c r="G455" i="1"/>
  <c r="H455" i="1"/>
  <c r="G456" i="1"/>
  <c r="H456" i="1"/>
  <c r="G457" i="1"/>
  <c r="H457" i="1"/>
  <c r="G458" i="1"/>
  <c r="H458" i="1"/>
  <c r="G459" i="1"/>
  <c r="H459" i="1"/>
  <c r="G460" i="1"/>
  <c r="H460" i="1"/>
  <c r="G461" i="1"/>
  <c r="H461" i="1"/>
  <c r="G462" i="1"/>
  <c r="H462" i="1"/>
  <c r="G463" i="1"/>
  <c r="H463" i="1"/>
  <c r="G464" i="1"/>
  <c r="H464" i="1"/>
  <c r="G465" i="1"/>
  <c r="H465" i="1"/>
  <c r="G466" i="1"/>
  <c r="H466" i="1"/>
  <c r="G467" i="1"/>
  <c r="H467" i="1"/>
  <c r="G468" i="1"/>
  <c r="H468" i="1"/>
  <c r="G469" i="1"/>
  <c r="H469" i="1"/>
  <c r="G470" i="1"/>
  <c r="H470" i="1"/>
  <c r="G471" i="1"/>
  <c r="H471" i="1"/>
  <c r="G472" i="1"/>
  <c r="H472" i="1"/>
  <c r="G473" i="1"/>
  <c r="H473" i="1"/>
  <c r="G474" i="1"/>
  <c r="H474" i="1"/>
  <c r="G475" i="1"/>
  <c r="H475" i="1"/>
  <c r="G476" i="1"/>
  <c r="H476" i="1"/>
  <c r="G477" i="1"/>
  <c r="H477" i="1"/>
  <c r="G478" i="1"/>
  <c r="H478" i="1"/>
  <c r="G479" i="1"/>
  <c r="H479" i="1"/>
  <c r="G480" i="1"/>
  <c r="H480" i="1"/>
  <c r="G481" i="1"/>
  <c r="H481" i="1"/>
  <c r="G482" i="1"/>
  <c r="H482" i="1"/>
  <c r="G483" i="1"/>
  <c r="H483" i="1"/>
  <c r="G484" i="1"/>
  <c r="H484" i="1"/>
  <c r="G485" i="1"/>
  <c r="H485" i="1"/>
  <c r="G486" i="1"/>
  <c r="H486" i="1"/>
  <c r="G487" i="1"/>
  <c r="H487" i="1"/>
  <c r="G488" i="1"/>
  <c r="H488" i="1"/>
  <c r="G489" i="1"/>
  <c r="H489" i="1"/>
  <c r="G490" i="1"/>
  <c r="H490" i="1"/>
  <c r="G491" i="1"/>
  <c r="H491" i="1"/>
  <c r="G492" i="1"/>
  <c r="H492" i="1"/>
  <c r="G493" i="1"/>
  <c r="H493" i="1"/>
  <c r="G494" i="1"/>
  <c r="H494" i="1"/>
  <c r="G495" i="1"/>
  <c r="H495" i="1"/>
  <c r="G496" i="1"/>
  <c r="H496" i="1"/>
  <c r="G497" i="1"/>
  <c r="H497" i="1"/>
  <c r="G498" i="1"/>
  <c r="H498" i="1"/>
  <c r="G499" i="1"/>
  <c r="H499" i="1"/>
  <c r="G500" i="1"/>
  <c r="H500" i="1"/>
  <c r="G501" i="1"/>
  <c r="H501" i="1"/>
  <c r="G502" i="1"/>
  <c r="H502" i="1"/>
  <c r="G503" i="1"/>
  <c r="H503" i="1"/>
  <c r="G504" i="1"/>
  <c r="H504" i="1"/>
  <c r="G505" i="1"/>
  <c r="H505" i="1"/>
  <c r="G506" i="1"/>
  <c r="H506" i="1"/>
  <c r="G507" i="1"/>
  <c r="H507" i="1"/>
  <c r="G508" i="1"/>
  <c r="H508" i="1"/>
  <c r="G509" i="1"/>
  <c r="H509" i="1"/>
  <c r="G510" i="1"/>
  <c r="H510" i="1"/>
  <c r="G511" i="1"/>
  <c r="H511" i="1"/>
  <c r="G512" i="1"/>
  <c r="H512" i="1"/>
  <c r="G513" i="1"/>
  <c r="H513" i="1"/>
  <c r="G514" i="1"/>
  <c r="H514" i="1"/>
  <c r="G515" i="1"/>
  <c r="H515" i="1"/>
  <c r="G516" i="1"/>
  <c r="H516" i="1"/>
  <c r="G517" i="1"/>
  <c r="H517" i="1"/>
  <c r="G518" i="1"/>
  <c r="H518" i="1"/>
  <c r="G519" i="1"/>
  <c r="H519" i="1"/>
  <c r="G520" i="1"/>
  <c r="H520" i="1"/>
  <c r="G521" i="1"/>
  <c r="H521" i="1"/>
  <c r="G522" i="1"/>
  <c r="H522" i="1"/>
  <c r="G523" i="1"/>
  <c r="H523" i="1"/>
  <c r="G524" i="1"/>
  <c r="H524" i="1"/>
  <c r="G525" i="1"/>
  <c r="H525" i="1"/>
  <c r="G526" i="1"/>
  <c r="H526" i="1"/>
  <c r="G527" i="1"/>
  <c r="H527" i="1"/>
  <c r="G528" i="1"/>
  <c r="H528" i="1"/>
  <c r="G529" i="1"/>
  <c r="H529" i="1"/>
  <c r="G530" i="1"/>
  <c r="H530" i="1"/>
  <c r="G531" i="1"/>
  <c r="H531" i="1"/>
  <c r="G532" i="1"/>
  <c r="H532" i="1"/>
  <c r="G533" i="1"/>
  <c r="H533" i="1"/>
  <c r="G534" i="1"/>
  <c r="H534" i="1"/>
  <c r="G535" i="1"/>
  <c r="H535" i="1"/>
  <c r="G536" i="1"/>
  <c r="H536" i="1"/>
  <c r="G537" i="1"/>
  <c r="H537" i="1"/>
  <c r="G538" i="1"/>
  <c r="H538" i="1"/>
  <c r="G539" i="1"/>
  <c r="H539" i="1"/>
  <c r="G540" i="1"/>
  <c r="H540" i="1"/>
  <c r="G541" i="1"/>
  <c r="H541" i="1"/>
  <c r="G542" i="1"/>
  <c r="H542" i="1"/>
  <c r="G543" i="1"/>
  <c r="H543" i="1"/>
  <c r="G544" i="1"/>
  <c r="H544" i="1"/>
  <c r="G545" i="1"/>
  <c r="H545" i="1"/>
  <c r="G546" i="1"/>
  <c r="H546" i="1"/>
  <c r="G547" i="1"/>
  <c r="H547" i="1"/>
  <c r="G548" i="1"/>
  <c r="H548" i="1"/>
  <c r="G549" i="1"/>
  <c r="H549" i="1"/>
  <c r="G550" i="1"/>
  <c r="H550" i="1"/>
  <c r="G551" i="1"/>
  <c r="H551" i="1"/>
  <c r="G552" i="1"/>
  <c r="H552" i="1"/>
  <c r="G553" i="1"/>
  <c r="H553" i="1"/>
  <c r="G554" i="1"/>
  <c r="H554" i="1"/>
  <c r="G555" i="1"/>
  <c r="H555" i="1"/>
  <c r="G556" i="1"/>
  <c r="H556" i="1"/>
  <c r="G557" i="1"/>
  <c r="H557" i="1"/>
  <c r="G558" i="1"/>
  <c r="H558" i="1"/>
  <c r="G559" i="1"/>
  <c r="H559" i="1"/>
  <c r="G560" i="1"/>
  <c r="H560" i="1"/>
  <c r="G561" i="1"/>
  <c r="H561" i="1"/>
  <c r="G562" i="1"/>
  <c r="H562" i="1"/>
  <c r="G563" i="1"/>
  <c r="H563" i="1"/>
  <c r="G564" i="1"/>
  <c r="H564" i="1"/>
  <c r="G565" i="1"/>
  <c r="H565" i="1"/>
  <c r="G566" i="1"/>
  <c r="H566" i="1"/>
  <c r="G567" i="1"/>
  <c r="H567" i="1"/>
  <c r="G568" i="1"/>
  <c r="H568" i="1"/>
  <c r="G569" i="1"/>
  <c r="H569" i="1"/>
  <c r="G570" i="1"/>
  <c r="H570" i="1"/>
  <c r="G571" i="1"/>
  <c r="H571" i="1"/>
  <c r="G572" i="1"/>
  <c r="H572" i="1"/>
  <c r="G573" i="1"/>
  <c r="H573" i="1"/>
  <c r="G574" i="1"/>
  <c r="H574" i="1"/>
  <c r="G575" i="1"/>
  <c r="H575" i="1"/>
  <c r="G576" i="1"/>
  <c r="H576" i="1"/>
  <c r="G577" i="1"/>
  <c r="H577" i="1"/>
  <c r="G578" i="1"/>
  <c r="H578" i="1"/>
  <c r="G579" i="1"/>
  <c r="H579" i="1"/>
  <c r="G580" i="1"/>
  <c r="H580" i="1"/>
  <c r="G581" i="1"/>
  <c r="H581" i="1"/>
  <c r="G582" i="1"/>
  <c r="H582" i="1"/>
  <c r="G583" i="1"/>
  <c r="H583" i="1"/>
  <c r="G584" i="1"/>
  <c r="H584" i="1"/>
  <c r="G585" i="1"/>
  <c r="H585" i="1"/>
  <c r="G586" i="1"/>
  <c r="H586" i="1"/>
  <c r="G587" i="1"/>
  <c r="H587" i="1"/>
  <c r="G588" i="1"/>
  <c r="H588" i="1"/>
  <c r="G589" i="1"/>
  <c r="H589" i="1"/>
  <c r="G590" i="1"/>
  <c r="H590" i="1"/>
  <c r="G591" i="1"/>
  <c r="H591" i="1"/>
  <c r="G592" i="1"/>
  <c r="H592" i="1"/>
  <c r="G593" i="1"/>
  <c r="H593" i="1"/>
  <c r="G594" i="1"/>
  <c r="H594" i="1"/>
  <c r="G595" i="1"/>
  <c r="H595" i="1"/>
  <c r="G596" i="1"/>
  <c r="H596" i="1"/>
  <c r="G597" i="1"/>
  <c r="H597" i="1"/>
  <c r="G598" i="1"/>
  <c r="H598" i="1"/>
  <c r="G599" i="1"/>
  <c r="H599" i="1"/>
  <c r="G600" i="1"/>
  <c r="H600" i="1"/>
  <c r="G601" i="1"/>
  <c r="H601" i="1"/>
  <c r="G602" i="1"/>
  <c r="H602" i="1"/>
  <c r="G603" i="1"/>
  <c r="H603" i="1"/>
  <c r="G604" i="1"/>
  <c r="H604" i="1"/>
  <c r="G605" i="1"/>
  <c r="H605" i="1"/>
  <c r="G606" i="1"/>
  <c r="H606" i="1"/>
  <c r="G607" i="1"/>
  <c r="H607" i="1"/>
  <c r="G608" i="1"/>
  <c r="H608" i="1"/>
  <c r="G609" i="1"/>
  <c r="H609" i="1"/>
  <c r="G610" i="1"/>
  <c r="H610" i="1"/>
  <c r="G611" i="1"/>
  <c r="H611" i="1"/>
  <c r="G612" i="1"/>
  <c r="H612" i="1"/>
  <c r="G613" i="1"/>
  <c r="H613" i="1"/>
  <c r="G614" i="1"/>
  <c r="H614" i="1"/>
  <c r="G615" i="1"/>
  <c r="H615" i="1"/>
  <c r="G616" i="1"/>
  <c r="H616" i="1"/>
  <c r="G617" i="1"/>
  <c r="H617" i="1"/>
  <c r="G618" i="1"/>
  <c r="H618" i="1"/>
  <c r="G619" i="1"/>
  <c r="H619" i="1"/>
  <c r="G620" i="1"/>
  <c r="H620" i="1"/>
  <c r="G621" i="1"/>
  <c r="H621" i="1"/>
  <c r="G622" i="1"/>
  <c r="H622" i="1"/>
  <c r="G623" i="1"/>
  <c r="H623" i="1"/>
  <c r="G624" i="1"/>
  <c r="H624" i="1"/>
  <c r="G625" i="1"/>
  <c r="H625" i="1"/>
  <c r="G626" i="1"/>
  <c r="H626" i="1"/>
  <c r="G627" i="1"/>
  <c r="H627" i="1"/>
  <c r="G628" i="1"/>
  <c r="H628" i="1"/>
  <c r="G629" i="1"/>
  <c r="H629" i="1"/>
  <c r="G630" i="1"/>
  <c r="H630" i="1"/>
  <c r="G631" i="1"/>
  <c r="H631" i="1"/>
  <c r="G632" i="1"/>
  <c r="H632" i="1"/>
  <c r="G633" i="1"/>
  <c r="H633" i="1"/>
  <c r="G634" i="1"/>
  <c r="H634" i="1"/>
  <c r="G635" i="1"/>
  <c r="H635" i="1"/>
  <c r="G636" i="1"/>
  <c r="H636" i="1"/>
  <c r="G637" i="1"/>
  <c r="H637" i="1"/>
  <c r="G638" i="1"/>
  <c r="H638" i="1"/>
  <c r="G639" i="1"/>
  <c r="H639" i="1"/>
  <c r="G640" i="1"/>
  <c r="H640" i="1"/>
  <c r="G641" i="1"/>
  <c r="H641" i="1"/>
  <c r="G642" i="1"/>
  <c r="H642" i="1"/>
  <c r="G643" i="1"/>
  <c r="H643" i="1"/>
  <c r="G644" i="1"/>
  <c r="H644" i="1"/>
  <c r="G645" i="1"/>
  <c r="H645" i="1"/>
  <c r="G646" i="1"/>
  <c r="H646" i="1"/>
  <c r="G647" i="1"/>
  <c r="H647" i="1"/>
  <c r="G648" i="1"/>
  <c r="H648" i="1"/>
  <c r="G649" i="1"/>
  <c r="H649" i="1"/>
  <c r="G650" i="1"/>
  <c r="H650" i="1"/>
  <c r="G651" i="1"/>
  <c r="H651" i="1"/>
  <c r="G652" i="1"/>
  <c r="H652" i="1"/>
  <c r="G653" i="1"/>
  <c r="H653" i="1"/>
  <c r="G654" i="1"/>
  <c r="H654" i="1"/>
  <c r="G655" i="1"/>
  <c r="H655" i="1"/>
  <c r="G656" i="1"/>
  <c r="H656" i="1"/>
  <c r="G657" i="1"/>
  <c r="H657" i="1"/>
  <c r="G658" i="1"/>
  <c r="H658" i="1"/>
  <c r="G659" i="1"/>
  <c r="H659" i="1"/>
  <c r="G660" i="1"/>
  <c r="H660" i="1"/>
  <c r="G661" i="1"/>
  <c r="H661" i="1"/>
  <c r="G662" i="1"/>
  <c r="H662" i="1"/>
  <c r="G663" i="1"/>
  <c r="H663" i="1"/>
  <c r="G664" i="1"/>
  <c r="H664" i="1"/>
  <c r="G665" i="1"/>
  <c r="H665" i="1"/>
  <c r="G666" i="1"/>
  <c r="H666" i="1"/>
  <c r="G667" i="1"/>
  <c r="H667" i="1"/>
  <c r="G668" i="1"/>
  <c r="H668" i="1"/>
  <c r="G669" i="1"/>
  <c r="H669" i="1"/>
  <c r="G670" i="1"/>
  <c r="H670" i="1"/>
  <c r="G671" i="1"/>
  <c r="H671" i="1"/>
  <c r="G672" i="1"/>
  <c r="H672" i="1"/>
  <c r="G673" i="1"/>
  <c r="H673" i="1"/>
  <c r="G674" i="1"/>
  <c r="H674" i="1"/>
  <c r="G675" i="1"/>
  <c r="H675" i="1"/>
  <c r="G676" i="1"/>
  <c r="H676" i="1"/>
  <c r="G677" i="1"/>
  <c r="H677" i="1"/>
  <c r="G678" i="1"/>
  <c r="H678" i="1"/>
  <c r="G679" i="1"/>
  <c r="H679" i="1"/>
  <c r="G680" i="1"/>
  <c r="H680" i="1"/>
  <c r="G681" i="1"/>
  <c r="H681" i="1"/>
  <c r="G682" i="1"/>
  <c r="H682" i="1"/>
  <c r="G683" i="1"/>
  <c r="H683" i="1"/>
  <c r="G684" i="1"/>
  <c r="H684" i="1"/>
  <c r="G685" i="1"/>
  <c r="H685" i="1"/>
  <c r="G686" i="1"/>
  <c r="H686" i="1"/>
  <c r="G687" i="1"/>
  <c r="H687" i="1"/>
  <c r="G688" i="1"/>
  <c r="H688" i="1"/>
  <c r="G689" i="1"/>
  <c r="H689" i="1"/>
  <c r="G690" i="1"/>
  <c r="H690" i="1"/>
  <c r="G691" i="1"/>
  <c r="H691" i="1"/>
  <c r="G692" i="1"/>
  <c r="H692" i="1"/>
  <c r="G693" i="1"/>
  <c r="H693" i="1"/>
  <c r="G694" i="1"/>
  <c r="H694" i="1"/>
  <c r="G695" i="1"/>
  <c r="H695" i="1"/>
  <c r="G696" i="1"/>
  <c r="H696" i="1"/>
  <c r="G697" i="1"/>
  <c r="H697" i="1"/>
  <c r="G698" i="1"/>
  <c r="H698" i="1"/>
  <c r="G699" i="1"/>
  <c r="H699" i="1"/>
  <c r="G700" i="1"/>
  <c r="H700" i="1"/>
  <c r="G701" i="1"/>
  <c r="H701" i="1"/>
  <c r="G702" i="1"/>
  <c r="H702" i="1"/>
  <c r="G703" i="1"/>
  <c r="H703" i="1"/>
  <c r="G704" i="1"/>
  <c r="H704" i="1"/>
  <c r="G705" i="1"/>
  <c r="H705" i="1"/>
  <c r="G706" i="1"/>
  <c r="H706" i="1"/>
  <c r="G707" i="1"/>
  <c r="H707" i="1"/>
  <c r="G708" i="1"/>
  <c r="H708" i="1"/>
  <c r="G709" i="1"/>
  <c r="H709" i="1"/>
  <c r="G710" i="1"/>
  <c r="H710" i="1"/>
  <c r="G711" i="1"/>
  <c r="H711" i="1"/>
  <c r="G712" i="1"/>
  <c r="H712" i="1"/>
  <c r="G713" i="1"/>
  <c r="H713" i="1"/>
  <c r="G714" i="1"/>
  <c r="H714" i="1"/>
  <c r="G715" i="1"/>
  <c r="H715" i="1"/>
  <c r="G716" i="1"/>
  <c r="H716" i="1"/>
  <c r="G717" i="1"/>
  <c r="H717" i="1"/>
  <c r="G718" i="1"/>
  <c r="H718" i="1"/>
  <c r="G719" i="1"/>
  <c r="H719" i="1"/>
  <c r="G720" i="1"/>
  <c r="H720" i="1"/>
  <c r="G721" i="1"/>
  <c r="H721" i="1"/>
  <c r="G722" i="1"/>
  <c r="H722" i="1"/>
  <c r="G723" i="1"/>
  <c r="H723" i="1"/>
  <c r="G724" i="1"/>
  <c r="H724" i="1"/>
  <c r="G725" i="1"/>
  <c r="H725" i="1"/>
  <c r="G726" i="1"/>
  <c r="H726" i="1"/>
  <c r="G727" i="1"/>
  <c r="H727" i="1"/>
  <c r="G728" i="1"/>
  <c r="H728" i="1"/>
  <c r="G729" i="1"/>
  <c r="H729" i="1"/>
  <c r="G730" i="1"/>
  <c r="H730" i="1"/>
  <c r="G731" i="1"/>
  <c r="H731" i="1"/>
  <c r="G732" i="1"/>
  <c r="H732" i="1"/>
  <c r="G733" i="1"/>
  <c r="H733" i="1"/>
  <c r="G734" i="1"/>
  <c r="H734" i="1"/>
  <c r="G735" i="1"/>
  <c r="H735" i="1"/>
  <c r="G736" i="1"/>
  <c r="H736" i="1"/>
  <c r="G737" i="1"/>
  <c r="H737" i="1"/>
  <c r="G738" i="1"/>
  <c r="H738" i="1"/>
  <c r="G739" i="1"/>
  <c r="H739" i="1"/>
  <c r="G740" i="1"/>
  <c r="H740" i="1"/>
  <c r="G741" i="1"/>
  <c r="H741" i="1"/>
  <c r="G742" i="1"/>
  <c r="H742" i="1"/>
  <c r="G743" i="1"/>
  <c r="H743" i="1"/>
  <c r="G744" i="1"/>
  <c r="H744" i="1"/>
  <c r="G745" i="1"/>
  <c r="H745" i="1"/>
  <c r="G746" i="1"/>
  <c r="H746" i="1"/>
  <c r="G747" i="1"/>
  <c r="H747" i="1"/>
  <c r="G748" i="1"/>
  <c r="H748" i="1"/>
  <c r="G749" i="1"/>
  <c r="H749" i="1"/>
  <c r="G750" i="1"/>
  <c r="H750" i="1"/>
  <c r="G751" i="1"/>
  <c r="H751" i="1"/>
  <c r="G752" i="1"/>
  <c r="H752" i="1"/>
  <c r="G753" i="1"/>
  <c r="H753" i="1"/>
  <c r="G754" i="1"/>
  <c r="H754" i="1"/>
  <c r="G755" i="1"/>
  <c r="H755" i="1"/>
  <c r="G756" i="1"/>
  <c r="H756" i="1"/>
  <c r="G757" i="1"/>
  <c r="H757" i="1"/>
  <c r="G758" i="1"/>
  <c r="H758" i="1"/>
  <c r="G759" i="1"/>
  <c r="H759" i="1"/>
  <c r="G760" i="1"/>
  <c r="H760" i="1"/>
  <c r="G761" i="1"/>
  <c r="H761" i="1"/>
  <c r="G762" i="1"/>
  <c r="H762" i="1"/>
  <c r="G2" i="1"/>
  <c r="H2" i="1"/>
  <c r="B206" i="16"/>
  <c r="B101" i="16"/>
  <c r="B79" i="16"/>
  <c r="B21" i="16"/>
  <c r="B197" i="16"/>
  <c r="B164" i="16"/>
  <c r="B97" i="16"/>
  <c r="B131" i="16"/>
  <c r="B148" i="16"/>
  <c r="B150" i="16"/>
  <c r="B48" i="16"/>
  <c r="B185" i="16"/>
  <c r="B78" i="16"/>
  <c r="B86" i="16"/>
  <c r="B31" i="16"/>
  <c r="B24" i="16"/>
  <c r="B87" i="16"/>
  <c r="B114" i="16"/>
  <c r="B170" i="16"/>
  <c r="B178" i="16"/>
  <c r="B100" i="16"/>
  <c r="B174" i="16"/>
  <c r="B84" i="16"/>
  <c r="B139" i="16"/>
  <c r="B70" i="16"/>
  <c r="B159" i="16"/>
  <c r="B56" i="16"/>
  <c r="B38" i="16"/>
  <c r="B16" i="16"/>
  <c r="B88" i="16"/>
  <c r="B3" i="16"/>
  <c r="B179" i="16"/>
  <c r="B76" i="16"/>
  <c r="B108" i="16"/>
  <c r="B145" i="16"/>
  <c r="B140" i="16"/>
  <c r="B63" i="16"/>
  <c r="B205" i="16"/>
  <c r="B25" i="16"/>
  <c r="B94" i="16"/>
  <c r="B149" i="16"/>
  <c r="B23" i="16"/>
  <c r="B64" i="16"/>
  <c r="B10" i="16"/>
  <c r="B122" i="16"/>
  <c r="B103" i="16"/>
  <c r="B118" i="16"/>
  <c r="B73" i="16"/>
  <c r="B109" i="16"/>
  <c r="B40" i="16"/>
  <c r="B196" i="16"/>
  <c r="B207" i="16"/>
  <c r="B34" i="16"/>
  <c r="B26" i="16"/>
  <c r="B202" i="16"/>
  <c r="B69" i="16"/>
  <c r="B104" i="16"/>
  <c r="B142" i="16"/>
  <c r="B187" i="16"/>
  <c r="B61" i="16"/>
  <c r="B45" i="16"/>
  <c r="B173" i="16"/>
  <c r="B30" i="16"/>
  <c r="B75" i="16"/>
  <c r="B184" i="16"/>
  <c r="B134" i="16"/>
  <c r="B194" i="16"/>
  <c r="B14" i="16"/>
  <c r="B165" i="16"/>
  <c r="B181" i="16"/>
  <c r="B144" i="16"/>
  <c r="B135" i="16"/>
  <c r="B39" i="16"/>
  <c r="B36" i="16"/>
  <c r="B42" i="16"/>
  <c r="B66" i="16"/>
  <c r="B52" i="16"/>
  <c r="B49" i="16"/>
  <c r="B158" i="16"/>
  <c r="B204" i="16"/>
  <c r="B153" i="16"/>
  <c r="B192" i="16"/>
  <c r="B2" i="16"/>
  <c r="B11" i="16"/>
  <c r="B12" i="16"/>
  <c r="B90" i="16"/>
  <c r="B124" i="16"/>
  <c r="B18" i="16"/>
  <c r="B85" i="16"/>
  <c r="B201" i="16"/>
  <c r="B137" i="16"/>
  <c r="B199" i="16"/>
  <c r="B182" i="16"/>
  <c r="B96" i="16"/>
  <c r="B54" i="16"/>
  <c r="B98" i="16"/>
  <c r="B155" i="16"/>
  <c r="B92" i="16"/>
  <c r="B74" i="16"/>
  <c r="B57" i="16"/>
  <c r="B151" i="16"/>
  <c r="B55" i="16"/>
  <c r="B138" i="16"/>
  <c r="B22" i="16"/>
  <c r="B43" i="16"/>
  <c r="B81" i="16"/>
  <c r="B9" i="16"/>
  <c r="B41" i="16"/>
  <c r="B67" i="16"/>
  <c r="B19" i="16"/>
  <c r="B188" i="16"/>
  <c r="B50" i="16"/>
  <c r="B198" i="16"/>
  <c r="B44" i="16"/>
  <c r="B169" i="16"/>
  <c r="B105" i="16"/>
  <c r="B99" i="16"/>
  <c r="B5" i="16"/>
  <c r="B130" i="16"/>
  <c r="B82" i="16"/>
  <c r="B46" i="16"/>
  <c r="B154" i="16"/>
  <c r="B62" i="16"/>
  <c r="B35" i="16"/>
  <c r="B95" i="16"/>
  <c r="B112" i="16"/>
  <c r="B123" i="16"/>
  <c r="B51" i="16"/>
  <c r="B177" i="16"/>
  <c r="B125" i="16"/>
  <c r="B163" i="16"/>
  <c r="B53" i="16"/>
  <c r="B80" i="16"/>
  <c r="B157" i="16"/>
  <c r="B172" i="16"/>
  <c r="B132" i="16"/>
  <c r="B83" i="16"/>
  <c r="B126" i="16"/>
  <c r="B161" i="16"/>
  <c r="B89" i="16"/>
  <c r="B133" i="16"/>
  <c r="B200" i="16"/>
  <c r="B147" i="16"/>
  <c r="B28" i="16"/>
  <c r="B146" i="16"/>
  <c r="B195" i="16"/>
  <c r="B190" i="16"/>
  <c r="B102" i="16"/>
  <c r="B127" i="16"/>
  <c r="B29" i="16"/>
  <c r="B58" i="16"/>
  <c r="B166" i="16"/>
  <c r="B91" i="16"/>
  <c r="B72" i="16"/>
  <c r="B115" i="16"/>
  <c r="B167" i="16"/>
  <c r="B111" i="16"/>
  <c r="B143" i="16"/>
  <c r="B186" i="16"/>
  <c r="B33" i="16"/>
  <c r="B106" i="16"/>
  <c r="B117" i="16"/>
  <c r="B168" i="16"/>
  <c r="B171" i="16"/>
  <c r="B128" i="16"/>
  <c r="B129" i="16"/>
  <c r="B6" i="16"/>
  <c r="B93" i="16"/>
  <c r="B116" i="16"/>
  <c r="B17" i="16"/>
  <c r="B176" i="16"/>
  <c r="B20" i="16"/>
  <c r="B120" i="16"/>
  <c r="B119" i="16"/>
  <c r="B156" i="16"/>
  <c r="B113" i="16"/>
  <c r="B7" i="16"/>
  <c r="B180" i="16"/>
  <c r="B32" i="16"/>
  <c r="B8" i="16"/>
  <c r="B110" i="16"/>
  <c r="B37" i="16"/>
  <c r="B121" i="16"/>
  <c r="B136" i="16"/>
  <c r="B59" i="16"/>
  <c r="B203" i="16"/>
  <c r="B4" i="16"/>
  <c r="B193" i="16"/>
  <c r="B107" i="16"/>
  <c r="B68" i="16"/>
  <c r="B60" i="16"/>
  <c r="B162" i="16"/>
  <c r="B141" i="16"/>
  <c r="B183" i="16"/>
  <c r="B47" i="16"/>
  <c r="B15" i="16"/>
  <c r="B175" i="16"/>
  <c r="B27" i="16"/>
  <c r="B77" i="16"/>
  <c r="B65" i="16"/>
  <c r="B189" i="16"/>
  <c r="B191" i="16"/>
  <c r="B152" i="16"/>
  <c r="B160" i="16"/>
  <c r="B71" i="16"/>
  <c r="B13" i="16"/>
  <c r="I77" i="16"/>
  <c r="J75" i="16"/>
  <c r="I27" i="16"/>
  <c r="J78" i="16"/>
  <c r="I203" i="16"/>
  <c r="J189" i="16"/>
  <c r="I189" i="16"/>
  <c r="J4" i="16"/>
  <c r="I141" i="16"/>
  <c r="J126" i="16"/>
  <c r="I59" i="16"/>
  <c r="J181" i="16"/>
  <c r="I7" i="16"/>
  <c r="J21" i="16"/>
  <c r="I160" i="16"/>
  <c r="J111" i="16"/>
  <c r="I65" i="16"/>
  <c r="J98" i="16"/>
  <c r="I15" i="16"/>
  <c r="J70" i="16"/>
  <c r="I162" i="16"/>
  <c r="J186" i="16"/>
  <c r="I193" i="16"/>
  <c r="J60" i="16"/>
  <c r="I136" i="16"/>
  <c r="J80" i="16"/>
  <c r="I8" i="16"/>
  <c r="J197" i="16"/>
  <c r="I113" i="16"/>
  <c r="J55" i="16"/>
  <c r="I20" i="16"/>
  <c r="J48" i="16"/>
  <c r="I93" i="16"/>
  <c r="J9" i="16"/>
  <c r="I171" i="16"/>
  <c r="J93" i="16"/>
  <c r="I33" i="16"/>
  <c r="J170" i="16"/>
  <c r="I167" i="16"/>
  <c r="J171" i="16"/>
  <c r="I166" i="16"/>
  <c r="J168" i="16"/>
  <c r="I102" i="16"/>
  <c r="J61" i="16"/>
  <c r="I28" i="16"/>
  <c r="J31" i="16"/>
  <c r="I89" i="16"/>
  <c r="J57" i="16"/>
  <c r="I132" i="16"/>
  <c r="J177" i="16"/>
  <c r="I53" i="16"/>
  <c r="J109" i="16"/>
  <c r="I51" i="16"/>
  <c r="J88" i="16"/>
  <c r="I35" i="16"/>
  <c r="J103" i="16"/>
  <c r="I82" i="16"/>
  <c r="J42" i="16"/>
  <c r="I105" i="16"/>
  <c r="J153" i="16"/>
  <c r="I50" i="16"/>
  <c r="J16" i="16"/>
  <c r="I41" i="16"/>
  <c r="J140" i="16"/>
  <c r="I22" i="16"/>
  <c r="J3" i="16"/>
  <c r="I57" i="16"/>
  <c r="J45" i="16"/>
  <c r="I98" i="16"/>
  <c r="J5" i="16"/>
  <c r="I199" i="16"/>
  <c r="J175" i="16"/>
  <c r="I18" i="16"/>
  <c r="J145" i="16"/>
  <c r="I11" i="16"/>
  <c r="J174" i="16"/>
  <c r="I204" i="16"/>
  <c r="J191" i="16"/>
  <c r="I66" i="16"/>
  <c r="J155" i="16"/>
  <c r="I135" i="16"/>
  <c r="J53" i="16"/>
  <c r="I14" i="16"/>
  <c r="J87" i="16"/>
  <c r="I75" i="16"/>
  <c r="J173" i="16"/>
  <c r="I61" i="16"/>
  <c r="J11" i="16"/>
  <c r="I69" i="16"/>
  <c r="J76" i="16"/>
  <c r="I207" i="16"/>
  <c r="J71" i="16"/>
  <c r="I73" i="16"/>
  <c r="J66" i="16"/>
  <c r="I10" i="16"/>
  <c r="J150" i="16"/>
  <c r="I94" i="16"/>
  <c r="J188" i="16"/>
  <c r="I140" i="16"/>
  <c r="J83" i="16"/>
  <c r="I179" i="16"/>
  <c r="J7" i="16"/>
  <c r="I38" i="16"/>
  <c r="J84" i="16"/>
  <c r="I139" i="16"/>
  <c r="J132" i="16"/>
  <c r="I178" i="16"/>
  <c r="J113" i="16"/>
  <c r="I24" i="16"/>
  <c r="J23" i="16"/>
  <c r="I185" i="16"/>
  <c r="J121" i="16"/>
  <c r="I131" i="16"/>
  <c r="J51" i="16"/>
  <c r="I21" i="16"/>
  <c r="J139" i="16"/>
  <c r="I47" i="16"/>
  <c r="J165" i="16"/>
  <c r="I60" i="16"/>
  <c r="J142" i="16"/>
  <c r="I4" i="16"/>
  <c r="J86" i="16"/>
  <c r="I121" i="16"/>
  <c r="J130" i="16"/>
  <c r="I32" i="16"/>
  <c r="J64" i="16"/>
  <c r="I156" i="16"/>
  <c r="J91" i="16"/>
  <c r="I176" i="16"/>
  <c r="J120" i="16"/>
  <c r="I6" i="16"/>
  <c r="J97" i="16"/>
  <c r="I168" i="16"/>
  <c r="J128" i="16"/>
  <c r="I186" i="16"/>
  <c r="J136" i="16"/>
  <c r="I115" i="16"/>
  <c r="J41" i="16"/>
  <c r="I58" i="16"/>
  <c r="J134" i="16"/>
  <c r="I190" i="16"/>
  <c r="J193" i="16"/>
  <c r="I147" i="16"/>
  <c r="J28" i="16"/>
  <c r="I161" i="16"/>
  <c r="J143" i="16"/>
  <c r="I172" i="16"/>
  <c r="J116" i="16"/>
  <c r="I163" i="16"/>
  <c r="J33" i="16"/>
  <c r="I123" i="16"/>
  <c r="J46" i="16"/>
  <c r="I62" i="16"/>
  <c r="J12" i="16"/>
  <c r="I130" i="16"/>
  <c r="J144" i="16"/>
  <c r="I169" i="16"/>
  <c r="J129" i="16"/>
  <c r="I188" i="16"/>
  <c r="J203" i="16"/>
  <c r="I9" i="16"/>
  <c r="J131" i="16"/>
  <c r="I138" i="16"/>
  <c r="J172" i="16"/>
  <c r="I74" i="16"/>
  <c r="J124" i="16"/>
  <c r="I54" i="16"/>
  <c r="J40" i="16"/>
  <c r="I137" i="16"/>
  <c r="J157" i="16"/>
  <c r="I124" i="16"/>
  <c r="J154" i="16"/>
  <c r="I2" i="16"/>
  <c r="J13" i="16"/>
  <c r="I158" i="16"/>
  <c r="J115" i="16"/>
  <c r="I42" i="16"/>
  <c r="J149" i="16"/>
  <c r="I144" i="16"/>
  <c r="J133" i="16"/>
  <c r="I194" i="16"/>
  <c r="J162" i="16"/>
  <c r="I30" i="16"/>
  <c r="J63" i="16"/>
  <c r="I187" i="16"/>
  <c r="J59" i="16"/>
  <c r="I202" i="16"/>
  <c r="J65" i="16"/>
  <c r="I196" i="16"/>
  <c r="J183" i="16"/>
  <c r="I118" i="16"/>
  <c r="J50" i="16"/>
  <c r="I64" i="16"/>
  <c r="J96" i="16"/>
  <c r="I25" i="16"/>
  <c r="J104" i="16"/>
  <c r="I145" i="16"/>
  <c r="J200" i="16"/>
  <c r="I3" i="16"/>
  <c r="J101" i="16"/>
  <c r="I56" i="16"/>
  <c r="J187" i="16"/>
  <c r="I84" i="16"/>
  <c r="J158" i="16"/>
  <c r="I170" i="16"/>
  <c r="J6" i="16"/>
  <c r="I31" i="16"/>
  <c r="J25" i="16"/>
  <c r="I48" i="16"/>
  <c r="J192" i="16"/>
  <c r="I97" i="16"/>
  <c r="J99" i="16"/>
  <c r="I79" i="16"/>
  <c r="J135" i="16"/>
  <c r="I191" i="16"/>
  <c r="J107" i="16"/>
  <c r="I68" i="16"/>
  <c r="J24" i="16"/>
  <c r="I37" i="16"/>
  <c r="J178" i="16"/>
  <c r="I180" i="16"/>
  <c r="J180" i="16"/>
  <c r="I119" i="16"/>
  <c r="J198" i="16"/>
  <c r="I17" i="16"/>
  <c r="J56" i="16"/>
  <c r="I129" i="16"/>
  <c r="J156" i="16"/>
  <c r="I117" i="16"/>
  <c r="J19" i="16"/>
  <c r="I143" i="16"/>
  <c r="J89" i="16"/>
  <c r="I72" i="16"/>
  <c r="J34" i="16"/>
  <c r="I29" i="16"/>
  <c r="J100" i="16"/>
  <c r="I195" i="16"/>
  <c r="J141" i="16"/>
  <c r="I200" i="16"/>
  <c r="J27" i="16"/>
  <c r="I126" i="16"/>
  <c r="J95" i="16"/>
  <c r="I157" i="16"/>
  <c r="J72" i="16"/>
  <c r="I125" i="16"/>
  <c r="J35" i="16"/>
  <c r="I112" i="16"/>
  <c r="J151" i="16"/>
  <c r="I154" i="16"/>
  <c r="J58" i="16"/>
  <c r="I5" i="16"/>
  <c r="J79" i="16"/>
  <c r="I44" i="16"/>
  <c r="J69" i="16"/>
  <c r="I19" i="16"/>
  <c r="J122" i="16"/>
  <c r="I81" i="16"/>
  <c r="J36" i="16"/>
  <c r="I55" i="16"/>
  <c r="J196" i="16"/>
  <c r="I92" i="16"/>
  <c r="J81" i="16"/>
  <c r="I96" i="16"/>
  <c r="J169" i="16"/>
  <c r="I201" i="16"/>
  <c r="J77" i="16"/>
  <c r="I90" i="16"/>
  <c r="J138" i="16"/>
  <c r="I192" i="16"/>
  <c r="J68" i="16"/>
  <c r="I49" i="16"/>
  <c r="J114" i="16"/>
  <c r="I36" i="16"/>
  <c r="J26" i="16"/>
  <c r="I181" i="16"/>
  <c r="J32" i="16"/>
  <c r="I134" i="16"/>
  <c r="J163" i="16"/>
  <c r="I173" i="16"/>
  <c r="J17" i="16"/>
  <c r="I142" i="16"/>
  <c r="J161" i="16"/>
  <c r="I26" i="16"/>
  <c r="J185" i="16"/>
  <c r="I40" i="16"/>
  <c r="J179" i="16"/>
  <c r="I103" i="16"/>
  <c r="J52" i="16"/>
  <c r="I23" i="16"/>
  <c r="J94" i="16"/>
  <c r="I205" i="16"/>
  <c r="J152" i="16"/>
  <c r="I108" i="16"/>
  <c r="J201" i="16"/>
  <c r="I88" i="16"/>
  <c r="J182" i="16"/>
  <c r="I159" i="16"/>
  <c r="J167" i="16"/>
  <c r="I174" i="16"/>
  <c r="J176" i="16"/>
  <c r="I114" i="16"/>
  <c r="J22" i="16"/>
  <c r="I86" i="16"/>
  <c r="J137" i="16"/>
  <c r="I150" i="16"/>
  <c r="J190" i="16"/>
  <c r="I164" i="16"/>
  <c r="J106" i="16"/>
  <c r="I101" i="16"/>
  <c r="J202" i="16"/>
  <c r="I152" i="16"/>
  <c r="J127" i="16"/>
  <c r="I13" i="16"/>
  <c r="J164" i="16"/>
  <c r="I183" i="16"/>
  <c r="J110" i="16"/>
  <c r="I71" i="16"/>
  <c r="J207" i="16"/>
  <c r="I175" i="16"/>
  <c r="J20" i="16"/>
  <c r="I107" i="16"/>
  <c r="J85" i="16"/>
  <c r="I110" i="16"/>
  <c r="J92" i="16"/>
  <c r="I120" i="16"/>
  <c r="J105" i="16"/>
  <c r="I116" i="16"/>
  <c r="J67" i="16"/>
  <c r="I128" i="16"/>
  <c r="J123" i="16"/>
  <c r="I106" i="16"/>
  <c r="J18" i="16"/>
  <c r="I111" i="16"/>
  <c r="J74" i="16"/>
  <c r="I91" i="16"/>
  <c r="J43" i="16"/>
  <c r="I127" i="16"/>
  <c r="J112" i="16"/>
  <c r="I146" i="16"/>
  <c r="J147" i="16"/>
  <c r="I133" i="16"/>
  <c r="J125" i="16"/>
  <c r="I83" i="16"/>
  <c r="J49" i="16"/>
  <c r="I80" i="16"/>
  <c r="J39" i="16"/>
  <c r="I177" i="16"/>
  <c r="J119" i="16"/>
  <c r="I95" i="16"/>
  <c r="J44" i="16"/>
  <c r="I46" i="16"/>
  <c r="J14" i="16"/>
  <c r="I99" i="16"/>
  <c r="J62" i="16"/>
  <c r="I198" i="16"/>
  <c r="J15" i="16"/>
  <c r="I67" i="16"/>
  <c r="J148" i="16"/>
  <c r="I43" i="16"/>
  <c r="J73" i="16"/>
  <c r="I151" i="16"/>
  <c r="J102" i="16"/>
  <c r="I155" i="16"/>
  <c r="J166" i="16"/>
  <c r="I182" i="16"/>
  <c r="J8" i="16"/>
  <c r="I85" i="16"/>
  <c r="J2" i="16"/>
  <c r="I12" i="16"/>
  <c r="J206" i="16"/>
  <c r="I153" i="16"/>
  <c r="J29" i="16"/>
  <c r="I52" i="16"/>
  <c r="J205" i="16"/>
  <c r="I39" i="16"/>
  <c r="J38" i="16"/>
  <c r="I165" i="16"/>
  <c r="J117" i="16"/>
  <c r="I184" i="16"/>
  <c r="J37" i="16"/>
  <c r="I45" i="16"/>
  <c r="J194" i="16"/>
  <c r="I104" i="16"/>
  <c r="J204" i="16"/>
  <c r="I34" i="16"/>
  <c r="J10" i="16"/>
  <c r="I109" i="16"/>
  <c r="J54" i="16"/>
  <c r="I122" i="16"/>
  <c r="J82" i="16"/>
  <c r="I149" i="16"/>
  <c r="J195" i="16"/>
  <c r="I63" i="16"/>
  <c r="J90" i="16"/>
  <c r="I76" i="16"/>
  <c r="J30" i="16"/>
  <c r="I16" i="16"/>
  <c r="J159" i="16"/>
  <c r="I70" i="16"/>
  <c r="J118" i="16"/>
  <c r="I100" i="16"/>
  <c r="J108" i="16"/>
  <c r="I87" i="16"/>
  <c r="J199" i="16"/>
  <c r="I78" i="16"/>
  <c r="J184" i="16"/>
  <c r="I148" i="16"/>
  <c r="J146" i="16"/>
  <c r="I197" i="16"/>
  <c r="J47" i="16"/>
  <c r="I206" i="16"/>
  <c r="J160" i="16"/>
  <c r="H13" i="16"/>
  <c r="H206" i="16"/>
  <c r="H101" i="16"/>
  <c r="H79" i="16"/>
  <c r="H21" i="16"/>
  <c r="H197" i="16"/>
  <c r="H164" i="16"/>
  <c r="H97" i="16"/>
  <c r="H131" i="16"/>
  <c r="H148" i="16"/>
  <c r="H150" i="16"/>
  <c r="H48" i="16"/>
  <c r="H185" i="16"/>
  <c r="H78" i="16"/>
  <c r="H86" i="16"/>
  <c r="H31" i="16"/>
  <c r="H24" i="16"/>
  <c r="H87" i="16"/>
  <c r="H114" i="16"/>
  <c r="H170" i="16"/>
  <c r="H178" i="16"/>
  <c r="H100" i="16"/>
  <c r="H174" i="16"/>
  <c r="H84" i="16"/>
  <c r="H139" i="16"/>
  <c r="H70" i="16"/>
  <c r="H159" i="16"/>
  <c r="H56" i="16"/>
  <c r="H38" i="16"/>
  <c r="H16" i="16"/>
  <c r="H88" i="16"/>
  <c r="H3" i="16"/>
  <c r="H179" i="16"/>
  <c r="H76" i="16"/>
  <c r="H108" i="16"/>
  <c r="H145" i="16"/>
  <c r="H140" i="16"/>
  <c r="H63" i="16"/>
  <c r="H205" i="16"/>
  <c r="H25" i="16"/>
  <c r="H94" i="16"/>
  <c r="H149" i="16"/>
  <c r="H23" i="16"/>
  <c r="H64" i="16"/>
  <c r="H10" i="16"/>
  <c r="H122" i="16"/>
  <c r="H103" i="16"/>
  <c r="H118" i="16"/>
  <c r="H73" i="16"/>
  <c r="H109" i="16"/>
  <c r="H40" i="16"/>
  <c r="H196" i="16"/>
  <c r="H207" i="16"/>
  <c r="H34" i="16"/>
  <c r="H26" i="16"/>
  <c r="H202" i="16"/>
  <c r="H69" i="16"/>
  <c r="H104" i="16"/>
  <c r="H142" i="16"/>
  <c r="H187" i="16"/>
  <c r="H61" i="16"/>
  <c r="H45" i="16"/>
  <c r="H173" i="16"/>
  <c r="H30" i="16"/>
  <c r="H75" i="16"/>
  <c r="H184" i="16"/>
  <c r="H134" i="16"/>
  <c r="H194" i="16"/>
  <c r="H14" i="16"/>
  <c r="H165" i="16"/>
  <c r="H181" i="16"/>
  <c r="H144" i="16"/>
  <c r="H135" i="16"/>
  <c r="H39" i="16"/>
  <c r="H36" i="16"/>
  <c r="H42" i="16"/>
  <c r="H66" i="16"/>
  <c r="H52" i="16"/>
  <c r="H49" i="16"/>
  <c r="H158" i="16"/>
  <c r="H204" i="16"/>
  <c r="H153" i="16"/>
  <c r="H192" i="16"/>
  <c r="H2" i="16"/>
  <c r="H11" i="16"/>
  <c r="H12" i="16"/>
  <c r="H90" i="16"/>
  <c r="H124" i="16"/>
  <c r="H18" i="16"/>
  <c r="H85" i="16"/>
  <c r="H201" i="16"/>
  <c r="H137" i="16"/>
  <c r="H199" i="16"/>
  <c r="H182" i="16"/>
  <c r="H96" i="16"/>
  <c r="H54" i="16"/>
  <c r="H98" i="16"/>
  <c r="H155" i="16"/>
  <c r="H92" i="16"/>
  <c r="H74" i="16"/>
  <c r="H57" i="16"/>
  <c r="H151" i="16"/>
  <c r="H55" i="16"/>
  <c r="H138" i="16"/>
  <c r="H22" i="16"/>
  <c r="H43" i="16"/>
  <c r="H81" i="16"/>
  <c r="H9" i="16"/>
  <c r="H41" i="16"/>
  <c r="H67" i="16"/>
  <c r="H19" i="16"/>
  <c r="H188" i="16"/>
  <c r="H50" i="16"/>
  <c r="H198" i="16"/>
  <c r="H44" i="16"/>
  <c r="H169" i="16"/>
  <c r="H105" i="16"/>
  <c r="H99" i="16"/>
  <c r="H5" i="16"/>
  <c r="H130" i="16"/>
  <c r="H82" i="16"/>
  <c r="H46" i="16"/>
  <c r="H154" i="16"/>
  <c r="H62" i="16"/>
  <c r="H35" i="16"/>
  <c r="H95" i="16"/>
  <c r="H112" i="16"/>
  <c r="H123" i="16"/>
  <c r="H51" i="16"/>
  <c r="H177" i="16"/>
  <c r="H125" i="16"/>
  <c r="H163" i="16"/>
  <c r="H53" i="16"/>
  <c r="H80" i="16"/>
  <c r="H157" i="16"/>
  <c r="H172" i="16"/>
  <c r="H132" i="16"/>
  <c r="H83" i="16"/>
  <c r="H126" i="16"/>
  <c r="H161" i="16"/>
  <c r="H89" i="16"/>
  <c r="H133" i="16"/>
  <c r="H200" i="16"/>
  <c r="H147" i="16"/>
  <c r="H28" i="16"/>
  <c r="H146" i="16"/>
  <c r="H195" i="16"/>
  <c r="H190" i="16"/>
  <c r="H102" i="16"/>
  <c r="H127" i="16"/>
  <c r="H29" i="16"/>
  <c r="H58" i="16"/>
  <c r="H166" i="16"/>
  <c r="H91" i="16"/>
  <c r="H72" i="16"/>
  <c r="H115" i="16"/>
  <c r="H167" i="16"/>
  <c r="H111" i="16"/>
  <c r="H143" i="16"/>
  <c r="H186" i="16"/>
  <c r="H33" i="16"/>
  <c r="H106" i="16"/>
  <c r="H117" i="16"/>
  <c r="H168" i="16"/>
  <c r="H171" i="16"/>
  <c r="H128" i="16"/>
  <c r="H129" i="16"/>
  <c r="H6" i="16"/>
  <c r="H93" i="16"/>
  <c r="H116" i="16"/>
  <c r="H17" i="16"/>
  <c r="H176" i="16"/>
  <c r="H20" i="16"/>
  <c r="H120" i="16"/>
  <c r="H119" i="16"/>
  <c r="H156" i="16"/>
  <c r="H113" i="16"/>
  <c r="H7" i="16"/>
  <c r="H180" i="16"/>
  <c r="H32" i="16"/>
  <c r="H8" i="16"/>
  <c r="H110" i="16"/>
  <c r="H37" i="16"/>
  <c r="H121" i="16"/>
  <c r="H136" i="16"/>
  <c r="H59" i="16"/>
  <c r="H203" i="16"/>
  <c r="H4" i="16"/>
  <c r="H193" i="16"/>
  <c r="H107" i="16"/>
  <c r="H68" i="16"/>
  <c r="H60" i="16"/>
  <c r="H162" i="16"/>
  <c r="H141" i="16"/>
  <c r="H183" i="16"/>
  <c r="H47" i="16"/>
  <c r="H15" i="16"/>
  <c r="H175" i="16"/>
  <c r="H27" i="16"/>
  <c r="H77" i="16"/>
  <c r="H65" i="16"/>
  <c r="H189" i="16"/>
  <c r="H191" i="16"/>
  <c r="H152" i="16"/>
  <c r="H160" i="16"/>
  <c r="H71" i="16"/>
  <c r="H208" i="16"/>
  <c r="C97" i="16"/>
  <c r="C135" i="16"/>
  <c r="C51" i="16"/>
  <c r="C177" i="16"/>
  <c r="C12" i="16"/>
  <c r="D12" i="16"/>
  <c r="F12" i="16"/>
  <c r="C125" i="16"/>
  <c r="C90" i="16"/>
  <c r="C174" i="16"/>
  <c r="C163" i="16"/>
  <c r="C57" i="16"/>
  <c r="C151" i="16"/>
  <c r="C53" i="16"/>
  <c r="C80" i="16"/>
  <c r="C70" i="16"/>
  <c r="C157" i="16"/>
  <c r="C172" i="16"/>
  <c r="C132" i="16"/>
  <c r="C83" i="16"/>
  <c r="C126" i="16"/>
  <c r="C187" i="16"/>
  <c r="C161" i="16"/>
  <c r="C55" i="16"/>
  <c r="C89" i="16"/>
  <c r="C133" i="16"/>
  <c r="C200" i="16"/>
  <c r="C79" i="16"/>
  <c r="C118" i="16"/>
  <c r="C138" i="16"/>
  <c r="C147" i="16"/>
  <c r="C61" i="16"/>
  <c r="C28" i="16"/>
  <c r="C146" i="16"/>
  <c r="C3" i="16"/>
  <c r="C22" i="16"/>
  <c r="C195" i="16"/>
  <c r="C179" i="16"/>
  <c r="C21" i="16"/>
  <c r="C190" i="16"/>
  <c r="C45" i="16"/>
  <c r="C102" i="16"/>
  <c r="C43" i="16"/>
  <c r="C159" i="16"/>
  <c r="C127" i="16"/>
  <c r="C29" i="16"/>
  <c r="C58" i="16"/>
  <c r="C166" i="16"/>
  <c r="C114" i="16"/>
  <c r="C91" i="16"/>
  <c r="C124" i="16"/>
  <c r="C39" i="16"/>
  <c r="C72" i="16"/>
  <c r="C73" i="16"/>
  <c r="C115" i="16"/>
  <c r="C78" i="16"/>
  <c r="C76" i="16"/>
  <c r="C81" i="16"/>
  <c r="C173" i="16"/>
  <c r="C86" i="16"/>
  <c r="C167" i="16"/>
  <c r="C9" i="16"/>
  <c r="C56" i="16"/>
  <c r="C38" i="16"/>
  <c r="C111" i="16"/>
  <c r="C143" i="16"/>
  <c r="C16" i="16"/>
  <c r="C36" i="16"/>
  <c r="C109" i="16"/>
  <c r="C40" i="16"/>
  <c r="C186" i="16"/>
  <c r="C33" i="16"/>
  <c r="C108" i="16"/>
  <c r="C30" i="16"/>
  <c r="C42" i="16"/>
  <c r="C196" i="16"/>
  <c r="C18" i="16"/>
  <c r="C85" i="16"/>
  <c r="C75" i="16"/>
  <c r="C207" i="16"/>
  <c r="C34" i="16"/>
  <c r="C184" i="16"/>
  <c r="C106" i="16"/>
  <c r="C117" i="16"/>
  <c r="C168" i="16"/>
  <c r="C145" i="16"/>
  <c r="C171" i="16"/>
  <c r="C128" i="16"/>
  <c r="C66" i="16"/>
  <c r="C201" i="16"/>
  <c r="C140" i="16"/>
  <c r="C129" i="16"/>
  <c r="C6" i="16"/>
  <c r="C93" i="16"/>
  <c r="C134" i="16"/>
  <c r="C206" i="16"/>
  <c r="C131" i="16"/>
  <c r="C63" i="16"/>
  <c r="C41" i="16"/>
  <c r="C116" i="16"/>
  <c r="C17" i="16"/>
  <c r="C88" i="16"/>
  <c r="C176" i="16"/>
  <c r="C20" i="16"/>
  <c r="C120" i="16"/>
  <c r="C119" i="16"/>
  <c r="C52" i="16"/>
  <c r="C31" i="16"/>
  <c r="C67" i="16"/>
  <c r="C19" i="16"/>
  <c r="C150" i="16"/>
  <c r="C197" i="16"/>
  <c r="C170" i="16"/>
  <c r="C205" i="16"/>
  <c r="C156" i="16"/>
  <c r="C113" i="16"/>
  <c r="C194" i="16"/>
  <c r="C26" i="16"/>
  <c r="C7" i="16"/>
  <c r="C180" i="16"/>
  <c r="C14" i="16"/>
  <c r="C137" i="16"/>
  <c r="C188" i="16"/>
  <c r="C199" i="16"/>
  <c r="C84" i="16"/>
  <c r="C165" i="16"/>
  <c r="C32" i="16"/>
  <c r="C182" i="16"/>
  <c r="C50" i="16"/>
  <c r="C8" i="16"/>
  <c r="C110" i="16"/>
  <c r="C198" i="16"/>
  <c r="C37" i="16"/>
  <c r="C121" i="16"/>
  <c r="C24" i="16"/>
  <c r="C96" i="16"/>
  <c r="C136" i="16"/>
  <c r="C13" i="16"/>
  <c r="C44" i="16"/>
  <c r="C169" i="16"/>
  <c r="C48" i="16"/>
  <c r="C181" i="16"/>
  <c r="C105" i="16"/>
  <c r="C49" i="16"/>
  <c r="C59" i="16"/>
  <c r="C178" i="16"/>
  <c r="C203" i="16"/>
  <c r="C25" i="16"/>
  <c r="C158" i="16"/>
  <c r="C164" i="16"/>
  <c r="C99" i="16"/>
  <c r="C5" i="16"/>
  <c r="C100" i="16"/>
  <c r="C4" i="16"/>
  <c r="C193" i="16"/>
  <c r="C204" i="16"/>
  <c r="C107" i="16"/>
  <c r="C68" i="16"/>
  <c r="C130" i="16"/>
  <c r="C94" i="16"/>
  <c r="C149" i="16"/>
  <c r="C54" i="16"/>
  <c r="C98" i="16"/>
  <c r="C87" i="16"/>
  <c r="C153" i="16"/>
  <c r="C148" i="16"/>
  <c r="C82" i="16"/>
  <c r="C144" i="16"/>
  <c r="C60" i="16"/>
  <c r="C202" i="16"/>
  <c r="C162" i="16"/>
  <c r="C69" i="16"/>
  <c r="C46" i="16"/>
  <c r="C141" i="16"/>
  <c r="D141" i="16"/>
  <c r="F141" i="16"/>
  <c r="C139" i="16"/>
  <c r="C192" i="16"/>
  <c r="C23" i="16"/>
  <c r="C154" i="16"/>
  <c r="D154" i="16"/>
  <c r="F154" i="16"/>
  <c r="C183" i="16"/>
  <c r="D183" i="16"/>
  <c r="F183" i="16"/>
  <c r="C155" i="16"/>
  <c r="D155" i="16"/>
  <c r="F155" i="16"/>
  <c r="C104" i="16"/>
  <c r="D104" i="16"/>
  <c r="F104" i="16"/>
  <c r="C2" i="16"/>
  <c r="E2" i="16"/>
  <c r="C64" i="16"/>
  <c r="D64" i="16"/>
  <c r="F64" i="16"/>
  <c r="C92" i="16"/>
  <c r="D92" i="16"/>
  <c r="F92" i="16"/>
  <c r="C185" i="16"/>
  <c r="D185" i="16"/>
  <c r="F185" i="16"/>
  <c r="C10" i="16"/>
  <c r="E10" i="16"/>
  <c r="C47" i="16"/>
  <c r="E47" i="16"/>
  <c r="C15" i="16"/>
  <c r="D15" i="16"/>
  <c r="F15" i="16"/>
  <c r="C175" i="16"/>
  <c r="D175" i="16"/>
  <c r="F175" i="16"/>
  <c r="C27" i="16"/>
  <c r="D27" i="16"/>
  <c r="F27" i="16"/>
  <c r="C62" i="16"/>
  <c r="D62" i="16"/>
  <c r="F62" i="16"/>
  <c r="C77" i="16"/>
  <c r="D77" i="16"/>
  <c r="F77" i="16"/>
  <c r="C74" i="16"/>
  <c r="D74" i="16"/>
  <c r="F74" i="16"/>
  <c r="E142" i="16"/>
  <c r="C65" i="16"/>
  <c r="D65" i="16"/>
  <c r="F65" i="16"/>
  <c r="C189" i="16"/>
  <c r="E189" i="16"/>
  <c r="C122" i="16"/>
  <c r="D122" i="16"/>
  <c r="F122" i="16"/>
  <c r="C35" i="16"/>
  <c r="D35" i="16"/>
  <c r="F35" i="16"/>
  <c r="C191" i="16"/>
  <c r="D191" i="16"/>
  <c r="F191" i="16"/>
  <c r="C103" i="16"/>
  <c r="D103" i="16"/>
  <c r="F103" i="16"/>
  <c r="C95" i="16"/>
  <c r="D95" i="16"/>
  <c r="F95" i="16"/>
  <c r="C152" i="16"/>
  <c r="D152" i="16"/>
  <c r="F152" i="16"/>
  <c r="C101" i="16"/>
  <c r="D101" i="16"/>
  <c r="F101" i="16"/>
  <c r="C160" i="16"/>
  <c r="D160" i="16"/>
  <c r="F160" i="16"/>
  <c r="C112" i="16"/>
  <c r="E112" i="16"/>
  <c r="C71" i="16"/>
  <c r="D71" i="16"/>
  <c r="F71" i="16"/>
  <c r="C123" i="16"/>
  <c r="E123" i="16"/>
  <c r="C11" i="16"/>
  <c r="E11" i="16"/>
  <c r="E192" i="16"/>
  <c r="D192" i="16"/>
  <c r="F192" i="16"/>
  <c r="E69" i="16"/>
  <c r="D69" i="16"/>
  <c r="F69" i="16"/>
  <c r="D162" i="16"/>
  <c r="F162" i="16"/>
  <c r="E162" i="16"/>
  <c r="E144" i="16"/>
  <c r="D144" i="16"/>
  <c r="F144" i="16"/>
  <c r="E153" i="16"/>
  <c r="D153" i="16"/>
  <c r="F153" i="16"/>
  <c r="D98" i="16"/>
  <c r="F98" i="16"/>
  <c r="E98" i="16"/>
  <c r="D149" i="16"/>
  <c r="F149" i="16"/>
  <c r="E149" i="16"/>
  <c r="D68" i="16"/>
  <c r="F68" i="16"/>
  <c r="E68" i="16"/>
  <c r="E4" i="16"/>
  <c r="D4" i="16"/>
  <c r="F4" i="16"/>
  <c r="E158" i="16"/>
  <c r="D158" i="16"/>
  <c r="F158" i="16"/>
  <c r="D178" i="16"/>
  <c r="F178" i="16"/>
  <c r="E178" i="16"/>
  <c r="D181" i="16"/>
  <c r="F181" i="16"/>
  <c r="E181" i="16"/>
  <c r="E44" i="16"/>
  <c r="D44" i="16"/>
  <c r="F44" i="16"/>
  <c r="E110" i="16"/>
  <c r="D110" i="16"/>
  <c r="F110" i="16"/>
  <c r="D165" i="16"/>
  <c r="F165" i="16"/>
  <c r="E165" i="16"/>
  <c r="E199" i="16"/>
  <c r="D199" i="16"/>
  <c r="F199" i="16"/>
  <c r="D14" i="16"/>
  <c r="F14" i="16"/>
  <c r="E14" i="16"/>
  <c r="D156" i="16"/>
  <c r="F156" i="16"/>
  <c r="E156" i="16"/>
  <c r="E19" i="16"/>
  <c r="D19" i="16"/>
  <c r="F19" i="16"/>
  <c r="D20" i="16"/>
  <c r="F20" i="16"/>
  <c r="E20" i="16"/>
  <c r="D93" i="16"/>
  <c r="F93" i="16"/>
  <c r="E93" i="16"/>
  <c r="D128" i="16"/>
  <c r="F128" i="16"/>
  <c r="E128" i="16"/>
  <c r="D117" i="16"/>
  <c r="F117" i="16"/>
  <c r="E117" i="16"/>
  <c r="D207" i="16"/>
  <c r="F207" i="16"/>
  <c r="E207" i="16"/>
  <c r="D42" i="16"/>
  <c r="F42" i="16"/>
  <c r="E42" i="16"/>
  <c r="D186" i="16"/>
  <c r="F186" i="16"/>
  <c r="E186" i="16"/>
  <c r="D9" i="16"/>
  <c r="F9" i="16"/>
  <c r="E9" i="16"/>
  <c r="D115" i="16"/>
  <c r="F115" i="16"/>
  <c r="E115" i="16"/>
  <c r="D39" i="16"/>
  <c r="F39" i="16"/>
  <c r="E39" i="16"/>
  <c r="D114" i="16"/>
  <c r="F114" i="16"/>
  <c r="E114" i="16"/>
  <c r="D58" i="16"/>
  <c r="F58" i="16"/>
  <c r="E58" i="16"/>
  <c r="D43" i="16"/>
  <c r="F43" i="16"/>
  <c r="E43" i="16"/>
  <c r="D45" i="16"/>
  <c r="F45" i="16"/>
  <c r="E45" i="16"/>
  <c r="D3" i="16"/>
  <c r="F3" i="16"/>
  <c r="E3" i="16"/>
  <c r="D79" i="16"/>
  <c r="F79" i="16"/>
  <c r="E79" i="16"/>
  <c r="D55" i="16"/>
  <c r="F55" i="16"/>
  <c r="E55" i="16"/>
  <c r="D83" i="16"/>
  <c r="F83" i="16"/>
  <c r="E83" i="16"/>
  <c r="D157" i="16"/>
  <c r="F157" i="16"/>
  <c r="E157" i="16"/>
  <c r="D151" i="16"/>
  <c r="F151" i="16"/>
  <c r="E151" i="16"/>
  <c r="D174" i="16"/>
  <c r="F174" i="16"/>
  <c r="E174" i="16"/>
  <c r="D177" i="16"/>
  <c r="F177" i="16"/>
  <c r="E177" i="16"/>
  <c r="D123" i="16"/>
  <c r="F123" i="16"/>
  <c r="G123" i="16"/>
  <c r="E101" i="16"/>
  <c r="G101" i="16"/>
  <c r="E103" i="16"/>
  <c r="G103" i="16"/>
  <c r="D189" i="16"/>
  <c r="F189" i="16"/>
  <c r="G189" i="16"/>
  <c r="E62" i="16"/>
  <c r="G62" i="16"/>
  <c r="E175" i="16"/>
  <c r="G175" i="16"/>
  <c r="D47" i="16"/>
  <c r="F47" i="16"/>
  <c r="G47" i="16"/>
  <c r="E185" i="16"/>
  <c r="G185" i="16"/>
  <c r="E104" i="16"/>
  <c r="G104" i="16"/>
  <c r="E154" i="16"/>
  <c r="G154" i="16"/>
  <c r="D139" i="16"/>
  <c r="F139" i="16"/>
  <c r="E139" i="16"/>
  <c r="D82" i="16"/>
  <c r="F82" i="16"/>
  <c r="E82" i="16"/>
  <c r="D94" i="16"/>
  <c r="F94" i="16"/>
  <c r="E94" i="16"/>
  <c r="D130" i="16"/>
  <c r="F130" i="16"/>
  <c r="E130" i="16"/>
  <c r="E107" i="16"/>
  <c r="D107" i="16"/>
  <c r="F107" i="16"/>
  <c r="D5" i="16"/>
  <c r="F5" i="16"/>
  <c r="E5" i="16"/>
  <c r="D25" i="16"/>
  <c r="F25" i="16"/>
  <c r="E25" i="16"/>
  <c r="D59" i="16"/>
  <c r="F59" i="16"/>
  <c r="E59" i="16"/>
  <c r="E48" i="16"/>
  <c r="D48" i="16"/>
  <c r="F48" i="16"/>
  <c r="D13" i="16"/>
  <c r="F13" i="16"/>
  <c r="E13" i="16"/>
  <c r="D24" i="16"/>
  <c r="F24" i="16"/>
  <c r="E24" i="16"/>
  <c r="D8" i="16"/>
  <c r="F8" i="16"/>
  <c r="E8" i="16"/>
  <c r="D182" i="16"/>
  <c r="F182" i="16"/>
  <c r="E182" i="16"/>
  <c r="D188" i="16"/>
  <c r="F188" i="16"/>
  <c r="E188" i="16"/>
  <c r="D26" i="16"/>
  <c r="F26" i="16"/>
  <c r="E26" i="16"/>
  <c r="D197" i="16"/>
  <c r="F197" i="16"/>
  <c r="E197" i="16"/>
  <c r="D52" i="16"/>
  <c r="F52" i="16"/>
  <c r="E52" i="16"/>
  <c r="D176" i="16"/>
  <c r="F176" i="16"/>
  <c r="E176" i="16"/>
  <c r="D41" i="16"/>
  <c r="F41" i="16"/>
  <c r="E41" i="16"/>
  <c r="E140" i="16"/>
  <c r="D140" i="16"/>
  <c r="F140" i="16"/>
  <c r="D171" i="16"/>
  <c r="F171" i="16"/>
  <c r="E171" i="16"/>
  <c r="E106" i="16"/>
  <c r="D106" i="16"/>
  <c r="F106" i="16"/>
  <c r="D75" i="16"/>
  <c r="F75" i="16"/>
  <c r="E75" i="16"/>
  <c r="D30" i="16"/>
  <c r="F30" i="16"/>
  <c r="E30" i="16"/>
  <c r="E40" i="16"/>
  <c r="D40" i="16"/>
  <c r="F40" i="16"/>
  <c r="E167" i="16"/>
  <c r="D167" i="16"/>
  <c r="F167" i="16"/>
  <c r="E81" i="16"/>
  <c r="D81" i="16"/>
  <c r="F81" i="16"/>
  <c r="D73" i="16"/>
  <c r="F73" i="16"/>
  <c r="E73" i="16"/>
  <c r="E124" i="16"/>
  <c r="D124" i="16"/>
  <c r="F124" i="16"/>
  <c r="E29" i="16"/>
  <c r="D29" i="16"/>
  <c r="F29" i="16"/>
  <c r="E190" i="16"/>
  <c r="D190" i="16"/>
  <c r="F190" i="16"/>
  <c r="D195" i="16"/>
  <c r="F195" i="16"/>
  <c r="E195" i="16"/>
  <c r="E146" i="16"/>
  <c r="D146" i="16"/>
  <c r="F146" i="16"/>
  <c r="E147" i="16"/>
  <c r="D147" i="16"/>
  <c r="F147" i="16"/>
  <c r="D200" i="16"/>
  <c r="F200" i="16"/>
  <c r="E200" i="16"/>
  <c r="E161" i="16"/>
  <c r="D161" i="16"/>
  <c r="F161" i="16"/>
  <c r="E70" i="16"/>
  <c r="D70" i="16"/>
  <c r="F70" i="16"/>
  <c r="E90" i="16"/>
  <c r="D90" i="16"/>
  <c r="F90" i="16"/>
  <c r="D51" i="16"/>
  <c r="F51" i="16"/>
  <c r="E51" i="16"/>
  <c r="D112" i="16"/>
  <c r="F112" i="16"/>
  <c r="G112" i="16"/>
  <c r="E191" i="16"/>
  <c r="G191" i="16"/>
  <c r="E122" i="16"/>
  <c r="G122" i="16"/>
  <c r="E65" i="16"/>
  <c r="G65" i="16"/>
  <c r="E74" i="16"/>
  <c r="G74" i="16"/>
  <c r="E92" i="16"/>
  <c r="G92" i="16"/>
  <c r="D2" i="16"/>
  <c r="F2" i="16"/>
  <c r="G2" i="16"/>
  <c r="E23" i="16"/>
  <c r="D23" i="16"/>
  <c r="F23" i="16"/>
  <c r="E46" i="16"/>
  <c r="D46" i="16"/>
  <c r="F46" i="16"/>
  <c r="E202" i="16"/>
  <c r="D202" i="16"/>
  <c r="F202" i="16"/>
  <c r="D148" i="16"/>
  <c r="F148" i="16"/>
  <c r="E148" i="16"/>
  <c r="D87" i="16"/>
  <c r="F87" i="16"/>
  <c r="E87" i="16"/>
  <c r="D204" i="16"/>
  <c r="F204" i="16"/>
  <c r="E204" i="16"/>
  <c r="D100" i="16"/>
  <c r="F100" i="16"/>
  <c r="E100" i="16"/>
  <c r="E99" i="16"/>
  <c r="D99" i="16"/>
  <c r="F99" i="16"/>
  <c r="E203" i="16"/>
  <c r="D203" i="16"/>
  <c r="F203" i="16"/>
  <c r="D49" i="16"/>
  <c r="F49" i="16"/>
  <c r="E49" i="16"/>
  <c r="D136" i="16"/>
  <c r="F136" i="16"/>
  <c r="E136" i="16"/>
  <c r="D37" i="16"/>
  <c r="F37" i="16"/>
  <c r="E37" i="16"/>
  <c r="E50" i="16"/>
  <c r="D50" i="16"/>
  <c r="F50" i="16"/>
  <c r="E32" i="16"/>
  <c r="D32" i="16"/>
  <c r="F32" i="16"/>
  <c r="D137" i="16"/>
  <c r="F137" i="16"/>
  <c r="E137" i="16"/>
  <c r="E180" i="16"/>
  <c r="D180" i="16"/>
  <c r="F180" i="16"/>
  <c r="D194" i="16"/>
  <c r="F194" i="16"/>
  <c r="E194" i="16"/>
  <c r="E205" i="16"/>
  <c r="D205" i="16"/>
  <c r="F205" i="16"/>
  <c r="E67" i="16"/>
  <c r="D67" i="16"/>
  <c r="F67" i="16"/>
  <c r="E119" i="16"/>
  <c r="D119" i="16"/>
  <c r="F119" i="16"/>
  <c r="E88" i="16"/>
  <c r="D88" i="16"/>
  <c r="F88" i="16"/>
  <c r="D116" i="16"/>
  <c r="F116" i="16"/>
  <c r="E116" i="16"/>
  <c r="D63" i="16"/>
  <c r="F63" i="16"/>
  <c r="E63" i="16"/>
  <c r="D206" i="16"/>
  <c r="F206" i="16"/>
  <c r="E206" i="16"/>
  <c r="D6" i="16"/>
  <c r="F6" i="16"/>
  <c r="E6" i="16"/>
  <c r="D201" i="16"/>
  <c r="F201" i="16"/>
  <c r="E201" i="16"/>
  <c r="D145" i="16"/>
  <c r="F145" i="16"/>
  <c r="E145" i="16"/>
  <c r="D184" i="16"/>
  <c r="F184" i="16"/>
  <c r="E184" i="16"/>
  <c r="D18" i="16"/>
  <c r="F18" i="16"/>
  <c r="E18" i="16"/>
  <c r="D108" i="16"/>
  <c r="F108" i="16"/>
  <c r="E108" i="16"/>
  <c r="D36" i="16"/>
  <c r="F36" i="16"/>
  <c r="E36" i="16"/>
  <c r="D143" i="16"/>
  <c r="F143" i="16"/>
  <c r="E143" i="16"/>
  <c r="D38" i="16"/>
  <c r="F38" i="16"/>
  <c r="E38" i="16"/>
  <c r="D86" i="16"/>
  <c r="F86" i="16"/>
  <c r="E86" i="16"/>
  <c r="D76" i="16"/>
  <c r="F76" i="16"/>
  <c r="E76" i="16"/>
  <c r="D91" i="16"/>
  <c r="F91" i="16"/>
  <c r="E91" i="16"/>
  <c r="D127" i="16"/>
  <c r="F127" i="16"/>
  <c r="E127" i="16"/>
  <c r="D21" i="16"/>
  <c r="F21" i="16"/>
  <c r="E21" i="16"/>
  <c r="D28" i="16"/>
  <c r="F28" i="16"/>
  <c r="E28" i="16"/>
  <c r="D138" i="16"/>
  <c r="F138" i="16"/>
  <c r="E138" i="16"/>
  <c r="D133" i="16"/>
  <c r="F133" i="16"/>
  <c r="E133" i="16"/>
  <c r="D187" i="16"/>
  <c r="F187" i="16"/>
  <c r="E187" i="16"/>
  <c r="D132" i="16"/>
  <c r="F132" i="16"/>
  <c r="E132" i="16"/>
  <c r="D80" i="16"/>
  <c r="F80" i="16"/>
  <c r="E80" i="16"/>
  <c r="D57" i="16"/>
  <c r="F57" i="16"/>
  <c r="E57" i="16"/>
  <c r="D125" i="16"/>
  <c r="F125" i="16"/>
  <c r="E125" i="16"/>
  <c r="D135" i="16"/>
  <c r="F135" i="16"/>
  <c r="E135" i="16"/>
  <c r="E71" i="16"/>
  <c r="G71" i="16"/>
  <c r="E152" i="16"/>
  <c r="G152" i="16"/>
  <c r="E95" i="16"/>
  <c r="G95" i="16"/>
  <c r="E35" i="16"/>
  <c r="G35" i="16"/>
  <c r="E77" i="16"/>
  <c r="G77" i="16"/>
  <c r="E27" i="16"/>
  <c r="G27" i="16"/>
  <c r="E15" i="16"/>
  <c r="G15" i="16"/>
  <c r="D10" i="16"/>
  <c r="F10" i="16"/>
  <c r="G10" i="16"/>
  <c r="E155" i="16"/>
  <c r="G155" i="16"/>
  <c r="E183" i="16"/>
  <c r="G183" i="16"/>
  <c r="E141" i="16"/>
  <c r="G141" i="16"/>
  <c r="D60" i="16"/>
  <c r="F60" i="16"/>
  <c r="E60" i="16"/>
  <c r="E54" i="16"/>
  <c r="D54" i="16"/>
  <c r="F54" i="16"/>
  <c r="D193" i="16"/>
  <c r="F193" i="16"/>
  <c r="E193" i="16"/>
  <c r="D164" i="16"/>
  <c r="F164" i="16"/>
  <c r="E164" i="16"/>
  <c r="E105" i="16"/>
  <c r="D105" i="16"/>
  <c r="F105" i="16"/>
  <c r="E169" i="16"/>
  <c r="D169" i="16"/>
  <c r="F169" i="16"/>
  <c r="E96" i="16"/>
  <c r="D96" i="16"/>
  <c r="F96" i="16"/>
  <c r="D121" i="16"/>
  <c r="F121" i="16"/>
  <c r="E121" i="16"/>
  <c r="E198" i="16"/>
  <c r="D198" i="16"/>
  <c r="F198" i="16"/>
  <c r="D84" i="16"/>
  <c r="F84" i="16"/>
  <c r="E84" i="16"/>
  <c r="E7" i="16"/>
  <c r="D7" i="16"/>
  <c r="F7" i="16"/>
  <c r="E113" i="16"/>
  <c r="D113" i="16"/>
  <c r="F113" i="16"/>
  <c r="D170" i="16"/>
  <c r="F170" i="16"/>
  <c r="E170" i="16"/>
  <c r="E150" i="16"/>
  <c r="D150" i="16"/>
  <c r="F150" i="16"/>
  <c r="D31" i="16"/>
  <c r="F31" i="16"/>
  <c r="E31" i="16"/>
  <c r="E120" i="16"/>
  <c r="D120" i="16"/>
  <c r="F120" i="16"/>
  <c r="D17" i="16"/>
  <c r="F17" i="16"/>
  <c r="E17" i="16"/>
  <c r="D131" i="16"/>
  <c r="F131" i="16"/>
  <c r="E131" i="16"/>
  <c r="D134" i="16"/>
  <c r="F134" i="16"/>
  <c r="E134" i="16"/>
  <c r="D129" i="16"/>
  <c r="F129" i="16"/>
  <c r="E129" i="16"/>
  <c r="D66" i="16"/>
  <c r="F66" i="16"/>
  <c r="E66" i="16"/>
  <c r="D168" i="16"/>
  <c r="F168" i="16"/>
  <c r="E168" i="16"/>
  <c r="D34" i="16"/>
  <c r="F34" i="16"/>
  <c r="E34" i="16"/>
  <c r="D85" i="16"/>
  <c r="F85" i="16"/>
  <c r="E85" i="16"/>
  <c r="D196" i="16"/>
  <c r="F196" i="16"/>
  <c r="E196" i="16"/>
  <c r="D33" i="16"/>
  <c r="F33" i="16"/>
  <c r="E33" i="16"/>
  <c r="D109" i="16"/>
  <c r="F109" i="16"/>
  <c r="E109" i="16"/>
  <c r="D16" i="16"/>
  <c r="F16" i="16"/>
  <c r="E16" i="16"/>
  <c r="D111" i="16"/>
  <c r="F111" i="16"/>
  <c r="E111" i="16"/>
  <c r="D56" i="16"/>
  <c r="F56" i="16"/>
  <c r="E56" i="16"/>
  <c r="D173" i="16"/>
  <c r="F173" i="16"/>
  <c r="E173" i="16"/>
  <c r="D78" i="16"/>
  <c r="F78" i="16"/>
  <c r="E78" i="16"/>
  <c r="D72" i="16"/>
  <c r="F72" i="16"/>
  <c r="E72" i="16"/>
  <c r="D166" i="16"/>
  <c r="F166" i="16"/>
  <c r="E166" i="16"/>
  <c r="D159" i="16"/>
  <c r="F159" i="16"/>
  <c r="E159" i="16"/>
  <c r="D102" i="16"/>
  <c r="F102" i="16"/>
  <c r="E102" i="16"/>
  <c r="D179" i="16"/>
  <c r="F179" i="16"/>
  <c r="E179" i="16"/>
  <c r="D22" i="16"/>
  <c r="F22" i="16"/>
  <c r="E22" i="16"/>
  <c r="D61" i="16"/>
  <c r="F61" i="16"/>
  <c r="E61" i="16"/>
  <c r="D118" i="16"/>
  <c r="F118" i="16"/>
  <c r="E118" i="16"/>
  <c r="D89" i="16"/>
  <c r="F89" i="16"/>
  <c r="E89" i="16"/>
  <c r="D126" i="16"/>
  <c r="F126" i="16"/>
  <c r="E126" i="16"/>
  <c r="D172" i="16"/>
  <c r="F172" i="16"/>
  <c r="E172" i="16"/>
  <c r="D53" i="16"/>
  <c r="F53" i="16"/>
  <c r="E53" i="16"/>
  <c r="D163" i="16"/>
  <c r="F163" i="16"/>
  <c r="E163" i="16"/>
  <c r="E160" i="16"/>
  <c r="G160" i="16"/>
  <c r="F142" i="16"/>
  <c r="G142" i="16"/>
  <c r="E64" i="16"/>
  <c r="G64" i="16"/>
  <c r="D97" i="16"/>
  <c r="F97" i="16"/>
  <c r="E97" i="16"/>
  <c r="E12" i="16"/>
  <c r="G12" i="16"/>
  <c r="D11" i="16"/>
  <c r="F11" i="16"/>
  <c r="G11" i="16"/>
  <c r="E208" i="16"/>
  <c r="F208" i="16"/>
  <c r="G120" i="16"/>
  <c r="G150" i="16"/>
  <c r="G113" i="16"/>
  <c r="G198" i="16"/>
  <c r="G96" i="16"/>
  <c r="G105" i="16"/>
  <c r="G54" i="16"/>
  <c r="G119" i="16"/>
  <c r="G32" i="16"/>
  <c r="G203" i="16"/>
  <c r="G202" i="16"/>
  <c r="G46" i="16"/>
  <c r="G40" i="16"/>
  <c r="G106" i="16"/>
  <c r="G140" i="16"/>
  <c r="G38" i="16"/>
  <c r="G36" i="16"/>
  <c r="G108" i="16"/>
  <c r="G145" i="16"/>
  <c r="G6" i="16"/>
  <c r="G63" i="16"/>
  <c r="G87" i="16"/>
  <c r="G148" i="16"/>
  <c r="G51" i="16"/>
  <c r="G200" i="16"/>
  <c r="G195" i="16"/>
  <c r="G73" i="16"/>
  <c r="G30" i="16"/>
  <c r="G75" i="16"/>
  <c r="G171" i="16"/>
  <c r="G41" i="16"/>
  <c r="G176" i="16"/>
  <c r="G8" i="16"/>
  <c r="G24" i="16"/>
  <c r="G59" i="16"/>
  <c r="G5" i="16"/>
  <c r="G94" i="16"/>
  <c r="G82" i="16"/>
  <c r="G139" i="16"/>
  <c r="G124" i="16"/>
  <c r="G81" i="16"/>
  <c r="G167" i="16"/>
  <c r="G22" i="16"/>
  <c r="G102" i="16"/>
  <c r="G166" i="16"/>
  <c r="G72" i="16"/>
  <c r="G56" i="16"/>
  <c r="G16" i="16"/>
  <c r="G33" i="16"/>
  <c r="G85" i="16"/>
  <c r="G168" i="16"/>
  <c r="G129" i="16"/>
  <c r="G131" i="16"/>
  <c r="G17" i="16"/>
  <c r="G31" i="16"/>
  <c r="G170" i="16"/>
  <c r="G84" i="16"/>
  <c r="G121" i="16"/>
  <c r="G164" i="16"/>
  <c r="G193" i="16"/>
  <c r="G135" i="16"/>
  <c r="G57" i="16"/>
  <c r="G132" i="16"/>
  <c r="G133" i="16"/>
  <c r="G14" i="16"/>
  <c r="G165" i="16"/>
  <c r="G181" i="16"/>
  <c r="G178" i="16"/>
  <c r="G68" i="16"/>
  <c r="G149" i="16"/>
  <c r="G29" i="16"/>
  <c r="G44" i="16"/>
  <c r="G158" i="16"/>
  <c r="G4" i="16"/>
  <c r="G130" i="16"/>
  <c r="G186" i="16"/>
  <c r="G117" i="16"/>
  <c r="G192" i="16"/>
  <c r="G97" i="16"/>
  <c r="G53" i="16"/>
  <c r="G126" i="16"/>
  <c r="G118" i="16"/>
  <c r="G179" i="16"/>
  <c r="G159" i="16"/>
  <c r="G78" i="16"/>
  <c r="G173" i="16"/>
  <c r="G111" i="16"/>
  <c r="G109" i="16"/>
  <c r="G196" i="16"/>
  <c r="G34" i="16"/>
  <c r="G66" i="16"/>
  <c r="G134" i="16"/>
  <c r="G60" i="16"/>
  <c r="G125" i="16"/>
  <c r="G80" i="16"/>
  <c r="G187" i="16"/>
  <c r="G138" i="16"/>
  <c r="G28" i="16"/>
  <c r="G21" i="16"/>
  <c r="G127" i="16"/>
  <c r="G91" i="16"/>
  <c r="G76" i="16"/>
  <c r="G86" i="16"/>
  <c r="G143" i="16"/>
  <c r="G18" i="16"/>
  <c r="G184" i="16"/>
  <c r="G201" i="16"/>
  <c r="G206" i="16"/>
  <c r="G116" i="16"/>
  <c r="G194" i="16"/>
  <c r="G137" i="16"/>
  <c r="G37" i="16"/>
  <c r="G136" i="16"/>
  <c r="G49" i="16"/>
  <c r="G100" i="16"/>
  <c r="G204" i="16"/>
  <c r="G90" i="16"/>
  <c r="G70" i="16"/>
  <c r="G161" i="16"/>
  <c r="G147" i="16"/>
  <c r="G146" i="16"/>
  <c r="G190" i="16"/>
  <c r="G174" i="16"/>
  <c r="G157" i="16"/>
  <c r="G55" i="16"/>
  <c r="G3" i="16"/>
  <c r="G45" i="16"/>
  <c r="G58" i="16"/>
  <c r="G39" i="16"/>
  <c r="G9" i="16"/>
  <c r="G98" i="16"/>
  <c r="G162" i="16"/>
  <c r="G199" i="16"/>
  <c r="G163" i="16"/>
  <c r="G172" i="16"/>
  <c r="G89" i="16"/>
  <c r="G61" i="16"/>
  <c r="G48" i="16"/>
  <c r="G107" i="16"/>
  <c r="G177" i="16"/>
  <c r="G151" i="16"/>
  <c r="G83" i="16"/>
  <c r="G79" i="16"/>
  <c r="G43" i="16"/>
  <c r="G114" i="16"/>
  <c r="G115" i="16"/>
  <c r="G42" i="16"/>
  <c r="G207" i="16"/>
  <c r="G128" i="16"/>
  <c r="G93" i="16"/>
  <c r="G20" i="16"/>
  <c r="G156" i="16"/>
  <c r="G7" i="16"/>
  <c r="G169" i="16"/>
  <c r="G88" i="16"/>
  <c r="G67" i="16"/>
  <c r="G205" i="16"/>
  <c r="G180" i="16"/>
  <c r="G50" i="16"/>
  <c r="G99" i="16"/>
  <c r="G23" i="16"/>
  <c r="G52" i="16"/>
  <c r="G197" i="16"/>
  <c r="G26" i="16"/>
  <c r="G188" i="16"/>
  <c r="G182" i="16"/>
  <c r="G13" i="16"/>
  <c r="G25" i="16"/>
  <c r="G19" i="16"/>
  <c r="G110" i="16"/>
  <c r="G153" i="16"/>
  <c r="G144" i="16"/>
  <c r="G69" i="16"/>
</calcChain>
</file>

<file path=xl/sharedStrings.xml><?xml version="1.0" encoding="utf-8"?>
<sst xmlns="http://schemas.openxmlformats.org/spreadsheetml/2006/main" count="11106" uniqueCount="3784">
  <si>
    <t>Article</t>
  </si>
  <si>
    <t>Journal</t>
  </si>
  <si>
    <t>Journal of Agricultural and Resource Economics</t>
  </si>
  <si>
    <t>Journal of Agricultural and Applied Economics</t>
  </si>
  <si>
    <t>Ecological Economics</t>
  </si>
  <si>
    <t>Additionality in Agricultural Conservation Payment Programs</t>
  </si>
  <si>
    <t>Using Mixed Logit in Land Use Models: Can Expectation-Maximization (EM) Algorithms Facilitate Estimation?</t>
  </si>
  <si>
    <t>Policy dilemma of innovation: An info-gap approach</t>
  </si>
  <si>
    <t>Why are California farmers adopting more (and larger) renewable energy operations?</t>
  </si>
  <si>
    <t>Renewable Energy</t>
  </si>
  <si>
    <t>American Journal of Agricultural Economics</t>
  </si>
  <si>
    <t>Sampling error in U.S. field crop unit process data for life cycle assessment</t>
  </si>
  <si>
    <t>International Journal of Life Cycle Assessment</t>
  </si>
  <si>
    <t>The R&amp;D Investment-Uncertainty Relationship: Do Strategic Rivalry and Firm Size Matter?</t>
  </si>
  <si>
    <t>Managerial and Decision Economics</t>
  </si>
  <si>
    <t>Auction Design, Incentives, and Buying Back Maryland and Virginia Crab Licenses</t>
  </si>
  <si>
    <t>Canadian Journal of Agricultural Economics</t>
  </si>
  <si>
    <t>The Impacts of the Tax-Deferred Exchange Provision on Farm Real Estate Values.</t>
  </si>
  <si>
    <t>Land Economics</t>
  </si>
  <si>
    <t>The Effects of the Federal Estate Tax on Farm Households</t>
  </si>
  <si>
    <t>Choices</t>
  </si>
  <si>
    <t>Comparing economic performance of organic and conventional U.S. beef farms using matching samples</t>
  </si>
  <si>
    <t>Australian Journal of Agricultural and Resource Economics</t>
  </si>
  <si>
    <t>Hertz, T., and S. Zahniser</t>
  </si>
  <si>
    <t>Is There a Farm Labor Shortage?</t>
  </si>
  <si>
    <t>Farm Debt Use by Farms with Crop Insurance</t>
  </si>
  <si>
    <t>New Uses of Old Tools? Greenhouse Gas Mitigation with Agriculture Sector Policies</t>
  </si>
  <si>
    <t>Applied Economic Perspectives and Policy</t>
  </si>
  <si>
    <t>Impact of Agricultural Productivity Gains on Greenhouse Gas Emissions: A Global Analysis</t>
  </si>
  <si>
    <t>Production Contracts and Farm Business Growth and Survival.</t>
  </si>
  <si>
    <t>The Information Content of Farmland Value Surveys</t>
  </si>
  <si>
    <t>Agricultural Finance Review</t>
  </si>
  <si>
    <t>Farmland vs. Alternative Investments Before and After the 2008 Financial Crisis.</t>
  </si>
  <si>
    <t>Risk attitudes and premiums of U.S. corn and soybean producers: an empirical investigation.</t>
  </si>
  <si>
    <t>Empirical Economics</t>
  </si>
  <si>
    <t>Railroads and Price Discrimination: The Roles of Competition, Information, and Regulation</t>
  </si>
  <si>
    <t>Review of Industrial Organization</t>
  </si>
  <si>
    <t>The Distribution of Household Net Worth Within and Across Rural Areas: Are There Links to the Natural Resource Base?</t>
  </si>
  <si>
    <t>Economic and policy issues of U.S. agricultural pesticide use trends</t>
  </si>
  <si>
    <t>Pest Management Science</t>
  </si>
  <si>
    <t>Drivers of Agricultural Transition</t>
  </si>
  <si>
    <t>Sneeringer, S.</t>
  </si>
  <si>
    <t>Differences between Livestock and Crop Producers’ Potential Participation in Chesapeake Bay Nutrient Trading</t>
  </si>
  <si>
    <t>The Effects of Large-Scale Hog Production on Local Labor Markets.</t>
  </si>
  <si>
    <t>P. Heisey</t>
  </si>
  <si>
    <t>Is the Share of Agricultural Maintenance Research Rising in the United States?</t>
  </si>
  <si>
    <t>Food Policy</t>
  </si>
  <si>
    <t>Beginning Farmers and Potential Opportunities.</t>
  </si>
  <si>
    <t>Communities and Banking</t>
  </si>
  <si>
    <t>Public R&amp;D, Private R&amp;D, and U.S. Agricultural Productivity Growth: Dynamics and Long-Run Relationships.</t>
  </si>
  <si>
    <t>China’s regional agricultural productivity growth in 1985-2007: A multilateral comparison</t>
  </si>
  <si>
    <t>Agricultural Economics</t>
  </si>
  <si>
    <t>Who does not respond to the Agricultural Resource Management Survey and does it matter?</t>
  </si>
  <si>
    <t>Measurement and Story-Telling in Regional Science: An Intergenerational Perspective on Lessons Learned from Andrew Isserman.</t>
  </si>
  <si>
    <t>International Regional Science Review</t>
  </si>
  <si>
    <t>Agriculture, the Tax Code, and Potential Tax Reform</t>
  </si>
  <si>
    <t>Tax-Exempt Bond Financing for Beginning and Low-Equity Farmers: The Case of Aggie Bonds.”</t>
  </si>
  <si>
    <t>Strengthening Agricultural and Food Related Science and Education: A Conversation with Sonny Ramaswamy, Director USDA National Institute of Food and Agriculture</t>
  </si>
  <si>
    <t>Ex Post Analysis of Economic Impacts from Wind Power Development in U.S. Counties</t>
  </si>
  <si>
    <t>Energy Economics</t>
  </si>
  <si>
    <t>Revisiting the Impact of Bt Corn Adoption by U.S. Farmers.</t>
  </si>
  <si>
    <t>Agricultural and Resource Economics Review</t>
  </si>
  <si>
    <t>The Contribution of Private Industry to Agricultural Innovation</t>
  </si>
  <si>
    <t>Productivity Growth in Global Agriculture Shifting to Developing Countries</t>
  </si>
  <si>
    <t>Hansen, L., M. Ribaudo</t>
  </si>
  <si>
    <t>Minimizing costs of reducing agricultural nitrogen loadings: choosing between on- and off-field conservation practices.</t>
  </si>
  <si>
    <t>Environmental Economics</t>
  </si>
  <si>
    <t>Ifft, J.</t>
  </si>
  <si>
    <t>Consumer valuation of safety labeled free range chicken: results of a field experiment in Hanoi.</t>
  </si>
  <si>
    <t>The Agricultural Resource Management Survey: An Information System for Production Agriculture.</t>
  </si>
  <si>
    <t>Market Power in Poultry Production Contracting? Evidence from a Farm Survey</t>
  </si>
  <si>
    <t>Impacts of Community-Driven Development Programs on Income and Asset Acquisition in Africa: The Case of Nigeria.</t>
  </si>
  <si>
    <t>World Development</t>
  </si>
  <si>
    <t>Profitability of organic and conventional soybean production under ‘green payments’ in carbon offset programs.</t>
  </si>
  <si>
    <t>Renewable Agriculture and Food Systems</t>
  </si>
  <si>
    <t>The Effects of a Natural Gas Boom on Employment and Income in Colorado, Texas, and Wyoming</t>
  </si>
  <si>
    <t>Social learning and technology adoption: the case of coffee pruning in Peru.</t>
  </si>
  <si>
    <t>Division</t>
  </si>
  <si>
    <t>RRED</t>
  </si>
  <si>
    <t>Ag Chemicals and Production Technology</t>
  </si>
  <si>
    <t>Agricultural Market/Trade Projections</t>
  </si>
  <si>
    <t>Agricultural R&amp;D and Productivity</t>
  </si>
  <si>
    <t>Crops</t>
  </si>
  <si>
    <t>Diet, Consumption, and Health</t>
  </si>
  <si>
    <t>Farm Financial and Risk Management</t>
  </si>
  <si>
    <t>Farm Structure, Income and Performance</t>
  </si>
  <si>
    <t>Farm/Rural Finance and Tax</t>
  </si>
  <si>
    <t>Food and Nutrition Assistance Programs</t>
  </si>
  <si>
    <t>Food Safety</t>
  </si>
  <si>
    <t>Global Food Security</t>
  </si>
  <si>
    <t>International Agriculture</t>
  </si>
  <si>
    <t>Livestock, Dairy, Poultry, Aquaculture</t>
  </si>
  <si>
    <t>Natural Resources, Environment, and Conservation</t>
  </si>
  <si>
    <t>Policy Topics</t>
  </si>
  <si>
    <t>Rural America</t>
  </si>
  <si>
    <t>Trade</t>
  </si>
  <si>
    <t>Food Markets: Structures, Prices and Spread</t>
  </si>
  <si>
    <t>Agribusiness/Industry Concentration</t>
  </si>
  <si>
    <t>Program Area</t>
  </si>
  <si>
    <t>Grand Total</t>
  </si>
  <si>
    <t>Journal of Soil and Water Conservation</t>
  </si>
  <si>
    <t>Okrent, A.</t>
  </si>
  <si>
    <t>Impact of Agricultural Policies on Caloric Consumption</t>
  </si>
  <si>
    <t>Trends in Endocrinology and Metabolism</t>
  </si>
  <si>
    <t>Ollinger, M.</t>
  </si>
  <si>
    <t>Structural Change in the Meat and Poultry Industry and Food Safety Regulations</t>
  </si>
  <si>
    <t>Agribusiness</t>
  </si>
  <si>
    <t>Demand for Private Market Expertise by Organic Farmers: A Quantile Analysis Based on Counts</t>
  </si>
  <si>
    <t>Keeping ARMS Relevant: Extracting Additional Information from ARMS</t>
  </si>
  <si>
    <t>Food prices and blood cholesterol</t>
  </si>
  <si>
    <t>Economics and Human Biology, Science Direct</t>
  </si>
  <si>
    <t>Demand Side Drivers of Global Food Security</t>
  </si>
  <si>
    <t>Evaluating the Trade Restrictiveness of Phytosanitary Measures on U.S. Fresh Fruit and Vegetable Imports</t>
  </si>
  <si>
    <t>Stewart, H., D. Dong, and A. Carlson</t>
  </si>
  <si>
    <t>Is Generational Change Contributing to the Decline in Fluid Milk Consumption?</t>
  </si>
  <si>
    <t>Thornsbury, S.</t>
  </si>
  <si>
    <t>Delisting from EU HACCP Certification: Analysis of the Philippine Seafood Processing Industry</t>
  </si>
  <si>
    <t>Todd, J.</t>
  </si>
  <si>
    <t>Implications of a Sugar-Sweetened Beverage (SSB) Tax When Substitutions to Non-Beverage Items Are Considered</t>
  </si>
  <si>
    <t>Journal of Health Economics</t>
  </si>
  <si>
    <t>Promotional Competition Between Supermarkets</t>
  </si>
  <si>
    <t>Promotional Timing for Substitutes and Complements at Major U.S. Supermarkets</t>
  </si>
  <si>
    <t>International Business Research</t>
  </si>
  <si>
    <t>The Effects of Retailer Concentration and Store Format on the Healthfulness on Consumers’ Food Purchasing Decisions</t>
  </si>
  <si>
    <t>FED</t>
  </si>
  <si>
    <t>Arnade, C. and J. Cooper</t>
  </si>
  <si>
    <t>Acreage Decisions When Risk Preferences Vary</t>
  </si>
  <si>
    <t>International Programs of the U.S. Department of Agriculture: Cross Purposes of a Delicate Balance?</t>
  </si>
  <si>
    <t>Agricultural History</t>
  </si>
  <si>
    <t>Jones, K., Muhammand, A, Mathews, K.</t>
  </si>
  <si>
    <t>Source Differentiated Analysis of Exchange Rate Effects on U.S. Beef Imports</t>
  </si>
  <si>
    <t>International Journal of Trade and Global Markets</t>
  </si>
  <si>
    <t>Influence of Climate Factors on Spatial Distribution of Texas Cattle Breeds-</t>
  </si>
  <si>
    <t>Assessing Brazil's Cerrado Agricultural Miracle</t>
  </si>
  <si>
    <t>Rada, N.</t>
  </si>
  <si>
    <t>Rapid Effective Trace-back Capability Value: a Case Study of Foot and Mouth in the Texas High Plains</t>
  </si>
  <si>
    <t>Preventive Veterinary Medicine</t>
  </si>
  <si>
    <t>Munisamy, G.</t>
  </si>
  <si>
    <t>Cooperative Pricing and Scale Efficiency: the case of Korean rice processing complexes</t>
  </si>
  <si>
    <t>Response to Comment on "The Economic Efficiency of Sampling Size: The Case of Beef Trim"</t>
  </si>
  <si>
    <t>Ferrier, P, and Buzby, J.</t>
  </si>
  <si>
    <t>Organic Data and Research from the ARMS Survey: Findings on Competitiveness of the Organic Soybean Sector</t>
  </si>
  <si>
    <t>Journal of Crop Management</t>
  </si>
  <si>
    <t>Theme Issue Overview: Emerging Issues in Global Animal Product Trade</t>
  </si>
  <si>
    <t>What the Eurozone Problem Means for U.S. Agriculture</t>
  </si>
  <si>
    <t>Shane, M.</t>
  </si>
  <si>
    <t>The Producer Welfare Effects of Trade Liberalization when Goods are Perishable and Habit Forming: the Case of Asparagus</t>
  </si>
  <si>
    <t>Violence, Instability, and Trade: Evidence from Kenya's Cut Flower Sector</t>
  </si>
  <si>
    <t>Implications of Food Aid and Remittances for West African Food Import Demand</t>
  </si>
  <si>
    <t>Conflict, Food Price Shocks, and Food Insecurity: The Experience of Afghan Households</t>
  </si>
  <si>
    <t>Deductibles vs. Coinsurance in Shallow-Loss Crop Insurance</t>
  </si>
  <si>
    <t>Who Bribes in Public Contracting and Why: Worldwide Evidence from Firms</t>
  </si>
  <si>
    <t>Economics of Governance</t>
  </si>
  <si>
    <t>The Evolution of Foreign Wine Demand in China</t>
  </si>
  <si>
    <t>Australian Journal of Agricultural Economics</t>
  </si>
  <si>
    <t>Toward a Consumer Economy in China: Implications of Changing Wage Policies for US Cotton Exports</t>
  </si>
  <si>
    <t>Has U.S. Farm Policy Influenced Fruit and Vegetable Production?</t>
  </si>
  <si>
    <t>Macroeconomics in the Ag. and Food Economy</t>
  </si>
  <si>
    <t>An Alternative to Developing Stores in Food Deserts: Can Changes in SNAP Benefits Make a Difference?</t>
  </si>
  <si>
    <t>The Effect of a Vaccination Program on Child Anthropometry: Evidence from India’s Universal Immunization Program</t>
  </si>
  <si>
    <t>Journal of Public Health</t>
  </si>
  <si>
    <t>Consumers' Response When Regulators Are Uncertain About the Source of Foodborne Illness,</t>
  </si>
  <si>
    <t>Journal of Consumer Policy</t>
  </si>
  <si>
    <t>Characteristics of Consumers of Unpasteurized Milk in the United States</t>
  </si>
  <si>
    <t>Journal of Consumer Affairs</t>
  </si>
  <si>
    <t>The Economics of Health and Vitamin Consumption</t>
  </si>
  <si>
    <t>Science</t>
  </si>
  <si>
    <t>Economic dimensions and directions of animal disease policy</t>
  </si>
  <si>
    <t>International Journal of Risk Assessment and Management</t>
  </si>
  <si>
    <t>MTED</t>
  </si>
  <si>
    <t>Hamrick, K.</t>
  </si>
  <si>
    <t>The time cost of access to food--Distance to the grocery store as measured in minutes</t>
  </si>
  <si>
    <t>International Journal of Time Use Research</t>
  </si>
  <si>
    <t>How Does Time Poverty Affect Behavior? A Look at Eating and Physical Activity</t>
  </si>
  <si>
    <t>The Willingness to Pay for Mortality Risk Reductions in Mongolia</t>
  </si>
  <si>
    <t>Resources and Energy Economics</t>
  </si>
  <si>
    <t>Did the Proposed Country of Origin Law Affect Product Choices: The Case of Salmon</t>
  </si>
  <si>
    <t>Journal of Food Products Marketing</t>
  </si>
  <si>
    <t>U.S. Citrus Import Demand: Seasonality and Substitution</t>
  </si>
  <si>
    <t>Journal of International Food &amp; Agribusiness Marketing</t>
  </si>
  <si>
    <t>Leibtag, E.</t>
  </si>
  <si>
    <t>Analyzing the Timing and Quantity of Consumer Food Purchases and the Consumer Price Index</t>
  </si>
  <si>
    <t>Journal of Economic Perspectives</t>
  </si>
  <si>
    <t>MacDonald, S.</t>
  </si>
  <si>
    <t>Chinese Textile Demand: Where They Buy Does Matter</t>
  </si>
  <si>
    <t>China Agricultural Economic Review</t>
  </si>
  <si>
    <t>Muhammad, A.</t>
  </si>
  <si>
    <t>China's Soybean Product Imports: An Analysis of Price Effects using a Production System Approach</t>
  </si>
  <si>
    <t>Preferential Trade Agreements between the Monetary Community of Central Africa and the European Union: Stumbling or Building Blocks? A General Equilibrium Approach</t>
  </si>
  <si>
    <t>Journal of International Development</t>
  </si>
  <si>
    <t>Nord, M.</t>
  </si>
  <si>
    <t>Adult Caregiver Reports of Adolescents' Food Security Do Not Agree Well with Adolescents’ Own Reports</t>
  </si>
  <si>
    <t>Journal of Hunger and Environmental Nutrition</t>
  </si>
  <si>
    <t>Evaluating Advertising Strategies for Fruits and Vegetables and the Implications for Obesity in the United States</t>
  </si>
  <si>
    <t>How Have Agricultural Policies Influenced Caloric Consumption in the United States</t>
  </si>
  <si>
    <t>Health Economics</t>
  </si>
  <si>
    <t xml:space="preserve">Location, School Characteristics, and the Cost of School Meals </t>
  </si>
  <si>
    <t>Park, T.</t>
  </si>
  <si>
    <t>Evaluating Food Retailers Using Dual Elasticities of Substitution</t>
  </si>
  <si>
    <t>Journal of Productivity Analysis</t>
  </si>
  <si>
    <t>The Eurozone Sovereign Debt Problem: What It Means for U.S. Exports</t>
  </si>
  <si>
    <t>International Advances in Economic Research</t>
  </si>
  <si>
    <t>Beyond Market Access: Value from Food Safety Certification of Fresh Strawberries</t>
  </si>
  <si>
    <t>African Journal of Agricultural and Resource Economics</t>
  </si>
  <si>
    <t>Year</t>
  </si>
  <si>
    <t>Journal of Food Protection</t>
  </si>
  <si>
    <t>Journal of the American Society of Farm Managers and Rural Appraisers</t>
  </si>
  <si>
    <t>Journal of Economics and Social Measurement</t>
  </si>
  <si>
    <t>Guthrie, J., C. Newman, K. Ralston, M. Prell, and M. Ollinger. </t>
  </si>
  <si>
    <t>Childhood Obesity</t>
  </si>
  <si>
    <t>Journal of Fish and Wildlife Management</t>
  </si>
  <si>
    <t>Journal of Agribusiness in Developing and Emerging Economies</t>
  </si>
  <si>
    <t>D’Souza, A.</t>
  </si>
  <si>
    <t>Journal of Development Economics</t>
  </si>
  <si>
    <t>Environmental Science and Technology</t>
  </si>
  <si>
    <t xml:space="preserve">Toole, A. </t>
  </si>
  <si>
    <t>Research Policy</t>
  </si>
  <si>
    <t>Arnade, C., K. Jones, and K. Mathews. </t>
  </si>
  <si>
    <t>Livingston, M., and A. Mishra. </t>
  </si>
  <si>
    <t>Barham, B., and J. Weber. </t>
  </si>
  <si>
    <t>Nkonya, E., D. Phillip, T. Mogues, J. Pender, and E. Kato.</t>
  </si>
  <si>
    <t>Featherstone, A., T. Park, and J. Weber.</t>
  </si>
  <si>
    <t>Economics Letters</t>
  </si>
  <si>
    <t>Journal of Development Studies</t>
  </si>
  <si>
    <t>Kuethe, T.</t>
  </si>
  <si>
    <t xml:space="preserve">Kuethe, T., and R. Keeney. </t>
  </si>
  <si>
    <t>Energy</t>
  </si>
  <si>
    <t>Risk Analysis</t>
  </si>
  <si>
    <t>Public Health Nutrition</t>
  </si>
  <si>
    <t>European Review of Agricultural Economics</t>
  </si>
  <si>
    <t xml:space="preserve">Applied Economics </t>
  </si>
  <si>
    <t>Baldwin, K., K. Foster, and K. Jones.</t>
  </si>
  <si>
    <t>Leister, A. </t>
  </si>
  <si>
    <t>African Technology Development Forum</t>
  </si>
  <si>
    <t>Economics and Human Biology</t>
  </si>
  <si>
    <t>Rahkovsky, I., and C. Gregory.</t>
  </si>
  <si>
    <t>Adjemian, M. </t>
  </si>
  <si>
    <t>Adjemian, M., and A. Smith.</t>
  </si>
  <si>
    <t>Calvin, L., and P. Martin.</t>
  </si>
  <si>
    <t>Dong, D., and H. Stewart. </t>
  </si>
  <si>
    <t xml:space="preserve">Duquette, E., N. Higgins, and J. Horowitz. </t>
  </si>
  <si>
    <t>Gale, F., and D. Hu. </t>
  </si>
  <si>
    <t>Kirwan, B., S. Uchida, and K. White.</t>
  </si>
  <si>
    <t xml:space="preserve">Liefert, W., P. Westcott, and J. Wainio. </t>
  </si>
  <si>
    <t>Pender, J., A. Marre, and R. Reeder.</t>
  </si>
  <si>
    <t>Reed, A., and J. Levedahl.</t>
  </si>
  <si>
    <t xml:space="preserve">Key, N., and S. Sneeringer. </t>
  </si>
  <si>
    <t>Soil Science</t>
  </si>
  <si>
    <t>Arnade, C., F. Kuchler, and L. Calvin.</t>
  </si>
  <si>
    <t>Bagi, F., and R. Reeder</t>
  </si>
  <si>
    <t>Key, N., and S. Sneeringer.</t>
  </si>
  <si>
    <t>Ribaudo, M., J. Delgado, and M. Livingston.</t>
  </si>
  <si>
    <t xml:space="preserve">Beckman, J., and M. Livingston. </t>
  </si>
  <si>
    <t xml:space="preserve">Baquedano, F., W. Liefert, and S. Shapouri. </t>
  </si>
  <si>
    <t>Mishra, A., H. El-Osta, and M. Ahearn.</t>
  </si>
  <si>
    <t>Rada, N., and S. Buccola.</t>
  </si>
  <si>
    <t>Liefert, W., and O. Liefert. </t>
  </si>
  <si>
    <t>Mancino, L., and F. Kuchler.</t>
  </si>
  <si>
    <t>Mathews, K.</t>
  </si>
  <si>
    <t>Social Science Review</t>
  </si>
  <si>
    <t>Martinez, S.</t>
  </si>
  <si>
    <t>British Food Journal</t>
  </si>
  <si>
    <t>AgBioForum</t>
  </si>
  <si>
    <t>Cho, S., E. Yu, R. Roberts, S. Kim, and D. Lee. </t>
  </si>
  <si>
    <t>Housing Studies</t>
  </si>
  <si>
    <t>International Food and Agribusiness Management Review</t>
  </si>
  <si>
    <t>Journal of Agriculture, Food Systems, and Community Development</t>
  </si>
  <si>
    <t>Journal of Agricultural Economics</t>
  </si>
  <si>
    <t>Journal of Applied and Agricultural Economics</t>
  </si>
  <si>
    <t>Muhammad, A., L. McPhail, and J. Kiawu.</t>
  </si>
  <si>
    <t>Okrent, A., and J. Alston.</t>
  </si>
  <si>
    <t>Pender, J., B. Weber, and W. Fawbush</t>
  </si>
  <si>
    <t>Kuethe, T., and M. Morehart. </t>
  </si>
  <si>
    <t>Kuethe, T., and M. Morehart.</t>
  </si>
  <si>
    <t>Huang, S., and K. Huang.</t>
  </si>
  <si>
    <t>Shane, M., and D. Kelch. </t>
  </si>
  <si>
    <t>Effland, A.</t>
  </si>
  <si>
    <t>Agricultural Systems</t>
  </si>
  <si>
    <t>McConnell, M., K. Mathews, R. Johnson, and K. Jones.</t>
  </si>
  <si>
    <t>Agricultural Sciences</t>
  </si>
  <si>
    <t>EuroChoices</t>
  </si>
  <si>
    <t>Journal of Food Distribution Research</t>
  </si>
  <si>
    <t>Yeboah, O., S. Shaik, S. Wozniak, and A. Allen.</t>
  </si>
  <si>
    <t xml:space="preserve">Kuethe, T., and A. Borchers. </t>
  </si>
  <si>
    <t>Journal of Extension</t>
  </si>
  <si>
    <t>Key, N., and G. Tallard.</t>
  </si>
  <si>
    <t>Climate Change</t>
  </si>
  <si>
    <t>Jones, K., A. Muhammad, and K. Mathews.</t>
  </si>
  <si>
    <t>Economic Development Quarterly</t>
  </si>
  <si>
    <t>Low, S., and S. Weiler.</t>
  </si>
  <si>
    <t>Fernandez-Cornejo, J., and S. Wechsler</t>
  </si>
  <si>
    <t>Wang, S., F. Tuan, F. Gale, A. Somwaru, and J. Hansen</t>
  </si>
  <si>
    <t>Kuethe, T., and M. Morehart</t>
  </si>
  <si>
    <t>Volpe, R., A. Okrent, and E. Leibtag.</t>
  </si>
  <si>
    <t>Claassen, R., D. Hellerstein, and S.G. Kim</t>
  </si>
  <si>
    <t>Marre, A., and J. Pender</t>
  </si>
  <si>
    <t>Ifft, J., T. Kuethe, and M. Morehart</t>
  </si>
  <si>
    <t>Fuglie, K., and S.L. Wang</t>
  </si>
  <si>
    <t>Regmi, A., and B. Meade</t>
  </si>
  <si>
    <t>Cooper, J., R. Ebel</t>
  </si>
  <si>
    <t>Sneeringer, S., and T. Hertz</t>
  </si>
  <si>
    <t>Osteen, C.D., and J. Fernandez-Cornejo</t>
  </si>
  <si>
    <t>Fuglie, K., P. Heisey, J. King, and D. Schimmelpfennig.</t>
  </si>
  <si>
    <t>Row Labels</t>
  </si>
  <si>
    <t>Count of Division</t>
  </si>
  <si>
    <t>Newman, C. </t>
  </si>
  <si>
    <t>Stewart, H. and D. Dong, "Variation in Retail Costs for Fresh Vegetables and Salty Snacks across Communities in the United States," Food Policy, 36 (2011): 128-135.</t>
  </si>
  <si>
    <t>Stewart, H. "Food away from home," in Handbook of Food Policy and Consumption, eds. Jayson Lusk, Jason Shogren, and Jutta Roosen, Chapter 27 (2011).</t>
  </si>
  <si>
    <t>Okrent, A., J. Alston. Demand for Food in the United States: A Review of Literature, Evaluation of Previous Estimates, and Presentation of New Estimates of Demand, Giannini Foundation Monograph Series, no. 48, University of California, Berkeley, CA, (April 2011): 125 pp.</t>
  </si>
  <si>
    <t>Agronomy Journal</t>
  </si>
  <si>
    <t>American Journal of Health Promotion</t>
  </si>
  <si>
    <t>Applied Energy</t>
  </si>
  <si>
    <t>Economic and Political Weekly</t>
  </si>
  <si>
    <t>Economic Development and Cultural Change</t>
  </si>
  <si>
    <t>Economics Bulletin</t>
  </si>
  <si>
    <t>Environmental and Resource Economics</t>
  </si>
  <si>
    <t>Health Economics Review</t>
  </si>
  <si>
    <t>International Real Estate Review</t>
  </si>
  <si>
    <t>Journal of Agricultural and Food Industrial Organization</t>
  </si>
  <si>
    <t>Journal of Dairy Science</t>
  </si>
  <si>
    <t>Journal of Developing Areas</t>
  </si>
  <si>
    <t>Journal of Economic Geography</t>
  </si>
  <si>
    <t>Journal of Environmental Management</t>
  </si>
  <si>
    <t>Journal of Family and Economic Issues</t>
  </si>
  <si>
    <t>Journal of Nutrition Education and Behavior</t>
  </si>
  <si>
    <t>Journal of Rural and Community Development</t>
  </si>
  <si>
    <t>Journal of Technology Transfer</t>
  </si>
  <si>
    <t>Journal of the American Water Resources Association</t>
  </si>
  <si>
    <t>Journal of Wine Economics</t>
  </si>
  <si>
    <t>Marine Resource Economics</t>
  </si>
  <si>
    <t>Regional Science and Urban Economics</t>
  </si>
  <si>
    <t>Review of Economics and Statistics</t>
  </si>
  <si>
    <t>Rural Connections</t>
  </si>
  <si>
    <t>Rural Sociology</t>
  </si>
  <si>
    <t>Social Indicators Research</t>
  </si>
  <si>
    <t>Southern Economic Journal</t>
  </si>
  <si>
    <t>Unknown</t>
  </si>
  <si>
    <t>World Poultry Science Journal</t>
  </si>
  <si>
    <t>American Economic Review</t>
  </si>
  <si>
    <t>American Journal of Clinical Nutrition</t>
  </si>
  <si>
    <t>Archives of Internal Medicine</t>
  </si>
  <si>
    <t>Children and Youth Services Review</t>
  </si>
  <si>
    <t>China Economic Review</t>
  </si>
  <si>
    <t>Contemporary Economic Policy</t>
  </si>
  <si>
    <t>Delhi Business Review</t>
  </si>
  <si>
    <t>Economic Letters</t>
  </si>
  <si>
    <t>Economic Research International</t>
  </si>
  <si>
    <t>Economics, Management and Financial Markets</t>
  </si>
  <si>
    <t>Energy Policy</t>
  </si>
  <si>
    <t>Food Economics</t>
  </si>
  <si>
    <t>Forum for Health and Economic Policy</t>
  </si>
  <si>
    <t>Gastroenterology</t>
  </si>
  <si>
    <t>Journal of Agricultural Sciences</t>
  </si>
  <si>
    <t>Journal of Applied Economics</t>
  </si>
  <si>
    <t>Journal of Asian Economics</t>
  </si>
  <si>
    <t>Journal of Life Sciences</t>
  </si>
  <si>
    <t>Journal of Population Economics</t>
  </si>
  <si>
    <t>Journal of Research in Rural Education</t>
  </si>
  <si>
    <t>Journal of Urban Economics</t>
  </si>
  <si>
    <t>National Tax Journal</t>
  </si>
  <si>
    <t>Social Forces</t>
  </si>
  <si>
    <t>Sustainability</t>
  </si>
  <si>
    <t>The Social Science Journal</t>
  </si>
  <si>
    <t>Trends in Organized Crime</t>
  </si>
  <si>
    <t>Energies</t>
  </si>
  <si>
    <t>Food Security</t>
  </si>
  <si>
    <t>Forest Policy and Economics</t>
  </si>
  <si>
    <t>Journal of Choice Modeling</t>
  </si>
  <si>
    <t>Journal of Economic Entomology</t>
  </si>
  <si>
    <t>Journal of Family and Marriage</t>
  </si>
  <si>
    <t>Journal of Legal Economics</t>
  </si>
  <si>
    <t>Journal of Natural Resources Policy Review</t>
  </si>
  <si>
    <t>Journal of Nutrition and Education</t>
  </si>
  <si>
    <t>Journal of Policy Modeling</t>
  </si>
  <si>
    <t>Journal of Product and Brand Management</t>
  </si>
  <si>
    <t>Journal of Swine Health and Production</t>
  </si>
  <si>
    <t>Maternal and Child Health</t>
  </si>
  <si>
    <t>Natural Resource Modeling</t>
  </si>
  <si>
    <t>Nutrition Journal</t>
  </si>
  <si>
    <t>Population Resarch and Policy Review</t>
  </si>
  <si>
    <t>Quantitative Marketing and Economics</t>
  </si>
  <si>
    <t>Review of Agricultural Economics</t>
  </si>
  <si>
    <t>Review of Regional Studies</t>
  </si>
  <si>
    <t>Social Security Bulletin</t>
  </si>
  <si>
    <t>Social Service Review</t>
  </si>
  <si>
    <t>The Chinese Economy</t>
  </si>
  <si>
    <t xml:space="preserve">Tandon, S., A. Woolverton, and M. Landes. </t>
  </si>
  <si>
    <t>Stewart, H., and D. Blayney.</t>
  </si>
  <si>
    <t xml:space="preserve">Beckman, J., C. Jones, and R. Sands. </t>
  </si>
  <si>
    <t>FED + MTED</t>
  </si>
  <si>
    <t>MTED + RRED</t>
  </si>
  <si>
    <t>RRED + MTED</t>
  </si>
  <si>
    <t>FED + RRED</t>
  </si>
  <si>
    <t>MTED + FED</t>
  </si>
  <si>
    <t>Kuchler, F.</t>
  </si>
  <si>
    <t xml:space="preserve">MacDonald, J., and S. Wang. </t>
  </si>
  <si>
    <t>Hansen, J., F. Tuan, and A. Somwaru.</t>
  </si>
  <si>
    <t>Ahearn, M.</t>
  </si>
  <si>
    <t>Kuethe, T., J. Ifft, and M. Morehart.</t>
  </si>
  <si>
    <t>Ferrier, P., and A. Leister. </t>
  </si>
  <si>
    <t>Buzby, J., and J. Hyman.</t>
  </si>
  <si>
    <t>Huang, K., and S. Huang. </t>
  </si>
  <si>
    <t xml:space="preserve">Claassen, R., Cooper, J. , and F. Carriazo. </t>
  </si>
  <si>
    <t>Key, N.</t>
  </si>
  <si>
    <t>Arnade, C., M. Gopinath, and D. Pick.</t>
  </si>
  <si>
    <t>Volpe, R.</t>
  </si>
  <si>
    <t>Arnade, C., K. Jones</t>
  </si>
  <si>
    <t>Coleman-Jensen, A.</t>
  </si>
  <si>
    <t xml:space="preserve">Stewart, H., J. Hyman, B. Frazao, and J. Buzby. </t>
  </si>
  <si>
    <t xml:space="preserve">Ribaudo, M., and J. Gottlieb. </t>
  </si>
  <si>
    <t>Beale, C., and G. Fuguitt</t>
  </si>
  <si>
    <t xml:space="preserve">Stewart, H. </t>
  </si>
  <si>
    <t>Okrent, A., J. Alston.</t>
  </si>
  <si>
    <t>Linkages Between Community-Focused Agriculture, Farm Sales, and Regional Growth.</t>
  </si>
  <si>
    <t>A Typology of Socioeconomic Disadvantage among Farm Operator Households: Assessment of Contributing Factors Using Evidence from National Surveys</t>
  </si>
  <si>
    <t>Applied Research in Quality of Life</t>
  </si>
  <si>
    <t>Climate change effects on agriculture: Economic responses to biophysical shocks</t>
  </si>
  <si>
    <t>Proceedings of the National Academy of Sciences</t>
  </si>
  <si>
    <t>Agriculture and climate change in global scenarios: why don’t the models agree</t>
  </si>
  <si>
    <t>Sustainable Rural Development and Wealth Creation: Five Observations Based on Emerging Energy Opportunities</t>
  </si>
  <si>
    <t>Comparing supply-side specifications in models of global agriculture and the food system.</t>
  </si>
  <si>
    <t>Land-use change trajectories up to 2050: insights from a global agro-economic model comparison</t>
  </si>
  <si>
    <t>The future of food demand: understanding differences in global economic models.</t>
  </si>
  <si>
    <t>Why do global long-term scenarios for agriculture differ? An overview of the AgMIP Global Economic Model Intercomparison</t>
  </si>
  <si>
    <t>Reasons for Returning and Not Returning to Rural U.S. Communities.</t>
  </si>
  <si>
    <t>Professional Geographer</t>
  </si>
  <si>
    <t>Mosheim, R.</t>
  </si>
  <si>
    <t>Duquette, E. and N. Higgins</t>
  </si>
  <si>
    <t>Fuglie, K. O. and A. Toole</t>
  </si>
  <si>
    <t>State productivity growth in agriculture: catching-up and the business cycle</t>
  </si>
  <si>
    <t>Determinants of wind and solar energy system adoption by U.S. farmers: a multilevel modelling approach</t>
  </si>
  <si>
    <t>Livestock Gross Margin-Dairy: An Assessment of Its Effectiveness as a Risk Management Tool and Its Potential to Induce Supply</t>
  </si>
  <si>
    <t>Industrial and Corporate Change</t>
  </si>
  <si>
    <t>University spinoffs and the ‘performance premium’</t>
  </si>
  <si>
    <t>Small Business Economics</t>
  </si>
  <si>
    <t>dentifying the Extent of the Urban Fringe and Its Impact on Agricultural Land Values</t>
  </si>
  <si>
    <t>Inferring discount rates from time-preference experiments</t>
  </si>
  <si>
    <t>The Evolving Institutional Structure of Public and Private Agricultural Research</t>
  </si>
  <si>
    <t>Pasture-based Versus Conventional Milk Production: Where Is the Profit?</t>
  </si>
  <si>
    <t>The Potential Effects of Climate Change on the Productivity of U.S. Dairy Production</t>
  </si>
  <si>
    <t>Where Are the Innovative Entrepreneurs? Identifying Innovative Industries and Measuring Innovative Entrepreneurship</t>
  </si>
  <si>
    <t>What’s Driving Economic and Financial Success of U.S. Cow-Calf Operations?</t>
  </si>
  <si>
    <t>Ribaudo, M.,  and J. Savage</t>
  </si>
  <si>
    <t>Encouraging Reductions in Nonpoint Source Pollution through Point-Nonpoint Trading: The Roles of Baseline Choice and Practice Subsidies.</t>
  </si>
  <si>
    <t>Bio-electricity and land use in the Future Agricultural Resources Model (FARM).</t>
  </si>
  <si>
    <t>Energy Journal</t>
  </si>
  <si>
    <t>Economic effects of bioenergy in the United States and Europe: A general equilibrium approach focusing on forest biomass.</t>
  </si>
  <si>
    <t>Impacts of Return Migration on Rural U.S. Communities.</t>
  </si>
  <si>
    <t>A decade of natural gas development: The makings of a resource course?</t>
  </si>
  <si>
    <t>Do Wealth Gains from Land Appreciation Cause Farmers to Expand Acreage or Buy Land?</t>
  </si>
  <si>
    <t>Carbon sequestration through afforestation under uncertainty.</t>
  </si>
  <si>
    <t>Sub-therapeutic Antibiotics and the Efficiency of U.S. Hog Farms.</t>
  </si>
  <si>
    <t>Food Markets: Structures, Prices, and Spread</t>
  </si>
  <si>
    <t>Supercenters, Unionized Labor, and Performance in Food Retail</t>
  </si>
  <si>
    <t>Industrial Relations: A Journal of Economy and Society</t>
  </si>
  <si>
    <t>Lin, B., J. Gutrhire, I. Rahkovsky</t>
  </si>
  <si>
    <t>Do High Food Prices Increase Food Insecurity in the United States?</t>
  </si>
  <si>
    <t>Simulating the Potential Effects of a Shelf-Tag Nutrition Information Program and Pricing on Diet Quality Associated with Ready-to-eat Cereals</t>
  </si>
  <si>
    <t>Disease-Outcome Trees, EQ-5D Scores, and Estimated Annual Losses of Quality-Adjusted Life Years (QALYs) for 14 Foodborne Pathogens in the United States</t>
  </si>
  <si>
    <t>Foodborne Pathogens and Disease</t>
  </si>
  <si>
    <t>Food Insecurity Among Iraqi Refugees Living in Lebanon Ten Yars After the Invasion of Iraq: Data from a Household Survey</t>
  </si>
  <si>
    <t>British Journal of Nutrition</t>
  </si>
  <si>
    <t>Journal of Nutrition</t>
  </si>
  <si>
    <t>Arita, S.</t>
  </si>
  <si>
    <t>Can Local Farms Survive Globalization?</t>
  </si>
  <si>
    <t>Development and Validation of an Arab Family Food Security Scale</t>
  </si>
  <si>
    <t>Heterogeneous Multinational Firms and Productivity Gains from Falling FDI Barriers</t>
  </si>
  <si>
    <t>Review of World Economics</t>
  </si>
  <si>
    <t>Banquedano, F., and W. Liefert</t>
  </si>
  <si>
    <t>Market Integration and Price Transmission in Consumer Markets of Developing Countries</t>
  </si>
  <si>
    <t>The Limits of Food Safety Testing: A Case Study of E. coli Testing of Beef Trim</t>
  </si>
  <si>
    <t>Food Control</t>
  </si>
  <si>
    <t>The producer welfare effects of trade liberalization when goods are perishable and habit-forming:</t>
  </si>
  <si>
    <t>Ferrier, P.</t>
  </si>
  <si>
    <t>Krissoff, B.</t>
  </si>
  <si>
    <t>How Has U.S. Farm Policy Influenced Fruit and Vegetable Production?</t>
  </si>
  <si>
    <t>Estimating Import Demand in the Presence of Seasonal Trade and Unobserved Prices</t>
  </si>
  <si>
    <t>Applied Economics Letters</t>
  </si>
  <si>
    <t>Assessing Brazil's Cerrado Agricultural Miracle: An Update</t>
  </si>
  <si>
    <t>Brazilian Review of Economics and Agribusiness</t>
  </si>
  <si>
    <t>Impacts of Migration on Household Production Choices: Evidence from China</t>
  </si>
  <si>
    <t>The impact of BSE on U.S. exports of beef meat, beef offal, pork meat, and pork offal</t>
  </si>
  <si>
    <t>Journal of Agribusiness</t>
  </si>
  <si>
    <t>Taha, F., and W. Hahn</t>
  </si>
  <si>
    <t>Economic and Demographic Factor Affecting US Demand for Lunch Meat</t>
  </si>
  <si>
    <t>Davis, C., D. Dong, and W. Hahn</t>
  </si>
  <si>
    <t>Cook, J.</t>
  </si>
  <si>
    <t>Investor Naivete and Asset Prices</t>
  </si>
  <si>
    <t>The Effect of Firm-Level Productivity on Exchange Rate Pass-Through</t>
  </si>
  <si>
    <t>Journal of Mathematical Finance</t>
  </si>
  <si>
    <t>Davis, C., A. Muhammad, and D. Harvey</t>
  </si>
  <si>
    <t>The Impact of Exchange Rate Volatility on World Broiler Trade</t>
  </si>
  <si>
    <t>Assessing Changes in Dairy Product Import Demand: The Case of South Korea</t>
  </si>
  <si>
    <t>The Impact of Low Income Home Energy Assistance Program (LIHEAP) Participation on Household Energy Insecurity</t>
  </si>
  <si>
    <t>Murray, A.</t>
  </si>
  <si>
    <t>Farm Structure, Income, and Performance</t>
  </si>
  <si>
    <t>Muhammad, A., K. Jones, and A. Hangerman</t>
  </si>
  <si>
    <t>D'Antoni, J.</t>
  </si>
  <si>
    <t>Hahn, W., and C. Davis</t>
  </si>
  <si>
    <t>Tandon, S.</t>
  </si>
  <si>
    <t>Food In Popular Literature</t>
  </si>
  <si>
    <t>Examining Labor Substitution: Does Family Matter for US Cash Grain Farmers?</t>
  </si>
  <si>
    <t>Facilitating Transdisciplinary Research in an Evolving Approach to Science</t>
  </si>
  <si>
    <t>Journal of Social Sciences</t>
  </si>
  <si>
    <t>Costs of Taxing Sodium: A Lunch Meat Application</t>
  </si>
  <si>
    <t>Public Distribution System Reforms and Consumption in Chhattisgarh: A Comparative Empirical Analysis</t>
  </si>
  <si>
    <t>Taxation and Political Mobilization: Evidence from Andhra Pradesh</t>
  </si>
  <si>
    <t>Economic and Cultural Change</t>
  </si>
  <si>
    <t>Canning, P.</t>
  </si>
  <si>
    <t>Maximum-Likelihood Estimates of A US Multiregional Household Expenditure System"</t>
  </si>
  <si>
    <t>Economic Systems Research</t>
  </si>
  <si>
    <t>Characterizing Food Access in America: Considering the Role of Emergency Food Pantries in Areas without Supermarkets</t>
  </si>
  <si>
    <t>Predictors of U.S. Food Insecurity Across Nonmetropolitan, Suburban, and Principal City Residence During the Great Recession</t>
  </si>
  <si>
    <t>Jounral of Poverty</t>
  </si>
  <si>
    <t>Household food security is associated with agricultural livelihoods and diet quality in a marginalized community of rural Bedouins in Lebanon,</t>
  </si>
  <si>
    <t>Youth Are Less Likely To Be Food Insecure Than Adults in the Same Household</t>
  </si>
  <si>
    <t>To What Extent Is Food Insecurity in U.S. Households Frequent or Persistent</t>
  </si>
  <si>
    <t>Buzby, J.</t>
  </si>
  <si>
    <t>Federal Monitoring Activities Related to Food and Nutrition: How do they compare?</t>
  </si>
  <si>
    <t>Procedia Food Science</t>
  </si>
  <si>
    <t>Anekwe, T. and I. Rahkovsky</t>
  </si>
  <si>
    <t>Economic Costs and Benefits of Healthy Eating</t>
  </si>
  <si>
    <t>Current Obesity Reports</t>
  </si>
  <si>
    <t>Huang, K.</t>
  </si>
  <si>
    <t>Consumer Welfare Effects of Quanity Changes in Demand</t>
  </si>
  <si>
    <t>Lin, B., and J. Guthrie</t>
  </si>
  <si>
    <t>Impact on energy, sodium and dietary fibre intakes of vegetables prepared at home and away from home in the USA</t>
  </si>
  <si>
    <t>Rahkovsky, I., and B. Lin</t>
  </si>
  <si>
    <t>Effects of the Guiding Stars Program on Purchases of Ready-to-Eat Cereals with Different Nutritional Attributes</t>
  </si>
  <si>
    <t>Predicting the Effects of Sugar-Sweetened Beverage Taxes on Food and Beverage Demand in a Large Demand System</t>
  </si>
  <si>
    <t>Food Insecurity in Vulnerable Populations: Coping with Food Price Shocks in Afghanistan</t>
  </si>
  <si>
    <t>Is Diet Quality Improving: Distributional Changes in the United States, 1989-2008</t>
  </si>
  <si>
    <t>Lin, B.</t>
  </si>
  <si>
    <t>Estimating the Supply Elasticity of California Wine Grapes Using Regional Systems of Equations</t>
  </si>
  <si>
    <t>Habit Formation and Demand for Sugar-Sweetened Beverages</t>
  </si>
  <si>
    <t>Evaluating the Performance of U.S. Supermarkets: Pricing Strategies, Competition from Hypermarkets, and Private Labels</t>
  </si>
  <si>
    <t>The Effect of Early Interventions in Health and Nutrition on On-time School Enrollment: Evidence from the Oportunidades Program in Rural Mexico</t>
  </si>
  <si>
    <t>Can Low-Income Americans Afford to Satisfy MyPyramid Fruit and Vegetable Guidelines?</t>
  </si>
  <si>
    <t>Theme Overview: Rural Wealth Creation</t>
  </si>
  <si>
    <t>Analyzing the Effects of Immigration Reforms on Agriculture</t>
  </si>
  <si>
    <t>Factors Affecting Farmer Participation in Agritourism</t>
  </si>
  <si>
    <t>The Economic Sustainability of Certified Coffee: Recent Evidence from Mexico and Peru</t>
  </si>
  <si>
    <t>Effects of Manure Use and Use Restrictions on Variable Production Costs and Net Incomes for U.S. Corn Producers</t>
  </si>
  <si>
    <t>Validating Energy-Oriented CGE Models</t>
  </si>
  <si>
    <t>Rising Farmland Values: An Indicator of Regional Economic Performance or a Speculative Bubble?</t>
  </si>
  <si>
    <t xml:space="preserve"> Consumer Preferences for Locally Grown Produce: An Analysis of Willingness-to-Pay and Geographic Scale</t>
  </si>
  <si>
    <t>Applying Directed Acyclic Graphs to Assist Specification of a Hedonic Model</t>
  </si>
  <si>
    <t>Farmer Discount Rates: Experimental Evidence</t>
  </si>
  <si>
    <t> Keeping ARMS Relevant: Extracting Additional Information from ARMS</t>
  </si>
  <si>
    <t>Fair Trade-Organic Coffee Cooperatives, Migration, and Secondary Schooling in Southern Mexico</t>
  </si>
  <si>
    <t>Consumer Valuation of Safety Labeled Free Range Chicken: Results of a Field Experiment in Hanoi</t>
  </si>
  <si>
    <t>The economics of sustainable land management practices in the Ethiopian highlands</t>
  </si>
  <si>
    <t>Mitigating Methane Emissions from Livestock: A Global Analysis of Sectoral Policies</t>
  </si>
  <si>
    <t>Carbon Emissions, Renewable Electricity and Profits: Comparing Alternative Policies to Promote Anaerobic Digesters in Dairies</t>
  </si>
  <si>
    <t>Carbon Markets and Methane Digesters: Potential Implications for the Dairy Sector</t>
  </si>
  <si>
    <t>Spatial Fragmentation and the Value of Residential Housing</t>
  </si>
  <si>
    <t>Farmland Assessment Through Multiple Regression Analysis</t>
  </si>
  <si>
    <t>The Profit Impacts of Risk Management Tool Adoption</t>
  </si>
  <si>
    <t>The Agricultural Resource Management Survey: An Information System for Production Agriculture</t>
  </si>
  <si>
    <t>Environmental Externalities and Residential Property Values: Externalized Costs Along the House Price Distribution</t>
  </si>
  <si>
    <t>Risk attitudes and premiums of U.S. corn and soybean producers: an empirical investigation</t>
  </si>
  <si>
    <t>An Economic Assessment of Re-directing Breeding Waterfowl Habitat Conservation Efforts in Regard to Climate Change</t>
  </si>
  <si>
    <t> Employment Risk, Returns, and Entrepreneurship</t>
  </si>
  <si>
    <t> Wealth, Entrepreneurship, and Rural Livelihoods</t>
  </si>
  <si>
    <t>Environmental Dimensions of Bioenergy Development</t>
  </si>
  <si>
    <t>The Market for U.S. Livestock Feed Proteins</t>
  </si>
  <si>
    <t>Determinants of Health Care Expenditures of the Self-Employed: The Case of U.S. Farm Households</t>
  </si>
  <si>
    <t>Impacts of Community-Driven Development Programs on Income and Asset Acquisition in Africa: The Case of Nigeria</t>
  </si>
  <si>
    <t>The Effects of Farm Commodity and Retail Food Policies on Obesity and Economic Welfare in the United States</t>
  </si>
  <si>
    <t>Rural wealth creation: concepts, measures, and strategies</t>
  </si>
  <si>
    <t>Adoption of Technology, Management Practices, and Production Systems by U.S. Beef Cow-calf Producers</t>
  </si>
  <si>
    <t>"Preliminary assessment of nitrous oxide offsets in a cap and trade program</t>
  </si>
  <si>
    <t>Farm Income, Population, and Farmland Prices: A Relative Information Approach</t>
  </si>
  <si>
    <t>Reforming Agricultural Nonpoint Pollution Policy in an Increasingly Budget-Constrained Environment</t>
  </si>
  <si>
    <t>Best Nitrogen Management Practices Can Reduce the Potential Flux of Nitrogen Out of the Arkansas Delta</t>
  </si>
  <si>
    <t>Profitability of organic and conventional soybean production under ‘green payments’ in carbon offset programs</t>
  </si>
  <si>
    <t>The Impact of Public Basic Research on Industrial Innovations: Evidence from the Pharmaceutical Industry</t>
  </si>
  <si>
    <t>How Much Do Decoupled Payments Affect Production? An Instrumental Variable Approach with Panel Data</t>
  </si>
  <si>
    <t>Immigration Policy and Its Possible Effects on U.S. Agriculture: A Simulation Analysis</t>
  </si>
  <si>
    <t>Food Safety and Spinach Demand: A Generalized Error Correction Model</t>
  </si>
  <si>
    <t>The Economic Efficiency of Sampling Size: The Case of Beef Trim</t>
  </si>
  <si>
    <t>Marketing Effects of U.S. Fresh Produce Imports</t>
  </si>
  <si>
    <t>Quantifying the WASDE Announcement Effect</t>
  </si>
  <si>
    <t>Using USDA Forecasts to Estimate the Price Flexibility of Demand for Agricultural Commodities</t>
  </si>
  <si>
    <t>One More Step to Efficient Estimation of Error Correction Models</t>
  </si>
  <si>
    <t>A Stochastic Approach to Evaluating Livestock Marketing Policy Initiatives</t>
  </si>
  <si>
    <t>World Market Integration for Export and Food Crops in Developing Countries: A Case Study for Mali and Nicaragua</t>
  </si>
  <si>
    <t xml:space="preserve"> The U.S. Produce Industry: Labor-Intensive Commodities in a Global Market</t>
  </si>
  <si>
    <t>Welfare Impacts of Alternative Biofuel and Energy Policies</t>
  </si>
  <si>
    <t>Rising Food Prices and Coping Strategies: Household-level Evidence from Afghanistan</t>
  </si>
  <si>
    <t>The OECD Anti-Bribery Convention: Changing the Currents of Trade</t>
  </si>
  <si>
    <t>Inside the Black Box: the Price Linkage and Transmission between Energy and Agricultural Markets</t>
  </si>
  <si>
    <t>Food Safety Pressures Push Integration in China’s Agricultural Sector</t>
  </si>
  <si>
    <t>Emergency vaccination to control foot-and-mouth disease: implications of its inclusion as a U.S. policy option</t>
  </si>
  <si>
    <t>Synergies of Past and Present: The Mutual Benefits of Policy History and Policy Analysis</t>
  </si>
  <si>
    <t>Consumer Response to Recent BSE Events</t>
  </si>
  <si>
    <t>A Comprehensive Evaluation of USDA Cotton Forecasts</t>
  </si>
  <si>
    <t>Source-Differentiated Analysis of Exchange Rate Effects on U.S. Beef Imports</t>
  </si>
  <si>
    <t>Potential Frequency and Intensity of the Special Safeguard Mechanism</t>
  </si>
  <si>
    <t>Russian Agriculture During Transition: Performance, Global Impact, and Outlook</t>
  </si>
  <si>
    <t>Alternative Policies to Agricultural Export Bans That are Less Market-Distorting</t>
  </si>
  <si>
    <t>How Does Biotech Labeling Affect Consumers’ Purchasing Behavior? A Case Study of Vegetable Oils in Nanjing, China</t>
  </si>
  <si>
    <t>Trade-Adjusted Measures of Productivity Increases in U.S. Hog Production</t>
  </si>
  <si>
    <t>U.S. Red Meat Production from Foreign-Born Animals</t>
  </si>
  <si>
    <t>Impact of US biofuel policy on US corn and gasoline price variability</t>
  </si>
  <si>
    <t>Disentangling Corn Price Volatility: the Role of Global Demand, Speculation, and Energy</t>
  </si>
  <si>
    <t>Source Diversification and Import Price Risk</t>
  </si>
  <si>
    <t> Do U.S. Cotton Subsidies Affect Competing Exporters? An Analysis of Import Demand in China</t>
  </si>
  <si>
    <t>Agricultural policy and productivity: evidence from Brazilian censuses</t>
  </si>
  <si>
    <t>Hired-Labor Demand on Chinese Household Farms</t>
  </si>
  <si>
    <t>Economic Reform, Voting, and Local Political Intervention</t>
  </si>
  <si>
    <t>Capturing Demand for Functional Foods: A Case Study from the Tart Cherry Industry</t>
  </si>
  <si>
    <t>Does the WTO Increase Trade? The Case of U.S. Cocoa Imports from WTO-Member Producing Countries</t>
  </si>
  <si>
    <t>Consumer welfare effects of increased food and energy prices</t>
  </si>
  <si>
    <t>Ranking the Disease Burden of 14 Pathogens in Food Sources in the United States Using Attribution Data from Outbreak Investigations and Expert Elicitation</t>
  </si>
  <si>
    <t>Reporting Requirement and Asset Test Policies in the Supplemental Nutrition Assistance Program</t>
  </si>
  <si>
    <t>U.S. Fluid Milk Demand: A Disaggregated Approach</t>
  </si>
  <si>
    <t>Modeling A Household's Choice among Food Store Types</t>
  </si>
  <si>
    <t>Understanding School Food Service Characteristics Associated with Higher Competitive Food Revenues Can Help Focus Efforts To Improve School Food Environments</t>
  </si>
  <si>
    <t>Annual Cost of Illness and Quality-Adjusted Life Year Losses in the United States Due to 14 Foodborne Pathogens</t>
  </si>
  <si>
    <t> Measuring Weight Outcomes for Obesity Intervention Strategies: The Case of a Sugar-Sweetened Beverage Tax</t>
  </si>
  <si>
    <t>Demand for Whole-Grain Bread Before and After the Release of the Dietary Guidelines</t>
  </si>
  <si>
    <t>Pork Quality and Marketing Contracts in the U.S. Pork Industry</t>
  </si>
  <si>
    <t>The Food Costs of Healthier School Lunches</t>
  </si>
  <si>
    <t>Children’s Participation in Multiple Food Assistance Programs: Changes from 1990 to 2008</t>
  </si>
  <si>
    <t>How Much Does the Supplemental Nutrition Assistance Program Alleviate Food Insecurity? Evidence from Recent Programme Leavers</t>
  </si>
  <si>
    <t>WIC and the Price of Infant Formula</t>
  </si>
  <si>
    <t>Growth and Development in the U.S. Retail Organic Food Sector," Sustainability, 1, no. 3 (August 2009): 573-591.</t>
  </si>
  <si>
    <t>The U.S. Demand for Organic and Conventional Fresh Fruits: The Roles of Income and Price,” Sustainability, 1, no. 3 (August 2009): 464-478.</t>
  </si>
  <si>
    <t>Transitions Into and Out of the WIC Program: A Cause for Concern?" Social Service Review, 83, no. 2 (June 2009): 151-183.</t>
  </si>
  <si>
    <t>Jacknowitz, A., and L. Tiehen</t>
  </si>
  <si>
    <t>Agricultural policy and its impact on fuel usage: Empirical evidence from farm household analysis</t>
  </si>
  <si>
    <t>The Impact of Drainage Water Management Technology on Corn Yields</t>
  </si>
  <si>
    <t>The Impact of Human Capital on Farm Operator Household Income</t>
  </si>
  <si>
    <t>Baseline requirements can hinder trades in water quality trading programs: Evidence from the Conestoga watershed</t>
  </si>
  <si>
    <t>Research Expenditures, Technology Transfer Activity, and University Licensing Revenue</t>
  </si>
  <si>
    <t>Association between natural amenities, physical activity, and body mass index in 100 North Carolina counties</t>
  </si>
  <si>
    <t>Does the Prevalence of Contract Hog Production Influence the Price received by Independent Hog Producers?</t>
  </si>
  <si>
    <t>Managing Invasive Species in the Presence of Endogenous Technology Change with Uncertainty</t>
  </si>
  <si>
    <t>Measuring Local Aggregate House Prices</t>
  </si>
  <si>
    <t>The Influence of Urban Areas on Farmland Values</t>
  </si>
  <si>
    <t>Productivity growth and convergence in U.S. agriculture: new cointegration panel data results</t>
  </si>
  <si>
    <t>Foregoing Subtherapeutic Antibiotics: The Impact on Broiler Grow-out Operations</t>
  </si>
  <si>
    <t>The Rural Growth Trifecta: Outdoor Amenities, Creative Class and Entrepreneurial Context</t>
  </si>
  <si>
    <t>Who Moves to Mixed-Income Neighborhoods?</t>
  </si>
  <si>
    <t>Understanding Differences in Self-Reported Expenditures between Household Scanner Data and Diary Survey Data: A Comparison of Homescan and Consumer Expenditure Survey</t>
  </si>
  <si>
    <t>The Direct and Indirect Costs of Food Safety Regulation</t>
  </si>
  <si>
    <t>Estimating Organic Premiums in the U.S. Fluid Milk Market</t>
  </si>
  <si>
    <t>Recording discrepancies in Nielsen Homescan data: Are they present and do they matter?</t>
  </si>
  <si>
    <t>Dong, D.</t>
  </si>
  <si>
    <t>Comparative Survey Imputation Methods for Farm Household Income</t>
  </si>
  <si>
    <t>A Global General Equilibrium Analysis of Biofuel Mandates and Greenhouse Gas Emissions</t>
  </si>
  <si>
    <t>Farm Commodity Payments and Imputation in the Agricultural Resource Management Survey</t>
  </si>
  <si>
    <t>Effects of Size-Based Environmental Regulations: Evidence of Regulatory Avoidanc</t>
  </si>
  <si>
    <t>Effects of Environmental Regulations and Urban Encroachment on Dairy Structure in California</t>
  </si>
  <si>
    <t>Economic Impact of Bioenergy Development: Some Evidence from Europe and the U.S</t>
  </si>
  <si>
    <t>The Digital Economy in the Western United States</t>
  </si>
  <si>
    <t>Returning Home and Making a Living: Employment Strategies of Returning Migrants to Rural U.S. Communities</t>
  </si>
  <si>
    <t>How much do growers receive for Fair Trade-organic coffee?</t>
  </si>
  <si>
    <t>Do ICDPs Work? An Empirical Evaluation of Forest-Based Microenterprises in the Brazilian Amazon</t>
  </si>
  <si>
    <t>Patent Protection, Market Uncertainty, and R&amp;D Investment</t>
  </si>
  <si>
    <t>Assessing the impact of US ethanol on fossil fuel markets: A structural VAR approach</t>
  </si>
  <si>
    <t>The Impact of Plant-level Resource Reallocations and Technical Progress on U.S. Macroeconomic Growth</t>
  </si>
  <si>
    <t>An Error Correction Model of Induced Innovation in U.K. Agriculture</t>
  </si>
  <si>
    <t>Point-Nonpoint Trading—Can It Work?</t>
  </si>
  <si>
    <t>Improving the Efficiency and Effectiveness of Agri-Environmental Policies for the Chesapeake Bay</t>
  </si>
  <si>
    <t>The Role of Information and Prices in the Nitrogen Fertilizer Management Decision: New Evidence from the Agricultural Resource Management Survey</t>
  </si>
  <si>
    <t>Government Policy and Agricultural Productivity in Indonesia</t>
  </si>
  <si>
    <t>Crops and Livestock Productivity Measures for Selected Countries</t>
  </si>
  <si>
    <t>How Much Do Consumers Benefit from New Brand Introduction? The Case of Potato Chips</t>
  </si>
  <si>
    <t>Crop Insurance, Disaster Payments and Land Use Change: The Effects of Sodsaver on Incentives for Grassland Conversion</t>
  </si>
  <si>
    <t>Jones, K.</t>
  </si>
  <si>
    <t xml:space="preserve">Tuan, F. </t>
  </si>
  <si>
    <t>McPhail, L.</t>
  </si>
  <si>
    <t>Beckman, J.</t>
  </si>
  <si>
    <t>Claassen, R.</t>
  </si>
  <si>
    <t>Delbecq, B.</t>
  </si>
  <si>
    <t>Ribaudo, M.</t>
  </si>
  <si>
    <t>Heisey, P.</t>
  </si>
  <si>
    <t>Kim, C., G. Schaible, and U. Vasavada</t>
  </si>
  <si>
    <t>Wojan, T.</t>
  </si>
  <si>
    <t>Stenberg, P.</t>
  </si>
  <si>
    <t>Weber, J.</t>
  </si>
  <si>
    <t>Cooper, J.</t>
  </si>
  <si>
    <t xml:space="preserve">Davis, C., D. Blayney, D. Dong, </t>
  </si>
  <si>
    <t xml:space="preserve">Davis, C., D. Dong, and D. Blayney. </t>
  </si>
  <si>
    <t>Nehring, R., and C. Sandretto</t>
  </si>
  <si>
    <t>Nehring, R., C. Hallahan, and C. Sandretto</t>
  </si>
  <si>
    <t>Hellerstein, D., and N.  Higgins</t>
  </si>
  <si>
    <t>Livingston, M.</t>
  </si>
  <si>
    <t>Williamson, J., and R. Durst</t>
  </si>
  <si>
    <t>O’Donoghue, E., and J. Whitaker</t>
  </si>
  <si>
    <t>Aggregate and Farm-level Productivity Growth in Tobacco: Before and After the Quota Buyout</t>
  </si>
  <si>
    <t>Feed Demands and Co-product Substitution in the Biofuel Era</t>
  </si>
  <si>
    <t>Structural Change in the Biofuel Era</t>
  </si>
  <si>
    <t>Heterogeneity and Distributional Form of Farm-Level Yields</t>
  </si>
  <si>
    <t>Implications of Within County Yield Heterogeneity for Modeling Crop Insurance Premiums</t>
  </si>
  <si>
    <t>Will Changing Demographics Affect U.S. Cheese Demand?</t>
  </si>
  <si>
    <t>Trigger Points of the Special Safeguard Mechanism</t>
  </si>
  <si>
    <t>Do China's agricultural policies matter for world commodity markets?</t>
  </si>
  <si>
    <t>Schaible, G., C. Kim, and M. Aillery</t>
  </si>
  <si>
    <t>Greene, C.</t>
  </si>
  <si>
    <t>Hand, M.</t>
  </si>
  <si>
    <t>Hand, M. and S. Martinez</t>
  </si>
  <si>
    <t>Williamson, J.</t>
  </si>
  <si>
    <t>Wang, S.</t>
  </si>
  <si>
    <t>MacDonald, J.</t>
  </si>
  <si>
    <t>Fuglie, K.</t>
  </si>
  <si>
    <t>Fuglie, K., and D. Schimmelpfennig</t>
  </si>
  <si>
    <t>Migration of Retirement-Age Blacks to Nonmetropolitan Areas in the 1990s</t>
  </si>
  <si>
    <t>Decomposing Changes in Agricultural Producer Prices</t>
  </si>
  <si>
    <t>An Assessment of Dynamic Behavior in the U.S. Catfish Market: An Application of the Generalized Dynamic Rotterdam Mode</t>
  </si>
  <si>
    <t>Source-Based Preferences and U.S. Salmon Imports</t>
  </si>
  <si>
    <t>Market and Welfare Effects of Mandatory Country-of-Origin Labeling in the U.S. Specialty Crops Sector: An Application to Fresh Market Apples</t>
  </si>
  <si>
    <t>Pathogenic Avian Influenza Impacts on Japan’s Import Demand for Shell Eggs and Processed Egg Products</t>
  </si>
  <si>
    <t>The Sensitivity of Food Security in India to Alternate Estimation Methods</t>
  </si>
  <si>
    <t>Analyzing Modern Food Retailing Expansion Drivers in Developing Countries</t>
  </si>
  <si>
    <t>Implications of Bid Design and Willingness-To-Pay Distribution for Starting Point Bias in Double-Bounded Dichotomous Choice Contingent Valuation Surveys</t>
  </si>
  <si>
    <t>Assessing economic and demographic factors that influence United States dairy demand</t>
  </si>
  <si>
    <t>Changes in the Nutrient Content of American Diets</t>
  </si>
  <si>
    <t>Retail Dairy Prices Fluctuate with the Farm Value of Milk</t>
  </si>
  <si>
    <t>Total and Per Capita Value of Food Loss in the United States</t>
  </si>
  <si>
    <t>Working for Peanuts: Nonstandard Work and Food Insecurity Across Household Structure</t>
  </si>
  <si>
    <t>Ascertaining the Impact of the 2000 USDA Dietary Guidelines for Americans on the Intake of Calories, Caffeine, Calcium and Vitamin C from At-Home Consumption of Non-alcoholic Beverages</t>
  </si>
  <si>
    <t>Food Safety Policy and Economics</t>
  </si>
  <si>
    <t>Overcoming Barriers to Integrating Economic Analysis into Risk Assessment</t>
  </si>
  <si>
    <t>Time Poverty Thresholds and Rates for the U.S. Population</t>
  </si>
  <si>
    <t>Is it Food Quality or Quantity that Responds to Changing Income?</t>
  </si>
  <si>
    <t>Food Security of Older Adults Requesting Older Americans Act Nutrition Program in Georgia Can Be Validly Measured Using a Short Form of the U.S. Household Food Security Survey Module</t>
  </si>
  <si>
    <t>Wine Demand in the United Kingdom and New World Structural Change: A Source-Disaggregated Analysis</t>
  </si>
  <si>
    <t>Assessing the Technical and Allocative Efficiency of U.S. Organic Producers</t>
  </si>
  <si>
    <t>Forage Outsourcing in the Dairy Sector: The Extent of Use and Impact on Farm Profitability</t>
  </si>
  <si>
    <t>The Effective Use of Limited Information: Do Bid Maximums Reduce Procurement Costs in Asymmetric Auctions?</t>
  </si>
  <si>
    <t>U.S. Soybean Producer Perceptions and Management of Soybean Rust in the United States under the USDA Pest Information Platform for Extension and Education</t>
  </si>
  <si>
    <t>Productivity and international competitiveness of agriculture in the European Union and the United States</t>
  </si>
  <si>
    <t>Inequality Decomposition of Farm Family Living Expenditures and the Role of the Life Cycle</t>
  </si>
  <si>
    <t>Tax-deferred exchanges of farmland: theory and evidence from federal tax data</t>
  </si>
  <si>
    <t>Do Direct Payments Distort Producers' Decisions? An Examination of the Farm Security and Rural Investment Act of 2002</t>
  </si>
  <si>
    <t>Dynamic Adjustment of Irrigation Technology/Water-Management in Western U.S. Agriculture: Towards a Sustainable Future</t>
  </si>
  <si>
    <t>Can Genetically Engineered and Organic Crops Coexist</t>
  </si>
  <si>
    <t>A Voluntary Approach to Agricultural Conservation in the United States</t>
  </si>
  <si>
    <t>Just What Does Local Mean?</t>
  </si>
  <si>
    <t>American Policy and the Evolving Broadband Internet Network</t>
  </si>
  <si>
    <t>The Economic Impact of Genetically Engineered Crops</t>
  </si>
  <si>
    <t>The Economic Value of Protecting Inventoried Roadless Areas: A Spatial Hedonic Price Study in New Mexico</t>
  </si>
  <si>
    <t>Farm Businesses, the Digital Economy, and Broadband Internet</t>
  </si>
  <si>
    <t>Environmental Tobacco Smoke Exposure and Children's Respiratory Health: The Role of Cigarette Taxes</t>
  </si>
  <si>
    <t>Ecosystem Services from Agriculture: Steps for Expanding Markets," Ecological Economics, 69, no. 11 (September 2010): 2085-2092.</t>
  </si>
  <si>
    <t>Securing the Border from Invasives: Robust Inspections Under Severe Uncertainty</t>
  </si>
  <si>
    <t>Evaluation of Rural Development Policy</t>
  </si>
  <si>
    <t>Model-Based Assessment of Rural Development Policies</t>
  </si>
  <si>
    <t>The Influence of Local Selling Decisions on Organic Farm Incomes</t>
  </si>
  <si>
    <t>Succession Decisions in U.S. Family Farm Businesses</t>
  </si>
  <si>
    <t>Taiwanese Industry Competitiveness When Outward FDI is Defensive</t>
  </si>
  <si>
    <t>Adoption of technology, management practices, and production systems in U.S. milk production</t>
  </si>
  <si>
    <t>Technology capital: The price of admission to the growth club</t>
  </si>
  <si>
    <t>Sources of growth in Indonesian agriculture</t>
  </si>
  <si>
    <t>Introduction to the special issue on agricultural productivity growth: A closer look at large, developing countries</t>
  </si>
  <si>
    <t>Fitzpatrick, K. and J. Thompson</t>
  </si>
  <si>
    <t>Carriazo, F.</t>
  </si>
  <si>
    <t>Brown, J.</t>
  </si>
  <si>
    <t>Gehlhar, M., and A. Somwaru</t>
  </si>
  <si>
    <t>Arnade, C., D. Pick, and M. Gopinath</t>
  </si>
  <si>
    <t>Zahniser, S.</t>
  </si>
  <si>
    <t>Johnson, R.</t>
  </si>
  <si>
    <t>MacDonald, S., A. Somwaru, and F. Tuan</t>
  </si>
  <si>
    <t>Davis, C., D. Blayney, and J. Cooper</t>
  </si>
  <si>
    <t>Tuan, F., and A. Somwaru</t>
  </si>
  <si>
    <t>Todd, J. and T. Hertz</t>
  </si>
  <si>
    <t>Kuchler, F., B. Krissoff, and D. Harvey</t>
  </si>
  <si>
    <t>Buzby, J., and D. Roberts</t>
  </si>
  <si>
    <t>Reed, A., and B. Levedahl</t>
  </si>
  <si>
    <t>Unnevehr, L.</t>
  </si>
  <si>
    <t>Frazao, E.</t>
  </si>
  <si>
    <t>Lin, B. D. Dong, and D. Smallwood</t>
  </si>
  <si>
    <t>Tegene, A.</t>
  </si>
  <si>
    <t>Nord, M. and A. Coleman-Jensen</t>
  </si>
  <si>
    <t>Whittaker, J. and A. Effland</t>
  </si>
  <si>
    <t>Daberkow, S., P. Korb, and F. Hoff</t>
  </si>
  <si>
    <t>Nehring, R.</t>
  </si>
  <si>
    <t>El-Osta, H., and M. Morehart</t>
  </si>
  <si>
    <t>Mishra, A.</t>
  </si>
  <si>
    <t>(All)</t>
  </si>
  <si>
    <t>Ferrier, P., and J. Buzby</t>
  </si>
  <si>
    <t>Direct-to-Consumer Sales of Farm Products: Producer and Supply Chains in the Southeast.</t>
  </si>
  <si>
    <t>Considerations in Work Choice of U.S. Farm Households: The Role of Health Insurance.</t>
  </si>
  <si>
    <t>Is U.S. Agricultural Productivity Growth Slowing?</t>
  </si>
  <si>
    <t>Adoption of Recombinant Bovine Somatotropin and Farm Profitability: Does Farm Size Matter?</t>
  </si>
  <si>
    <t>Who gentrifies low-income neighborhoods?</t>
  </si>
  <si>
    <t>Agricultural Policy Reform and Its Impact on Farm Households Income Inequality</t>
  </si>
  <si>
    <t>The Interaction of Metropolitan Area Costs &amp; the Federal Earned Income Tax Credit: One Size Fits All?</t>
  </si>
  <si>
    <t>A note on testing for spatial error components</t>
  </si>
  <si>
    <t>A two-step estimator for a spatial lag model of counts: Theory, small sample performance and an application</t>
  </si>
  <si>
    <t>Comment on 'Why reduced-form regression models of health effects versus exposures should not replace QRA: Livestock production and infant mortality as an example'</t>
  </si>
  <si>
    <t>Hispanic Population Growth and Rural Income Inequality</t>
  </si>
  <si>
    <t>Local Selling Decisions and the Technical Efficiency of Organic Farms</t>
  </si>
  <si>
    <t>The Impact of Catfish Imports on the U.S. Wholesale and Farm Sector</t>
  </si>
  <si>
    <t>The Growing Importance of the Former USSR Countries in World Agricultural Markets</t>
  </si>
  <si>
    <t>Small Farms, Cash Crops, Agrarian Ideals, and International Agriculture</t>
  </si>
  <si>
    <t>Increasing incomes of Malian cotton farmers: Is elimination of US subsidies the only solution?</t>
  </si>
  <si>
    <t>Average Crop Revenue Election: A Revenue-Based Alternative to Price-Based Commodity Payment Programs</t>
  </si>
  <si>
    <t>Economywide Implications From U.S. Bioenergy Expansion</t>
  </si>
  <si>
    <t>Demand Estimation When Prices are Unobserved: An Application to Fresh Lettuce</t>
  </si>
  <si>
    <t>A Oaxaca-Blinder decomposition for count data models</t>
  </si>
  <si>
    <t>Immigration Reform: What Does It Mean for Agriculture and Rural America?</t>
  </si>
  <si>
    <t>Biofuels and their by-products: Global economic and environmental implications</t>
  </si>
  <si>
    <t>A Globally Consistent Framework for Reliability-Based Trade Statistics Reconciliation in the Presence of an Entrepot</t>
  </si>
  <si>
    <t>Consumer sorting of vertically differentiated goods</t>
  </si>
  <si>
    <t>Food versus fuel: What do prices tell us?</t>
  </si>
  <si>
    <t>Russia's Agricultural Imports: Will the High Growth of the 2000s Continue?</t>
  </si>
  <si>
    <t>EU Environmental Sustainability Requirements and Brazilian Biofuel Exports</t>
  </si>
  <si>
    <t>Irradiation as a quarantine treatment</t>
  </si>
  <si>
    <t>Estimating a Demand System with Seasonally Differenced Data</t>
  </si>
  <si>
    <t>Factors Affecting Adoption of Recommended Management Practices in Stocker Cattle Production</t>
  </si>
  <si>
    <t>Dynamic Effects of Grain and Energy Prices on the Catfish Feed and Farm Sectors</t>
  </si>
  <si>
    <t>China's Role in World Cotton and Textile Markets: A Joint General Equilibrium/Partial Equilibrium Approach</t>
  </si>
  <si>
    <t>Middle East and North Africa Countries’ Agricultural Export Potentials under Trade Reforms</t>
  </si>
  <si>
    <t>A Cross-Sectional Analysis of U.S. Yogurt Demand</t>
  </si>
  <si>
    <t>Who's Buying Organic Vegetables? Demographic Characteristics of U.S. Consumers</t>
  </si>
  <si>
    <t>Hypothetical Commercialization of Biotech Soybeans in China: Impacts on Domestic Markets and International Trade</t>
  </si>
  <si>
    <t>The Economics of Agricultural and Wildlife Smuggling</t>
  </si>
  <si>
    <t>Conditional Cash Transfers and Agricultural Production: Lessons from the Oportunidades Experience in Mexico</t>
  </si>
  <si>
    <t>FDA Import Refusals and Implications for Food Safety</t>
  </si>
  <si>
    <t>Do Consumers Respond to Country-of-Origin Labeling</t>
  </si>
  <si>
    <t>Food Trade and Food Safety Violations: What Can We Learn from Import Refusal Data</t>
  </si>
  <si>
    <t>Investigating Household Interpurchase Behavior Through Marketing Segmentation</t>
  </si>
  <si>
    <t>Food Stamp and the Market Demand for Food</t>
  </si>
  <si>
    <t>A Spoonful of Sugar Helps the Medicine Go Down:  The Relationship between Food Prices and Medical Expenditures on Diabetes</t>
  </si>
  <si>
    <t>Food and Consumer Economics</t>
  </si>
  <si>
    <t>Less-energy dense diets of low-income women in California are associated with higher energy-adjusted costs but not with higher cost</t>
  </si>
  <si>
    <t>The Impact of Targeted Beverage Taxes on Higher and Lower Income Households</t>
  </si>
  <si>
    <t>How Adequately Are Food Needs of Children in Low-Income Households Being Met?</t>
  </si>
  <si>
    <t>Can Taxes on Calorically Sweetened Beverages Reduce Obesity?</t>
  </si>
  <si>
    <t>Economic Incentives for Dietary Improvement Among Food Stamp Recipients</t>
  </si>
  <si>
    <t>Could Behavioral Economics Help Improve Diet Quality for Nutrition Assistance Program Participants?</t>
  </si>
  <si>
    <t>Consumer Demand for Cholesterol-Lowering Enhanced Margarine Products</t>
  </si>
  <si>
    <t>Changes in the Propensity of Overweight U.S. Women to Underassess Their Body Weight Status</t>
  </si>
  <si>
    <t>Over-Nutrition and Changing Health Status in High Income Countries</t>
  </si>
  <si>
    <t>The Economics of Enteric Infections: Human Foodborne Disease Costs</t>
  </si>
  <si>
    <t>Postharvest Losses and Waste in Developed and Less Developed Countries: Opportunities to Improve Resource Use</t>
  </si>
  <si>
    <t>Nanotechnology for Food Applications: More Questions than Answers</t>
  </si>
  <si>
    <t>Conditional cash transfers and health: unpacking the causal chain</t>
  </si>
  <si>
    <t>Food Insecurity after Leaving SNAP</t>
  </si>
  <si>
    <t>In longitudinal data from the survey of Program Dynamics, 16.9% of the U.S. population was exposed to household food insecurity in a five-year period,</t>
  </si>
  <si>
    <t>Evaluating the Impact of the Poverty-Reduction Programs on Fertility: The Case of Red de Protección Social in Nicaragua</t>
  </si>
  <si>
    <t>The Rural Context and Post-Secondary School Enrollment:  An Ecological Systems Approach</t>
  </si>
  <si>
    <t>U.S. Food Insecurity Status: Toward a Refined Definition</t>
  </si>
  <si>
    <t>Exercise, Eating Patterns, and Obesity: Evidence from the ATUS and Its Eating &amp; Health Module</t>
  </si>
  <si>
    <t>Smoking, Drinking, and the Distribution of Adult Body Weight</t>
  </si>
  <si>
    <t>Income Stabilization Through Government Payments: How Is Farm Household Consumption Affected?</t>
  </si>
  <si>
    <t>Structure of the U.S. Beekeeping Industry: 1982-2002</t>
  </si>
  <si>
    <t>Are Production Decisions Decoupled under a Bond Scheme? Experimental Evidence</t>
  </si>
  <si>
    <t>Genetically Modified Crops and Household Labor Savings in U.S. Crop Production," AgBioForum, 12, no. 3-4 (2009): 303-312.</t>
  </si>
  <si>
    <t>Welfare Decomposition in the Context of the Life-Cycle of Farm Operators: What Does a National Survey Reveal?</t>
  </si>
  <si>
    <t>Internet Access and Choice of Internet Purchasing Patterns by Farm Households</t>
  </si>
  <si>
    <t>Nehring, R., J. Gillespie, C. Sandretto, and C. Hallahan</t>
  </si>
  <si>
    <t>Mishra, A., and H. El-Osta</t>
  </si>
  <si>
    <t>Morehart, M.</t>
  </si>
  <si>
    <t>Farrigan, T.</t>
  </si>
  <si>
    <t>Parker, T.</t>
  </si>
  <si>
    <t>Horowitz, J.</t>
  </si>
  <si>
    <t>Kim, C.</t>
  </si>
  <si>
    <t>Erickson, K., R.  Nehring, and C. Callahan</t>
  </si>
  <si>
    <t>Kim, C., G. Schaible, and S. Daberko</t>
  </si>
  <si>
    <t>Gillespie, J., R. Nehring, C. Hallahan, and C. Sandretto</t>
  </si>
  <si>
    <t>Hansen, L.</t>
  </si>
  <si>
    <t>O'Donoghue, E., and N. Key.</t>
  </si>
  <si>
    <t>Schaible, G., and C. Kim</t>
  </si>
  <si>
    <t>Mishra, A., H. El-Osta, and J. Gillespie</t>
  </si>
  <si>
    <t>Nickerson, C., R. Claassen, R. Durst, L. Hansen, and D. Hellerstein</t>
  </si>
  <si>
    <t>Ribaudo, M., and C. Nickerson</t>
  </si>
  <si>
    <t>Aillery, M., N. Gollehon, V. Breneman, and S. Buchholt</t>
  </si>
  <si>
    <t>Nicholas, J. and M. Wiseman</t>
  </si>
  <si>
    <t>Arnade, C., L. Calvin, and F. Kuchler</t>
  </si>
  <si>
    <t>Muhammad, A., and T. Hanson.</t>
  </si>
  <si>
    <t>Jones, K., A. Somwaru, and J. Whitaker</t>
  </si>
  <si>
    <t>Valdes, C.</t>
  </si>
  <si>
    <t>Dimitri, C. and A. Effland</t>
  </si>
  <si>
    <t>Gehlhar, M. and A. Regmi</t>
  </si>
  <si>
    <t>Gale, F.</t>
  </si>
  <si>
    <t>Guthrie, J., C. Newman,and K. Ralston</t>
  </si>
  <si>
    <t>Mancino, L., J. Todd, and B. Lin</t>
  </si>
  <si>
    <t>Brooks, N., J. Buzby, and A. Regmi</t>
  </si>
  <si>
    <t>Small U.S. dairy farms: can they compete?</t>
  </si>
  <si>
    <t>Estimating wealth of self-employed farm households</t>
  </si>
  <si>
    <t>"Regional differences in agricultural profitability, government payments, and farmland values: Implications of DuPont expansion</t>
  </si>
  <si>
    <t>Factors affecting the financial performance of new and beginning farmers</t>
  </si>
  <si>
    <t>Trends and Volatility in School Finance</t>
  </si>
  <si>
    <t>Credit Constraints: Their Existence, Determinants, and Implications for U.S. Farm and Non-Farm Sole Proprietorships</t>
  </si>
  <si>
    <t>Nonpecuniary Benefits to Farming: Implications for Supply Response to Decoupled Payments</t>
  </si>
  <si>
    <t>Scale Economies and Inefficiency of U.S. Dairy Farms</t>
  </si>
  <si>
    <t>Theme Overview: Implications of Health Care Reform for Farmers and Rural Residents</t>
  </si>
  <si>
    <t>Access of Farm Households to Health</t>
  </si>
  <si>
    <t>Children’s Health Insurance, Behaviors, and Outcomes: Implications for National Health Policy</t>
  </si>
  <si>
    <t>Medical Costs Account for the Largest Share of Nonmetro Federal Transfer Payments to Individuals</t>
  </si>
  <si>
    <t>Identifying Growth and Diversification Relationships in Washington Agriculture</t>
  </si>
  <si>
    <t>The income-temperature relationship in a cross-section of countries and its implications for predicting the effects of global warming</t>
  </si>
  <si>
    <t>Quality Improvement Through Consumer Sorting and Disposal</t>
  </si>
  <si>
    <t>Managing invasive plants on public conservation forestland: Application of a bio-economic model</t>
  </si>
  <si>
    <t>Agricultural Profits and Farm Household Wealth: A Farm-level Analysis using Repeated Cross-sections</t>
  </si>
  <si>
    <t>The Relative Impacts of U.S. Bio-Fuel Policies on Fuel-Energy Markets: A Comparative Static Analysis," Journal of Agricultural and Applied Economics, 42, no. 1 (February 2009): 121-132.</t>
  </si>
  <si>
    <t>Pasture-Based Dairy Systems: Who Are the Producers and Are Their Operations More Profitable than Conventional Dairies?</t>
  </si>
  <si>
    <t>The Viability of Creating Wetlands for the Sale of Carbon Offsets</t>
  </si>
  <si>
    <t>Assessing the Returns from Organic Marketing Channels</t>
  </si>
  <si>
    <t>Did the Federal Crop Insurance Reform Act Alter Farm Enterprise Diversification?</t>
  </si>
  <si>
    <t>Structural Conservation Practices in U.S. Wheat Production: A Cost-Function Technology Adoption Approach</t>
  </si>
  <si>
    <t>Effects of agricultural policy on regional income inequality among farm households</t>
  </si>
  <si>
    <t>Cash or Credit? Tax Credits and Conservation Outcomes</t>
  </si>
  <si>
    <t>Agriculture and Water Quality Trading: Exploring the Possibilities</t>
  </si>
  <si>
    <t>Computerized Technology Adoption Among Farms in the U.S. Dairy Industry</t>
  </si>
  <si>
    <t>Competition-Based Environmental Policy: An Analysis of Farmland Preservation in Maryland</t>
  </si>
  <si>
    <t>Modeling Firm Spatial Interdependence Using National Data Coverage: A Regional Application to Manure Management</t>
  </si>
  <si>
    <t>A Panel-Based Analysis of the Effects of Race/Ethnicity and Other Individual Level Characteristics at Leaving on Returning</t>
  </si>
  <si>
    <t>Farm Business and Household Expenditure Patterns and local Communities: Evidence from a National Farm Survey</t>
  </si>
  <si>
    <t>Do the Largest Firms Grow and Diversify the Fastest? The Case of U.S. Dairies</t>
  </si>
  <si>
    <t>Estimating the Value of an Early-Warning System</t>
  </si>
  <si>
    <t>Determinants of Investment Flows in U.S. Manufacturing</t>
  </si>
  <si>
    <t>Implications of Limiting CO2 Concentration on Land Use and Energy</t>
  </si>
  <si>
    <t>Elderly Poverty and Supplemental Security Income</t>
  </si>
  <si>
    <t>Labor Pains: Valuing Seasonal vs. Year-Round Labor on Organic Farms</t>
  </si>
  <si>
    <t>The Profitability of Organic Soybean Production</t>
  </si>
  <si>
    <t>Costs of Organic Milk Production on U.S. Dairy Farms</t>
  </si>
  <si>
    <t>Consumer Response to a Food Safety Shock: The 2006 Food-Borne Illness Outbreak of E. coli O157: H7 Linked to Spinach</t>
  </si>
  <si>
    <t>The Importance of Product Cut and Form When estimating Fish demand: The Case of U.S. Catfish</t>
  </si>
  <si>
    <t>Payments Under the Average Crop Revenue Program: Implications for Government Costs and Producer Preferences</t>
  </si>
  <si>
    <t>Country of Origin Labeling: Evaluating the Impacts on U.S. and World Markets</t>
  </si>
  <si>
    <t>Decomposing Changes in Agricultural Price Gaps: An Application to Russia</t>
  </si>
  <si>
    <t>Food Demand in China: Income, Quality, and Nutrient Effects</t>
  </si>
  <si>
    <t>Markets Adapt to China's Changing Diet</t>
  </si>
  <si>
    <t>Indian Agriculture: Managing Growth with Equity</t>
  </si>
  <si>
    <t>The World Economic Crisis and U.S. Agriculture: From Boom to Gloom?</t>
  </si>
  <si>
    <t>Russia's Transition to Major Player in World Agricultural Markets</t>
  </si>
  <si>
    <t>Brazil's Changing Food Demand Challenges the Farm Sector</t>
  </si>
  <si>
    <t>Ethanol, corn, and soybean price relations in a volatile vehicle-fuels market</t>
  </si>
  <si>
    <t>The Distribution and Magnitude of Emissions Mitigation Costs in Climate Stabilization Under Less Than Perfect International Cooperation: SGM Results</t>
  </si>
  <si>
    <t>Does Price or Income Affect Organic Choice? Analysis of US Fresh Produce Users</t>
  </si>
  <si>
    <t>Why Did Contracts Supplant the Cash Market in the Broiler Industry? An Economic Analysis Featuring Technological Innovation and Institutional Response</t>
  </si>
  <si>
    <t>Bilateral Import Protection, Free Trade Agreements, and Other Factors Influencing Trade Flows in Agriculture and Clothing</t>
  </si>
  <si>
    <t>An Analysis of At-Home Demand for Ice Cream in the United States</t>
  </si>
  <si>
    <t>Brand Leadership and Product Innovations as Firm Strategies in Global Food Markets</t>
  </si>
  <si>
    <t>Supply Reductions, Export Restrictions, and Expectations For Hog Returns in a Potential Classical Swine Fever Outbreak in the United States</t>
  </si>
  <si>
    <t>The Empirical Distribution of the Costs of Revenue-Based Commodity Support Programs – Estimates and Policy Implications</t>
  </si>
  <si>
    <t>Do Government Economists Value AAEA Conferences?</t>
  </si>
  <si>
    <t>Costs of Adopting a Hazard Analysis Critical Control Point System: Case Study of a Chinese Poultry Processing Firm</t>
  </si>
  <si>
    <t>Financial Reforms Push Capital to the Countryside</t>
  </si>
  <si>
    <t>FDA Refusals of Food Imports by Exporting Country Group</t>
  </si>
  <si>
    <t>Mergers and Acquisitions, Employment, Wages and Plant Closures in the U.S. Meat Product Industries</t>
  </si>
  <si>
    <t>How Much and How Quick? Pass through of Commodity and Input Cost Changes to Retail Food Prices</t>
  </si>
  <si>
    <t>High and Volatile Commodity Prices: What Do They Mean for Food Prices and Consumers: Discussion</t>
  </si>
  <si>
    <t>Patterns of Pass-through of Commodity Price Shocks to Retail Prices</t>
  </si>
  <si>
    <t>Decomposing growth in revenue and cost into price, quantity, and total factor productivity contributions</t>
  </si>
  <si>
    <t>USDA School Meal Programs Face New Challenges</t>
  </si>
  <si>
    <t>Implications of Macroeconomic Instability for Agriculture Income and Land Values</t>
  </si>
  <si>
    <t>The challenge of program evaluation: When increasing program participation decreases the relative well-being of participants</t>
  </si>
  <si>
    <t>Separating What We Eat from Where: Measuring the Effect of Food Away from Home on Diet Quality</t>
  </si>
  <si>
    <t>Experiential household food insecurity in an urban underserved slum of North India</t>
  </si>
  <si>
    <t>What Does Initial Farm Size Imply About Growth and Diversification?</t>
  </si>
  <si>
    <t>Offsetting Behavior in Reducing High Cholesterol: Substitution of Medication for Diet and Lifestyle Changes</t>
  </si>
  <si>
    <t>The Role of Prices in Measuring the Poor's Living Standards</t>
  </si>
  <si>
    <t>Consumer Shopping Behavior: How Much Do Consumers Save?</t>
  </si>
  <si>
    <t>Do Benefits of U.S. Food Assistance Programs for Children Spillover to Older Children in the Same Household?</t>
  </si>
  <si>
    <t>Household demography in the short run: The response of household structure to economic change in Nicaragua</t>
  </si>
  <si>
    <t>Globalization and Evolving Preferences Drive U.S. Food Import Growth</t>
  </si>
  <si>
    <t>What Should the Government Mean by 'Hunger'?</t>
  </si>
  <si>
    <t>Estimating Housing Expenses on Children: A Comparison of Three Methodologies</t>
  </si>
  <si>
    <t>Food Consumed Away From Home Can be a Part of a Healthy and Affordable Diet</t>
  </si>
  <si>
    <t>Individual net-benefit maximization: A model for understanding breastfeeding cessation among low-income women</t>
  </si>
  <si>
    <t>Assessing the Internal Validity of a Household Survey-Based Food Security Measure Adapted for Use in Iran</t>
  </si>
  <si>
    <t>Ahearn, M., and S. Low</t>
  </si>
  <si>
    <t>Ahearn, M., and A. Mishra</t>
  </si>
  <si>
    <t>Ahearn, M., and D. Milkove.</t>
  </si>
  <si>
    <t>Ahearn, M.,  H. El-Osta</t>
  </si>
  <si>
    <t>Brown, J., J. Pender</t>
  </si>
  <si>
    <t>Buzby, J., and A. Regmi</t>
  </si>
  <si>
    <t>Buzby, J., and T. Roberts</t>
  </si>
  <si>
    <t>Buzby, J., and D. Blayney</t>
  </si>
  <si>
    <t>Cooper, J. and D. Hellerstein</t>
  </si>
  <si>
    <t>Dettman, R., and C. Dimitri</t>
  </si>
  <si>
    <t>Durst, R.</t>
  </si>
  <si>
    <t>El-Osta, H.</t>
  </si>
  <si>
    <t>Gregory, C., and A. Coleman-Jensen</t>
  </si>
  <si>
    <t>Hagerman, A.</t>
  </si>
  <si>
    <t>Hagerman, A., and K. Mathews</t>
  </si>
  <si>
    <t>Hahn, W.</t>
  </si>
  <si>
    <t>Huang, K., and F. Gale</t>
  </si>
  <si>
    <t>Huang, K., and S. Huang,</t>
  </si>
  <si>
    <t>Jones, C., and R.  Sands</t>
  </si>
  <si>
    <t>Jones, C., C. Nickerson, and P. Heisey</t>
  </si>
  <si>
    <t>Jones, K., A. Hagerman, and A. Muhammad</t>
  </si>
  <si>
    <t>Jones, K., and D. Blayney</t>
  </si>
  <si>
    <t>Key, N., and S. Sneeringer</t>
  </si>
  <si>
    <t>Kiawu, A., and K. Jones</t>
  </si>
  <si>
    <t>Kuethe, T., and J. Ifft</t>
  </si>
  <si>
    <t>Liefert, W.</t>
  </si>
  <si>
    <t>Liefert, W., and M. Shane</t>
  </si>
  <si>
    <t>Liefert, W., and O. Leifert</t>
  </si>
  <si>
    <t>Liefert, W., O. Leifert, and M. Shane</t>
  </si>
  <si>
    <t>MacDonald, J., and N. Key</t>
  </si>
  <si>
    <t>MacDonald, S., and F. Tuan</t>
  </si>
  <si>
    <t>Mancino, L., and F. Kuchler</t>
  </si>
  <si>
    <t xml:space="preserve">Marshall, E., and M. Weinberg </t>
  </si>
  <si>
    <t>McBride, W., and C. Greene</t>
  </si>
  <si>
    <t>McGranahan, D. and T. Wojan</t>
  </si>
  <si>
    <t>McPhail, L., and A. Muhammad. </t>
  </si>
  <si>
    <t>Muhammad, A., and K. Jones</t>
  </si>
  <si>
    <t>Muhammad, A., and L. McPhail</t>
  </si>
  <si>
    <t>Higgins, N.</t>
  </si>
  <si>
    <t>Ollinger, M. K. ralson, J. Guthrie</t>
  </si>
  <si>
    <t>Park, T., and L. Lohr</t>
  </si>
  <si>
    <t>Pender, J., and J. Weber</t>
  </si>
  <si>
    <t>Ribaudo, M., and C. Greene</t>
  </si>
  <si>
    <t>Sands, R., and C. Jones</t>
  </si>
  <si>
    <t>Smith, T., and B. Lin</t>
  </si>
  <si>
    <t>Sneeringer, S., and N.  Key</t>
  </si>
  <si>
    <t>Stenberg, P., and M. Morehart</t>
  </si>
  <si>
    <t>Stewart, H., and D. Dong,</t>
  </si>
  <si>
    <t xml:space="preserve">Taha, F., and W. Hahn. </t>
  </si>
  <si>
    <t xml:space="preserve">Tandon, S., and M. Landes. </t>
  </si>
  <si>
    <t>Weber, J., and N. Key</t>
  </si>
  <si>
    <t>Zahniser, S., and T. Hertz</t>
  </si>
  <si>
    <t>Greene, C., and M. Livingston</t>
  </si>
  <si>
    <t>Levedahl, J.</t>
  </si>
  <si>
    <t>Ball, V.</t>
  </si>
  <si>
    <t>Borchers, A.</t>
  </si>
  <si>
    <t>Hoffmann, S.</t>
  </si>
  <si>
    <t>Total</t>
  </si>
  <si>
    <t>Lead Author Name</t>
  </si>
  <si>
    <t>Lohr, L., and T. Park</t>
  </si>
  <si>
    <t>Vollrath, T.,  M. Gehlhar, and C. Hallahan</t>
  </si>
  <si>
    <t>D'Souza, A.</t>
  </si>
  <si>
    <t>Muhammad, A., and A. D'Souza</t>
  </si>
  <si>
    <t>S. Blank, K. Erickson., and C. Hallahan</t>
  </si>
  <si>
    <t>S. Low</t>
  </si>
  <si>
    <t>D. Newton</t>
  </si>
  <si>
    <t>Factors Influencing Job Choice Among Agricultural Economics Professionals</t>
  </si>
  <si>
    <t xml:space="preserve">RRED  </t>
  </si>
  <si>
    <t>R. Nehring, K. Erickson, and M. Harris</t>
  </si>
  <si>
    <t>M. Ribaudo</t>
  </si>
  <si>
    <t>Will Local Foods Influece American Diets</t>
  </si>
  <si>
    <t>Potential Challenges for Beginning Farmers and Ranchers," Choices, 26, no. 2 (2nd Quarter 2011): 6 pp.</t>
  </si>
  <si>
    <t>M. Ahearn</t>
  </si>
  <si>
    <t>A. Borchers</t>
  </si>
  <si>
    <t>Social costs from proximity to hydraulic fracturing in New York State</t>
  </si>
  <si>
    <t>J. Buzby</t>
  </si>
  <si>
    <t>A. Carlson</t>
  </si>
  <si>
    <t>K. Hamrick</t>
  </si>
  <si>
    <t>A. Mishra, and K. Erickson</t>
  </si>
  <si>
    <t>M. Harris, K. Erickson, and C. Hallahan.</t>
  </si>
  <si>
    <t>Measuring the Financial Health of U.S. Production Agriculture</t>
  </si>
  <si>
    <t>RRED, ISD</t>
  </si>
  <si>
    <t>N. Higgins</t>
  </si>
  <si>
    <t>Auction Design, Incentives, and Buying Back Maryland and Virginia Crab Licenses,"</t>
  </si>
  <si>
    <t>P. Kaufman</t>
  </si>
  <si>
    <t>R. Nehring</t>
  </si>
  <si>
    <t> "Comparing economic performance of organic and conventional U.S. beef farms using matching samples</t>
  </si>
  <si>
    <t>M. Nord</t>
  </si>
  <si>
    <t>A. Okrent</t>
  </si>
  <si>
    <t>C. Osteen</t>
  </si>
  <si>
    <t>T. Park and J. Weber</t>
  </si>
  <si>
    <t>J. Pender</t>
  </si>
  <si>
    <t>N. Rada</t>
  </si>
  <si>
    <t>D. Roberts</t>
  </si>
  <si>
    <t>Firm Level Export Decisions: The Role of Information Costs</t>
  </si>
  <si>
    <t>J. Todd</t>
  </si>
  <si>
    <t>K. Jones</t>
  </si>
  <si>
    <t>D. Dong, and D. Blayney</t>
  </si>
  <si>
    <t>A. Mishra, and M. Livingston</t>
  </si>
  <si>
    <t>A. Toole</t>
  </si>
  <si>
    <t>D. McGranahan</t>
  </si>
  <si>
    <t>E. Ball</t>
  </si>
  <si>
    <t>T. White</t>
  </si>
  <si>
    <t>D. Schimmelpfennig</t>
  </si>
  <si>
    <t>J. Cromartie</t>
  </si>
  <si>
    <t>D. Pick</t>
  </si>
  <si>
    <t>J. Cooper</t>
  </si>
  <si>
    <t>A. Clauson</t>
  </si>
  <si>
    <t>K. Hamrick and M. Andrews</t>
  </si>
  <si>
    <t>E. Leibtag</t>
  </si>
  <si>
    <t>Ball, V., D. Schimmelpfennig, and S. Wang</t>
  </si>
  <si>
    <t>R. Sands</t>
  </si>
  <si>
    <t>Ver Ploeg, M.</t>
  </si>
  <si>
    <t>Andrews, M. and M. Ver Ploeg</t>
  </si>
  <si>
    <t xml:space="preserve">Newman, C., J. Todd, and M. Ver Ploeg. </t>
  </si>
  <si>
    <t>M. Ver Ploeg</t>
  </si>
  <si>
    <t>Adjemian, Michael</t>
  </si>
  <si>
    <t>Ahearn, Mary</t>
  </si>
  <si>
    <t>Aillery, Marcel</t>
  </si>
  <si>
    <t>Ali, Mir</t>
  </si>
  <si>
    <t>Allen, Edward</t>
  </si>
  <si>
    <t>Anekwe, Tobenna</t>
  </si>
  <si>
    <t>Angadjivand, Sahar</t>
  </si>
  <si>
    <t>Arita, Shawn</t>
  </si>
  <si>
    <t>Arnade, Carlos</t>
  </si>
  <si>
    <t>Ash, Mark</t>
  </si>
  <si>
    <t>Bagi, Faqir</t>
  </si>
  <si>
    <t>Ball, Eldon</t>
  </si>
  <si>
    <t>Barton, Richard</t>
  </si>
  <si>
    <t>Beaulieu, Elizabeth</t>
  </si>
  <si>
    <t>Beckman, Jayson</t>
  </si>
  <si>
    <t>Bentley, Jeanine</t>
  </si>
  <si>
    <t>Bersani, Peter</t>
  </si>
  <si>
    <t>Bianchi, Ron</t>
  </si>
  <si>
    <t>Bohman, Mary</t>
  </si>
  <si>
    <t>Bond, Jennifer</t>
  </si>
  <si>
    <t>Borchers, Allison</t>
  </si>
  <si>
    <t>Bowser, Mark</t>
  </si>
  <si>
    <t>Breneman, Vince</t>
  </si>
  <si>
    <t>Brown, Rachael</t>
  </si>
  <si>
    <t>Buckler, John</t>
  </si>
  <si>
    <t>Burfisher, Mary</t>
  </si>
  <si>
    <t>Buzby, Jean</t>
  </si>
  <si>
    <t>Calvin, Linda</t>
  </si>
  <si>
    <t>Canning, Patrick</t>
  </si>
  <si>
    <t>Capehart, Tom</t>
  </si>
  <si>
    <t>Carlson, Andrea</t>
  </si>
  <si>
    <t>Childs, Nathan</t>
  </si>
  <si>
    <t>Christensen, Cheryl</t>
  </si>
  <si>
    <t>Claassen, Roger</t>
  </si>
  <si>
    <t>Clauson, Annette</t>
  </si>
  <si>
    <t>Cochrane, Nancy</t>
  </si>
  <si>
    <t>Coleman-Jensen, Alisha</t>
  </si>
  <si>
    <t>Cooper, Joseph</t>
  </si>
  <si>
    <t>Covey, Theodore</t>
  </si>
  <si>
    <t>Cromartie, John</t>
  </si>
  <si>
    <t>Crutchfield, Steve</t>
  </si>
  <si>
    <t>D'Antoni, Jeremy</t>
  </si>
  <si>
    <t>Davis, Christopher</t>
  </si>
  <si>
    <t>Day-Rubenstein, Kelly</t>
  </si>
  <si>
    <t>Denbaly, Mark</t>
  </si>
  <si>
    <t>Dicken, Chris</t>
  </si>
  <si>
    <t>Dohlman, Erik</t>
  </si>
  <si>
    <t>Dong, Diansheng</t>
  </si>
  <si>
    <t>Dubman, Robert</t>
  </si>
  <si>
    <t>Duquette, Eric</t>
  </si>
  <si>
    <t>Durst, Ron</t>
  </si>
  <si>
    <t>Dyck, John</t>
  </si>
  <si>
    <t>Effland, Anne</t>
  </si>
  <si>
    <t>Elitzak, Howard</t>
  </si>
  <si>
    <t>El-Osta, Hisham</t>
  </si>
  <si>
    <t>Erickson, Ken</t>
  </si>
  <si>
    <t>Farrigan, Tracey</t>
  </si>
  <si>
    <t>Fernandez-Cornejo, Jorge</t>
  </si>
  <si>
    <t>Ferrier, Peyton</t>
  </si>
  <si>
    <t>Foreman, Linda</t>
  </si>
  <si>
    <t>Frazao, Elizabeth</t>
  </si>
  <si>
    <t>Fuglie, Keith</t>
  </si>
  <si>
    <t>Gale, Fred</t>
  </si>
  <si>
    <t>Gibbs, Robert</t>
  </si>
  <si>
    <t>Glaser, Lewrene</t>
  </si>
  <si>
    <t>Greene, Catherine</t>
  </si>
  <si>
    <t>Gregory, Christian</t>
  </si>
  <si>
    <t>Guthrie, Joanne</t>
  </si>
  <si>
    <t>Hahn, William</t>
  </si>
  <si>
    <t>Haley, Mildred</t>
  </si>
  <si>
    <t>Haley, Stephen</t>
  </si>
  <si>
    <t>Hallahan, Charlie</t>
  </si>
  <si>
    <t>Hamrick, Karen</t>
  </si>
  <si>
    <t>Hansen, James</t>
  </si>
  <si>
    <t>Hansen, LeRoy</t>
  </si>
  <si>
    <t>Harris, Michael</t>
  </si>
  <si>
    <t>Harvey, David</t>
  </si>
  <si>
    <t>Heisey, Paul</t>
  </si>
  <si>
    <t>Hellerstein, Daniel</t>
  </si>
  <si>
    <t>Hertz, Thomas</t>
  </si>
  <si>
    <t>Higgins, Nathaniel</t>
  </si>
  <si>
    <t>Hitaj, Claudia</t>
  </si>
  <si>
    <t>Hjort, Kim</t>
  </si>
  <si>
    <t>Hoffman, Linwood</t>
  </si>
  <si>
    <t>Hoffmann, Sandra</t>
  </si>
  <si>
    <t>Hoppe, Robert</t>
  </si>
  <si>
    <t>Hoskin, Roger</t>
  </si>
  <si>
    <t>Huang, Sophia</t>
  </si>
  <si>
    <t>Hyman, Jeffrey</t>
  </si>
  <si>
    <t>Ifft, Jennifer</t>
  </si>
  <si>
    <t>Jackson, Mark</t>
  </si>
  <si>
    <t>Jekanowski, Mark</t>
  </si>
  <si>
    <t>Jerardo, Alberto</t>
  </si>
  <si>
    <t>Jones, Carol</t>
  </si>
  <si>
    <t>Jones, Keithly</t>
  </si>
  <si>
    <t>Key, Nigel</t>
  </si>
  <si>
    <t>Kim, CS</t>
  </si>
  <si>
    <t>King, John</t>
  </si>
  <si>
    <t>Kirlin, John</t>
  </si>
  <si>
    <t>Kuberka, Lindsay</t>
  </si>
  <si>
    <t>Kuchler, Fred</t>
  </si>
  <si>
    <t>Kuhns, Annemarie</t>
  </si>
  <si>
    <t>Kuhns, Ryan</t>
  </si>
  <si>
    <t>Kumcu, Aylin</t>
  </si>
  <si>
    <t>Kusmin, Lorin</t>
  </si>
  <si>
    <t>Landes, Maurice</t>
  </si>
  <si>
    <t>Leibtag, Ephraim</t>
  </si>
  <si>
    <t>Liefert, Olga</t>
  </si>
  <si>
    <t>Liefert, William</t>
  </si>
  <si>
    <t>Lin, Biing-Hwan</t>
  </si>
  <si>
    <t>Livingston, Michael</t>
  </si>
  <si>
    <t>Low, Sarah</t>
  </si>
  <si>
    <t>Lynch, Lori</t>
  </si>
  <si>
    <t>Lyon, Lien</t>
  </si>
  <si>
    <t>MacDonald, James</t>
  </si>
  <si>
    <t>MacDonald, Stephen</t>
  </si>
  <si>
    <t>Majchrowicz, Alex</t>
  </si>
  <si>
    <t>Malcolm, Scott</t>
  </si>
  <si>
    <t>Mancino, Lisa</t>
  </si>
  <si>
    <t>Marre, Alexander</t>
  </si>
  <si>
    <t>Marshall, Elizabeth</t>
  </si>
  <si>
    <t>Martinez, Stephen</t>
  </si>
  <si>
    <t>Mathews, Kenneth</t>
  </si>
  <si>
    <t>McBride, William</t>
  </si>
  <si>
    <t>McGath, Christopher</t>
  </si>
  <si>
    <t>McGranahan, David</t>
  </si>
  <si>
    <t>Meade, Birgit</t>
  </si>
  <si>
    <t>Melton, Alex</t>
  </si>
  <si>
    <t>Meyer, Leslie</t>
  </si>
  <si>
    <t>Milkove, Daniel</t>
  </si>
  <si>
    <t>Miller, Cristina</t>
  </si>
  <si>
    <t>Mitchell, Lorraine</t>
  </si>
  <si>
    <t>Morehart, Mitch</t>
  </si>
  <si>
    <t>Mosheim, Roberto</t>
  </si>
  <si>
    <t>Motamed, Mesbah</t>
  </si>
  <si>
    <t>Muhammad, Andrew</t>
  </si>
  <si>
    <t>Munisamy, Gopi</t>
  </si>
  <si>
    <t>Murray, Anthony</t>
  </si>
  <si>
    <t>Nehring, Richard</t>
  </si>
  <si>
    <t>Newman, Constance</t>
  </si>
  <si>
    <t>Newton, Doris</t>
  </si>
  <si>
    <t>Nickerson, Cynthia</t>
  </si>
  <si>
    <t>ODonoghue, Erik</t>
  </si>
  <si>
    <t>Okrent, Abigail</t>
  </si>
  <si>
    <t>Oliveira, Victor</t>
  </si>
  <si>
    <t>Ollinger, Michael</t>
  </si>
  <si>
    <t>Osteen, Craig</t>
  </si>
  <si>
    <t>Park, Timothy</t>
  </si>
  <si>
    <t>Parker, Timothy</t>
  </si>
  <si>
    <t>Patrick, Kevin</t>
  </si>
  <si>
    <t>Pender, John</t>
  </si>
  <si>
    <t>Perez, Agnes</t>
  </si>
  <si>
    <t>Persaud, Suresh</t>
  </si>
  <si>
    <t>Pick, Daniel</t>
  </si>
  <si>
    <t>Plattner, Kristy</t>
  </si>
  <si>
    <t>Pompelli, Greg</t>
  </si>
  <si>
    <t>Prell, Mark</t>
  </si>
  <si>
    <t>Rada, Nicholas</t>
  </si>
  <si>
    <t>Rahkovsky, Ilya</t>
  </si>
  <si>
    <t>Ralston, Katherine</t>
  </si>
  <si>
    <t>Reed, Albert</t>
  </si>
  <si>
    <t>Ribaudo, Marc</t>
  </si>
  <si>
    <t>Roberts, Donna</t>
  </si>
  <si>
    <t>Rosen, Stacey</t>
  </si>
  <si>
    <t>Sands, Ron</t>
  </si>
  <si>
    <t>Savage, Jeffrey</t>
  </si>
  <si>
    <t>Schaible, Glenn</t>
  </si>
  <si>
    <t>Scherpf, Erik</t>
  </si>
  <si>
    <t>Schimmelpfennig, David</t>
  </si>
  <si>
    <t>Seeley, Ralph</t>
  </si>
  <si>
    <t>Shane, Mathew</t>
  </si>
  <si>
    <t>Smallwood, David</t>
  </si>
  <si>
    <t>Smith, Michael</t>
  </si>
  <si>
    <t>Sneeringer, Stacy</t>
  </si>
  <si>
    <t>Stenberg, Peter</t>
  </si>
  <si>
    <t>Stewart, Hayden</t>
  </si>
  <si>
    <t>Sullivan, Patrick</t>
  </si>
  <si>
    <t>Suttles, Shellye</t>
  </si>
  <si>
    <t>Taha, Fawzi</t>
  </si>
  <si>
    <t>Tandon, Sharad</t>
  </si>
  <si>
    <t>Tegene, Abebayehu</t>
  </si>
  <si>
    <t>Thornsbury, Suzanne</t>
  </si>
  <si>
    <t>Tiehen, Laura</t>
  </si>
  <si>
    <t>Todd, Jessica</t>
  </si>
  <si>
    <t>Toole, Andrew</t>
  </si>
  <si>
    <t>Torgerson, David</t>
  </si>
  <si>
    <t>Tran, Anh</t>
  </si>
  <si>
    <t>Trostle, Ronald</t>
  </si>
  <si>
    <t>Tuttle, Charlotte</t>
  </si>
  <si>
    <t>Valdes, Constanza</t>
  </si>
  <si>
    <t>Variyam, Jayachandran</t>
  </si>
  <si>
    <t>Vasavada, Utpal</t>
  </si>
  <si>
    <t>Vocke, Gary</t>
  </si>
  <si>
    <t>Vogel, Stephen</t>
  </si>
  <si>
    <t>Volpe, Richard</t>
  </si>
  <si>
    <t>Wainio, John</t>
  </si>
  <si>
    <t>Wallander, Steve</t>
  </si>
  <si>
    <t>Wang, Sun Ling</t>
  </si>
  <si>
    <t>Wang, Li</t>
  </si>
  <si>
    <t>Weaver, Pamela</t>
  </si>
  <si>
    <t>Weber, Jeremy</t>
  </si>
  <si>
    <t>Weidman, Pheny</t>
  </si>
  <si>
    <t>Weinberg, Marca</t>
  </si>
  <si>
    <t>Wells, Hodan Farah</t>
  </si>
  <si>
    <t>Westcott, Paul</t>
  </si>
  <si>
    <t>Contr. Author Name</t>
  </si>
  <si>
    <t>No. of Articles: Lead Author</t>
  </si>
  <si>
    <t>No. of Articles: Contr. Author</t>
  </si>
  <si>
    <t>Type</t>
  </si>
  <si>
    <t>Title</t>
  </si>
  <si>
    <t>Series/#</t>
  </si>
  <si>
    <t>Contact</t>
  </si>
  <si>
    <t>Status</t>
  </si>
  <si>
    <t>StDate</t>
  </si>
  <si>
    <t>Research Monograph</t>
  </si>
  <si>
    <t>The Estimated Amount, Value, and Calories of Postharvest Food Losses
 at the Retail and Consumer Levels in the United States</t>
  </si>
  <si>
    <t>EIB-121</t>
  </si>
  <si>
    <t>Released</t>
  </si>
  <si>
    <t>Consumer-Level Food Loss Estimates and Their Use in the ERS Loss-Adjusted Food Availability Data</t>
  </si>
  <si>
    <t>TB-1927</t>
  </si>
  <si>
    <t>Supermarket Loss Estimates for Fresh Fruit, Vegetables, Meat, Poultry, and Seafood and their Use in the ERS Loss-Adjusted Food Availability Data</t>
  </si>
  <si>
    <t>EIB-44</t>
  </si>
  <si>
    <t>A Revised and Expanded Food Dollar Series: A Better Understanding of Our Food Costs (JUNE AW)</t>
  </si>
  <si>
    <t>ERR-114</t>
  </si>
  <si>
    <t>Energy Use in the U.S. Food System</t>
  </si>
  <si>
    <t>ERR-94</t>
  </si>
  <si>
    <t>Are Healthy Foods Really More Expensive?  It Depends on How You Measure the Price (SEPT AW)</t>
  </si>
  <si>
    <t>EIB-96</t>
  </si>
  <si>
    <t>Household Food Security in the United States in 2012 (+ Statistical Supplement)</t>
  </si>
  <si>
    <t>ERR-155</t>
  </si>
  <si>
    <t>Food Insecurity in Households with Children in 2010-11: Prevalence, Severity, and Household Characteristics</t>
  </si>
  <si>
    <t>EIB-113</t>
  </si>
  <si>
    <t>Food Insecurity Among Households With Working-Age Adults with Disabilities (MAY AW)</t>
  </si>
  <si>
    <t>ERR-144</t>
  </si>
  <si>
    <t>Household Food Security in the U.S.in 2011 [+ Statistical Supplement tables]</t>
  </si>
  <si>
    <t>ERR-141</t>
  </si>
  <si>
    <t>Households' Choices Among Fluid Milk Products: What Happens When Income and Prices Change?</t>
  </si>
  <si>
    <t>ERR-146</t>
  </si>
  <si>
    <t>Promoting Fruit and Vegetable Consumption: Are Coupons More Effective Than Pure Price Discounts? (SEPT AW)</t>
  </si>
  <si>
    <t>ERR-96</t>
  </si>
  <si>
    <t>Fruit and Vegetable Consumption by Low-Income Americans: Would a Price Reduction Make a Difference?</t>
  </si>
  <si>
    <t>ERR-70</t>
  </si>
  <si>
    <t>Supplemental Nutrition Assistance Program (SNAP) Participation Leads to Modest Changes in Diet Quality</t>
  </si>
  <si>
    <t>ERR-147</t>
  </si>
  <si>
    <t>How Americans Rate Their Diet Quality: An Increasingly Realistic Perspective</t>
  </si>
  <si>
    <t>EIB-83</t>
  </si>
  <si>
    <t>Nutrition Standards for Competitive Foods in Schools: Implications for Foodservice Revenues  (SEPT AW)</t>
  </si>
  <si>
    <t>EIB</t>
  </si>
  <si>
    <t>Nonresponse Bias Analysis of Body Mass Index Data in the Eating and Health Module</t>
  </si>
  <si>
    <t>TB-1934</t>
  </si>
  <si>
    <t>How Much Time Do Americans Spend on Food?</t>
  </si>
  <si>
    <t>EIB-86</t>
  </si>
  <si>
    <t>How Economic Conditions Affect Participation in USDA Nutrition Programs</t>
  </si>
  <si>
    <t>EIB-100</t>
  </si>
  <si>
    <t>Hanson, Kenneth</t>
  </si>
  <si>
    <t>The Food Assistance National Input-Output Multiplier (FANIOM) Model and the Fiscal Stimulus Effects of SNAP</t>
  </si>
  <si>
    <t>ERR-103</t>
  </si>
  <si>
    <t>Economic Linkages Between the WIC Program and the Farm Sector</t>
  </si>
  <si>
    <t>EB-12</t>
  </si>
  <si>
    <t>State Variations in the Food Stamp Benefit Reduction Rate for Earnings Cross-Program Effects from TANF and SSI Cash Assistance</t>
  </si>
  <si>
    <t>EIB-46</t>
  </si>
  <si>
    <t>Rising Food Prices Take a Bite Out of Food Stamp Benefits</t>
  </si>
  <si>
    <t>EIB-41</t>
  </si>
  <si>
    <t>Making Sense of Recent Cost-of-Foodborne-Illness Estimates (NOV. AW)</t>
  </si>
  <si>
    <t>EIB-118</t>
  </si>
  <si>
    <t>The Demand for Disaggregated Food-Away-from-Home and Food-at-Home Products in the United States (DEC AW)</t>
  </si>
  <si>
    <t>ERR-139</t>
  </si>
  <si>
    <t>The WIC Fruit and Vegetable Cash Voucher: Does Regional Price Variation Affect Buying Power?</t>
  </si>
  <si>
    <t>EIB-75</t>
  </si>
  <si>
    <t>How Much Lower Are Prices at Discount Stores? An Examination of Retail Food Prices</t>
  </si>
  <si>
    <t>ERR-105</t>
  </si>
  <si>
    <t>On the Accuracy of Nielsen Homescan Data</t>
  </si>
  <si>
    <t>ERR-69</t>
  </si>
  <si>
    <t>The Nutritional Quality of Food Prepared at Home and Away From Home, 1977-2008 (FEB AW)</t>
  </si>
  <si>
    <t>EIB-105</t>
  </si>
  <si>
    <t>How Food Away From Home Affects Children's Diet Quality</t>
  </si>
  <si>
    <t>ERR-104</t>
  </si>
  <si>
    <t>Behavioral Economic Concepts That May Encourage Healthy Eating in School Cafeterias: Experiments and Lesons from College Students</t>
  </si>
  <si>
    <t>ERR-68</t>
  </si>
  <si>
    <t>Introduction of New Food Products With Voluntary Health- and Nutrition Related Claims, 1989-2010</t>
  </si>
  <si>
    <t>EIB-108</t>
  </si>
  <si>
    <t>Martinez, Steve</t>
  </si>
  <si>
    <t>Local Food Systems: Concepts, Impacts, and Issues monograph + postcards</t>
  </si>
  <si>
    <t>ERR-97</t>
  </si>
  <si>
    <t>SNAP Access at the State and County-Levels:  Evidence from Texas SNAP</t>
  </si>
  <si>
    <t>ERR</t>
  </si>
  <si>
    <t>Fruit and Vegetable Consumption by National School Lunch Program Participants: Implications for the Success of New Meal Standards (SEPT AW)</t>
  </si>
  <si>
    <t>ERR-154</t>
  </si>
  <si>
    <t>Meeting Total Fat Requirements for School Lunches:  Influence of School Policies and Characteristics</t>
  </si>
  <si>
    <t>ERR-87</t>
  </si>
  <si>
    <t>Effects of the Decline in the Real Value of SNAP Benefits From 2009 to 2011 (OCT. AW)</t>
  </si>
  <si>
    <t>ERR-151</t>
  </si>
  <si>
    <t>Nord, Mark</t>
  </si>
  <si>
    <t>Assessing Potential Technical Enhancements to the U.S. Household Food Security Measures</t>
  </si>
  <si>
    <t>TB-1936</t>
  </si>
  <si>
    <t>Household Food Security in the United States in 2010--Statistical Supplement</t>
  </si>
  <si>
    <t>AP-057</t>
  </si>
  <si>
    <t>Household Food Security in the United States in 2010--Monograph</t>
  </si>
  <si>
    <t>ERR-125</t>
  </si>
  <si>
    <t>Food Security Improved Following the ARRA Increase in SNAP Benefits in 2009 (JUNE AW)</t>
  </si>
  <si>
    <t>ERR-116</t>
  </si>
  <si>
    <t>Household Food Security in the United States, 2009</t>
  </si>
  <si>
    <t>ERR-108</t>
  </si>
  <si>
    <t>Does SNAP Decrease Food Insecurity: Untangling the Self-Selection Effect</t>
  </si>
  <si>
    <t>ERR-85</t>
  </si>
  <si>
    <t>Food Spending Declined and Food Insecurity Increased for Middle- and Low-Income Households From 2000 to 2007</t>
  </si>
  <si>
    <t>EIB-61</t>
  </si>
  <si>
    <t>Household Food Security in the United States, 2008 (DEC AW)</t>
  </si>
  <si>
    <t>ERR-83</t>
  </si>
  <si>
    <t>Food Insecurity in Households with Children:  Prevalence, Severity, and Household Characteristics</t>
  </si>
  <si>
    <t>EIB-56</t>
  </si>
  <si>
    <t>A Comparison of Household Food Security in Canada and the United States</t>
  </si>
  <si>
    <t>ERR-67</t>
  </si>
  <si>
    <t>Household Food Security in the U.S., 2007</t>
  </si>
  <si>
    <t>ERR-66</t>
  </si>
  <si>
    <t>Food Assistance Landscape FY 2013</t>
  </si>
  <si>
    <t>EIB-120</t>
  </si>
  <si>
    <t>Oliveira, Vic</t>
  </si>
  <si>
    <t>Trends in Infant Formula Rebate Contracts: Implications for the WIC Program</t>
  </si>
  <si>
    <t>EIB-119</t>
  </si>
  <si>
    <t>The Food Assistance Landscape: FY 2012 Annual Report</t>
  </si>
  <si>
    <t>EIB-109</t>
  </si>
  <si>
    <t>The Food Assistance Landscape: FY 2011 Annual Report</t>
  </si>
  <si>
    <t>EIB-93</t>
  </si>
  <si>
    <t>The Infant Formula Market: Consequences of a Change in the WIC Contract Brand (SEPT AW)</t>
  </si>
  <si>
    <t>ERR-124</t>
  </si>
  <si>
    <t>The Food Assistance Landscape, FY 2010</t>
  </si>
  <si>
    <t>EIB-6-8</t>
  </si>
  <si>
    <t>The Food Assistance Landscape: FY 2009 Annual Report</t>
  </si>
  <si>
    <t>EIB-6-7</t>
  </si>
  <si>
    <t>Rising Infant Formula Costs to the WIC Program: Recent Trends in Rebates and Wholesale Prices (MARCH AW)</t>
  </si>
  <si>
    <t>ERR-93</t>
  </si>
  <si>
    <t>The Food Assistance Landscape: FY 2008 Annual Report</t>
  </si>
  <si>
    <t>EIB 6-6</t>
  </si>
  <si>
    <t>The WIC Program:  Background, Trends, and Economic Issues, 2009 Edition</t>
  </si>
  <si>
    <t>ERR-73</t>
  </si>
  <si>
    <t>Food Safety Audits, Plant Characteristics, and Food Safety Technology Use in Meat and Poultry Plants</t>
  </si>
  <si>
    <t>EIB-82</t>
  </si>
  <si>
    <t>School Foodservice Costs: Location Matters (JUNE AW)</t>
  </si>
  <si>
    <t>ERR-117</t>
  </si>
  <si>
    <t>The Interplay of Regulation and Market Incentives in Providing Food Safety (SEPT AW)</t>
  </si>
  <si>
    <t>ERR75</t>
  </si>
  <si>
    <t>Participation in SNAP and Unemployment Insurance: How Tight Are the Strands of the Recessionary Safety Net?</t>
  </si>
  <si>
    <t>ERR 157</t>
  </si>
  <si>
    <t>(SEPT AW) New Food Choices Free of Trans Fats Are Aligning U.S. Diets With Health Recommendations</t>
  </si>
  <si>
    <t>EIB-95</t>
  </si>
  <si>
    <t>How Retail Beef and Bread Prices Respond to Changes in Ingredient and Input Costs</t>
  </si>
  <si>
    <t>ERR-112</t>
  </si>
  <si>
    <t>Roeger, Edward</t>
  </si>
  <si>
    <t>Taxing Caloric-Sweetened Beverages: Potential Effects on Beverage Consumption, Calorie Intake, and Obesity</t>
  </si>
  <si>
    <t>ERR-100</t>
  </si>
  <si>
    <t>Smith, Travis</t>
  </si>
  <si>
    <t>Why Are Americans Consuming Less Fluid Milk?: A Look at Generational Differences in Intake Frequency</t>
  </si>
  <si>
    <t>ERR-149</t>
  </si>
  <si>
    <t>How Much Do Fruits and Vegetables Cost? (MARCH AW)</t>
  </si>
  <si>
    <t>EIB-71</t>
  </si>
  <si>
    <t>(JUNE AW) Alleviating Poverty in the U.S.: The Critical Role of SNAP Benefits</t>
  </si>
  <si>
    <t>ERR-132</t>
  </si>
  <si>
    <t>WIC Participation Patterns: An Investigation of Delayed Entry and Early Exit</t>
  </si>
  <si>
    <t>ERR-109</t>
  </si>
  <si>
    <t>Changes in Eating Patterns and Diet Quality Among Working-Age Adults, 2005-2010</t>
  </si>
  <si>
    <t>ERR-161</t>
  </si>
  <si>
    <t>The Effect of Food and Beverage Prices on Children’s Weights</t>
  </si>
  <si>
    <t>ERR-118</t>
  </si>
  <si>
    <t>Geographic Differences in the Relative Prices of Healthy Foods</t>
  </si>
  <si>
    <t>EIB78</t>
  </si>
  <si>
    <t>Quarterly Food-at-Home Price Database Methodology Report</t>
  </si>
  <si>
    <t>TB-1926</t>
  </si>
  <si>
    <t>The Impact of Food Away from Home on Adult Diet Quality (JUNE AW)</t>
  </si>
  <si>
    <t>ERR-90</t>
  </si>
  <si>
    <t>Changing Participation in Food Assistance Programs Among Low-Income Children After Welfare Reform (JUNE AW)</t>
  </si>
  <si>
    <t>ERR-92</t>
  </si>
  <si>
    <t>Access to Affordable and Nutritious Food:  Updated Estimates of Distance to Supermarkets Using 2010 Data  (MAR AW)</t>
  </si>
  <si>
    <t>Ver Ploeg, Michelle</t>
  </si>
  <si>
    <t>(Dec AW) Characteristics and Influential Factors of Food Deserts</t>
  </si>
  <si>
    <t>ERR-140</t>
  </si>
  <si>
    <t>WIC and the Battle Against Childhood Overweight</t>
  </si>
  <si>
    <t>EB-13</t>
  </si>
  <si>
    <t>How Transport Costs Affect Fresh Fruit and Vegetable Prices</t>
  </si>
  <si>
    <t>ERR-160</t>
  </si>
  <si>
    <t>Assessing the Healthfulness of Consumers' Grocery Purchases (FEB AW)</t>
  </si>
  <si>
    <t>EIB-102</t>
  </si>
  <si>
    <t>The Relationship Between National Brand and Private Label Food Products: Prices, Promotions, Recessions, and Recoveries (MARCH AW)</t>
  </si>
  <si>
    <t>ERR-129</t>
  </si>
  <si>
    <t>ISD</t>
  </si>
  <si>
    <t>Amber Waves, December 2009</t>
  </si>
  <si>
    <t>AW</t>
  </si>
  <si>
    <t>Sankaran, Sheila</t>
  </si>
  <si>
    <t>Non-Convergence in Domestic Commodity Markets: Causes, Consequences, and Remedies (AUGUST AW)</t>
  </si>
  <si>
    <t>EIB-115</t>
  </si>
  <si>
    <t>Deconstructing Wheat Price Spikes: A Model of Supply and Demand, Financial Speculation, and Commodity Price Comovement</t>
  </si>
  <si>
    <t>ERR-165</t>
  </si>
  <si>
    <t>An Analysis of the Limited Base Acre Provision of the 2008 Farm Act (MAR AW)</t>
  </si>
  <si>
    <t>EIB-84</t>
  </si>
  <si>
    <t>Arriola, Christine</t>
  </si>
  <si>
    <t>Livestock Gross Margin Insurance: An Assessment of Risk Management and Potential Supply Impacts</t>
  </si>
  <si>
    <t>ERR-163</t>
  </si>
  <si>
    <t>Blayney, Don</t>
  </si>
  <si>
    <t>WITHDRAWN--Estimating the Supply and Demand Elasticities for U.S. Dry Whey</t>
  </si>
  <si>
    <t>The U.S. Produce Industry and Labor: Facing the Future in a Global Economy (DEC AW)</t>
  </si>
  <si>
    <t>ERR-106</t>
  </si>
  <si>
    <t>Economic Aspects of Revenue-Based Commodity Supports</t>
  </si>
  <si>
    <t>ERR-72</t>
  </si>
  <si>
    <t>An Analysis of U.S. Household Dairy Demand</t>
  </si>
  <si>
    <t>TB-1928</t>
  </si>
  <si>
    <t>The Role of Contracts in the Organic Supply Chain: 2004 and 2007</t>
  </si>
  <si>
    <t>EIB-69</t>
  </si>
  <si>
    <t>Dimitri, Carolyn</t>
  </si>
  <si>
    <t>Marketing U.S. Organic Foods: Recent Trends From Farms to Consumers</t>
  </si>
  <si>
    <t>EIB-58</t>
  </si>
  <si>
    <t>Alternatives to State-Based ACRE Program:  Expected Payments Under a National, Crop District, or County Base</t>
  </si>
  <si>
    <t>ERR-126</t>
  </si>
  <si>
    <t>Dismukes, Robert</t>
  </si>
  <si>
    <t>ACRE Program Payments and Risk Reduction: An Analysis Based on Simulations of Crop Revenue Variability</t>
  </si>
  <si>
    <t>ERR-101</t>
  </si>
  <si>
    <t>The Post-Buyout Experience: Peanuts and Tobacco Sectors Adapt to Policy Reform (DEC AW)</t>
  </si>
  <si>
    <t>EIB-60</t>
  </si>
  <si>
    <t>Wheat Flour Price Shocks and Household Food Security in Afghanistan (SEPT AW)</t>
  </si>
  <si>
    <t>ERR-121</t>
  </si>
  <si>
    <t>D'Souza, Anna</t>
  </si>
  <si>
    <t>Indonesia’s Modern Retail Food Sector: Interaction With Changing Food Consumption and Trade Patterns</t>
  </si>
  <si>
    <t>EIB-97</t>
  </si>
  <si>
    <t>Dyck,John</t>
  </si>
  <si>
    <t>Declining Orange Consumption in Japan:  Generational Changes or Something Else?</t>
  </si>
  <si>
    <t>ERR-71</t>
  </si>
  <si>
    <t>Classifying and Measuring Agricultural Support: Comparing the WTO and OECD Systems</t>
  </si>
  <si>
    <t>EIB-74</t>
  </si>
  <si>
    <t>Specialty Crop Access to U.S. Markets: A Case Study of Indian Mangoes</t>
  </si>
  <si>
    <t>ERR-142</t>
  </si>
  <si>
    <t>Economics of Agricultural and Wildlife Smuggling</t>
  </si>
  <si>
    <t>ERR-81</t>
  </si>
  <si>
    <t>Characteristics and Production Costs of U.S. Cotton Farms, 2007 (FEB AW)</t>
  </si>
  <si>
    <t>EIB-104</t>
  </si>
  <si>
    <t>Policy Reform in the Tobacco Industry: Producers Adapt to a Changing Market</t>
  </si>
  <si>
    <t>EIB-77</t>
  </si>
  <si>
    <t>Growth and Evolution in China's Agricultural Support Policies (OCT. AW)</t>
  </si>
  <si>
    <t>ERR-153</t>
  </si>
  <si>
    <t>Gale, H. Frederick</t>
  </si>
  <si>
    <t>China's Ongoing Agricultural Modernization:  Remaining Challenges after 30 Years of Reform (Silver Platter)</t>
  </si>
  <si>
    <t>EIB-51</t>
  </si>
  <si>
    <t>Imports From China and Food Safety Issues  (JUNE AW)</t>
  </si>
  <si>
    <t>EIB-52</t>
  </si>
  <si>
    <t>Effects of Increased Biofuels on the U.S. Economy in 2022</t>
  </si>
  <si>
    <t>ERR-102</t>
  </si>
  <si>
    <t>Gehlhar, Mark</t>
  </si>
  <si>
    <t>Comparing Two Sources of Retail Meat Price Data</t>
  </si>
  <si>
    <t>ERR-88</t>
  </si>
  <si>
    <t>Hahn, William F.</t>
  </si>
  <si>
    <t>Growth and Equity Effects of Agricultural Marketing Efficiency Gains in India</t>
  </si>
  <si>
    <t>ERR-89</t>
  </si>
  <si>
    <t>Landes, Rip</t>
  </si>
  <si>
    <t>Dynamic PEATSim Model: Documenting Its Use in Analyzing Global Commodity Markets</t>
  </si>
  <si>
    <t>TB-1933</t>
  </si>
  <si>
    <t>Langley, Suchada</t>
  </si>
  <si>
    <t>Transmission of Changes in Exchange Rates to Agricultural Prices</t>
  </si>
  <si>
    <t>ERR-76</t>
  </si>
  <si>
    <t>Liefert, Bill</t>
  </si>
  <si>
    <t>U.S. Cotton Prices and the World Cotton Market: Forecasting and Structural Change</t>
  </si>
  <si>
    <t>ERR-80</t>
  </si>
  <si>
    <t>The Diverse Structure and Organization of U.S. Beef Cow-Calf Farms (JUNE AW)</t>
  </si>
  <si>
    <t>EIB-73</t>
  </si>
  <si>
    <t>Characteristics, Costs, and Issues for Organic Dairy Farming (MARCH AW)</t>
  </si>
  <si>
    <t>ERR-82</t>
  </si>
  <si>
    <t>New International Evidence on Food Consumption Patterns: A Focus on Cross-Price Effects Based on 2005 International Comparison Program Data</t>
  </si>
  <si>
    <t>TB-1937</t>
  </si>
  <si>
    <t>International Food Security Assessment, 2013-2023</t>
  </si>
  <si>
    <t>GFA-24</t>
  </si>
  <si>
    <t>WITHDRAWN--Animal Welfare Laws and International Trade</t>
  </si>
  <si>
    <t>Ed1todiv</t>
  </si>
  <si>
    <t>A Quarterly Econometric Model for Short-Term Forecasting of the U.S. Dairy Industry</t>
  </si>
  <si>
    <t>TB-1932</t>
  </si>
  <si>
    <t>Cotton and Hydropower in Central Asia: How Resource Competition Affects Trade</t>
  </si>
  <si>
    <t>EIB-106</t>
  </si>
  <si>
    <t>International Evidence on Food Consumption Patterns: An Update Using 2005 International Comparison Program Data</t>
  </si>
  <si>
    <t>TB-1929</t>
  </si>
  <si>
    <t>Identifying Overlap in the Farm Safety Net</t>
  </si>
  <si>
    <t>EIB-87</t>
  </si>
  <si>
    <t>O'Donoghue, Erik</t>
  </si>
  <si>
    <t>Trade and Development When Exports Lack Diversification: A Case Study From Malawi (DEC AW)</t>
  </si>
  <si>
    <t>ERR-77</t>
  </si>
  <si>
    <t>Policy, Technology, and Efficiency of Brazilian Agriculture (SEPT AW)</t>
  </si>
  <si>
    <t>ERR-137</t>
  </si>
  <si>
    <t>Cross-Price Elasticities of Demand Across 114 Countries</t>
  </si>
  <si>
    <t>TB-1925</t>
  </si>
  <si>
    <t>Regmi, Anita</t>
  </si>
  <si>
    <t>International Food Security Assessment, 2011-2012</t>
  </si>
  <si>
    <t>Special Outlook Report</t>
  </si>
  <si>
    <t>Local Meat and Poultry Processing: The Importance of Business Commitments for Long-Term Viability (NOV AW)</t>
  </si>
  <si>
    <t>Stillman, Richard</t>
  </si>
  <si>
    <t>The Impacts of Reforms to the Public Distribution System in India's Chhattisgarh on Food Security (March AW)</t>
  </si>
  <si>
    <t>ERR-164</t>
  </si>
  <si>
    <t>Estimating the Range of Food-Insecure Households in India</t>
  </si>
  <si>
    <t>ERR-133</t>
  </si>
  <si>
    <t>The Expansion of Modern Grocery Retailing and Trade in Developing Countries</t>
  </si>
  <si>
    <t>U.S. Wheat Production Background and Costs of Production</t>
  </si>
  <si>
    <t>EIB-116</t>
  </si>
  <si>
    <t>Reciprocal Trade Agreements: Impacts on U.S. and Foreign Suppliers in Commodity and Manufactured Food Markets</t>
  </si>
  <si>
    <t>ERR-138</t>
  </si>
  <si>
    <t>Vollrath, Tom</t>
  </si>
  <si>
    <t>Reciprocal Trade Agreements: Impacts on Bilateral Trade Expansion and  Contraction in the World Agricultural Marketplace (to be released in conjunction w Wainio trade agreement report)</t>
  </si>
  <si>
    <t>ERR-113</t>
  </si>
  <si>
    <t>Selected Trade Agreements and Implications for U.S. Agriculture (JUNE AW)</t>
  </si>
  <si>
    <t>ERR-115</t>
  </si>
  <si>
    <t>Factors Influencing ACRE Program Enrollment</t>
  </si>
  <si>
    <t>ERR-84</t>
  </si>
  <si>
    <t>Woolverton, Andrea</t>
  </si>
  <si>
    <t>The Potential Impact of Changes in Immigration Policy on U.S. Agriculture and the Market for Hired Farm Labor: A Simulation Analysis (JUNE AW)</t>
  </si>
  <si>
    <t>ERR-135</t>
  </si>
  <si>
    <t>Zahnizer, Steven</t>
  </si>
  <si>
    <t>The Dodd-Frank Wall Street Reform and Consumer Protection Act: Changes to the Regulation of Derivatives and Their Impact on Agribusiness</t>
  </si>
  <si>
    <t>AIS-89</t>
  </si>
  <si>
    <t>Financial Characteristics of Vegetable and Melon Farms</t>
  </si>
  <si>
    <t>VGS34201</t>
  </si>
  <si>
    <t>Consequences of Higher Input Costs and Wheat Prices for U.S. Wheat Producers (SEPT AW)</t>
  </si>
  <si>
    <t>WHS 09c-01</t>
  </si>
  <si>
    <t>Feed Grains Yearbook (Domestic)</t>
  </si>
  <si>
    <t>FDS2010-01</t>
  </si>
  <si>
    <t>Baker, Allen</t>
  </si>
  <si>
    <t>Consolidation and Structural Change in the U.S. Rice Sector</t>
  </si>
  <si>
    <t>RCS-11d-01</t>
  </si>
  <si>
    <t>Baldwin, Katherine</t>
  </si>
  <si>
    <t>Rice Yearbook, 2009/10</t>
  </si>
  <si>
    <t>RCS-2010</t>
  </si>
  <si>
    <t>U.S. Food Import Patterns, 1998-2007</t>
  </si>
  <si>
    <t>FAU-125</t>
  </si>
  <si>
    <t>Brooks, Nora</t>
  </si>
  <si>
    <t>Factors Behind the Rise in Global Rice Prices in 2008</t>
  </si>
  <si>
    <t>RCS-09D-01</t>
  </si>
  <si>
    <t>Next-Generation Biofuels: Near-Term Challenges and Implications for Agriculture (JUNE AW)</t>
  </si>
  <si>
    <t>BIO-01-01</t>
  </si>
  <si>
    <t>Coyle, William</t>
  </si>
  <si>
    <t>Assessing the Growth of U.S. Broiler and Poultry Meat Exports</t>
  </si>
  <si>
    <t>LDPM-231-1</t>
  </si>
  <si>
    <t>Long-Term Growth in  U.S. Cheese Consumption May Slow</t>
  </si>
  <si>
    <t>LDPM193-01</t>
  </si>
  <si>
    <t>Using Vertically Coordinated Relationships To Overcome Tight Supply in the Organic Market</t>
  </si>
  <si>
    <t>VGS 329 01</t>
  </si>
  <si>
    <t>Peanut Outlook: Impacts of the 2008-09 Foodborne Illness Outbreak Linked to Salmonella in Peanuts (MARCH AW)</t>
  </si>
  <si>
    <t>OCS-10a-01</t>
  </si>
  <si>
    <t>Southeast Asia's Rice Surplus (FEB AW)</t>
  </si>
  <si>
    <t>RCS-12l-01</t>
  </si>
  <si>
    <t>Fruit Policies in Japan</t>
  </si>
  <si>
    <t>FTS-341-01</t>
  </si>
  <si>
    <t>China’s Market for Distillers Dried Grains and the Key Influences on Its Longer-Run Potential</t>
  </si>
  <si>
    <t>FDS-12g-01</t>
  </si>
  <si>
    <t>China’s Volatile Pork Industry (MAR AW)</t>
  </si>
  <si>
    <t>LDPM21101</t>
  </si>
  <si>
    <t>Investment in Processing Industry Turns Chinese Apples into Juice Exports</t>
  </si>
  <si>
    <t>FTS-344-01</t>
  </si>
  <si>
    <t>China Is Using More Corn for Industrial Products (MARCH AW)</t>
  </si>
  <si>
    <t>FDS-09K-01</t>
  </si>
  <si>
    <t>Prospects for China’s Corn Yield Growth and Imports</t>
  </si>
  <si>
    <t>FDS-14D-01</t>
  </si>
  <si>
    <t>Forecasting World Raw-Sugar Prices: The Influence of Brazilian Costs of Sugar and World Surplus/Deficit Measures (JULY AW)</t>
  </si>
  <si>
    <t>SSSM-29701</t>
  </si>
  <si>
    <t>Haley, Steve</t>
  </si>
  <si>
    <t>Convergence Performance of Expiring Agricultural Futures and Cash Prices</t>
  </si>
  <si>
    <t>FDS-13l-01</t>
  </si>
  <si>
    <t>Estimating the Substitution of Distillers’ Grain for Corn and Soybean Meal in the U.S. Feed Complex</t>
  </si>
  <si>
    <t>FDS-11-l10</t>
  </si>
  <si>
    <t>Market Issues and Prospects for U.S. Distillers’ Grains: Supply, Use, and Price Relationships</t>
  </si>
  <si>
    <t>FDS-10k-01</t>
  </si>
  <si>
    <t>Issues and Prospects in Corn, Soybeans, and Wheat Futures Markets: New Entrants, Price Volatility, and Market Performance Implications</t>
  </si>
  <si>
    <t>FDS-09G-01</t>
  </si>
  <si>
    <t>Imports Contribute to Year-Round Fresh Fruit Availablility</t>
  </si>
  <si>
    <t>FTS-356-01</t>
  </si>
  <si>
    <t>WITHDRAWN (will be resubmitted as web product)--Estimating the Share of Imports in U.S. Food Consumption</t>
  </si>
  <si>
    <t>Edtodiv</t>
  </si>
  <si>
    <t>Slaughter and Processing Options and Issues for Locally Sourced Meat</t>
  </si>
  <si>
    <t>LDPM21601</t>
  </si>
  <si>
    <t>Johnson, Rachel</t>
  </si>
  <si>
    <t>Cow-Calf Beef Production in Mexico</t>
  </si>
  <si>
    <t>LDPM19601</t>
  </si>
  <si>
    <t>Factors Shaping Expanding U.S. Red Meat Trade</t>
  </si>
  <si>
    <t>LDPM17501</t>
  </si>
  <si>
    <t>European Financial Imbalances: Implications of the Eurozone Sovereign Debt Problem on U.S. Agricultural Exports</t>
  </si>
  <si>
    <t>WRS-1102</t>
  </si>
  <si>
    <t>Kelch, Daivd</t>
  </si>
  <si>
    <t>Brazil’s Cotton Industry: Economic Reform and Development</t>
  </si>
  <si>
    <t>CWS-11d-01</t>
  </si>
  <si>
    <t>Kiawu, James</t>
  </si>
  <si>
    <t>Fruit and Vegetable Planting Restrictions: Analyzing the Processing Cucumber Market (MARCH AW)</t>
  </si>
  <si>
    <t>VGS-342-02</t>
  </si>
  <si>
    <t>Krissoff, Barry</t>
  </si>
  <si>
    <t>Indian Sugar Sector Cycles Down, Poised To Rebound (JUNE AW)</t>
  </si>
  <si>
    <t>SSSM26001</t>
  </si>
  <si>
    <t>Russia’s Growing Agricultural Imports:  Causes and Outlook (JUNE AW)</t>
  </si>
  <si>
    <t>WRS-09-04</t>
  </si>
  <si>
    <t>Rising Grain Exports by the Former Soviet Union Region: Causes and Outlook</t>
  </si>
  <si>
    <t>WHS-13A-01</t>
  </si>
  <si>
    <t>Economic Policy and Cotton in Uzbekistan</t>
  </si>
  <si>
    <t>CWS-12h-01</t>
  </si>
  <si>
    <t>Trends in U.S. Cotton Basis Since 2001</t>
  </si>
  <si>
    <t>CWS-09D01</t>
  </si>
  <si>
    <t>Fiber Use for Textiles and China’s Cotton Textile Exports (SEPT AW)</t>
  </si>
  <si>
    <t>CSW-08i-01</t>
  </si>
  <si>
    <t>Where's the (Not) Meat? -- Byproducts from Beef and Pork Production</t>
  </si>
  <si>
    <t>LDPM20901</t>
  </si>
  <si>
    <t>Marti, Daniel</t>
  </si>
  <si>
    <t>Alternative Beef Production Systems: Issues and Implications</t>
  </si>
  <si>
    <t>LDPM218-01</t>
  </si>
  <si>
    <t>Trade, the Expanding Mexican Beef Industry, and Feedlot and Stocker Cattle Production in Mexico</t>
  </si>
  <si>
    <t>LDPM20601</t>
  </si>
  <si>
    <t>Cattle Sector Production Practices and Regional Price Differences</t>
  </si>
  <si>
    <t>LDPM-202-1</t>
  </si>
  <si>
    <t>Ethanol Co-Product Use in U.S. Cattle Feeding</t>
  </si>
  <si>
    <t>Japan’s Beef Market</t>
  </si>
  <si>
    <t>LDPM194-01</t>
  </si>
  <si>
    <t>McConnell, Michael</t>
  </si>
  <si>
    <t>The Renewable Identification Number System and U.S. Biofuel Mandates</t>
  </si>
  <si>
    <t>BIO-03</t>
  </si>
  <si>
    <t>McPhail, Lihong</t>
  </si>
  <si>
    <t>Peru: An Emerging Exporter of Fruit and Vegetables</t>
  </si>
  <si>
    <t>FTS-345-01</t>
  </si>
  <si>
    <t>Food Security Assessment, 2008-09 (WAOB-approved copy received 6/2; tables in earlier)</t>
  </si>
  <si>
    <t>GFA-20</t>
  </si>
  <si>
    <t>Specialized U.S. Fruit and Tree Nut Farm Production Expenses</t>
  </si>
  <si>
    <t>FTS-336-01</t>
  </si>
  <si>
    <t>Policies and Prospects for Afghanistan's Wheat Flour Market (NOV AW)</t>
  </si>
  <si>
    <t>WHS-131-1</t>
  </si>
  <si>
    <t>Long-Term Growth Prospects for Wheat Production in Afghanistan</t>
  </si>
  <si>
    <t>WHS-11L-01</t>
  </si>
  <si>
    <t>Price Volatility in Afghanistan's Wheat Market (JUNE AW)</t>
  </si>
  <si>
    <t>WHS10d01</t>
  </si>
  <si>
    <t>What the 2008/2009 World Economic Crisis Means for Global Agricultural Trade</t>
  </si>
  <si>
    <t>WRS-09-05</t>
  </si>
  <si>
    <t>Peters, May</t>
  </si>
  <si>
    <t>Trade and Food Security Implications from the Indonesian Agricultural Experience (JUNE AW)</t>
  </si>
  <si>
    <t>WRS-10-01</t>
  </si>
  <si>
    <t>International Food Security Assessment, 2011-2021</t>
  </si>
  <si>
    <t>GFA-22</t>
  </si>
  <si>
    <t>International Food Security Assessment, 2010 Update: Improved Production Mitigated Impact of Higher Food Commodity Prices</t>
  </si>
  <si>
    <t>GFA-21-01</t>
  </si>
  <si>
    <t>Food Security Assessment, 2010</t>
  </si>
  <si>
    <t>The 2008-09 Recession and Recovery: Implications for the Growth and Financial Health of U.S. Agriculture</t>
  </si>
  <si>
    <t>WRS-1201</t>
  </si>
  <si>
    <t>The 2008/2009 World Economic Crisis: What It Means for U.S. Agriculture</t>
  </si>
  <si>
    <t>WRS-0902</t>
  </si>
  <si>
    <t>Younger Consumers Exhibit Less Demand for Fresh Vegetables</t>
  </si>
  <si>
    <t>VGS-333-01</t>
  </si>
  <si>
    <t>Colombia: A New Ethanol Producer on the Rise (March AW)</t>
  </si>
  <si>
    <t>WRS-0901</t>
  </si>
  <si>
    <t>Toasa, Jose</t>
  </si>
  <si>
    <t>Why Have Food Commodity Prices Risen Again?</t>
  </si>
  <si>
    <t>WRS-1103</t>
  </si>
  <si>
    <t>Trostle, Ron</t>
  </si>
  <si>
    <t>Brazil’s Ethanol Industry: Looking Forward</t>
  </si>
  <si>
    <t>BIO-02</t>
  </si>
  <si>
    <t>Wheat Year in Review</t>
  </si>
  <si>
    <t>WHS-2013</t>
  </si>
  <si>
    <t>Wheat Year in Review (Domestic): Higher Domestic Use and Exports Lower 2010/11 Ending Stocks</t>
  </si>
  <si>
    <t>Wheat Year in Review (Domestic): Lower Domestic Use and Exports Raises 2009/10 Ending Stocks</t>
  </si>
  <si>
    <t>WHS-2010</t>
  </si>
  <si>
    <t>The Economic Impact of Karnal Bunt Phytosanitary Wheat Export Certificates</t>
  </si>
  <si>
    <t>WHS-10H-01</t>
  </si>
  <si>
    <t>Weather Effects on Expected Corn and Soybean Yields (OCT AW)</t>
  </si>
  <si>
    <t>FDS-13g-01</t>
  </si>
  <si>
    <t>USDA Agricultural Projections to 2022</t>
  </si>
  <si>
    <t>OCE-2013-1</t>
  </si>
  <si>
    <t>Implications of an Early Corn Crop Harvest for Feed and Residual Use Estimates</t>
  </si>
  <si>
    <t>FDS-12f-01</t>
  </si>
  <si>
    <t>NAFTA at 17: Full Implementation Leads to Increased Trade and Integration</t>
  </si>
  <si>
    <t>WRS-11-01</t>
  </si>
  <si>
    <t>The U.S. and Mexican Dry Bean Sectors</t>
  </si>
  <si>
    <t>VGS-341-01</t>
  </si>
  <si>
    <t>NAFTA at 15: Building on Free Trade</t>
  </si>
  <si>
    <t>WRS-0903</t>
  </si>
  <si>
    <t>Rural Veterans at a Glance</t>
  </si>
  <si>
    <t>EB-25</t>
  </si>
  <si>
    <t>Potential Farm-Level Effects of Eliminating Direct Payments</t>
  </si>
  <si>
    <t>EIB-103</t>
  </si>
  <si>
    <t>Beginning Farmers and Ranchers At A Glance (APRIL AW)</t>
  </si>
  <si>
    <t>EB-22</t>
  </si>
  <si>
    <t>Beginning Farmers and Ranchers (JUNE AW)</t>
  </si>
  <si>
    <t>EIB-53</t>
  </si>
  <si>
    <t>Farm Activities Associated With Rural Development Initiatives</t>
  </si>
  <si>
    <t>Agriculture's Supply  and Demand for Energy and Energy Products (JUNE AW)</t>
  </si>
  <si>
    <t>Increasing Feedstock Production for Biofuels: Economic Drivers, Environmental Implications
and the Role of Research</t>
  </si>
  <si>
    <t>The Future of Environmental Compliance Incentives in U.S. Agriculture:  The Role of Commodity, Conservation, and Crop Insurance Programs (JUNE AW)</t>
  </si>
  <si>
    <t>EIB-94</t>
  </si>
  <si>
    <t>Claasen, Roger</t>
  </si>
  <si>
    <t>Grassland to Cropland Conversion in the Northern Plains: The Role of Crop Insurance, Commodity, and Disaster Programs (SEPT AW)</t>
  </si>
  <si>
    <t>ERR-120</t>
  </si>
  <si>
    <t>Agricultural Land Tenure and Carbon Offsets</t>
  </si>
  <si>
    <t>EB-14</t>
  </si>
  <si>
    <t>WITHDRAWN 4/21/2011: Global Economic Implications of Expanding Ethanol Production</t>
  </si>
  <si>
    <t>TB</t>
  </si>
  <si>
    <t>Cornejo, Jorge</t>
  </si>
  <si>
    <t>ToOAclr</t>
  </si>
  <si>
    <t>The Economics of Biomass Feedstocks in the United States:  A Review of the Literature</t>
  </si>
  <si>
    <t>OP</t>
  </si>
  <si>
    <t>Baby Boom Migration and Its Impact on Rural America (SEPT AW)</t>
  </si>
  <si>
    <t>ERR79</t>
  </si>
  <si>
    <t>Federal Tax Policies and Low-Income Rural Households (JUNE AW)</t>
  </si>
  <si>
    <t>EIB-76</t>
  </si>
  <si>
    <t>Federal Tax Policies and Farm Households (JUNE AW)</t>
  </si>
  <si>
    <t>EIB-54</t>
  </si>
  <si>
    <t>Adoption of Genetically Engineered Crops in the United States</t>
  </si>
  <si>
    <t>Resources, Policies, and Agricultural Productivity in Sub-Saharan Africa (MAY AW)</t>
  </si>
  <si>
    <t>Research Investments and Market Structure in the Food Processing, Agricultural Input, and Biofuel Industries Worldwide: Executive Summary</t>
  </si>
  <si>
    <t>EIB-90</t>
  </si>
  <si>
    <t>Research Investments and Market Structure in the Food Processing, Agricultural Input, and Biofuel Industries Worldwide</t>
  </si>
  <si>
    <t>ERR-130</t>
  </si>
  <si>
    <t>Public Agricultural Research Spending and Future U.S. Agricultural Productivity Growth: Scenarios for 2010-2050</t>
  </si>
  <si>
    <t>EB-17</t>
  </si>
  <si>
    <t>Emerging Issues in the US Organic Sector</t>
  </si>
  <si>
    <t>EIB-55</t>
  </si>
  <si>
    <t>Comparing the Structure, Size, and Performance of Local and Mainstream Food Supply Chains</t>
  </si>
  <si>
    <t>ERR-99</t>
  </si>
  <si>
    <t>Hand, Michael</t>
  </si>
  <si>
    <t>Assessing the Benefits of Public Research within an Economic Framework:  The Case of USDA's Agricultural Research Service</t>
  </si>
  <si>
    <t>ERR-95</t>
  </si>
  <si>
    <t>INACTIVE--Assessing the Benefits of Public Research Within an Economic Framework: The Case of USDA's Agricultural Research Service</t>
  </si>
  <si>
    <t>FinalDivOK</t>
  </si>
  <si>
    <t>The Influence of Changing Commodity Prices on the Conservation Reserve Program</t>
  </si>
  <si>
    <t>ERR-110</t>
  </si>
  <si>
    <t>Updating the ERS Farm Typology (MAY and JUNE AW )</t>
  </si>
  <si>
    <t>Hoppe, Bob</t>
  </si>
  <si>
    <t>Characteristics of Women Farm Operators and Their Farms (MAY AW)</t>
  </si>
  <si>
    <t>EIB-111</t>
  </si>
  <si>
    <t>America's Diverse Family Farms, 2010 Edition</t>
  </si>
  <si>
    <t>EIB-67</t>
  </si>
  <si>
    <t>Structure and Finances of U.S. Farms: Family Farm Report, 2010 Edition</t>
  </si>
  <si>
    <t>EIB-66</t>
  </si>
  <si>
    <t>Small Farms in the United States: Persistence Under Pressure</t>
  </si>
  <si>
    <t>Million-Dollar Farms in the New Century</t>
  </si>
  <si>
    <t>EIB-42</t>
  </si>
  <si>
    <t>No-Till Farming Is a Growing Practice</t>
  </si>
  <si>
    <t>EIB 70</t>
  </si>
  <si>
    <t>Horowitz, John</t>
  </si>
  <si>
    <t>The Role of Agriculture in Reducing Greenhouse Gas Emissions</t>
  </si>
  <si>
    <t>EB-15</t>
  </si>
  <si>
    <t>HOLD--The Role of Agriculture in Reducing Greenhouse Gas Emissions (MARCH AW)</t>
  </si>
  <si>
    <t>EB</t>
  </si>
  <si>
    <t>Debt Use By U.S. Farm Businesses, 1992-2011</t>
  </si>
  <si>
    <t>EIB 122</t>
  </si>
  <si>
    <t>Farm Household Well-Being: Comparing Consumption- and Income-Based Measures (MARCH AW)</t>
  </si>
  <si>
    <t>ERR-91</t>
  </si>
  <si>
    <t>Health Status and Health Care Access of Farm and Rural Populations (SEPT AW)</t>
  </si>
  <si>
    <t>EIB-57</t>
  </si>
  <si>
    <t>Trends and Developments in Hog Manure Management: 1998-2009 (DEC AW)</t>
  </si>
  <si>
    <t>EIB-81</t>
  </si>
  <si>
    <t>Carbon Prices and the Adoption of Methane Digesters on Dairy and Hog Farms</t>
  </si>
  <si>
    <t>EB-16</t>
  </si>
  <si>
    <t>Climate Change Policy and the Adoption of Methane Digesters on Livestock Operations (MARCH AW)</t>
  </si>
  <si>
    <t>ERR-111</t>
  </si>
  <si>
    <t>The Complementary Roles of the Public and Private Sectors in U.S. Agricultural Research and Development</t>
  </si>
  <si>
    <t>EB-19</t>
  </si>
  <si>
    <t>Rural America at a Glance</t>
  </si>
  <si>
    <t>EB-24</t>
  </si>
  <si>
    <t>Rural America at a Glance, 2011 Edition</t>
  </si>
  <si>
    <t>EIB-85</t>
  </si>
  <si>
    <t>Rural America at a Glance, 2010 Edition</t>
  </si>
  <si>
    <t>EIB-68</t>
  </si>
  <si>
    <t>Rural America at a Glance, 2009 Edition</t>
  </si>
  <si>
    <t>EIB-59</t>
  </si>
  <si>
    <t>Rural America at a Glance, 2008 Edition</t>
  </si>
  <si>
    <t>EIB-40</t>
  </si>
  <si>
    <t>Direct and Intermediated Marketing of Local Food in the United States (DEC AW)</t>
  </si>
  <si>
    <t>ERR-128</t>
  </si>
  <si>
    <t>Rural Broadband at a Glance (SEPT AW)</t>
  </si>
  <si>
    <t>EIB-47</t>
  </si>
  <si>
    <t>Farm Size and the Organization of U.S. Crop Farming (SEPT. AW)</t>
  </si>
  <si>
    <t>ERR-152</t>
  </si>
  <si>
    <t>Agricultural Contracting Update: Contracts in 2008 (MARCH AW)</t>
  </si>
  <si>
    <t>EIB-72</t>
  </si>
  <si>
    <t>Transformation of U.S. Livestock Agriculture (Silver Platter)</t>
  </si>
  <si>
    <t>EIB-43</t>
  </si>
  <si>
    <t>Agricultural Adaptation to a Changing Climate: Economic and Environmental Impacts Vary by Region</t>
  </si>
  <si>
    <t>ERR-136</t>
  </si>
  <si>
    <t>Ethanol and a Changing Agricultural Landscape (DEC AW)</t>
  </si>
  <si>
    <t>ERR-86</t>
  </si>
  <si>
    <t>Baselines in Environmental Markets: Tradeoffs Between Cost and Additionality</t>
  </si>
  <si>
    <t>EB-18</t>
  </si>
  <si>
    <t>Trends and Developments in U.S. Hog Production, 1992 to 2009: Technology, Reorganization, and Productivity Growth (DEC AW)</t>
  </si>
  <si>
    <t>ERR-158</t>
  </si>
  <si>
    <t>Changes in Manure Management in the Hog Sector, 1998-2004 (SEPT AW)</t>
  </si>
  <si>
    <t>EIB-50</t>
  </si>
  <si>
    <t>Forecasting Farm Income:  Documenting USDA's Forecast Model</t>
  </si>
  <si>
    <t>TB1924</t>
  </si>
  <si>
    <t>McGath, Chris</t>
  </si>
  <si>
    <t>Nonmetro Outmigration Counties: Some Are Poor, Many Are Prosperous (DEC AW)</t>
  </si>
  <si>
    <t>Small Acreage Farming in the U.S.</t>
  </si>
  <si>
    <t>EIB-123</t>
  </si>
  <si>
    <t>Newton, Doris J.</t>
  </si>
  <si>
    <t>Trends in U.S. Farmland Values and Ownership</t>
  </si>
  <si>
    <t>EIB-92</t>
  </si>
  <si>
    <t>Major Uses of Land in the United States, 2007</t>
  </si>
  <si>
    <t>EIB-89</t>
  </si>
  <si>
    <t>The Farm Act's Regional Equity Provision: Impacts on Conservation Program Outcomes</t>
  </si>
  <si>
    <t>ERR-98</t>
  </si>
  <si>
    <t>Participation in Conservation Programs by Targeted Farmers (MARCH AW)</t>
  </si>
  <si>
    <t>EIB-62</t>
  </si>
  <si>
    <t>The Changing Organization of U.S. Farming</t>
  </si>
  <si>
    <t>EIB-88</t>
  </si>
  <si>
    <t>Exploring Alternative Farm Definitions: Implications for Agricultural Statistics and Program Eligibility -- Silver Platter (former Classifying Farms)</t>
  </si>
  <si>
    <t>EIB-49</t>
  </si>
  <si>
    <t>AREI (multiple chapters)</t>
  </si>
  <si>
    <t>EIB-98</t>
  </si>
  <si>
    <t>Rural Wealth Creation: Concepts, Strategies and Measures</t>
  </si>
  <si>
    <t>ERR-131</t>
  </si>
  <si>
    <t>Impacts of Regional Approaches to Rural Development: Initial Evidence on the Delta Regional Authority (DEC 2011 or MAR 2012 AW)</t>
  </si>
  <si>
    <t>ERR-119</t>
  </si>
  <si>
    <t>Geographic Targeting Issues in the Delivery of Rural Development Assistance (JUNE AW)</t>
  </si>
  <si>
    <t>EIB-65</t>
  </si>
  <si>
    <t>Reeder, Rick</t>
  </si>
  <si>
    <t>Nitrogen Management on U.S. Corn Acres, 2001-10 (DEC AW)</t>
  </si>
  <si>
    <t>EB-20</t>
  </si>
  <si>
    <t>Nitrogen in Agricultural Systems: Implications for Conservation Policy</t>
  </si>
  <si>
    <t>ERR-127</t>
  </si>
  <si>
    <t>Impacts of Higher Energy Prices on Agriculture and Rural Industries</t>
  </si>
  <si>
    <t>ERR-123</t>
  </si>
  <si>
    <t>Sands, Ronald</t>
  </si>
  <si>
    <t>Water Conservation in Irrigated Agriculture: Trends and Challenges in the Face of Emerging Demands (SEPT AW)</t>
  </si>
  <si>
    <t>EIB-99</t>
  </si>
  <si>
    <t>On the Doorstep of the Information Age:  Recent Adoption of Precision Agriculture (DEC AW)</t>
  </si>
  <si>
    <t>EIB-80</t>
  </si>
  <si>
    <t>U.S. Public Agricultural Research: Changes in Funding Sources and Shifts in Emphasis, 1980-2005</t>
  </si>
  <si>
    <t>EIB-45</t>
  </si>
  <si>
    <t>Rural Broadband at a Glance, 2013 Edition (JULY AW)</t>
  </si>
  <si>
    <t>EB-23</t>
  </si>
  <si>
    <t>Broadband Internet's Value for Rural America (SEPT AW)</t>
  </si>
  <si>
    <t>ERR-78</t>
  </si>
  <si>
    <t>Multi-Enterprising Farm Households: The Importance of Their Alternative Business Ventures in the Rural Economy</t>
  </si>
  <si>
    <t>EIB-101</t>
  </si>
  <si>
    <t>The Role of Conservation Programs in Drought Risk Adaptation (JULY AW)</t>
  </si>
  <si>
    <t>wallander, Steven</t>
  </si>
  <si>
    <t>The Ethanol Decade: An Expansion of U.S. Corn Production, 2000-09 (SEPT AW)</t>
  </si>
  <si>
    <t>EIB-79</t>
  </si>
  <si>
    <t>Emerging Energy Industries and Rural Growth (DEC AW)</t>
  </si>
  <si>
    <t>ERR-159</t>
  </si>
  <si>
    <t>The Off-Farm Occupations of U.S. Farm Operators and Their Spouses (SEPT. AW)</t>
  </si>
  <si>
    <t>EIB-117</t>
  </si>
  <si>
    <t>(MARCH AW) Changing Farm Structure and the Distribution of Farm Payments and Federal Crop Insurance</t>
  </si>
  <si>
    <t>EIB-91</t>
  </si>
  <si>
    <t>White, Kirk</t>
  </si>
  <si>
    <t>The Potential Impact of Tax Reform on Farm Businesses and Rural Households (FEB AW)</t>
  </si>
  <si>
    <t>EIB-107</t>
  </si>
  <si>
    <t>Williamson, James</t>
  </si>
  <si>
    <t>Agricultural Income and Finance Outlook</t>
  </si>
  <si>
    <t>AIS 88</t>
  </si>
  <si>
    <t>Characteristics of Conventional and Organic Apple Production in the United States (SEPT AW)</t>
  </si>
  <si>
    <t>FTS-347-01</t>
  </si>
  <si>
    <t>The Debt Finance Landscape for US Farming and Farm Businesses (Dec AW)</t>
  </si>
  <si>
    <t>AIS-87</t>
  </si>
  <si>
    <t>Factors Contributing to the Recent Increase in Fertilizer Prices (March AW)</t>
  </si>
  <si>
    <t>AR-33</t>
  </si>
  <si>
    <t>Huang, Wen-Yuan</t>
  </si>
  <si>
    <t>AIS-91</t>
  </si>
  <si>
    <t>AIS-90</t>
  </si>
  <si>
    <t>Lead Staff</t>
  </si>
  <si>
    <t>Other Staff</t>
  </si>
  <si>
    <t>Timothy Parker</t>
  </si>
  <si>
    <t>Cheryl Christensen</t>
  </si>
  <si>
    <t>Utpal Vasavada</t>
  </si>
  <si>
    <t>Claudia Hitaj, Donna Roberts, Shellye Suttles, Steve Crutchfield</t>
  </si>
  <si>
    <t>Michele Ver Ploeg</t>
  </si>
  <si>
    <t>Lori Lynch</t>
  </si>
  <si>
    <t>Elizabeth Frazao</t>
  </si>
  <si>
    <t>Anne Effland</t>
  </si>
  <si>
    <t>Kenneth Mathews</t>
  </si>
  <si>
    <t>Steve Crutchfield</t>
  </si>
  <si>
    <t>Karl Gudmunds, Mary Maher</t>
  </si>
  <si>
    <t>David McGranahan</t>
  </si>
  <si>
    <t>Donna Roberts, Ephraim Leibtag, Pheny Weidman, Patrick Sullivan</t>
  </si>
  <si>
    <t>Jayson Beckman</t>
  </si>
  <si>
    <t>Alex Melton, Constanza Valdes, Fred Gale, John Wainio, Lorraine Mitchell, Lindsay Kuberka, Mary Burfisher, Shawn Arita, Suzanne Thornsbury, Steven Zahniser</t>
  </si>
  <si>
    <t>Steven Zahniser</t>
  </si>
  <si>
    <t>Fred Gale</t>
  </si>
  <si>
    <t>James Williamson</t>
  </si>
  <si>
    <t>Gopi Munisamy</t>
  </si>
  <si>
    <t>Christopher Davis</t>
  </si>
  <si>
    <t>Sandra Hoffmann</t>
  </si>
  <si>
    <t>Abebayehu Tegene, Daniel Pick, Donna Roberts, Ephraim Leibtag, Scott Chamberlin, Patrick Sullivan, Utpal Vasavada</t>
  </si>
  <si>
    <t>Marcel Aillery</t>
  </si>
  <si>
    <t>James MacDonald</t>
  </si>
  <si>
    <t>Alisha Coleman-Jensen</t>
  </si>
  <si>
    <t>Erik Scherpf, Laura Tiehen</t>
  </si>
  <si>
    <t>Ephraim Leibtag, Elizabeth Marshall, Patrick Canning, Utpal Vasavada</t>
  </si>
  <si>
    <t>Richard Volpe</t>
  </si>
  <si>
    <t>Michael Ollinger</t>
  </si>
  <si>
    <t>Jorge Fernandez-Cornejo</t>
  </si>
  <si>
    <t>Jennifer Bond</t>
  </si>
  <si>
    <t>Craig Osteen</t>
  </si>
  <si>
    <t>Donna Roberts, Ephraim Leibtag, Utpal Vasavada</t>
  </si>
  <si>
    <t>Donna Roberts</t>
  </si>
  <si>
    <t>Andrea Carlson, Abigail Okrent, Biing-Hwan Lin, Christian Gregory, David Smallwood, Elizabeth Frazao, Fred Kuchler, Jean Buzby, Joanne Guthrie, John Kirlin, Jessica Todd, Karen Hamrick, Lisa Mancino, Sandra Hoffmann, Stacy Sneeringer, Timothy Park</t>
  </si>
  <si>
    <t>Sarah Low</t>
  </si>
  <si>
    <t>Craig Osteen, Kristy Plattner, Mark Jekanowski</t>
  </si>
  <si>
    <t>Kevin Patrick</t>
  </si>
  <si>
    <t>Ryan Kuhns</t>
  </si>
  <si>
    <t>Ephraim Leibtag, Mary Bohman, Mary Maher</t>
  </si>
  <si>
    <t>Jayachandran Variyam</t>
  </si>
  <si>
    <t>Constance Newman</t>
  </si>
  <si>
    <t>Vince Breneman</t>
  </si>
  <si>
    <t>Paul Heisey</t>
  </si>
  <si>
    <t>Michael Livingston</t>
  </si>
  <si>
    <t>Katherine Ralston</t>
  </si>
  <si>
    <t>Keith Fuglie</t>
  </si>
  <si>
    <t>Ephraim Leibtag</t>
  </si>
  <si>
    <t>David Smallwood, Jean Buzby, Joanne Guthrie, Jessica Todd, Michele Ver Ploeg, Timothy Park</t>
  </si>
  <si>
    <t>Hayden Stewart</t>
  </si>
  <si>
    <t>Roger Claassen, Claudia Hitaj, David Schimmelpfennig, Elizabeth Marshall, Jennifer Bond, Jorge Fernandez-Cornejo, Jeffrey Savage, Marc Ribaudo, Paul Heisey, Glenn Schaible, Scott Malcolm, Steve Wallander</t>
  </si>
  <si>
    <t>Stacy Sneeringer</t>
  </si>
  <si>
    <t>Nigel Key</t>
  </si>
  <si>
    <t>Lorin Kusmin</t>
  </si>
  <si>
    <t>William Liefert</t>
  </si>
  <si>
    <t>Olga Liefert</t>
  </si>
  <si>
    <t>Nancy Cochrane, Constanza Valdes, Fred Gale, John Dyck, Kathleen Farrin, Maurice Landes, Stacey Rosen, William Liefert, Steven Zahniser</t>
  </si>
  <si>
    <t>Theodore Covey</t>
  </si>
  <si>
    <t>Paul Westcott</t>
  </si>
  <si>
    <t>Edward Allen, Leslie Meyer, Mark Ash, Maurice Landes, Mathew Shane, Ronald Trostle</t>
  </si>
  <si>
    <t>Scott Chamberlin</t>
  </si>
  <si>
    <t>Ron Bianchi</t>
  </si>
  <si>
    <t>John Cromartie, Robert Gibbs, Tracey Farrigan, Thomas Hertz</t>
  </si>
  <si>
    <t>Robert Gibbs</t>
  </si>
  <si>
    <t>Robert Hoppe</t>
  </si>
  <si>
    <t>Eric Duquette</t>
  </si>
  <si>
    <t>Stephen Vogel</t>
  </si>
  <si>
    <t>Steve Wallander</t>
  </si>
  <si>
    <t>John Cromartie</t>
  </si>
  <si>
    <t>Carlos Arnade</t>
  </si>
  <si>
    <t>Andrew Muhammad, Birgit Meade, Catherine Greene, Cheryl Christensen, Donna Roberts, Erik Dohlman, Ephraim Leibtag, Fred Gale, Fred Kuchler, Joseph Cooper, Joanne Guthrie, Jennifer Bond, Jessica Todd, Linda Calvin, Lisa Mancino, James MacDonald, Mark Prell, Nathaniel Higgins, Michael Ollinger, Sandra Hoffmann, Sarah Low, Stacey Rosen, Suzanne Thornsbury, Michele Ver Ploeg, Steve Wallander, Utpal Vasavada, Steven Zahniser</t>
  </si>
  <si>
    <t>Karl Gudmunds</t>
  </si>
  <si>
    <t>Vince Breneman, Mary Maher</t>
  </si>
  <si>
    <t>Jessica Todd</t>
  </si>
  <si>
    <t>Marc Ribaudo</t>
  </si>
  <si>
    <t>Suresh Persaud</t>
  </si>
  <si>
    <t>Gopi Munisamy, John Wainio</t>
  </si>
  <si>
    <t>Joseph Cooper</t>
  </si>
  <si>
    <t>Linda Calvin</t>
  </si>
  <si>
    <t>Ephraim Leibtag, Kevin Patrick, Timothy Parker</t>
  </si>
  <si>
    <t>Anne Effland, Donna Roberts, John Dyck, Stephen Haley, Tom Capehart, Utpal Vasavada</t>
  </si>
  <si>
    <t>Glenn Schaible, Steve Wallander</t>
  </si>
  <si>
    <t>John Dyck</t>
  </si>
  <si>
    <t>John Wainio, Shawn Arita</t>
  </si>
  <si>
    <t>Nathan Childs</t>
  </si>
  <si>
    <t>Mark Ash</t>
  </si>
  <si>
    <t>Christopher McGath</t>
  </si>
  <si>
    <t>Cheryl Christensen, Roger Claassen, Joanne Guthrie, Mark Jekanowski, Maurice Landes, Peyton Ferrier, Robert Gibbs, Glenn Schaible, Sandra Hoffmann, Steve Wallander, Utpal Vasavada</t>
  </si>
  <si>
    <t>Craig Osteen, Jennifer Ifft, James Williamson, Mitch Morehart, Robert Hoppe, Sarah Low, Utpal Vasavada</t>
  </si>
  <si>
    <t>Andrew Toole, Paul Heisey</t>
  </si>
  <si>
    <t>Tom Capehart</t>
  </si>
  <si>
    <t>Ron Bianchi, Scott Chamberlin</t>
  </si>
  <si>
    <t>Jennifer Ifft</t>
  </si>
  <si>
    <t>Linda Foreman</t>
  </si>
  <si>
    <t>William McBride</t>
  </si>
  <si>
    <t>Allison Borchers</t>
  </si>
  <si>
    <t>Suzanne Thornsbury</t>
  </si>
  <si>
    <t>Ronald Trostle</t>
  </si>
  <si>
    <t>Nicholas Rada</t>
  </si>
  <si>
    <t>Roberto Mosheim</t>
  </si>
  <si>
    <t>Itzel del C. Sclopis</t>
  </si>
  <si>
    <t>Mary Bohman</t>
  </si>
  <si>
    <t>James MacDonald, Mitch Morehart</t>
  </si>
  <si>
    <t>John Pender</t>
  </si>
  <si>
    <t>Michael Harris</t>
  </si>
  <si>
    <t>Anne Effland, Alberto Jerardo, Roger Claassen, Donna Roberts, Eldon Ball, Faqir Bagi, John Cromartie, Joseph Cooper, Jeremy Weber, Jennifer Ifft, Kevin Patrick, Mildred Haley, Robert Gibbs, Robert Hoppe, Ryan Kuhns, Peter Stenberg, Stephen MacDonald, Utpal Vasavada</t>
  </si>
  <si>
    <t>William Hahn</t>
  </si>
  <si>
    <t>David McGranahan, Peter Stenberg</t>
  </si>
  <si>
    <t>Jeremy Weber</t>
  </si>
  <si>
    <t>Jayson Beckman, Sarah Low</t>
  </si>
  <si>
    <t>Linwood Hoffman</t>
  </si>
  <si>
    <t>Tracey Farrigan, Timothy Parker</t>
  </si>
  <si>
    <t>Mitch Morehart</t>
  </si>
  <si>
    <t>Roger Claassen</t>
  </si>
  <si>
    <t>Richard Nehring</t>
  </si>
  <si>
    <t>John Wainio</t>
  </si>
  <si>
    <t>John Dyck, Steven Zahniser</t>
  </si>
  <si>
    <t>Agnes Perez</t>
  </si>
  <si>
    <t>Jean Buzby</t>
  </si>
  <si>
    <t>Allison Borchers, Cynthia Nickerson, James MacDonald, Ron Durst</t>
  </si>
  <si>
    <t>Robert Gibbs, Tracey Farrigan</t>
  </si>
  <si>
    <t>Jeremy D'Antoni</t>
  </si>
  <si>
    <t>Sophia Huang</t>
  </si>
  <si>
    <t>Cynthia Nickerson</t>
  </si>
  <si>
    <t>Allison Borchers, Ron Durst, Steve Crutchfield</t>
  </si>
  <si>
    <t>Mark Jekanowski</t>
  </si>
  <si>
    <t>Allison Borchers, David Torgerson, Eldon Ball, Ephraim Leibtag, Howard Elitzak, Kevin Patrick, Mary Ahearn, Robert Hoppe</t>
  </si>
  <si>
    <t>Laura Tiehen</t>
  </si>
  <si>
    <t>Patrick Canning</t>
  </si>
  <si>
    <t>Robert Dubman</t>
  </si>
  <si>
    <t>Mary Ahearn</t>
  </si>
  <si>
    <t>Greg Pompelli</t>
  </si>
  <si>
    <t>Michael Adjemian</t>
  </si>
  <si>
    <t>Tim Wojan</t>
  </si>
  <si>
    <t>David McGranahan, Mary Bohman, Tim Wojan</t>
  </si>
  <si>
    <t>Adrie Custer</t>
  </si>
  <si>
    <t>Fred Kuchler, Sandra Hoffmann, Tobenna Anekwe, Thomas Hertz</t>
  </si>
  <si>
    <t>David Smallwood, John Cromartie, Laura Tiehen, Robert Gibbs, Michele Ver Ploeg, Victor Oliveira</t>
  </si>
  <si>
    <t>Erik ODonoghue, Kenneth Mathews, Roger Hoskin</t>
  </si>
  <si>
    <t>Shawn Arita</t>
  </si>
  <si>
    <t>Anne Effland, Laura Tiehen, Marca Weinberg</t>
  </si>
  <si>
    <t>Mary Reardon</t>
  </si>
  <si>
    <t>Marca Weinberg</t>
  </si>
  <si>
    <t>James MacDonald, Stacy Sneeringer</t>
  </si>
  <si>
    <t>Erik ODonoghue</t>
  </si>
  <si>
    <t>Joseph Cooper, Mitch Morehart</t>
  </si>
  <si>
    <t>Mark Nord</t>
  </si>
  <si>
    <t>Mary Maher</t>
  </si>
  <si>
    <t>David Smallwood</t>
  </si>
  <si>
    <t>Eldon Ball</t>
  </si>
  <si>
    <t>David Schimmelpfennig, Paul Heisey</t>
  </si>
  <si>
    <t>Keithly Jones</t>
  </si>
  <si>
    <t>Jayson Beckman, Kenneth Mathews, Mildred Haley, Richard Stillman</t>
  </si>
  <si>
    <t>Elizabeth Marshall</t>
  </si>
  <si>
    <t>David Smallwood, Elizabeth Frazao, Richard Volpe, Timothy Park</t>
  </si>
  <si>
    <t>Christopher McGath, Kevin Patrick, Mitch Morehart, Ryan Kuhns, Stephen Vogel, Theodore Covey, Robert Williams</t>
  </si>
  <si>
    <t>Stacey Rosen</t>
  </si>
  <si>
    <t>Ilya Rahkovsky</t>
  </si>
  <si>
    <t>Biing-Hwan Lin</t>
  </si>
  <si>
    <t>Alex Melton</t>
  </si>
  <si>
    <t>David Harvey, Donna Roberts, Ephraim Leibtag, Jeanine Bentley, Tom Capehart</t>
  </si>
  <si>
    <t>Peyton Ferrier</t>
  </si>
  <si>
    <t>Andrew Muhammad, Jayson Beckman, Steven Zahniser</t>
  </si>
  <si>
    <t>Anne Effland, Catherine Greene, Roger Claassen, Donna Roberts, David Smallwood, Erik Dohlman, Ephraim Leibtag, John Cromartie, Joseph Cooper, Jeremy Weber, Jennifer Ifft, Keithly Jones, Kathleen Kassel, Kenneth Mathews, Kevin Patrick, Linda Calvin, Laura Tiehen, James MacDonald, Mary Ahearn, Paul Heisey, Robert Gibbs, Robert Hoppe, Ryan Kuhns, Sun Ling Wang, Stephen MacDonald, Suzanne Thornsbury, Thomas Hertz, Timothy Parker, Utpal Vasavada</t>
  </si>
  <si>
    <t>Fred Kuchler</t>
  </si>
  <si>
    <t>Peyton Ferrier, Sandra Hoffmann</t>
  </si>
  <si>
    <t>Carol Jones, Elizabeth Marshall, Ron Sands</t>
  </si>
  <si>
    <t>David Harvey</t>
  </si>
  <si>
    <t>Tracey Farrigan</t>
  </si>
  <si>
    <t>Patrick Canning, Sandra Hoffmann</t>
  </si>
  <si>
    <t>Ron Durst</t>
  </si>
  <si>
    <t>Catherine Greene</t>
  </si>
  <si>
    <t>John Kirlin</t>
  </si>
  <si>
    <t>Alexander Marre</t>
  </si>
  <si>
    <t>Jessica Todd, Victor Oliveira</t>
  </si>
  <si>
    <t>Claudia Hitaj</t>
  </si>
  <si>
    <t>Jeremy Weber, James Williamson, Mary Ahearn, Ron Durst, Robert Hoppe, Marca Weinberg</t>
  </si>
  <si>
    <t>Erik Dohlman</t>
  </si>
  <si>
    <t>Elizabeth Marshall, Marc Ribaudo, Glenn Schaible, Steve Wallander</t>
  </si>
  <si>
    <t>Kenneth Mathews, Sahar Angadjivand, William McBride</t>
  </si>
  <si>
    <t>Allison Borchers, Anne Effland, Claudia Hitaj, Eric Duquette, Elizabeth Marshall, LeRoy Hansen, Marcel Aillery, Michael Livingston, Marc Ribaudo, Glenn Schaible, Steve Wallander</t>
  </si>
  <si>
    <t>Robert Hoppe, Marca Weinberg</t>
  </si>
  <si>
    <t>Selvin Akkus</t>
  </si>
  <si>
    <t>Catherine Greene, Gary Vocke, Michele Ver Ploeg</t>
  </si>
  <si>
    <t>Lindsay Kuberka</t>
  </si>
  <si>
    <t>Ephraim Leibtag, Lewrene Glaser, Marca Weinberg</t>
  </si>
  <si>
    <t>Jeanine Bentley, Suzanne Thornsbury</t>
  </si>
  <si>
    <t>Christopher McGath, Cynthia Nickerson, David McGranahan, Donna Roberts, Eldon Ball, Ken Erickson, Kevin Patrick, Mitch Morehart, Sun Ling Wang, Stephen MacDonald, Theodore Covey, Utpal Vasavada, Robert Williams</t>
  </si>
  <si>
    <t>Andrew Toole</t>
  </si>
  <si>
    <t>Jennifer Ifft, Mary Bohman</t>
  </si>
  <si>
    <t>Erik Dohlman, Jayson Beckman, Paul Westcott</t>
  </si>
  <si>
    <t>Donna Roberts, Ephraim Leibtag, Nigel Key, Marca Weinberg</t>
  </si>
  <si>
    <t>Aylin Kumcu</t>
  </si>
  <si>
    <t>Alisha Coleman-Jensen, David McGranahan, John Pender, Mark Nord, Robert Gibbs, Stacey Rosen</t>
  </si>
  <si>
    <t>Roger Claassen, Donna Roberts, Ephraim Leibtag, Joanne Guthrie, Keith Fuglie, Mark Jekanowski, Maurice Landes, Peyton Ferrier, Robert Gibbs, Glenn Schaible, Sandra Hoffmann, Steve Wallander, Utpal Vasavada</t>
  </si>
  <si>
    <t>Stephen Martinez</t>
  </si>
  <si>
    <t>Donna Roberts, Erik Dohlman, Ephraim Leibtag, Lisa Mancino, Mark Nord, Nigel Key, Patrick Canning</t>
  </si>
  <si>
    <t>Steve Crutchfield, Suzanne Thornsbury</t>
  </si>
  <si>
    <t>Donna Roberts, Ephraim Leibtag, Nigel Key, Sandra Hoffmann</t>
  </si>
  <si>
    <t>Mir Ali, Mitch Morehart, William McBride</t>
  </si>
  <si>
    <t>Christopher McGath, Jeremy Weber, Jeremy D'Antoni, Mitch Morehart, Ryan Kuhns, Stephen Vogel, Theodore Covey, Robert Williams</t>
  </si>
  <si>
    <t>Donna Roberts, Ephraim Leibtag, Steve Crutchfield, Utpal Vasavada</t>
  </si>
  <si>
    <t>Erik Scherpf</t>
  </si>
  <si>
    <t>Constance Newman, Ephraim Leibtag</t>
  </si>
  <si>
    <t>Mary Maher, Pheny Weidman, Patrick Sullivan</t>
  </si>
  <si>
    <t>Jeanine Bentley</t>
  </si>
  <si>
    <t>Agnes Perez, Hodan Farah Wells, Kristy Plattner, Suzanne Thornsbury</t>
  </si>
  <si>
    <t>Peter Stenberg</t>
  </si>
  <si>
    <t>Gary Vocke</t>
  </si>
  <si>
    <t>Thomas Hertz</t>
  </si>
  <si>
    <t>Christopher McGath, Daniel Milkove, Richard Barton</t>
  </si>
  <si>
    <t>John Pender, Jayachandran Variyam, Mary Ahearn</t>
  </si>
  <si>
    <t>Jonathan Cook</t>
  </si>
  <si>
    <t>Timothy Park</t>
  </si>
  <si>
    <t>Glenn Schaible</t>
  </si>
  <si>
    <t>Erik Dohlman, Mary Bohman, Robert Gibbs, Ron Sands, Utpal Vasavada, Paul Westcott</t>
  </si>
  <si>
    <t>Marcel Aillery, Steve Wallander</t>
  </si>
  <si>
    <t>Linda Calvin, Steven Zahniser</t>
  </si>
  <si>
    <t>Nathaniel Higgins</t>
  </si>
  <si>
    <t>Christian Gregory</t>
  </si>
  <si>
    <t>Tony Stephenson</t>
  </si>
  <si>
    <t>Ron Bianchi, Scott Chamberlin, Tracy Payne</t>
  </si>
  <si>
    <t>Joanne Guthrie</t>
  </si>
  <si>
    <t>Carol Jones</t>
  </si>
  <si>
    <t>Kathleen Kassel</t>
  </si>
  <si>
    <t>Daniel Hellerstein</t>
  </si>
  <si>
    <t>Lorraine Mitchell</t>
  </si>
  <si>
    <t>Vince Breneman, Chris Dicken</t>
  </si>
  <si>
    <t>Lewrene Glaser</t>
  </si>
  <si>
    <t>Ephraim Leibtag, Jean Buzby, Jayachandran Variyam, Mark Jekanowski</t>
  </si>
  <si>
    <t>Keith Fuglie, Timothy Parker</t>
  </si>
  <si>
    <t>Stephen Haley</t>
  </si>
  <si>
    <t>Wen Huang</t>
  </si>
  <si>
    <t>Robert Ebel</t>
  </si>
  <si>
    <t>Paul Heisey, Sun Ling Wang</t>
  </si>
  <si>
    <t>Robert Gibbs, Marca Weinberg</t>
  </si>
  <si>
    <t>Cheryl Christensen, Tom Capehart</t>
  </si>
  <si>
    <t>Constanza Valdes, Fred Gale, Maurice Landes, William Liefert</t>
  </si>
  <si>
    <t>Lihong McPhail</t>
  </si>
  <si>
    <t>Keith Fuglie, Roberto Mosheim, Sun Ling Wang</t>
  </si>
  <si>
    <t>Donna Roberts, Ephraim Leibtag, Faith Carter, Lewrene Glaser, Nigel Key</t>
  </si>
  <si>
    <t>Erik Dohlman, Richard Volpe, Steve Wallander, Tom Capehart</t>
  </si>
  <si>
    <t>Donna Roberts, Ephraim Leibtag, Nigel Key, Nancy Thomas</t>
  </si>
  <si>
    <t>David Smallwood, Jean Buzby, Jayachandran Variyam</t>
  </si>
  <si>
    <t>Adrie Custer, Mary Reardon</t>
  </si>
  <si>
    <t>Catherine Greene, Daniel Hellerstein, David Smallwood, Erik Dohlman, Ephraim Leibtag, John Cromartie, Joseph Cooper, Jennifer Ifft, Keith Fuglie, Mark Jekanowski, Mitch Morehart, Marc Ribaudo, Nathaniel Higgins, Nigel Key, Paula Dutko, Paul Heisey, Robert Gibbs, Scott Malcolm, Michele Ver Ploeg, Steve Wallander, Thomas Hertz, Steven Zahniser</t>
  </si>
  <si>
    <t>Erik Dohlman, Mary Ahearn</t>
  </si>
  <si>
    <t>Stephen MacDonald</t>
  </si>
  <si>
    <t>John Cromartie, Robert Gibbs</t>
  </si>
  <si>
    <t>Donna Roberts, Ephraim Leibtag, Joseph Cooper, Nancy Thomas, Paula Dutko, Utpal Vasavada</t>
  </si>
  <si>
    <t>Roger Claassen, Donald Blayney, Robert Dismukes, Erik ODonoghue, Kelly Day-Rubenstein, Keithly Jones, Richard Reeder</t>
  </si>
  <si>
    <t>Mathew Shane</t>
  </si>
  <si>
    <t>Anita Regmi</t>
  </si>
  <si>
    <t>Kenneth Mathews, Tom Capehart</t>
  </si>
  <si>
    <t>Hodan Farah Wells, Jeanine Bentley, Jean Buzby, Stephen Haley</t>
  </si>
  <si>
    <t>Allison Borchers, Anne Effland, Roger Claassen, Eric Duquette, Elizabeth Marshall, LeRoy Hansen, Marcel Aillery, Michael Livingston, Marc Ribaudo, Nathaniel Higgins, Ron Sands, Glenn Schaible, Scott Malcolm, Steve Wallander</t>
  </si>
  <si>
    <t>James MacDonald, Mary Ahearn</t>
  </si>
  <si>
    <t>Erik Dohlman, Edward Allen, Mark Jekanowski, Steve Crutchfield, Steve Wallander</t>
  </si>
  <si>
    <t>Elizabeth Marshall, Jayson Beckman, Ron Sands, Scott Malcolm</t>
  </si>
  <si>
    <t>Anne Effland, Erik ODonoghue, Joseph Cooper, James MacDonald, Mitch Morehart</t>
  </si>
  <si>
    <t>Robert Dismukes</t>
  </si>
  <si>
    <t>Joseph Cooper, Jennifer Ifft, Steve Wallander</t>
  </si>
  <si>
    <t>Donald Blayney, David Harvey, Erik ODonoghue, Fred Gale, John Dyck, James Kiawu, Ronald Trostle, Paul Westcott</t>
  </si>
  <si>
    <t>Maurice Landes</t>
  </si>
  <si>
    <t>Kim Hjort, Stacey Rosen</t>
  </si>
  <si>
    <t>Amy Hagerman</t>
  </si>
  <si>
    <t>Andrea Carlson, Donald Blayney</t>
  </si>
  <si>
    <t>Vince Breneman, Ephraim Leibtag</t>
  </si>
  <si>
    <t>Donna Roberts, Gopi Munisamy, Utpal Vasavada, Marca Weinberg</t>
  </si>
  <si>
    <t>David Smallwood, Ephraim Leibtag, Mark Nord, Stacey Rosen</t>
  </si>
  <si>
    <t>Anne Effland, Mark Jekanowski</t>
  </si>
  <si>
    <t>Margaret Andrews</t>
  </si>
  <si>
    <t>Andrea Carlson, Christian Gregory, David Smallwood, John Kirlin, Jessica Todd, J. William Levedahl</t>
  </si>
  <si>
    <t>Mary Bohman, Steve Crutchfield</t>
  </si>
  <si>
    <t>Donna Roberts, Ephraim Leibtag, Ron Bianchi, Utpal Vasavada</t>
  </si>
  <si>
    <t>Mitch Morehart, Steve Crutchfield, Sarah Low, Patrick Sullivan, Utpal Vasavada</t>
  </si>
  <si>
    <t>Ken Erickson, Jeremy Weber, Michael Harris, Kevin Patrick, Mitch Morehart, Stephen Vogel, Theodore Covey, Robert Williams</t>
  </si>
  <si>
    <t>Ephraim Leibtag, Utpal Vasavada</t>
  </si>
  <si>
    <t>Jennifer Ifft, Todd Kuethe</t>
  </si>
  <si>
    <t>Nancy Thomas</t>
  </si>
  <si>
    <t>Chris Dicken</t>
  </si>
  <si>
    <t>Todd Kuethe</t>
  </si>
  <si>
    <t>Abigail Okrent, Patrick Canning, Richard Volpe</t>
  </si>
  <si>
    <t>Roger Claassen, Cynthia Nickerson, Jayson Beckman, Marcel Aillery, Marc Ribaudo, Glenn Schaible, Scott Malcolm, Steve Wallander</t>
  </si>
  <si>
    <t>Laura Tiehen, Timothy Park</t>
  </si>
  <si>
    <t>Cheryl Christensen, Elizabeth Marshall, Jayson Beckman, Ron Sands, Ronald Trostle</t>
  </si>
  <si>
    <t>Jayson Beckman, Tom Capehart</t>
  </si>
  <si>
    <t>Biing-Hwan Lin, Fred Kuchler, Jean Buzby, Sandra Hoffmann</t>
  </si>
  <si>
    <t>Roger Claassen, Erik Dohlman, Joanne Guthrie, Mark Jekanowski, Maurice Landes, Glenn Schaible, Sandra Hoffmann, Steve Wallander, Utpal Vasavada</t>
  </si>
  <si>
    <t>Patrick Sullivan</t>
  </si>
  <si>
    <t>Biing-Hwan Lin, Jessica Todd</t>
  </si>
  <si>
    <t>Felix Baquedano</t>
  </si>
  <si>
    <t>Donald Blayney</t>
  </si>
  <si>
    <t>Ephraim Leibtag, Joseph Cooper, Utpal Vasavada</t>
  </si>
  <si>
    <t>Keith Fuglie, Utpal Vasavada</t>
  </si>
  <si>
    <t>Catherine Greene, Robert Dismukes, Steve Wallander, Utpal Vasavada</t>
  </si>
  <si>
    <t>Agnes Perez, Kristy Plattner</t>
  </si>
  <si>
    <t>Jayson Beckman, Utpal Vasavada</t>
  </si>
  <si>
    <t>Richard Stillman</t>
  </si>
  <si>
    <t>Abigail Okrent, Hayden Stewart</t>
  </si>
  <si>
    <t>Kelly Day-Rubenstein, Paul Heisey</t>
  </si>
  <si>
    <t>Pheny Weidman</t>
  </si>
  <si>
    <t>Ephraim Leibtag, Lihong McPhail, Tom Capehart, Utpal Vasavada</t>
  </si>
  <si>
    <t>Ephraim Leibtag, Joseph Cooper, Mitch Morehart</t>
  </si>
  <si>
    <t>Christopher McGath, Ken Erickson, Jeremy Weber, Michael Harris, Kevin Patrick, Mitch Morehart, Stephen Vogel, Theodore Covey, Robert Williams</t>
  </si>
  <si>
    <t>Greg Pompelli, Ron Bianchi, Marca Weinberg</t>
  </si>
  <si>
    <t>Cheryl Christensen, Ephraim Leibtag, Joseph Cooper, Keith Fuglie, Mitch Morehart</t>
  </si>
  <si>
    <t>Keith Fuglie, Mary Ahearn, Michael Livingston, Steve Wallander</t>
  </si>
  <si>
    <t>Alia Shabazz, Henry Norcom</t>
  </si>
  <si>
    <t>Anita Regmi, Nicholas Rada</t>
  </si>
  <si>
    <t>Mark Denbaly</t>
  </si>
  <si>
    <t>Jeanine Bentley, Jean Buzby, Mildred Haley</t>
  </si>
  <si>
    <t>Erik Dohlman, Maurice Landes, Utpal Vasavada</t>
  </si>
  <si>
    <t>Andrew Toole, John King, Paul Heisey</t>
  </si>
  <si>
    <t>Tim Graciano</t>
  </si>
  <si>
    <t>Anne Effland, Amy Hagerman, Andrew Toole, Erik ODonoghue, Jennifer Ifft, Kenneth Mathews, Linda Calvin, Tim Graciano, William Liefert</t>
  </si>
  <si>
    <t>Mildred Haley</t>
  </si>
  <si>
    <t>Kenneth Hanson</t>
  </si>
  <si>
    <t>David Nulph</t>
  </si>
  <si>
    <t>David McGranahan, James MacDonald, Mary Ahearn, Mitch Morehart, Robert Gibbs</t>
  </si>
  <si>
    <t>Erik Dohlman, Roger Hoskin, Richard Stillman, William McBride</t>
  </si>
  <si>
    <t>Irene Xiarchos, Jayson Beckman, Linda Calvin</t>
  </si>
  <si>
    <t>Cynthia Nickerson, Marc Ribaudo</t>
  </si>
  <si>
    <t>Andrew Toole, Keith Fuglie, Paul Heisey</t>
  </si>
  <si>
    <t>Adrie Custer, Daniel Pick, Ephraim Leibtag, Patrick Sullivan</t>
  </si>
  <si>
    <t>Jorge Fernandez-Cornejo, Michael Livingston, Utpal Vasavada</t>
  </si>
  <si>
    <t>Craig Osteen, Jorge Fernandez-Cornejo, Michael Livingston</t>
  </si>
  <si>
    <t>Anna D'Souza, Birgit Meade, Nicholas Rada, Shahla Shapouri</t>
  </si>
  <si>
    <t>Shahla Shapouri</t>
  </si>
  <si>
    <t>Abebayehu Tegene, Cheryl Christensen, Daniel Pick, Ephraim Leibtag, Joseph Cooper, Mary Bohman, Maurice Landes, Nancy Thomas, Greg Pompelli, Robert Gibbs, Sarah Brechbill, Marca Weinberg</t>
  </si>
  <si>
    <t>Robert Dismukes, Erik ODonoghue</t>
  </si>
  <si>
    <t>Molly Garber</t>
  </si>
  <si>
    <t>Anita Regmi, Keith Fuglie, Mark Nord</t>
  </si>
  <si>
    <t>Richard Reeder</t>
  </si>
  <si>
    <t>James MacDonald, Robert Hoppe</t>
  </si>
  <si>
    <t>Jason Brown</t>
  </si>
  <si>
    <t>Ephraim Leibtag, Mark Nord</t>
  </si>
  <si>
    <t>Christopher McGath, Mitch Morehart</t>
  </si>
  <si>
    <t>Jeanine Bentley, Jean Buzby, Stephen Haley</t>
  </si>
  <si>
    <t>Daniel Marti</t>
  </si>
  <si>
    <t>Rachel Johnson</t>
  </si>
  <si>
    <t>Alberto Jerardo</t>
  </si>
  <si>
    <t>Ephraim Leibtag, Mitch Morehart</t>
  </si>
  <si>
    <t>Cheryl Christensen, Fred Gale, John King, Keith Fuglie, Marca Weinberg</t>
  </si>
  <si>
    <t>Mary Ahearn, Mitch Morehart</t>
  </si>
  <si>
    <t>Lihong McPhail, Paul Westcott</t>
  </si>
  <si>
    <t>Erik Dohlman, Linwood Hoffman, Lihong McPhail, Paul Westcott</t>
  </si>
  <si>
    <t>Abigail Okrent, Kenneth Hanson</t>
  </si>
  <si>
    <t>David Smallwood, Ephraim Leibtag, Jean Buzby</t>
  </si>
  <si>
    <t>Ephraim Leibtag, Steve Wallander, Paul Westcott</t>
  </si>
  <si>
    <t>Catherine Greene, Mary Bohman</t>
  </si>
  <si>
    <t>Barry Krissoff</t>
  </si>
  <si>
    <t>Christopher McGath, Cynthia Nickerson, David McGranahan, Nora Brooks, Sun Ling Wang, Theodore Covey</t>
  </si>
  <si>
    <t>Alberto Jerardo, Robert Dismukes, Ephraim Leibtag, Joseph Cooper, Kenneth Mathews, Marc Ribaudo, Nora Brooks, Paul Westcott</t>
  </si>
  <si>
    <t>Linda Calvin, Sandra Hoffmann, Suzanne Thornsbury</t>
  </si>
  <si>
    <t>Alberto Jerardo, Paul Westcott</t>
  </si>
  <si>
    <t>Daniel Pick, Ephraim Leibtag, Marca Weinberg</t>
  </si>
  <si>
    <t>Abebayehu Tegene, Kenneth Hanson, Patrick Canning</t>
  </si>
  <si>
    <t>Fred Gale, Kenneth Hanson, Michael Jewison, Richard Volpe</t>
  </si>
  <si>
    <t>Donald Blayney, Erik Dohlman, James MacDonald, William McBride</t>
  </si>
  <si>
    <t>Donald Blayney, Mildred Haley</t>
  </si>
  <si>
    <t>Mark Prell</t>
  </si>
  <si>
    <t>Cheryl Christensen, Joseph Cooper, Mark Jekanowski, Patrick Canning, Ronald Trostle, Steve Crutchfield</t>
  </si>
  <si>
    <t>Daniel Marti, Katherine Ralston, Rachel Johnson, Stephen Vogel</t>
  </si>
  <si>
    <t>Donna Roberts, Steve Crutchfield</t>
  </si>
  <si>
    <t>Fred Kuchler, Sandra Hoffmann</t>
  </si>
  <si>
    <t>Cheryl Christensen, David Harvey, Donna Roberts, Erik Dohlman, Joseph Cooper, Keithly Jones, Lewrene Glaser, Mark Jekanowski</t>
  </si>
  <si>
    <t>Fred Kuchler, Linda Calvin, Sandra Hoffmann, Suzanne Thornsbury</t>
  </si>
  <si>
    <t>Hodan Farah Wells</t>
  </si>
  <si>
    <t>David Smallwood, Michele Ver Ploeg</t>
  </si>
  <si>
    <t>Amy Hagerman, Kenneth Mathews</t>
  </si>
  <si>
    <t>Edward Allen, Gary Vocke</t>
  </si>
  <si>
    <t>Sarah Brechbill</t>
  </si>
  <si>
    <t>Benoit Delbecq, Robert Dismukes, Joseph Cooper</t>
  </si>
  <si>
    <t>David Smallwood, Mary Bohman, Mark Jekanowski, Mark Prell</t>
  </si>
  <si>
    <t>Robert Gibbs, Thomas Hertz</t>
  </si>
  <si>
    <t>Donald Blayney, David Harvey, Edward Allen, Lihong McPhail, Mark Ash, Roger Hoskin, Stephen Haley, Sun Ling Wang, Richard Stillman, Tom Capehart</t>
  </si>
  <si>
    <t>David Harvey, Erik Dohlman, Joseph Cooper, Kenneth Mathews, Mildred Haley, Michael Illenberg, Mark Jekanowski</t>
  </si>
  <si>
    <t>Kristy Plattner</t>
  </si>
  <si>
    <t>Catherine Greene, Joseph Cooper, Lisa Mancino, Stephen Martinez, Mark Jekanowski</t>
  </si>
  <si>
    <t>Robert Dismukes, John Wainio, Kim Hjort, Mathew Shane, Ronald Trostle</t>
  </si>
  <si>
    <t>Anne Effland, John Dyck, John Wainio</t>
  </si>
  <si>
    <t>Vince Breneman, Jessica Todd, Michele Ver Ploeg</t>
  </si>
  <si>
    <t>Ephraim Leibtag, Robert Gibbs, Sarah Brechbill</t>
  </si>
  <si>
    <t>Mitch Morehart, Ron Durst</t>
  </si>
  <si>
    <t>Paula Dutko</t>
  </si>
  <si>
    <t>Ephraim Leibtag, Patrick Canning, Steve Crutchfield</t>
  </si>
  <si>
    <t>Fawzi Taha</t>
  </si>
  <si>
    <t>Carmen Sandretto</t>
  </si>
  <si>
    <t>Jayson Beckman, Joseph Cooper, John Horowitz, Kim Hjort, Patrick Canning, Ron Sands</t>
  </si>
  <si>
    <t>Agnes Perez, Keith Fuglie</t>
  </si>
  <si>
    <t>Cheryl Christensen, Keith Fuglie</t>
  </si>
  <si>
    <t>Alexander Marre, Richard Reeder</t>
  </si>
  <si>
    <t>Andrea Carlson, Laura Tiehen, Richard Reeder, Thomas Hertz, William Liefert, Steven Zahniser</t>
  </si>
  <si>
    <t>Andrew Muhammad, David Harvey, Erik Dohlman, Joseph Cooper, Nora Brooks, Rachel Johnson, Stacey Rosen</t>
  </si>
  <si>
    <t>Daniel Pick</t>
  </si>
  <si>
    <t>Donna Roberts, Ephraim Leibtag, Joseph Cooper, Mitch Morehart, Mathew Shane, Greg Pompelli</t>
  </si>
  <si>
    <t>Ralph Seeley</t>
  </si>
  <si>
    <t>Joseph Cooper, Mathew Shane, Stacey Rosen</t>
  </si>
  <si>
    <t>Donald Blayney, David Harvey, David Torgerson, Edward Allen, Keith Fuglie, Mark Ash, Nathan Childs, Roger Hoskin, Stephen Haley, Richard Stillman, Tom Capehart, Paul Westcott, William Liefert</t>
  </si>
  <si>
    <t>Kenneth Mathews, Sandra Hoffmann, Stacy Sneeringer</t>
  </si>
  <si>
    <t>Cynthia Nickerson, Erik ODonoghue</t>
  </si>
  <si>
    <t>Ephraim Leibtag, Joseph Cooper, Mary Ahearn, Mitch Morehart</t>
  </si>
  <si>
    <t>Ephraim Leibtag, Fred Kuchler</t>
  </si>
  <si>
    <t>Agnes Perez, Cynthia Nickerson, David McGranahan, Donna Roberts, David Torgerson, Erik Dohlman, Faqir Bagi, Joseph Cooper, Jennifer Ifft, John Wainio, Keith Fuglie, Kevin Patrick, James MacDonald, Mitch Morehart, Mathew Shane, Nora Brooks, Robert Gibbs, Richard Reeder, Suzanne Thornsbury, Utpal Vasavada</t>
  </si>
  <si>
    <t>Wen Huang, William McBride</t>
  </si>
  <si>
    <t>Cheryl Christensen, Paul Heisey</t>
  </si>
  <si>
    <t>Daniel Marti, Edward Allen, Mildred Haley, Nathan Childs, Rachel Johnson, Stephen MacDonald, Tom Capehart</t>
  </si>
  <si>
    <t>Daniel Pick, Ephraim Leibtag, Mary Bohman, Patrick Sullivan</t>
  </si>
  <si>
    <t>Andrew Muhammad, Richard Stillman, William Hahn</t>
  </si>
  <si>
    <t>Andrea Carlson</t>
  </si>
  <si>
    <t>James Hansen</t>
  </si>
  <si>
    <t>Cheryl Christensen, Lihong McPhail, Michael Adjemian</t>
  </si>
  <si>
    <t>Lihong McPhail, Michael Adjemian, Mark Jekanowski, Suchada Langley, Sarahelen Thompson</t>
  </si>
  <si>
    <t>Kevin Patrick, Mitch Morehart</t>
  </si>
  <si>
    <t>Abebayehu Tegene, Ephraim Leibtag, Mitch Morehart, Sarahelen Thompson, Marca Weinberg</t>
  </si>
  <si>
    <t>John Cromartie, Tim Wojan</t>
  </si>
  <si>
    <t>Cheryl Christensen, Donna Roberts, Joseph Cooper, John Wainio, Nora Brooks</t>
  </si>
  <si>
    <t>Sarahelen Thompson</t>
  </si>
  <si>
    <t>Ephraim Leibtag, Joseph Cooper, Mark Nord, Mitch Morehart</t>
  </si>
  <si>
    <t>Suchada Langley</t>
  </si>
  <si>
    <t>Laurian Unnevehr</t>
  </si>
  <si>
    <t>Andrea Carlson, Elizabeth Frazao, Laura Tiehen, Margaret Andrews, Thomas Hertz, Steven Zahniser</t>
  </si>
  <si>
    <t>Ephraim Leibtag, Joseph Cooper, Mitch Morehart, Ron Bianchi</t>
  </si>
  <si>
    <t>Linda Calvin, Suzanne Thornsbury, Utpal Vasavada</t>
  </si>
  <si>
    <t>Fred Kuchler, Laurian Unnevehr</t>
  </si>
  <si>
    <t>Donna Roberts, John Dyck, Ralph Seeley</t>
  </si>
  <si>
    <t>Robert Dismukes, Sarahelen Thompson</t>
  </si>
  <si>
    <t>Craig Osteen, Utpal Vasavada</t>
  </si>
  <si>
    <t>Ephraim Leibtag, Joseph Cooper, Mitch Morehart, Ron Durst, Michele Ver Ploeg</t>
  </si>
  <si>
    <t>Daniel Milkove</t>
  </si>
  <si>
    <t>John King, Keith Fuglie, Paul Heisey, Utpal Vasavada</t>
  </si>
  <si>
    <t>Mitch Morehart, Stephen Vogel</t>
  </si>
  <si>
    <t>John Cromartie, Timothy Parker</t>
  </si>
  <si>
    <t>Robert Gibbs, Timothy Parker</t>
  </si>
  <si>
    <t>Adrie Custer, Mary Reardon, Steve Crutchfield</t>
  </si>
  <si>
    <t>Cheryl Christensen, Donna Roberts</t>
  </si>
  <si>
    <t>Cheryl Christensen, Elizabeth Marshall</t>
  </si>
  <si>
    <t>Amy Hagerman, Andrew Muhammad</t>
  </si>
  <si>
    <t>Jeremy Weber, Mary Ahearn</t>
  </si>
  <si>
    <t>Vince Breneman, David Nulph</t>
  </si>
  <si>
    <t>Gary Lucier</t>
  </si>
  <si>
    <t>John Horowitz</t>
  </si>
  <si>
    <t>Allison Borchers, Roger Claassen, Cynthia Nickerson, Erik Dohlman, Joseph Cooper, Jorge Fernandez-Cornejo, Kenneth Mathews, LeRoy Hansen, James MacDonald, Mitch Morehart, Greg Pompelli, Richard Stillman, Stephen Vogel, William McBride</t>
  </si>
  <si>
    <t>Greg Pompelli, Steve Crutchfield</t>
  </si>
  <si>
    <t>Ron Sands</t>
  </si>
  <si>
    <t>Anne Effland, Joseph Cooper, Greg Pompelli</t>
  </si>
  <si>
    <t>Alexander Marre, Robert Gibbs, Richard Reeder, Marca Weinberg</t>
  </si>
  <si>
    <t>Constance Newman, Michele Ver Ploeg</t>
  </si>
  <si>
    <t>Cheryl Christensen, Jean Buzby, Sandra Hoffmann</t>
  </si>
  <si>
    <t>Donald Blayney, Greg Pompelli, Roberto Mosheim, Richard Stillman</t>
  </si>
  <si>
    <t>Kirk White</t>
  </si>
  <si>
    <t>Erik Dohlman, Jayson Beckman, Joseph Cooper, Lihong McPhail, Scott Malcolm, Tom Capehart</t>
  </si>
  <si>
    <t>Chris Dicken, Timothy Parker, Tim Wojan</t>
  </si>
  <si>
    <t>Allison Borchers, Alberto Jerardo, Christopher McGath, Kevin Patrick, Nora Brooks, Sun Ling Wang, Timothy Park</t>
  </si>
  <si>
    <t>Cheryl Christensen, John Wainio, Molly Garber, Mark Jekanowski, Suchada Langley</t>
  </si>
  <si>
    <t>Andrew Muhammad</t>
  </si>
  <si>
    <t>Luanne Lohr</t>
  </si>
  <si>
    <t>Allison Borchers, Carol Jones, Craig Osteen, Jorge Fernandez-Cornejo, Marcel Aillery, Glenn Schaible</t>
  </si>
  <si>
    <t>Anne Effland, Amy Hagerman, Joseph Cooper, Kenneth Mathews, Michael Adjemian, Peyton Ferrier, Stacey Rosen</t>
  </si>
  <si>
    <t>Fred Kuchler, Peyton Ferrier, Sandra Hoffmann</t>
  </si>
  <si>
    <t>Fred Gale, Keith Fuglie, Michael Jewison</t>
  </si>
  <si>
    <t>Anne Effland, Cheryl Christensen, Carol Jones, Roger Claassen, Elizabeth Marshall, Joseph Cooper, Marcel Aillery, Nigel Key, Ron Sands, Scott Malcolm</t>
  </si>
  <si>
    <t>Nora Brooks</t>
  </si>
  <si>
    <t>James MacDonald, Sarahelen Thompson</t>
  </si>
  <si>
    <t>Cheryl Christensen, Fred Gale, Keith Fuglie, Michael Jewison</t>
  </si>
  <si>
    <t>John Kort</t>
  </si>
  <si>
    <t>Elise Golan</t>
  </si>
  <si>
    <t>Constanza Valdes</t>
  </si>
  <si>
    <t>Phillip Kaufman</t>
  </si>
  <si>
    <t>Joanne Guthrie, Patrick Canning</t>
  </si>
  <si>
    <t>Craig Osteen, Jorge Fernandez-Cornejo, Michael Livingston, Mitch Morehart, Peyton Ferrier, Utpal Vasavada</t>
  </si>
  <si>
    <t>Felix Baquedano, John Dyck</t>
  </si>
  <si>
    <t>Katherine Baldwin, Nathan Childs</t>
  </si>
  <si>
    <t>Donald Blayney, Ephraim Leibtag</t>
  </si>
  <si>
    <t>Paul Sundell</t>
  </si>
  <si>
    <t>David Schimmelpfennig, Mary Bohman, Paul Heisey</t>
  </si>
  <si>
    <t>Fred Kuchler, Linda Calvin</t>
  </si>
  <si>
    <t>Cheryl Christensen, May Peters, Ronald Trostle, Suchada Langley</t>
  </si>
  <si>
    <t>Roger Claassen, Michele Ver Ploeg</t>
  </si>
  <si>
    <t>Alisha Coleman-Jensen, Margaret Andrews</t>
  </si>
  <si>
    <t>Andrew Toole, John King, Kelly Day-Rubenstein, Paul Heisey</t>
  </si>
  <si>
    <t>Catherine Greene, Elise Golan, Ephraim Leibtag, Jorge Fernandez-Cornejo, Greg Pompelli, Robert Ebel</t>
  </si>
  <si>
    <t>Kenneth Mathews, James MacDonald</t>
  </si>
  <si>
    <t>Ephraim Leibtag, Ron Durst, Steve Crutchfield</t>
  </si>
  <si>
    <t>Dawn Marie Clay</t>
  </si>
  <si>
    <t>Nora Brooks, Paul Westcott</t>
  </si>
  <si>
    <t>Christine Arriola, Joseph Cooper</t>
  </si>
  <si>
    <t>Anne Effland, Donald Blayney, Robert Dismukes, Erik Dohlman, Marcel Aillery, Mark Jekanowski, Greg Pompelli, Glenn Schaible, Suchada Langley, Sarahelen Thompson, Richard Stillman, Paul Westcott, William McBride</t>
  </si>
  <si>
    <t>Faqir Bagi</t>
  </si>
  <si>
    <t>Aylin Kumcu, David Smallwood, Victor Oliveira</t>
  </si>
  <si>
    <t>Elise Golan, Steve Crutchfield, Michele Ver Ploeg</t>
  </si>
  <si>
    <t>LeRoy Hansen</t>
  </si>
  <si>
    <t>David Harvey, Greg Pompelli</t>
  </si>
  <si>
    <t>Ephraim Leibtag, Greg Pompelli, Ron Durst</t>
  </si>
  <si>
    <t>Lisa Mancino</t>
  </si>
  <si>
    <t>Elizabeth Frazao, Ephraim Leibtag</t>
  </si>
  <si>
    <t>Donald Blayney, John Horowitz, Kenneth Mathews, Nigel Key</t>
  </si>
  <si>
    <t>Katherine Baldwin</t>
  </si>
  <si>
    <t>Ron Durst, Robert Gibbs, Thomas Hertz</t>
  </si>
  <si>
    <t>Ephraim Leibtag, Greg Pompelli</t>
  </si>
  <si>
    <t>Greg Pompelli, Sarahelen Thompson</t>
  </si>
  <si>
    <t>Steve Crutchfield, Sarahelen Thompson</t>
  </si>
  <si>
    <t>Jayson Beckman, Michael Livingston, Mitch Morehart, Utpal Vasavada, Wen Huang</t>
  </si>
  <si>
    <t>Ephraim Leibtag, Elizabeth Marshall, Jayson Beckman, Greg Pompelli, Suchada Langley</t>
  </si>
  <si>
    <t>Cynthia Nickerson, David McGranahan, Mitch Morehart, Ron Durst, Todd Kuethe, Utpal Vasavada</t>
  </si>
  <si>
    <t>Hayden Stewart, Mary Reardon</t>
  </si>
  <si>
    <t>Patricia Vines</t>
  </si>
  <si>
    <t>Vince Breneman, David Nulph, Gary Vocke, Leslie Meyer, Mark Ash, Nathan Childs, Stephen Haley, Stephen MacDonald, Tom Capehart</t>
  </si>
  <si>
    <t>Biing-Hwan Lin, Jayachandran Variyam</t>
  </si>
  <si>
    <t>Elise Golan, Nancy Thomas, Steve Crutchfield</t>
  </si>
  <si>
    <t>Greg Pompelli, Ron Durst</t>
  </si>
  <si>
    <t>John Kort, Sarah Brechbill</t>
  </si>
  <si>
    <t>Mitch Morehart, Ron Durst, Steve Crutchfield</t>
  </si>
  <si>
    <t>Catherine Greene, Ephraim Leibtag, Laurian Unnevehr, Marcel Aillery, Mary Bohman, Greg Pompelli, Ron Durst, Glenn Schaible, Stacy Sneeringer, Sarahelen Thompson</t>
  </si>
  <si>
    <t>Sun Ling Wang</t>
  </si>
  <si>
    <t>David Smallwood, Mark Denbaly, Nathaniel Higgins</t>
  </si>
  <si>
    <t>Chris O'Donnell</t>
  </si>
  <si>
    <t>Paul Frenzen</t>
  </si>
  <si>
    <t>Cynthia Nickerson, Mary Bohman, Mark Denbaly, Ron Bianchi, Steve Crutchfield</t>
  </si>
  <si>
    <t>Greg Pompelli, William McBride</t>
  </si>
  <si>
    <t>John Cromartie, Lorin Kusmin, Ron Durst</t>
  </si>
  <si>
    <t>Christopher Davis, Keithly Jones</t>
  </si>
  <si>
    <t>Daniel Hellerstein, Joseph Cooper</t>
  </si>
  <si>
    <t>David Schimmelpfennig, Kelly Day-Rubenstein</t>
  </si>
  <si>
    <t>Kitty Smith, Mary Bohman, Sarahelen Thompson</t>
  </si>
  <si>
    <t>Cynthia Nickerson, Craig Osteen, Elise Golan, Ephraim Leibtag, John King, LeRoy Hansen, Mitch Morehart, Greg Pompelli, Ron Durst, Suchada Langley, Richard Stillman, Michele Ver Ploeg</t>
  </si>
  <si>
    <t>Alberto Jerardo, Donald Blayney, John Dyck, Molly Garber, Mary Anne Normile, Nora Brooks, Nathan Childs, Peyton Ferrier, Verna Daniels</t>
  </si>
  <si>
    <t>Daniel Milkove, Hisham El-Osta</t>
  </si>
  <si>
    <t>Kitty Smith, Steve Crutchfield</t>
  </si>
  <si>
    <t>Cheryl Christensen, Mary Anne Normile</t>
  </si>
  <si>
    <t>Elise Golan, Ephraim Leibtag, Kitty Smith, Laurian Unnevehr, Mary Bohman, Greg Pompelli, Ron Bianchi, Ron Durst, Sarahelen Thompson, Marca Weinberg</t>
  </si>
  <si>
    <t>Luanne Lohr, Mesbah Motamed</t>
  </si>
  <si>
    <t>Kitty Smith, Thomas Hertz</t>
  </si>
  <si>
    <t>Mark Nord, Mary Anne Normile</t>
  </si>
  <si>
    <t>Greg Pompelli, Sarahelen Thompson, William McBride</t>
  </si>
  <si>
    <t>William Edmondson</t>
  </si>
  <si>
    <t>Ephraim Leibtag, Margriet Caswell, Greg Pompelli</t>
  </si>
  <si>
    <t>Margriet Caswell</t>
  </si>
  <si>
    <t>John King</t>
  </si>
  <si>
    <t>Jorge Fernandez-Cornejo, Kelly Day-Rubenstein</t>
  </si>
  <si>
    <t>Michael Illenberg</t>
  </si>
  <si>
    <t>Kohei Ueda, Nigel Key, Robert Ebel</t>
  </si>
  <si>
    <t>Catherine Greene, Greg Pompelli</t>
  </si>
  <si>
    <t>Birgit Meade</t>
  </si>
  <si>
    <t>James MacDonald, Mitch Morehart, Steve Crutchfield, Timothy Parker</t>
  </si>
  <si>
    <t>Kitty Smith</t>
  </si>
  <si>
    <t>Laurian Unnevehr, Greg Pompelli</t>
  </si>
  <si>
    <t>Jason Brown, Robert Gibbs, Sarah Low</t>
  </si>
  <si>
    <t>Anna D'Souza, Cheryl Christensen, Donald Blayney, Robert Dismukes, Edward Allen, Felix Baquedano, Gary Vocke, Joseph Cooper, James Hansen, John Wainio, Kim Hjort, Lihong McPhail, Mark Gehlhar, Mark Jekanowski, Nicholas Rada, Roger Hoskin, Stephen Haley, Shahla Shapouri, Stacey Rosen, Tom Capehart, Thomas Vollrath</t>
  </si>
  <si>
    <t>Daniel Pick, Elise Golan, Ephraim Leibtag, Margriet Caswell, Greg Pompelli, Marca Weinberg</t>
  </si>
  <si>
    <t>Catherine Greene, Ephraim Leibtag, Greg Pompelli, Utpal Vasavada</t>
  </si>
  <si>
    <t>Ryan Williams</t>
  </si>
  <si>
    <t>Suchada Langley, Sarahelen Thompson</t>
  </si>
  <si>
    <t>Francis Tuan, Mary Anne Normile</t>
  </si>
  <si>
    <t>Michael LeBlanc</t>
  </si>
  <si>
    <t>Donna Roberts, Steve Crutchfield, Marca Weinberg</t>
  </si>
  <si>
    <t>Mary Bohman, Margriet Caswell, Marca Weinberg</t>
  </si>
  <si>
    <t>Allison Borchers, Sun Ling Wang</t>
  </si>
  <si>
    <t>Kitty Smith, Mary Bohman, Margriet Caswell, Steve Crutchfield</t>
  </si>
  <si>
    <t>Catherine Greene, Jorge Fernandez-Cornejo, Kathleen Kassel</t>
  </si>
  <si>
    <t>Catherine Greene, Daniel Hellerstein, Daniel Marti, Ephraim Leibtag, Luanne Lohr, Stephen Martinez, Nathan Childs, Phillip Kaufman, Greg Pompelli, Ron Durst, Richard Reeder, Scott Malcolm, Richard Stillman, Stephen Vogel</t>
  </si>
  <si>
    <t>Nancy Cochrane, Felix Baquedano, Maurice Landes, Stacey Rosen</t>
  </si>
  <si>
    <t>Laurian Unnevehr, Mary Bohman, Sarahelen Thompson</t>
  </si>
  <si>
    <t>Laurian Unnevehr, Mary Bohman, Ron Bianchi, Sarahelen Thompson</t>
  </si>
  <si>
    <t>James Williamson, Ron Durst, Robert Hoppe</t>
  </si>
  <si>
    <t>Vince Breneman, Michael LeBlanc, Michele Ver Ploeg</t>
  </si>
  <si>
    <t>Kitty Smith, Laurian Unnevehr, Mary Bohman</t>
  </si>
  <si>
    <t>Erik Dohlman, Elizabeth Marshall, Mark Ash, Tom Capehart</t>
  </si>
  <si>
    <t>Roger Claassen, Jean Buzby, James MacDonald, Margriet Caswell, Michele Ver Ploeg</t>
  </si>
  <si>
    <t>Allen Baker, Margriet Caswell, Scott Malcolm</t>
  </si>
  <si>
    <t>Donald Blayney, Ephraim Leibtag, Hayden Stewart, Phillip Kaufman, Greg Pompelli, Richard Stillman, William Hahn</t>
  </si>
  <si>
    <t>Ephraim Leibtag, Michael Adjemian, Steve Crutchfield, Sarahelen Thompson</t>
  </si>
  <si>
    <t>Keithly Jones, Kenneth Mathews, James MacDonald, William Hahn</t>
  </si>
  <si>
    <t>Catherine Greene, Carol Jones, Roger Claassen, Eldon Ball, Joseph Cooper, John Horowitz, John King, James Williamson, Keith Fuglie, LeRoy Hansen, James MacDonald, Marcel Aillery, Marc Ribaudo, Nathaniel Higgins, Paul Heisey, Stacey Rosen, Scott Malcolm, Steve Wallander</t>
  </si>
  <si>
    <t>Mary Anne Normile</t>
  </si>
  <si>
    <t>Robert Dismukes, Gary Lucier, Gerald Plato, Michael McConnell</t>
  </si>
  <si>
    <t>Jim Stout</t>
  </si>
  <si>
    <t>Elise Golan, John Kort, Laurian Unnevehr, Mary Bohman, Steve Crutchfield</t>
  </si>
  <si>
    <t>Edwin Young, Chengxia You, Gary Lucier, Mesbah Motamed</t>
  </si>
  <si>
    <t>Constanza Valdes, Erik Dohlman, Tom Capehart, Paul Westcott</t>
  </si>
  <si>
    <t>Cheryl Christensen, Paul Westcott</t>
  </si>
  <si>
    <t>Andrea Carlson, Biing-Hwan Lin, Elizabeth Frazao, Joanne Guthrie, Jessica Todd, Mark Nord</t>
  </si>
  <si>
    <t>Robert Dismukes, David Kelch, Erik Dohlman, Edward Allen, Gerald Plato, Gary Vocke, Joseph Cooper, Kim Hjort, James MacDonald, Mathew Shane, Nicholas Rada, Robert Gibbs, Shahla Shapouri, Suchada Langley, Stacey Rosen, Stephen MacDonald, William Liefert, Steven Zahniser</t>
  </si>
  <si>
    <t>Kelsey Wittenberger</t>
  </si>
  <si>
    <t>Andrea Carlson, Diansheng Dong, Elizabeth Frazao, Ephraim Leibtag, Hayden Stewart, Steve Crutchfield</t>
  </si>
  <si>
    <t>Jayachandran Variyam, Michael LeBlanc, Steve Crutchfield</t>
  </si>
  <si>
    <t>John Kort, Laurian Unnevehr, Mary Bohman, Sarahelen Thompson</t>
  </si>
  <si>
    <t>Roger Claassen, Cynthia Nickerson, Elizabeth Marshall, LeRoy Hansen, Margriet Caswell, Marc Ribaudo, Tom Capehart, Utpal Vasavada</t>
  </si>
  <si>
    <t>Andrew Morton, Michael Harris, Mary Ahearn</t>
  </si>
  <si>
    <t>Mark Gehlhar</t>
  </si>
  <si>
    <t>Andrew Morton</t>
  </si>
  <si>
    <t>Mary Ahearn, Mary Bohman, Mitch Morehart</t>
  </si>
  <si>
    <t>Fred Gale, Richard Stillman</t>
  </si>
  <si>
    <t>Hayden Stewart, James MacDonald, William Hahn</t>
  </si>
  <si>
    <t>Laurian Unnevehr, Sarahelen Thompson</t>
  </si>
  <si>
    <t>Mary Ahearn, Robert Hoppe</t>
  </si>
  <si>
    <t>Paul Sundell, William Edmondson, Paul Westcott</t>
  </si>
  <si>
    <t>David McGranahan, Jason Brown, John Pender, Richard Reeder, Tim Wojan</t>
  </si>
  <si>
    <t>Carol Jones, Elizabeth Marshall, Mesbah Motamed, Scott Malcolm</t>
  </si>
  <si>
    <t>Agnes Perez, Biing-Hwan Lin, Gary Lucier, Hodan Farah Wells</t>
  </si>
  <si>
    <t>Maurice Landes, Greg Pompelli</t>
  </si>
  <si>
    <t>Elizabeth Frazao, John Kirlin, Mark Prell</t>
  </si>
  <si>
    <t>David Harvey, Fred Kuchler, Greg Pompelli, Sarahelen Thompson, Richard Stillman</t>
  </si>
  <si>
    <t>Andrew Morton, Faqir Bagi, Mary Bohman</t>
  </si>
  <si>
    <t>Greg Pompelli, Steve Crutchfield, Richard Stillman</t>
  </si>
  <si>
    <t>Hayden Stewart, Steve Crutchfield</t>
  </si>
  <si>
    <t>Felix Baquedano, Shahla Shapouri, Stacey Rosen</t>
  </si>
  <si>
    <t>Agnes Perez, Daniel Marti, Gary Lucier, Kenneth Mathews, Rachel Johnson, Richard Stillman</t>
  </si>
  <si>
    <t>Kathleen Kassel, Timothy Parker</t>
  </si>
  <si>
    <t>Sarahelen Thompson, Richard Stillman</t>
  </si>
  <si>
    <t>Margriet Caswell, Molly Garber, Mark Prell, Mary Reardon</t>
  </si>
  <si>
    <t>James MacDonald, Marcel Aillery, Margriet Caswell, Glenn Schaible, Timothy Parker</t>
  </si>
  <si>
    <t>Margriet Caswell, Greg Pompelli</t>
  </si>
  <si>
    <t>John Dyck, Michael McConnell, Mary Anne Normile</t>
  </si>
  <si>
    <t>Edward Allen, Gary Vocke, Olga Liefert</t>
  </si>
  <si>
    <t>Erik Dohlman, Steve Crutchfield, Sarahelen Thompson</t>
  </si>
  <si>
    <t>Roger Claassen, Daniel Hellerstein, Erik Dohlman, John Horowitz, Margriet Caswell, Marc Ribaudo, Ron Sands, Glenn Schaible, Scott Malcolm, Utpal Vasavada, Marca Weinberg</t>
  </si>
  <si>
    <t>John Dyck, Mark Gehlhar, Mary Anne Normile, Ralph Seeley, Suchada Langley</t>
  </si>
  <si>
    <t>Steve Crutchfield, William McBride</t>
  </si>
  <si>
    <t>Michael Hand</t>
  </si>
  <si>
    <t>Andrew Morton, Daniel Hellerstein, LeRoy Hansen, Laurian Unnevehr, Mary Bohman, Paul Heisey, Robert Gibbs</t>
  </si>
  <si>
    <t>Carol Jones, John Horowitz, Kim Hjort, Ron Sands</t>
  </si>
  <si>
    <t>Carmen Sandretto, David Schimmelpfennig, Marcel Aillery, Michael Livingston, Robert Ebel</t>
  </si>
  <si>
    <t>Laurian Unnevehr, Margriet Caswell, Mary Anne Normile, Utpal Vasavada, William Edmondson</t>
  </si>
  <si>
    <t>Kenneth Hanson, Margaret Andrews, Robert Gibbs, Peter Stenberg</t>
  </si>
  <si>
    <t>Daniel Hellerstein, James Williamson, Linda Foreman, Mir Ali, Steve Wallander, Todd Kuethe</t>
  </si>
  <si>
    <t>Andrea Carlson, Biing-Hwan Lin, Elizabeth Frazao, Fred Kuchler, Hodan Farah Wells, Jean Buzby, Joanne Guthrie, Jessica Todd, Lisa Mancino, Laurian Unnevehr, Paul Frenzen</t>
  </si>
  <si>
    <t>Kenneth Mathews, James MacDonald, Greg Pompelli, William McBride</t>
  </si>
  <si>
    <t>Keithly Jones, Sarahelen Thompson, Victor Oliveira, Marca Weinberg</t>
  </si>
  <si>
    <t>Andrew Morton, Cheryl Christensen, Donna Roberts, Erik Dohlman, Elise Golan, Laurian Unnevehr, James MacDonald, Margriet Caswell, Mary Anne Normile, Mark Prell, Greg Pompelli, Suchada Langley, Sarahelen Thompson, Utpal Vasavada, Marca Weinberg</t>
  </si>
  <si>
    <t>Carolyn Dimitri, Catherine Greene</t>
  </si>
  <si>
    <t>Andrew Muhammad, Daniel Marti, Keithly Jones, Kenneth Mathews, Mildred Haley, Rachel Johnson, Richard Stillman, William Hahn</t>
  </si>
  <si>
    <t>Allen Baker</t>
  </si>
  <si>
    <t>Vince Breneman, Elizabeth Marshall, Marcel Aillery, Ron Sands, Shahla Shapouri, Scott Malcolm, Steve Wallander</t>
  </si>
  <si>
    <t>Laurian Unnevehr, Steve Crutchfield, Michele Ver Ploeg</t>
  </si>
  <si>
    <t>James MacDonald, Michael Hand</t>
  </si>
  <si>
    <t>Elise Golan, Keith Fuglie</t>
  </si>
  <si>
    <t>Carmen Sandretto, Catherine Greene, David Schimmelpfennig, Erik ODonoghue, Jayson Beckman, Jorge Fernandez-Cornejo, Kathleen Kassel, Marcel Aillery, Michael Livingston, Robert Ebel, Glenn Schaible, Suchada Langley, Stacy Sneeringer, Peter Stenberg</t>
  </si>
  <si>
    <t>Margriet Caswell, Steve Crutchfield</t>
  </si>
  <si>
    <t>Carol Jones, Roger Claassen, Daniel Hellerstein, John Horowitz, James Williamson, Marcel Aillery, Marc Ribaudo, Nathaniel Higgins, Paul Heisey, Glenn Schaible, Stacy Sneeringer, Steve Wallander, Utpal Vasavada</t>
  </si>
  <si>
    <t>Hisham El-Osta, Thomas Hertz</t>
  </si>
  <si>
    <t>Keith Fuglie, Nicholas Rada, Shahla Shapouri</t>
  </si>
  <si>
    <t>Robert Hoppe, Steve Crutchfield</t>
  </si>
  <si>
    <t>Ephraim Leibtag, John Horowitz, Michael LeBlanc, Greg Pompelli, Ron Sands, Steve Crutchfield</t>
  </si>
  <si>
    <t>Margriet Caswell, Stephen Haley</t>
  </si>
  <si>
    <t>Cheryl Christensen, Mary Anne Normile, Ronald Trostle</t>
  </si>
  <si>
    <t>Catherine Greene, Hodan Farah Wells, Jean Buzby, Margriet Caswell, Michael LeBlanc, Greg Pompelli</t>
  </si>
  <si>
    <t>Donnell Royster</t>
  </si>
  <si>
    <t>Agnes Perez, Allen Baker, Cynthia Nickerson, Donald Blayney, David Torgerson, Eldon Ball, Ephraim Leibtag, Gary Lucier, Gary Vocke, Howard Elitzak, Hodan Farah Wells, Keithly Jones, Mary Ahearn, Mark Ash, Mark Gehlhar, Nathan Childs, Penni Korb, Robert Hoppe, Roger Strickland, Stephen Haley, Sun Ling Wang, Thomas Hertz, Timothy Parker, Robert Williams, Wilma Davis</t>
  </si>
  <si>
    <t>Edwin Young</t>
  </si>
  <si>
    <t>Luanne Lohr, Michael Hand</t>
  </si>
  <si>
    <t>Allen Baker, Barry Krissoff, Carolyn Dimitri, Edwin Young, Donna Roberts, Elise Golan, Felix Baquedano, Gary Lucier, Heather Lutman, John Dyck, John Kort, Janet Perry, John Wainio, Kitty Smith, Linda Calvin, Luanne Lohr, Michael Adjemian, Michael LeBlanc, Mary Anne Normile, Marc Ribaudo, Nora Brooks, Greg Pompelli, Roger Hoskin, Sarahelen Thompson, Richard Stillman, William Edmondson, Steven Zahniser</t>
  </si>
  <si>
    <t>Gerald Plato, Linwood Hoffman, Sarahelen Thompson</t>
  </si>
  <si>
    <t>John Kort, Kitty Smith, Laurian Unnevehr, Mary Bohman, Margriet Caswell, Michael LeBlanc, Marc Ribaudo, Greg Pompelli, Ron Bianchi, Sarahelen Thompson</t>
  </si>
  <si>
    <t>Greg Pompelli, Suresh Persaud</t>
  </si>
  <si>
    <t>Catherine Greene, Steve Crutchfield, Utpal Vasavada</t>
  </si>
  <si>
    <t>Kenneth Mathews, James MacDonald, Michael LeBlanc, William McBride</t>
  </si>
  <si>
    <t>Jason Brown, Tim Wojan</t>
  </si>
  <si>
    <t>Francis Tuan</t>
  </si>
  <si>
    <t>Elise Golan, Laurian Unnevehr, Mark Nord, Michael LeBlanc, Michele Ver Ploeg</t>
  </si>
  <si>
    <t>May Peters</t>
  </si>
  <si>
    <t>Vince Breneman, David Marquardt, Ronald Trostle, Stacey Rosen, Paul Westcott</t>
  </si>
  <si>
    <t>Robert Hoppe, Stephen Vogel</t>
  </si>
  <si>
    <t>Cheryl Christensen, Ephraim Leibtag, Janet Perry, Mark Nord, Margriet Caswell, Michael LeBlanc, Greg Pompelli, Sarahelen Thompson, Tom Capehart, Paul Westcott</t>
  </si>
  <si>
    <t>Joanne Guthrie, Laurian Unnevehr</t>
  </si>
  <si>
    <t>Stephen Martinez, Mary Bohman, Margriet Caswell, Michael LeBlanc, Steve Crutchfield</t>
  </si>
  <si>
    <t>Alberto Jerardo, Allen Baker, David Harvey, Frederic Hoff, Gary Lucier, Heather Lutman, Janet Perry, Kristy Plattner, Nora Brooks, Roger Hoskin, Rachel Johnson, Richard Stillman</t>
  </si>
  <si>
    <t>David Harvey, Keithly Jones, Kenneth Mathews, Rachel Johnson, Richard Stillman</t>
  </si>
  <si>
    <t>Janet Perry</t>
  </si>
  <si>
    <t>Gary Vocke, Kenneth Mathews</t>
  </si>
  <si>
    <t>Kenneth Mathews, William McBride</t>
  </si>
  <si>
    <t>Elise Golan, Laurian Unnevehr, Michael LeBlanc, Steve Crutchfield</t>
  </si>
  <si>
    <t>John Kort, Kitty Smith, Laurian Unnevehr, Mary Bohman, Ron Bianchi, Sarahelen Thompson</t>
  </si>
  <si>
    <t>William Coyle</t>
  </si>
  <si>
    <t>Mathew Shane, Greg Pompelli, Paul Sundell</t>
  </si>
  <si>
    <t>Anna D'Souza, Andrew Muhammad, Birgit Meade, Edwin Young, Cheryl Christensen, Roger Claassen, Constanza Valdes, Donald Blayney, Robert Dismukes, David Kelch, Donna Roberts, Eldon Ball, Erik Dohlman, Fred Gale, Gerald Plato, Joseph Cooper, John Dyck, John Horowitz, John King, Jim Stout, John Wainio, Kim Hjort, Keithly Jones, Kenneth Mathews, James MacDonald, Michael Adjemian, Margaret Andrews, Margriet Caswell, Mark Gehlhar, Maurice Landes, Michael McConnell, Mary Anne Normile, Nicholas Rada, Paul Heisey, Greg Pompelli, Ron Durst, Richard Reeder, Summer Allen, Stephen Haley, Shahla Shapouri, Stacey Rosen, Sun Ling Wang, Stephen MacDonald, Richard Stillman, Tom Capehart, Tim Wojan, Paul Westcott, William Liefert</t>
  </si>
  <si>
    <t>Penni Korb</t>
  </si>
  <si>
    <t>Travis Smith</t>
  </si>
  <si>
    <t>Barry Krissoff, Constance Newman, Daniel Marti, Fred Kuchler, Kenneth Mathews, Katherine Ralston, J. William Levedahl, Luanne Lohr, Margriet Caswell, Michael LeBlanc, Phillip Kaufman, Greg Pompelli, Sarah Low, Richard Stillman</t>
  </si>
  <si>
    <t>Elise Golan, Ephraim Leibtag, Hodan Farah Wells, Jessica Todd</t>
  </si>
  <si>
    <t>Laurian Unnevehr, Steve Crutchfield</t>
  </si>
  <si>
    <t>Andrea Woolverton</t>
  </si>
  <si>
    <t>Edward Allen</t>
  </si>
  <si>
    <t>Janet Perry, Steve Crutchfield, Sarahelen Thompson</t>
  </si>
  <si>
    <t>David Kelch, Janet Perry, Tom Capehart</t>
  </si>
  <si>
    <t>Michele Ver Ploeg, Tracey Farrigan</t>
  </si>
  <si>
    <t>Janet Perry, Margriet Caswell, Tom Capehart, William Coyle</t>
  </si>
  <si>
    <t>Leslie Meyer</t>
  </si>
  <si>
    <t>Anita Regmi, Elise Golan, Jean Buzby, Michael LeBlanc</t>
  </si>
  <si>
    <t>Robert Dismukes, Joseph Cooper, Scott Malcolm, Steve Wallander</t>
  </si>
  <si>
    <t>Michael Adjemian, Sarahelen Thompson</t>
  </si>
  <si>
    <t>Kuo Huang</t>
  </si>
  <si>
    <t>Constance Newman, Katherine Ralston, Michael LeBlanc</t>
  </si>
  <si>
    <t>Cynthia Nickerson, Daniel Hellerstein, LeRoy Hansen, Margriet Caswell</t>
  </si>
  <si>
    <t>Elise Golan, Laurian Unnevehr, Michael LeBlanc</t>
  </si>
  <si>
    <t>Janet Perry, Margriet Caswell, Tom Capehart</t>
  </si>
  <si>
    <t>John Horowitz, Ron Sands</t>
  </si>
  <si>
    <t>Jim Johnson</t>
  </si>
  <si>
    <t>William Kandel</t>
  </si>
  <si>
    <t>Carol Jones, John Horowitz, Marc Ribaudo, Ron Sands</t>
  </si>
  <si>
    <t>James MacDonald, Margriet Caswell, Greg Pompelli, Richard Stillman, Marca Weinberg, William McBride</t>
  </si>
  <si>
    <t>Joanne Guthrie, Margaret Andrews</t>
  </si>
  <si>
    <t>Anita Regmi, Nancy Cochrane, Keith Fuglie, Nicholas Rada, Shahla Shapouri, Stacey Rosen</t>
  </si>
  <si>
    <t>Vince Breneman, Mary Bohman, Margriet Caswell</t>
  </si>
  <si>
    <t>Edwin Young, Fred Gale, Gerald Plato, Michael Adjemian, Mark Ash, William McBride, Andrea Woolverton</t>
  </si>
  <si>
    <t>LeRoy Hansen, Margriet Caswell, Tom Capehart, William Coyle</t>
  </si>
  <si>
    <t>Jayachandran Variyam, Steve Crutchfield</t>
  </si>
  <si>
    <t>Birgit Meade, Felix Baquedano, Francis Tuan</t>
  </si>
  <si>
    <t>Cheryl Christensen, Felix Baquedano</t>
  </si>
  <si>
    <t>Catherine Greene, Margriet Caswell, Steve Crutchfield</t>
  </si>
  <si>
    <t>Edward Allen, Janet Perry, Michael Price</t>
  </si>
  <si>
    <t>Victor Oliveira</t>
  </si>
  <si>
    <t>Michelle Da Pra</t>
  </si>
  <si>
    <t>David Harvey, Lewrene Glaser</t>
  </si>
  <si>
    <t>Edwin Young, Cheryl Christensen, Roger Claassen, Donald Blayney, Robert Dismukes, Erik Dohlman, Joseph Cooper, Jim Stout, John Wainio, James MacDonald, Mary Ahearn, Margaret Andrews, Margriet Caswell, Mark Prell, Ron Durst, Stephen Haley, Shahla Shapouri, Stacey Rosen, Stephen MacDonald, Richard Stillman, Tom Capehart, William Coyle, Marca Weinberg, Andrea Woolverton</t>
  </si>
  <si>
    <t>Donald Blayney, Ephraim Leibtag, James MacDonald, Richard Stillman</t>
  </si>
  <si>
    <t>David McGranahan, Ron Durst, Richard Reeder, Sarah Low, William Kandel</t>
  </si>
  <si>
    <t>Laurian Unnevehr, James MacDonald, Mary Bohman, Michael Hand</t>
  </si>
  <si>
    <t>Daniel Hellerstein, Jessica Gottlieb, LeRoy Hansen, Michael Hand, Marc Ribaudo, Paul Heisey</t>
  </si>
  <si>
    <t>Donald Blayney, Hayden Stewart, James MacDonald, Steve Crutchfield, Richard Stillman</t>
  </si>
  <si>
    <t>Anita Regmi, Mark Nord, Maurice Landes, Paul Heisey</t>
  </si>
  <si>
    <t>Cheryl Christensen, Stacey Rosen</t>
  </si>
  <si>
    <t>Mary Bohman, Margriet Caswell, Timothy Parker</t>
  </si>
  <si>
    <t>Carol Jones, Jessica Todd, Mary Ahearn, Michael LeBlanc, Steve Crutchfield</t>
  </si>
  <si>
    <t>Keith Fuglie, Margriet Caswell, Mark Prell, Shahla Shapouri, Sarahelen Thompson</t>
  </si>
  <si>
    <t>Margriet Caswell, Ron Sands, Steve Crutchfield, Scott Malcolm</t>
  </si>
  <si>
    <t>James MacDonald, Mitch Morehart, Patrick Sullivan</t>
  </si>
  <si>
    <t>Felix Baquedano, Shahla Shapouri</t>
  </si>
  <si>
    <t>John Kort, Kenneth Hanson</t>
  </si>
  <si>
    <t>Constanza Valdes, Margriet Caswell, Scott Malcolm, William Coyle, Paul Westcott</t>
  </si>
  <si>
    <t>Agnes Perez, Catherine Greene, Donna Roberts, Gary Lucier, Margriet Caswell, Michelle Da Pra, Michael LeBlanc, Susan Pollack, Greg Pompelli</t>
  </si>
  <si>
    <t>Elise Golan, Kenneth Mathews, William McBride</t>
  </si>
  <si>
    <t>Keith Fuglie, Shahla Shapouri</t>
  </si>
  <si>
    <t>Kathryn Quanbeck</t>
  </si>
  <si>
    <t>Greg Pompelli, Richard Stillman</t>
  </si>
  <si>
    <t>Donna Roberts, Laurian Unnevehr, Michael LeBlanc, Mary Anne Normile, Sarahelen Thompson</t>
  </si>
  <si>
    <t>Kathryn Quanbeck, Roger Hoskin, Richard Stillman</t>
  </si>
  <si>
    <t>Michael Adjemian, Greg Pompelli</t>
  </si>
  <si>
    <t>David Banker, Mitch Morehart, Robert Hoppe</t>
  </si>
  <si>
    <t>Cheryl Christensen, Laurian Unnevehr, Mary Bohman, Margriet Caswell, Michael LeBlanc, Sarahelen Thompson</t>
  </si>
  <si>
    <t>Catherine Greene, Mary Bohman, Margriet Caswell, Michael Hand, Michele Ver Ploeg, Travis Smith</t>
  </si>
  <si>
    <t>Jorge Fernandez-Cornejo, Steve Crutchfield, Stephen MacDonald, Sarahelen Thompson</t>
  </si>
  <si>
    <t>Anne Effland, Carol Jones, Roger Claassen, Joseph Cooper, John Horowitz, Kelly Day-Rubenstein, LeRoy Hansen, Marc Ribaudo, Paul Heisey, Ron Sands, Steven Zahniser</t>
  </si>
  <si>
    <t>Katherine Ralston, Stephen Martinez, Michelle Da Pra, Patrick Canning, Shellye Clark, Stephen Vogel</t>
  </si>
  <si>
    <t>Carolyn Dimitri, Catherine Greene, Lydia Oberholtzer</t>
  </si>
  <si>
    <t>Birgit Meade, Steve Crutchfield</t>
  </si>
  <si>
    <t>Cheryl Christensen, John Kort, Laurian Unnevehr, Margriet Caswell, Michael LeBlanc, Mary Anne Normile, Suchada Langley</t>
  </si>
  <si>
    <t>David Smallwood, Joanne Guthrie, Katherine Ralston, Laura Tiehen, Mark Nord, Michele Ver Ploeg</t>
  </si>
  <si>
    <t>Cheryl Christensen, Mary Bohman, Sarahelen Thompson</t>
  </si>
  <si>
    <t>Roger Claassen, Jayson Beckman, James Williamson, Marcel Aillery, Michael Livingston, Ron Sands, Glenn Schaible</t>
  </si>
  <si>
    <t>Agnes Perez, Allen Baker, Cynthia Nickerson, Donald Blayney, David Torgerson, Eldon Ball, Ephraim Leibtag, Gary Lucier, Gary Vocke, Howard Elitzak, Hodan Farah Wells, Mary Ahearn, Mark Gehlhar, Nora Brooks, Nathan Childs, Penni Korb, Greg Pompelli, Robert Hoppe, Roger Strickland, Stephen Haley, Timothy Parker, Robert Williams, William Kandel, Wilma Davis</t>
  </si>
  <si>
    <t>Roger Claassen, Daniel Hellerstein, Erik ODonoghue, Fernando Carriazo, Jayson Beckman, Michael Hand, Scott Malcolm, Marca Weinberg</t>
  </si>
  <si>
    <t>Cheryl Christensen, Kathryn Quanbeck, Shahla Shapouri, Stacey Rosen</t>
  </si>
  <si>
    <t>Mary Bohman, Michael LeBlanc, Sarahelen Thompson</t>
  </si>
  <si>
    <t>Cheryl Christensen, John Kort, Laurian Unnevehr, Mary Bohman, Michael LeBlanc, Sarahelen Thompson</t>
  </si>
  <si>
    <t>Elizabeth Frazao, Mark Prell</t>
  </si>
  <si>
    <t>James MacDonald, Phillip Kaufman</t>
  </si>
  <si>
    <t>Janet Perry, Mildred Haley, Steve Crutchfield, Sarahelen Thompson, Richard Stillman</t>
  </si>
  <si>
    <t>Elise Golan, Jayachandran Variyam, Laurian Unnevehr, Michael LeBlanc, Rosanna Morrison</t>
  </si>
  <si>
    <t>Cheryl Christensen, John Kort, Laurian Unnevehr, Mary Bohman, Margriet Caswell, Michael LeBlanc, Ron Bianchi, Sarahelen Thompson</t>
  </si>
  <si>
    <t>Kenneth Mathews, Linda Calvin</t>
  </si>
  <si>
    <t>Carol Jones, Roger Claassen, Margriet Caswell, Scott Malcolm</t>
  </si>
  <si>
    <t>Erik Dohlman, Marca Weinberg, Paul Westcott</t>
  </si>
  <si>
    <t>Cheryl Christensen, Margriet Caswell, Steve Crutchfield</t>
  </si>
  <si>
    <t>David Smallwood, Steve Crutchfield</t>
  </si>
  <si>
    <t>Shahla Shapouri, Stacey Rosen</t>
  </si>
  <si>
    <t>Allen Baker, Roger Claassen, Edward Allen, Mark Ash, Scott Malcolm, Paul Westcott</t>
  </si>
  <si>
    <t>Cheryl Christensen, David Nulph, Jim Johnson, John Kort, Mary Bohman, Margriet Caswell, Theodore Covey</t>
  </si>
  <si>
    <t>David Smallwood, Mark Prell, Steve Crutchfield</t>
  </si>
  <si>
    <t>Cheryl Christensen, James MacDonald, Steve Crutchfield</t>
  </si>
  <si>
    <t>Cheryl Christensen, John Kort, Margriet Caswell, William Coyle, Steven Zahniser</t>
  </si>
  <si>
    <t>Cheryl Christensen, Fred Kuchler, Margriet Caswell, Michael LeBlanc, Susan Pollack, Richard Reeder</t>
  </si>
  <si>
    <t>Frederic Hoff</t>
  </si>
  <si>
    <t>Gary Lucier, Hodan Farah Wells, Lewrene Glaser, Nora Brooks, Roger Strickland</t>
  </si>
  <si>
    <t>Kenneth Hanson, Stephen Vogel</t>
  </si>
  <si>
    <t>Jayson Beckman, Michael Livingston</t>
  </si>
  <si>
    <t>Robert Gibbs, Richard Reeder, Tim Wojan</t>
  </si>
  <si>
    <t>Edwin Young, Mary Bohman, Margriet Caswell, Mitch Morehart, Ron Durst, Steve Crutchfield, Sarahelen Thompson</t>
  </si>
  <si>
    <t>Cheryl Christensen, Mary Bohman, Margriet Caswell, Sarahelen Thompson, Marca Weinberg</t>
  </si>
  <si>
    <t>Daniel Hellerstein, Fernando Carriazo, James Williamson, Margriet Caswell, Marc Ribaudo, Glenn Schaible, Marca Weinberg</t>
  </si>
  <si>
    <t>Mary Ahearn, Michael Hand</t>
  </si>
  <si>
    <t>James Whitaker</t>
  </si>
  <si>
    <t>David Kelch, May Peters, Richard Stillman, William Coyle, Steven Zahniser</t>
  </si>
  <si>
    <t>Cheryl Christensen, John Horowitz, Ron Sands, Suchada Langley, Scott Malcolm</t>
  </si>
  <si>
    <t>Elise Golan, Sarahelen Thompson</t>
  </si>
  <si>
    <t>Richard Reeder, Timothy Parker, Tim Wojan</t>
  </si>
  <si>
    <t>Roger Hoskin</t>
  </si>
  <si>
    <t>Kathryn Quanbeck, James MacDonald, Richard Stillman</t>
  </si>
  <si>
    <t>John Kort, Mary Bohman, Marca Weinberg</t>
  </si>
  <si>
    <t>Elise Golan, Steve Crutchfield</t>
  </si>
  <si>
    <t>Barry Krissoff, Margriet Caswell, Michael LeBlanc</t>
  </si>
  <si>
    <t>Donald Blayney, David Harvey, Keithly Jones</t>
  </si>
  <si>
    <t>Francis Tuan, William Liefert</t>
  </si>
  <si>
    <t>Biing-Hwan Lin, Catherine Greene, Margriet Caswell</t>
  </si>
  <si>
    <t>Barry Krissoff, Edward Allen, Fred Gale, Jorge Fernandez-Cornejo, Margriet Caswell, Michael Livingston, Nora Brooks, Utpal Vasavada</t>
  </si>
  <si>
    <t>Cheryl Christensen, Margriet Caswell, Michael LeBlanc</t>
  </si>
  <si>
    <t>Anne Effland, Roger Claassen, Daniel Hellerstein, Fernando Carriazo, Marcel Aillery, Margriet Caswell, Michael Hand, Marc Ribaudo, Glenn Schaible, Tim Wojan</t>
  </si>
  <si>
    <t>Francis Tuan, John Dyck, Janet Perry, Kathryn Quanbeck, Mary Anne Normile, Greg Pompelli, Shahla Shapouri, Suchada Langley, Stacey Rosen</t>
  </si>
  <si>
    <t>Carolyn Dimitri</t>
  </si>
  <si>
    <t>Edwin Young, Cheryl Christensen, Elise Golan, Margriet Caswell, Richard Reeder, Marca Weinberg</t>
  </si>
  <si>
    <t>Erik Dohlman, Scott Malcolm, Paul Westcott</t>
  </si>
  <si>
    <t>Catherine Greene, Daniel Pick, Mary Bohman, Patrick Sullivan, Utpal Vasavada</t>
  </si>
  <si>
    <t>Last, First</t>
  </si>
  <si>
    <t>ERS Staff</t>
  </si>
  <si>
    <t>No. of ERS Reports: Lead Author</t>
  </si>
  <si>
    <t>Count of ERS-authord articles</t>
  </si>
  <si>
    <t>Count of ERS-authored articles</t>
  </si>
  <si>
    <t>Eastern Economic Journal</t>
  </si>
  <si>
    <t>Journal of Income Distribution</t>
  </si>
  <si>
    <t>Biomass and Bioenergy</t>
  </si>
  <si>
    <t>Count of ERS-Authored articles</t>
  </si>
  <si>
    <t>Journal of Development Effectiveness</t>
  </si>
  <si>
    <t>Martin, P.  and L. Calvin.</t>
  </si>
  <si>
    <t>Finkelstein, E., C. Zhen, J. Nonnemaker, and J. Todd</t>
  </si>
  <si>
    <t>Taheripour, F., T. Hertel, W. Tyner, J. Beckman, and D. Birur</t>
  </si>
  <si>
    <t>Wang, Z., M. Gehlhar, and S. Yao</t>
  </si>
  <si>
    <t>Zilberman, D., S. Sexton, M. Marra, and J. Fernandez-Cornejo</t>
  </si>
  <si>
    <t>Izon, G., M. Hand, M. Fontenla, and R. Berrens</t>
  </si>
  <si>
    <t>Moffitt, L., J. Stranlund, and C. Osteen</t>
  </si>
  <si>
    <t>Just, D., L. Mancino, and B. Wansink</t>
  </si>
  <si>
    <t>Zhang, Z., L. Lohr, C. Escalante, and M. Wetzstein</t>
  </si>
  <si>
    <t>Hill, B., and T. Wojan</t>
  </si>
  <si>
    <t>Johnson, T., D. Roberts, and T. Wojan</t>
  </si>
  <si>
    <t>Huffman, S., H. Jensen, and A. Tegene</t>
  </si>
  <si>
    <t>Chang, H., M. Ver Ploeg, and B. Lin</t>
  </si>
  <si>
    <t>Huffman, W., S. Huffman, A., Tegene, and K. Rickersten</t>
  </si>
  <si>
    <t>Harri, A, B. Brorsen, A. Muhammad, and J. Anderson</t>
  </si>
  <si>
    <t>Mishra, A., H. El-Osta, and S. Shaik</t>
  </si>
  <si>
    <t>Hodges, R., Buzby, J., and B. Bennett</t>
  </si>
  <si>
    <t>Tsakiridou, E., K. Mattas, and A. Somwaru</t>
  </si>
  <si>
    <t>Khanal, A., J. Gillespie, and J. MacDonald</t>
  </si>
  <si>
    <t>Lohr, L. and T. Park</t>
  </si>
  <si>
    <t>Gaarder, M., A. Glassman, and J. Todd</t>
  </si>
  <si>
    <t>Wilde, P., Nord, M., and R. Zager</t>
  </si>
  <si>
    <t>Everson, R, and K. Fuglie</t>
  </si>
  <si>
    <t>Demi, M., A. Coleman-Jensen, and A. Snyder</t>
  </si>
  <si>
    <t>McKinnish, T., R. Walsh, and T. White</t>
  </si>
  <si>
    <t>Lambert, D., J. Brown, and R. Florax</t>
  </si>
  <si>
    <t>Parado, E. and W. Kandel</t>
  </si>
  <si>
    <t>Reifschneider, M., K. Hamrick, J. Lacey</t>
  </si>
  <si>
    <t>Chang H., D. Just, and B. Lin</t>
  </si>
  <si>
    <t>Gardner, J., R. Nehring, and C. Nelson</t>
  </si>
  <si>
    <t>Nguyen, S., and M. Ollinger</t>
  </si>
  <si>
    <t>Briggeman, B., C. Towe, and M. Morehart</t>
  </si>
  <si>
    <t>Berck, P., E. Leibtag, A. Solis, and S. Villas-Boas</t>
  </si>
  <si>
    <t>Dumagan, J., and V. Ball</t>
  </si>
  <si>
    <t>Gulati, A., M. Landes, and K. Ganguly</t>
  </si>
  <si>
    <t>Skolrud, T., E. O’Donoghue, C. Shumway, and A. Melhim</t>
  </si>
  <si>
    <t>Gundersen, C., D. Jolliffe, and L. Tiehen</t>
  </si>
  <si>
    <t>Agarwal, S., V. Sethi, P. Gupta, M. Jha, A. Agnihotri, and M. Nord</t>
  </si>
  <si>
    <t>Melhim, A., E. O'Donoghue, and C.R. Shumway</t>
  </si>
  <si>
    <t>Broda, C., E. Leibtag, and D. Weinstein</t>
  </si>
  <si>
    <t>Griffith, R., E. Leibtag, A. Leicester, and A. Nevo.</t>
  </si>
  <si>
    <t>Winters, P., S. Guy, and J. Todd</t>
  </si>
  <si>
    <t>Lino, M., and A. Carlson</t>
  </si>
  <si>
    <t>You W., G. Zhang, B. Davy, A. Carlson, and B. Lin</t>
  </si>
  <si>
    <t>Paarlberg, P., A. Hillberg-Seitzinger, J. Lee, and K. Mathews</t>
  </si>
  <si>
    <t>Gillespie, J., T. Mark, C. Sandretto, and R. Nehring</t>
  </si>
  <si>
    <t>Horowitz, J.K., L. Lynch, and A. Stocking</t>
  </si>
  <si>
    <t>Racine, E., K. Frick, J. Guthrie, and D. Strobino</t>
  </si>
  <si>
    <t>Rafiei, M., M. Nord, A. Sadeghizadeh, and M. Entezari</t>
  </si>
  <si>
    <t>Wilson, B., E. Berry, M. Toney, Y. Kim, and J. Cromartie</t>
  </si>
  <si>
    <t>Lambert, D., T. Wojan, and P. Sullivan</t>
  </si>
  <si>
    <t>Melhim, A., E.J. O'Donoghue, and C.R. Shumway</t>
  </si>
  <si>
    <t>Nagler, A., D. Menkhaus, C. Bastian, N. Ballenger, E. O'Donoghue, and C. Young</t>
  </si>
  <si>
    <t>Roberts, M., D. Schimmelpfennig, M. Livingston, and E. Ashley</t>
  </si>
  <si>
    <t>Wang, Z., H. Yuan, and F. Gale</t>
  </si>
  <si>
    <t>Zhen, C., J. Taylor, M. Muth, and E. Leibtag</t>
  </si>
  <si>
    <t>Wise, M., K. Calvin, A. Thomson, L. Clarke, B. Bond-Lamberty, R. Sands, S.J. Smith, A. Janetos, and J. Edmonds</t>
  </si>
  <si>
    <t>Woods, M., S. Thornsbury, and K. Raper</t>
  </si>
  <si>
    <t>Pruitt, J., J. Gillespie, R. Nehring, and B. Qushim</t>
  </si>
  <si>
    <t>Cui, J., H. Lapan, G. Moschini and J. Cooper</t>
  </si>
  <si>
    <t>Chen, W., M. Marchant, and A. Muhammad</t>
  </si>
  <si>
    <t>Markley, D., and S. Low</t>
  </si>
  <si>
    <t>Wei, X., and S. Thornsbury</t>
  </si>
  <si>
    <t>Du, X. and M. McPhail</t>
  </si>
  <si>
    <t>Shortle, J., M. Ribaudo, R. Horan, and D. Blandford</t>
  </si>
  <si>
    <t>Salois, M., C. Moss, and K. Erickson</t>
  </si>
  <si>
    <t>Isengildina-Massa, O., S. MacDonald, and R. Xie</t>
  </si>
  <si>
    <t>Kassie, M., P. Zikhali, J. Pender, and G. Kohlin</t>
  </si>
  <si>
    <t>Burnett, P., T. Kuethe, and C. Price</t>
  </si>
  <si>
    <t>Gitter, S., J. Weber, B. Barham, M. Callenes, and J. Lewis</t>
  </si>
  <si>
    <t>Danielson, C., J. Klerman, M. Andrews, and D. Krimm</t>
  </si>
  <si>
    <t>Loesch, C., R. Reynolds, and L. Hansen</t>
  </si>
  <si>
    <t>Hoffmann, S., M. Batz, and J. Morris</t>
  </si>
  <si>
    <t>Singerman, A., K. Delate, C. Chase, C. Greene, M. Livingston, S. Lence, and C. Hart</t>
  </si>
  <si>
    <t>Shumway, C., J. Delgado, T. Bunch, L. Hansen, and M. Ribaudo</t>
  </si>
  <si>
    <t>Number of Staff Analyes: Lead</t>
  </si>
  <si>
    <t>Number of Staff Analysis: Contrib.</t>
  </si>
  <si>
    <t>Carson, A., and E. Frazao</t>
  </si>
  <si>
    <t>Food Costs, Diet Quality and Energy Balance in the United States</t>
  </si>
  <si>
    <t>Physiological Behavior</t>
  </si>
  <si>
    <t>What is the appropriate metric to use for the cost of food?</t>
  </si>
  <si>
    <t>Davis, G. and A. Carlson</t>
  </si>
  <si>
    <t>Campbell, B., R. Nayga, and B. Lin</t>
  </si>
  <si>
    <t>Analysis of Food Away from Home Expenditures by Meal Occasion: Are Transactional Variables and Prior Purchase Behavior Important?,</t>
  </si>
  <si>
    <t>Journal of Foodservice Business Research</t>
  </si>
  <si>
    <t>Guthrie, J. and C. Cho</t>
  </si>
  <si>
    <t>School and District-Level Characteristics Associated with Participation in the Afterschool Snack Component of the National School Lunch Program</t>
  </si>
  <si>
    <t>Guthrie, J</t>
  </si>
  <si>
    <t>What’s In the Shopping Cart? Food Purchase Research Provides Insights into Diet Quality</t>
  </si>
  <si>
    <t>Nutrition Today</t>
  </si>
  <si>
    <t>Lin, B., M. Ver Ploeg, Panagiotis Kasteridis, and Steven T. Yen</t>
  </si>
  <si>
    <t>The Roles of Food Prices and Food Access in Determining Food Purchases of Low-Income Households</t>
  </si>
  <si>
    <t>Journal Policy Modeling</t>
  </si>
  <si>
    <t>Mancino, L., J. Todd, J. Guthrie  and B. Lin</t>
  </si>
  <si>
    <t>Food Away From Home and Childhood Obesity</t>
  </si>
  <si>
    <t>Current Obesity Reviews</t>
  </si>
  <si>
    <t>Muth, Mary K., Shawn A. Karns, Michal Zmuda, Michaela C. Coglaiti, Mark Koyanagi, Kiyah Duffey, Carolyn Dunn, Helen H. Jensen, and Christian Gregory</t>
  </si>
  <si>
    <t>Price, Nutrition, Time, and Other Trade-Offs: A Web-Based Food Value Analysis Application to Compare Foods at Different Levels of Preparation and Processing</t>
  </si>
  <si>
    <t>Nord, Mark and Alisha Coleman-Jensen</t>
  </si>
  <si>
    <t>Improving Food Security Classification of Households With Children</t>
  </si>
  <si>
    <t>Okrent, A. and J. MacEwan</t>
  </si>
  <si>
    <t>The Effects of Prices, Advertising, and Demographic Composition on Demand for Nonalcoholic Beverages</t>
  </si>
  <si>
    <t>Park, T</t>
  </si>
  <si>
    <t>Food Demand, Diet and Health- The Role Played by Managers of Agribusinesses</t>
  </si>
  <si>
    <t>Ver Ploeg, M., and J. Todd</t>
  </si>
  <si>
    <t>Caloric Beverage Intake among Adult Supplemental Nutrition Assistance Program Participants</t>
  </si>
  <si>
    <t>American Journal of Public Health</t>
  </si>
  <si>
    <t>Wilde, P., Llobrera, J. and Ver Ploeg, M</t>
  </si>
  <si>
    <t>Population Density, Poverty, and Food Retail Access in the United States: An Empirical Approach</t>
  </si>
  <si>
    <t>North American Agricultural Trade Policy: Are Super-Regionalism and Deeper Regional Integration the ‘Next Big Thing’ after NAFTA?</t>
  </si>
  <si>
    <t>Agriculture, transportation and the timing of urbanization: Global analysis at the grid cell level</t>
  </si>
  <si>
    <t>Price Risk and Exporter Competition in China’s Soybean Market</t>
  </si>
  <si>
    <t>Nigatu, G</t>
  </si>
  <si>
    <t>The level of pollution and the economic growth factor: a nonparametric approach to environmental Kuznets curve</t>
  </si>
  <si>
    <t>Journal of Quantitative Economics</t>
  </si>
  <si>
    <t>Governing international freshwater resources: an analysis of treaty design</t>
  </si>
  <si>
    <t>Journal of International Environmental Agreements: Politics, Law and Economics</t>
  </si>
  <si>
    <t>Effect of Approved Destination Status on Mainland Chinese Travel Abroad</t>
  </si>
  <si>
    <t>Asian Economic Journal</t>
  </si>
  <si>
    <t>Deductibles versus Coinsurance in Shallow-Loss Crop Insurance</t>
  </si>
  <si>
    <t>Effect of Health Insurance Coverage on Labor Allocation: Evidence from US Farm Households</t>
  </si>
  <si>
    <t>Are Agribusinesses an Investor Safe Haven?</t>
  </si>
  <si>
    <t>Examining Labor Substitution: Does Family Matter for U.S. Cash Grain Farmers?</t>
  </si>
  <si>
    <t>Copula-Based Models of Systemic Risk in United States Agriculture: Implications for Crop Insurance and Reinsurance Contracts</t>
  </si>
  <si>
    <t>Big Assumptions for Small Samples in Crop Insurance</t>
  </si>
  <si>
    <t>Does Media Influence Consumer Demand? The Case of lean Finely Textured Beef in the United States</t>
  </si>
  <si>
    <t>Dong, D., C.G. Davis, and H. Stewart</t>
  </si>
  <si>
    <t>The Quantity and Variety of Households’ Meat Purchases: A Censored Demand System Approach</t>
  </si>
  <si>
    <t>Journal of Economic Growth</t>
  </si>
  <si>
    <t>Livestock Gross Margin-Dairy: An Assessment of Its Effectiveness as a Risk Management Tool and Its Potential to Induce Supply Expansion</t>
  </si>
  <si>
    <t>Linking the Price of Agricultural Land to Use Values and Amenities</t>
  </si>
  <si>
    <t>Identifying the Extent of the Urban Fringe and Its Impact on Agricultural Land Values,</t>
  </si>
  <si>
    <t>Impacts of Return Migration on Rural U.S. Communities</t>
  </si>
  <si>
    <t>Housing and Society</t>
  </si>
  <si>
    <t>Subprime Lending and Its Impacts on Rural Housing Markets</t>
  </si>
  <si>
    <t>Potential Effects of Climate Change on the Productivity of U.S. Dairies</t>
  </si>
  <si>
    <t>Assessing the Impact of Health Insurance and Other Socioeconomic Factors on the Inequality in Health Care Expenditures among Farm Households</t>
  </si>
  <si>
    <t>Marré, A.W.</t>
  </si>
  <si>
    <t>College Education in the Post-Recession Rural Economy</t>
  </si>
  <si>
    <t>Under Pressure: Community Water Systems in the United States—A Production Model with Water Quality and Organization Type Effects</t>
  </si>
  <si>
    <t>What is driving economic and financial success of US cow-calf operations?</t>
  </si>
  <si>
    <t>Making Time for Agricultural and Life Science Research: Technical Change and Productivity Gains</t>
  </si>
  <si>
    <t>Encouraging Reductions in Nonpoint Source Pollution through Point-nonpoint Trading: The Roles of Baseline Choice and Practice Subsidies,</t>
  </si>
  <si>
    <t>Applied Economics Perspectives and Policy</t>
  </si>
  <si>
    <t>Climate Change Economics</t>
  </si>
  <si>
    <t>European Energy Efficiency and Decarbonization Strategies Beyond 2030 – A Sectoral Multi-Model Decomposition</t>
  </si>
  <si>
    <t>Economic effects of bioenergy in the United States and Europe: A general equilibrium approach focusing on forest biomass</t>
  </si>
  <si>
    <t>University spinoffs and the ‘performance premium</t>
  </si>
  <si>
    <t>Delay and secrecy: does industry sponsorship jeopardize disclosure of academic research?</t>
  </si>
  <si>
    <t>University Research Alliances, Absorptive Capacity, and the Contribution of Startups to Employment Growth</t>
  </si>
  <si>
    <t>Economics of Innovation and New Technology</t>
  </si>
  <si>
    <t>Impacts of Energy Schocks on U.S. Agricultural Productivity Growth and Commodoty Prices—A Structural VAR Analysis</t>
  </si>
  <si>
    <t>Leveraging Wealth from Farmland Appreciation: Borrowing, Land Ownership, and Farm Expansion</t>
  </si>
  <si>
    <t>Using Rural Innovation Principles for University Renaissance</t>
  </si>
  <si>
    <t>What to Do About the ‘Cult of Statistical Significance?’: A Renewable Fuel Application using the Neyman-Pearson Protocol</t>
  </si>
  <si>
    <t>(blank)</t>
  </si>
  <si>
    <t>FED+MTED</t>
  </si>
  <si>
    <t xml:space="preserve">Applied Economic Perspectives and Policy </t>
  </si>
  <si>
    <t>Ahearn, M., and J. Sterns.</t>
  </si>
  <si>
    <t>Brown, J., S. Goetz, M. Ahearn, and C. Liang.</t>
  </si>
  <si>
    <t>Ahearn, M., J. Williamson, and N. Black.</t>
  </si>
  <si>
    <t>Implications of Health Care Reform for Farm Businesses and Families.</t>
  </si>
  <si>
    <t>Arita, S., and P. Leung.</t>
  </si>
  <si>
    <t>A Technical Efficiency Analysis of Hawaii’s Aquaculture Industry.</t>
  </si>
  <si>
    <t>Arita, S., D. Hemanchandra, and P. Leung.</t>
  </si>
  <si>
    <t>Can Local Farms Survive Globalization?.</t>
  </si>
  <si>
    <t>Arita, S., S. La Croix, and C. Edmonds.</t>
  </si>
  <si>
    <t>Effect of Approved Destination Status on Mainland Chinese Travel Abroad.</t>
  </si>
  <si>
    <t>Arita, S., and K. Tanaka.</t>
  </si>
  <si>
    <t>Heterogeneous Multinational Firms and Productivity Gains from Falling FDI Barriers.</t>
  </si>
  <si>
    <t>Mauthe-Barnes, M., S. Gray, S. Arita, J. Lynham, and P. Leung.</t>
  </si>
  <si>
    <t>What Determines Social Capital in a Social–Ecological System? Insights from a Network Perspective.</t>
  </si>
  <si>
    <t>Consumers' Response When Regulators Are Uncertain About the Source of Foodborne Illness.</t>
  </si>
  <si>
    <t>Ball, E., D. Schimmelpfennig, and S. Wang.</t>
  </si>
  <si>
    <t>Is U.S. Agricultural Productivity Growth Slowing?.</t>
  </si>
  <si>
    <t>Ball, E., C. San Juan Mesonada, and C. Ulloa.</t>
  </si>
  <si>
    <t>State productivity growth in agriculture: catching-up and the business cycle.</t>
  </si>
  <si>
    <t>Baquedano, F., and W. Liefert.</t>
  </si>
  <si>
    <t>Market Integration and Price Transmission in Consumer Markets of Developing Countries.</t>
  </si>
  <si>
    <t>Beckman, J., and I. Xiarchos.</t>
  </si>
  <si>
    <t>Why are California farmers adopting more (and larger) renewable energy operations.</t>
  </si>
  <si>
    <t>Plevin, R., J. Beckman, A. Golub, J. Witcover, and M. O'Hare.</t>
  </si>
  <si>
    <t>Carbon Accounting and Economic Model Uncertainty of Emissions from Biofuels-Induced Land Use Change .</t>
  </si>
  <si>
    <t>Borchers, A., I. Xiarchos, and J. Beckman.</t>
  </si>
  <si>
    <t>Determinants of wind and solar energy system adoption by U.S. farmers: a multilevel modelling approach.</t>
  </si>
  <si>
    <t>Delbecq, B., T. Kuethe, and A. Borchers.</t>
  </si>
  <si>
    <t>Identifying the Extent of the Urban Fringe and Its Impact on Agricultural Land Values.</t>
  </si>
  <si>
    <t>Borchers, A., J. Ifft, and T. Kuethe.</t>
  </si>
  <si>
    <t>Linking the Price of Agricultural Land to Use Values and Amenities.</t>
  </si>
  <si>
    <t>Popkin, J., J. Duke, A. Borchers, and T. Ilvento.</t>
  </si>
  <si>
    <t>Social costs from proximity to hydraulic fracturing in New York State.</t>
  </si>
  <si>
    <t>Kelly, J., P. Canning, and A. Weersink.</t>
  </si>
  <si>
    <t>Decomposing the Farmer’s Share of the Food Dollar.</t>
  </si>
  <si>
    <t>Carlson, A., D. Dong, and M. Lino.</t>
  </si>
  <si>
    <t>Association between Total Diet Cost and Diet Quality is Limited.</t>
  </si>
  <si>
    <t>Carlson, A., and E. Frazão.</t>
  </si>
  <si>
    <t>Food costs, diet quality and energy balance in the U.S..</t>
  </si>
  <si>
    <t>Carlson, A., and G. Davis.</t>
  </si>
  <si>
    <t>What is the appropriate metric to use for the cost of food?.</t>
  </si>
  <si>
    <t>Nord, M., and A. Coleman-Jensen.</t>
  </si>
  <si>
    <t>Improving Food Security Classification of Households With Children.</t>
  </si>
  <si>
    <t>Coleman-Jensen, A., and K. Fitzpatrick.</t>
  </si>
  <si>
    <t>Food on the Fringe: Food Security and the Use of Payday Loans.</t>
  </si>
  <si>
    <t>Cooper, J., and B. Delbecq.</t>
  </si>
  <si>
    <t>A Multi-Region Approach to Assessing Fiscal and Farm Level Consequences of Government Support for Farm Risk Management.</t>
  </si>
  <si>
    <t>von Reichert, C., J. Cromartie, and R. Arthun.</t>
  </si>
  <si>
    <t>Nelson, P., and J. Cromartie.</t>
  </si>
  <si>
    <t>Subprime Lending and Its Impacts on Rural Housing Markets.</t>
  </si>
  <si>
    <t>D'Antoni, J., and J. Detre.</t>
  </si>
  <si>
    <t>Are Agribusinesses an Investor Safe Haven?.</t>
  </si>
  <si>
    <t>D'Antoni, J., A. Mishra, and A. Khanal.</t>
  </si>
  <si>
    <t>Effect of Health Insurance Coverage on Labor Allocation: Evidence from US Farm Households.</t>
  </si>
  <si>
    <t>D'Antoni, J., A. Khanal, and A. Mishra.</t>
  </si>
  <si>
    <t>Examining Labor Substitution: Does Family Matter for U.S. Cash Grain Farmers?.</t>
  </si>
  <si>
    <t>Hahn, W., and C. Davis.</t>
  </si>
  <si>
    <t>Economic and demographic factors affecting U.S. demand for lunch meats.</t>
  </si>
  <si>
    <t>Davis, C., A. Muhammad, D. Karemera, and D. Harvey.</t>
  </si>
  <si>
    <t>The Impact of Exchange Rate Volatility on World Broiler Trade.</t>
  </si>
  <si>
    <t>Davis, C.</t>
  </si>
  <si>
    <t>What Impact Does Exchange Rate Volatility Have on World Turkey Trade Flows?.</t>
  </si>
  <si>
    <t>Dong, D., C. Davis, and H. Stewart.</t>
  </si>
  <si>
    <t>The Quantity and Variety of Households’ Meat Purchases: A Censored Demand System Approach.</t>
  </si>
  <si>
    <t>Duquette, E., N. Higgins, and J. Horowitz.</t>
  </si>
  <si>
    <t>Inferring discount rates from time-preference experiments.</t>
  </si>
  <si>
    <t>The Effects of the Federal Estate Tax on Farm Households.</t>
  </si>
  <si>
    <t>A Typology of Socioeconomic Disadvantage among Farm Operator Households: Assessment of Contributing Factors Using Evidence from National Surveys.</t>
  </si>
  <si>
    <t>Assessing the Impact of Health Insurance and Other Socioeconomic Factors on the Inequality in Health Care Expenditures among Farm Households.</t>
  </si>
  <si>
    <t>An Index of Socio-Economic Well-Being of U.S. Farm Households.</t>
  </si>
  <si>
    <t>Farrin, K., and M. Miranda.</t>
  </si>
  <si>
    <t>A Heterogeneous Agent Model of Credit-Linked Index Insurance and Farm Technology Adoption.</t>
  </si>
  <si>
    <t>Fernandez-Cornejo, J., C. Hallahan, R. Nehring, S. Wechsler, and A. Grube.</t>
  </si>
  <si>
    <t>Conservation Tillage, Herbicide Use, and Genetically Engineered Crops in the United States.</t>
  </si>
  <si>
    <t>Food in Popular Literature.</t>
  </si>
  <si>
    <t>Fuglie, K., and S. Wang.</t>
  </si>
  <si>
    <t>Productivity Growth in Global Agriculture Shifting to Developing Countries.</t>
  </si>
  <si>
    <t>Ferrier, P., and J. Buzby.</t>
  </si>
  <si>
    <t>Response to Mark Powell's Comments.</t>
  </si>
  <si>
    <t>The Limits of Food Safety Testing: A Case Study of Escherichia coli Testing of Beef Trim.</t>
  </si>
  <si>
    <t>Ferrier, P., and C. Zhen.</t>
  </si>
  <si>
    <t>The producer welfare effects of trade liberalization when goods are perishable and habit-forming: The case of asparagus.</t>
  </si>
  <si>
    <t>Fuglie, K., and A. Toole.</t>
  </si>
  <si>
    <t>The Evolving Institutional Structure of Public and Private Agricultural Research.</t>
  </si>
  <si>
    <t>Gregory, C., and A. Coleman-Jensen.</t>
  </si>
  <si>
    <t>Do High Food Prices Increase Food Insecurity in the United States?.</t>
  </si>
  <si>
    <t>Muth, M., S. Karns, M. Zmuda, M. Coglaiti, M. Koyanagi, K. Duffey, C. Dunn, H. Jensen, and C. Gregory.</t>
  </si>
  <si>
    <t>Price, Nutrition, Time, and Other Trade-Offs: A Web-Based Food Value Analysis Application to Compare Foods at Different Levels of Preparation and Processing.</t>
  </si>
  <si>
    <t>Gregory, C., and P. Deb.</t>
  </si>
  <si>
    <t>Does SNAP Improve your Health?.</t>
  </si>
  <si>
    <t>Guthrie, J., and C. Cho.</t>
  </si>
  <si>
    <t>School and District-Level Characteristics Associated with Participation in the Afterschool Snack Component of the National School Lunch Program.</t>
  </si>
  <si>
    <t>Guthrie, J.</t>
  </si>
  <si>
    <t>What’s In the Shopping Cart? Food Purchase Research Provides Insights into Diet Quality.</t>
  </si>
  <si>
    <t>Hamrick, K., and D. Hopkins.</t>
  </si>
  <si>
    <t>The time cost of access to food--Distance to the grocery store as measured in minutes.</t>
  </si>
  <si>
    <t>Brewer, B., C. Wilson, A. Featherstone, M. Harris, K. Erickson, and C. Hallahan.</t>
  </si>
  <si>
    <t>Measuring the Financial Health of U.S. Production Agriculture.</t>
  </si>
  <si>
    <t>Hellerstein, D., N. Higgins, and J. Horowitz.</t>
  </si>
  <si>
    <t>The predictive power of risk preference measures for farming decisions.</t>
  </si>
  <si>
    <t>DePiper, G., N. Higgins, D. Lipton, and A. Stocking.</t>
  </si>
  <si>
    <t>Auction Design, Incentives, and Buying Back Maryland and Virginia Crab Licenses.</t>
  </si>
  <si>
    <t>Higgins, N., B. Hintermann, and M. Brown.</t>
  </si>
  <si>
    <t>A Model of West African Millet Prices in Rural Markets.</t>
  </si>
  <si>
    <t>Batz, M., S. Hoffmann, and J. Morris, Jr.</t>
  </si>
  <si>
    <t>Disease-Outcome Trees, EQ-5D Scores, and Estimated Annual Losses of Quality-Adjusted Life Years (QUALYs) for 14 Foodborne Pathogens in the United States.</t>
  </si>
  <si>
    <t>Hungerford, A., and B. Goodwin.</t>
  </si>
  <si>
    <t>Big Assumptions for Small Samples in Crop Insurance.</t>
  </si>
  <si>
    <t>Goodwin, B., and A. Hungerford.</t>
  </si>
  <si>
    <t>Copula-Based Models of Systemic Risk in United States Agriculture: Implications for Crop Insurance and Reinsurance Contracts.</t>
  </si>
  <si>
    <t>Jones, C., and R. Sands.</t>
  </si>
  <si>
    <t>Impact of Agricultural Productivity Gains on Greenhouse Gas Emissions: A Global Analysis.</t>
  </si>
  <si>
    <t>Jones, K., and D. Blayney.</t>
  </si>
  <si>
    <t>Assessing Changes in Dairy Product Import Demand: The Case of South Korea with Implementation of the KORUS FTA.</t>
  </si>
  <si>
    <t>Yadavalli, A., and K. Jones.</t>
  </si>
  <si>
    <t>Does Media Influence Consumer Demand? The Case of lean Finely Textured Beef in the United States.</t>
  </si>
  <si>
    <t>Theme Issue Overview: Emerging Issues in Global Animal Product Trade.</t>
  </si>
  <si>
    <t>Potential Effects of Climate Change on the Productivity of U.S. Dairies.</t>
  </si>
  <si>
    <t>Key, N., and W. McBride.</t>
  </si>
  <si>
    <t>Lewandrowski, J., C. Kim, and N. Key.</t>
  </si>
  <si>
    <t>Dillard, J., T. Kuethe, C. Dobbins, M. Boehlje, and R. Florax.</t>
  </si>
  <si>
    <t>Kuethe, T., T. Hubbs, and M. Morehart.</t>
  </si>
  <si>
    <t>Farmland returns and economic conditions: a FAVAR approach.</t>
  </si>
  <si>
    <t>Leibtag, E., and A. Nevo.</t>
  </si>
  <si>
    <t>Analyzing the Timing and Quantity of Consumer Food Purchases and the Consumer Price Index.</t>
  </si>
  <si>
    <t>Liefert, W., and O. Liefert.</t>
  </si>
  <si>
    <t>Russia’s Economic Crisis and its Agricultural and Food Economy.</t>
  </si>
  <si>
    <t>Campbell, B., R. Nayga, Jr., and B. Lin.</t>
  </si>
  <si>
    <t>Analysis of Food Away from Home Expenditures by Meal Occasion: Are Transactional Variables and Prior Purchase Behavior Important?.</t>
  </si>
  <si>
    <t>Lin, B., and M. Wendt.</t>
  </si>
  <si>
    <t>Impact on energy, sodium and dietary fibre intakes of vegetables prepared at home and away from home in the USA.</t>
  </si>
  <si>
    <t>Beatty, T., B. Lin, and T. Smith.</t>
  </si>
  <si>
    <t>Is Diet Quality Improving? Distributional Changes in the United States, 1989-2008.</t>
  </si>
  <si>
    <t>Lin, B., J. Guthrie, I. Rahkovsky, C. Lin, and J. Lee.</t>
  </si>
  <si>
    <t>Simulating the Potential Effects of a Shelf-Tag Nutrition Information Program and Pricing on Diet Quality Associated with Ready-to-Eat Cereals.</t>
  </si>
  <si>
    <t>Lin, B., M. Ver Ploeg, P. Kasteridis, and S. Yen.</t>
  </si>
  <si>
    <t>The Roles of Food Prices and Food Access in Determining Food Purchases of Low-Income Households.</t>
  </si>
  <si>
    <t>Low, S., and A. Isserman.</t>
  </si>
  <si>
    <t>Where Are the Innovative Entrepreneurs? Identifying Innovative Industries and Measuring Innovative Entrepreneurship.</t>
  </si>
  <si>
    <t>Mancino, L., J. Todd, and B. Lin.</t>
  </si>
  <si>
    <t>Food Away From Home and Childhood Obesity.</t>
  </si>
  <si>
    <t>Marré, A.</t>
  </si>
  <si>
    <t>College Education in the Post-Recession Rural Economy.</t>
  </si>
  <si>
    <t>A shadow distance function decomposition of the environmental Kuznets curve: comparing the South China Sea and the Caribbean.</t>
  </si>
  <si>
    <t>Burdine, K., Y. Kusunose, L. Maynard, R. Mosheim, and J. Blaylock.</t>
  </si>
  <si>
    <t>Livestock Gross Margin-Dairy: An Assessment of Its Effectiveness as a Risk Management Tool and Its Potential to Induce Supply Expansion.</t>
  </si>
  <si>
    <t>Under Pressure: Community Water Systems in the United States—A Production Model with Water Quality and Organization Type Effects.</t>
  </si>
  <si>
    <t>Motamed, M., R. Florax, and W. Masters.</t>
  </si>
  <si>
    <t>Agriculture, transportation and the timing of urbanization: Global analysis at the grid cell level.</t>
  </si>
  <si>
    <t>Price Risk and Exporter Competition in China’s Soybean Market.</t>
  </si>
  <si>
    <t>Muhammad, A., A. Leister, L. McPhail, and W. Chen.</t>
  </si>
  <si>
    <t>The Evolution of Foreign Wine Demand in China.</t>
  </si>
  <si>
    <t>Muhammad, A., K. Jones, and A. Hagerman.</t>
  </si>
  <si>
    <t>Muhammad, A., A. D'Souza, and W. Amponsah.</t>
  </si>
  <si>
    <t>Violence, Instability, and Trade: Evidence from Kenya's Cut Flower Sector.</t>
  </si>
  <si>
    <t>Gillespie, J., and R. Nehring.</t>
  </si>
  <si>
    <t>Pasture-based Versus Conventional Milk Production: Where Is the Profit?.</t>
  </si>
  <si>
    <t>Nehring, R., J. Gillespie, C. Hallahan, M. Harris, and K. Erickson.</t>
  </si>
  <si>
    <t>What is driving economic and financial success of US cow-calf operations?.</t>
  </si>
  <si>
    <t>Gillespie, J., R. Nehring, and I. Sitienei.</t>
  </si>
  <si>
    <t>The Adoption of Technologies, Management Practices, and Production Systems in U.S. Milk Production.</t>
  </si>
  <si>
    <t>Nehring, R., J. Gillespie, A. Katchova, C. Hallahan, K. Erickson, and M. Harris.</t>
  </si>
  <si>
    <t>What's Driving U.S. Broiler Farm Profitability? Implications for Trade.</t>
  </si>
  <si>
    <t>Zhang, W., and C. Nickerson.</t>
  </si>
  <si>
    <t>Housing Market Bust and Farmland Values: Identifying the Changing Influence of Proximity to Urban Centers.</t>
  </si>
  <si>
    <t>Dinar, A., and G. Nigatu.</t>
  </si>
  <si>
    <t>Distributional considerations of international water resources under externality: The case of Ethiopia, Sudan and Egypt on the Blue Nile.</t>
  </si>
  <si>
    <t>Zawahri, N., A. Dinar, and G. Nigatu.</t>
  </si>
  <si>
    <t>Governing international freshwater resources: an analysis of treaty design.</t>
  </si>
  <si>
    <t>Nigatu, G.</t>
  </si>
  <si>
    <t>The level of pollution and the economic growth factor: a nonparametric approach to environmental Kuznets curve.</t>
  </si>
  <si>
    <t>Rickard, B., A. Okrent, and J. Alston.</t>
  </si>
  <si>
    <t>How Have Agricultural Policies Influenced Caloric Consumption in the United States.</t>
  </si>
  <si>
    <t>MacEwan, J., J. Alston, and A. Okrent.</t>
  </si>
  <si>
    <t>The Consequences of Obesity for the External Costs of Public Health Insurance in the United States.</t>
  </si>
  <si>
    <t>Okrent, A., and J. MacEwan.</t>
  </si>
  <si>
    <t>The Effects of Prices, Advertising and Demographic Composition on Demand for Nonalcoholic Beverages.</t>
  </si>
  <si>
    <t>Assessing Performance Impacts in Food Retail Distribution Systems: A Stochastic Frontier Model Correcting for Sample Selection.</t>
  </si>
  <si>
    <t>Food Demand, Diet and Health- The Role Played by Managers of Agribusinesses.</t>
  </si>
  <si>
    <t>Pender, J., J. Weber, and J. Brown.</t>
  </si>
  <si>
    <t>Sustainable Rural Development and Wealth Creation: Five Observations Based on Emerging Energy Opportunities.</t>
  </si>
  <si>
    <t>Prager, D., J. Foltz, and B. Barham.</t>
  </si>
  <si>
    <t>Making Time for Agricultural and Life Science Research: Technical Change and Productivity Gains.</t>
  </si>
  <si>
    <t>Wang, C., N. Rada, L. Qin, and S. Pan.</t>
  </si>
  <si>
    <t>Impacts of Migration on Household Production Choices: Evidence from China.</t>
  </si>
  <si>
    <t>Rahkovsky, I., B. Lin, C. Lin, and J. Lee.</t>
  </si>
  <si>
    <t>Effects of the Guiding Stars Program on Purchases of Ready-to-Eat Cereals with Different Nutritional Attributes.</t>
  </si>
  <si>
    <t>Ribaudo, M., J. Savage, and J. Talberth.</t>
  </si>
  <si>
    <t>Encouraging Reductions in Nonpoint Source Pollution through Point-nonpoint Trading: The Roles of Baseline Choice and Practice Subsidies.</t>
  </si>
  <si>
    <t>Peterson, E., J. Grant, D. Roberts, and V. Karov.</t>
  </si>
  <si>
    <t>Evaluating the Trade Restrictiveness of Phytosanitary Measures on U.S. Fresh Fruit and Vegetable Imports.</t>
  </si>
  <si>
    <t>Nelson, G., H. Valin, R. Sands, P. Havlik, H. Ahammad, D. Deryng, J. Elliott, S. Fujimori, T. Hasegawa, E. Heyhoe, P. Kyle, M. Von Lampe, H. Lotze-Campen, D. d’Croz, H. van Meijl, D. van der Mensbrugghe, C. Müller, A. Popp, R. Robertson, S. Robinson, E. Schmid, C. Schmitz, A. Tabeau, and D. Willenbockel.</t>
  </si>
  <si>
    <t>Climate change effects on agriculture: Economic responses to biophysical shocks.</t>
  </si>
  <si>
    <t>Robinson, S., H. van Meijl, D. Willenbockel, H. Valin, S. Fujimori, T. Masui, R. Sands, M. Wise, K. Calvin, P. Havlik, D. d’Croz, A. Tabeau, A. Kavallari, C. Schmitz, J. Dietrich, and M. Von Lampe.</t>
  </si>
  <si>
    <t>Förster, H., K. Schumacher, E. de Cian, M. Hubler, I. Keppo, S. Mimi, and R. Sands.</t>
  </si>
  <si>
    <t>European Energy Efficiency and Decarbonization Strategies Beyond 2030 – A Sectoral Multi-Model Decomposition.</t>
  </si>
  <si>
    <t>de Cian, E., I. Keppo, J. Bollen, S. Carrara, H. Forester, M. Hubler, A. Kanudia, S. Paltsev, R. Sands, and K. Schumacher.</t>
  </si>
  <si>
    <t>European-Led Climate Policy Versus Global Mitigation Action: Implications on Trade, Technology, and Energy.</t>
  </si>
  <si>
    <t>Valin, H., R. Sands, D. van der Mensbrugghe, G. Nelson, H. Ahammad, E. Blanc, B. Bodirsky, S. Fujimori, T. Hasegawa, P. Havlik, E. Heyhoe, P. Kyle, D. d’Croz, S. Paltsev, S. Rolinski, A. Tabeau, H. van Meijl, and D. Willenbockel.</t>
  </si>
  <si>
    <t>Sands, R., K. Schumacher, and H. Förster.</t>
  </si>
  <si>
    <t>U.S. CO2 Mitigation Scenarios in a Global Context: Welfare, Trade and Land Use.</t>
  </si>
  <si>
    <t>Von Lampe, M., D. Willenbockel, E. Blanc, Y. Cai, K. Calvin, S. Fujimori, T. Hasegawa, P. Havlik, P. Kyle, H. Lotze-Campen, D. d’Croz, G. Nelson, R. Sands, C. Schmitz, A. Tabeau, H. Valin, D. van der Mensbrugghe, and H. van Meijl.</t>
  </si>
  <si>
    <t>Why do global long-term scenarios for agriculture differ? An overview of the AgMIP Global Economic Model Intercomparison.</t>
  </si>
  <si>
    <t>Savage, J., and M. Ribaudo.</t>
  </si>
  <si>
    <t>Impact of environmental policies on the adoption of manure management practices in the Chesapeake Bay watershed.</t>
  </si>
  <si>
    <t>Schaible, G., A. Mishra, D. Lambert, and G. Panterov.</t>
  </si>
  <si>
    <t>Factors Influencing Environmental Stewardship in U.S. Agriculture: Conservation Program Participants vs. Non-Participants.</t>
  </si>
  <si>
    <t>Sorenson, D., and P. Stenberg.</t>
  </si>
  <si>
    <t>The Effect of Military Base Closures on Rural County Economies: An Evaluation of the 1988-1995 Rounds of Cuts.</t>
  </si>
  <si>
    <t>Suttles, S., W. Tyner, G. Shively, R. Sands, and B. Sohngen.</t>
  </si>
  <si>
    <t>Taha, F., and W. Hahn.</t>
  </si>
  <si>
    <t>The impact of BSE on U.S. exports of beef meat, beef offal, pork meat, and pork offal.</t>
  </si>
  <si>
    <t>Taxation and Political Mobilization: Evidence from Andhra Pradesh.</t>
  </si>
  <si>
    <t>J. Taylor, K. Thome, and B. Davis.</t>
  </si>
  <si>
    <t>Effects of treatment beyond the treated: a general equilibrium impact evaluation of Lesotho’s cash grants program.</t>
  </si>
  <si>
    <t>Feeney, M., J. Dwyer, C. Hasler-Lewis, J. Milner, M. Noakes, S. Rowe, M. Wach, R. Beelman, J. Caldwell, M. Cantorna, L. Castlebury, S. Chang, L. Cheskin, R. Clemens, G. Drescher, V. Fulgoni, III, D. Haytowitz, V. Hubbard, D. Law, A. Miller, B. Minor, S. Percival, G. Riscuta, B. Schneeman, S. Thornsbury, C. Toner, C. Woteki, and D. Wu.</t>
  </si>
  <si>
    <t>Mushrooms and Health Summit Proceedings.</t>
  </si>
  <si>
    <t>Zhen, C., E. Finkelstein, J. Nonnemaker, S. Karns, and J. Todd.</t>
  </si>
  <si>
    <t>Predicting the Effects of Sugar-Sweetened Beverage Taxes on Food and Beverage Demand in a Large Demand System.</t>
  </si>
  <si>
    <t>Czarnitzki, D., C. Grimpe, and A. Toole.</t>
  </si>
  <si>
    <t>Delay and secrecy: does industry sponsorship jeopardize disclosure of academic research?.</t>
  </si>
  <si>
    <t>Toole, A., D. Czarnitzki, and C. Rammer.</t>
  </si>
  <si>
    <t>University Research Alliances, Absorptive Capacity, and the Contribution of Startups to Employment Growth.</t>
  </si>
  <si>
    <t>Czarnitzki, D., C. Rammer, and A. Toole.</t>
  </si>
  <si>
    <t>University spinoffs and the ‘performance premium’.</t>
  </si>
  <si>
    <t>Ver Ploeg, M., and J. Todd.</t>
  </si>
  <si>
    <t>Caloric Beverage Intake among Adult Supplemental Nutrition Assistance Program Participants.</t>
  </si>
  <si>
    <t>Wilde, P., M. Ver Ploeg, and J. Llobrera.</t>
  </si>
  <si>
    <t>Population Density, Poverty, and Food Retail Access in the United States: An Empirical Approach.</t>
  </si>
  <si>
    <t>Private Labels, National Brands, and Food Price Inflation.</t>
  </si>
  <si>
    <t>Supercenters, Unionized Labor, and Performance in Food Retail.</t>
  </si>
  <si>
    <t>Cooperative Extension System: Trends and Economic Impacts on U.S. Agriculture.</t>
  </si>
  <si>
    <t>Wang, S., and L. McPhail.</t>
  </si>
  <si>
    <t>Impacts of Energy Shocks on U.S. Agricultural Productivity Growth and Commodity Prices—A Structural VAR Analysis.</t>
  </si>
  <si>
    <t>Wang, S., P. Heisey, S. Huffman, and K. Fuglie.</t>
  </si>
  <si>
    <t>Weber, J., and N. Key.</t>
  </si>
  <si>
    <t>Do Wealth Gains from Land Appreciation Cause Farmers to Expand Acreage or Buy Land?.</t>
  </si>
  <si>
    <t>Leveraging Wealth from Farmland Appreciation: Borrowing, Land Ownership, and Farm Expansion.</t>
  </si>
  <si>
    <t>Weber, J., C. Wall, J. Brown, and T. Hertz.</t>
  </si>
  <si>
    <t>Crop Prices, Agricultural Revenues, and the Rural Economy.</t>
  </si>
  <si>
    <t>Williamson, J., and A. Katchova.</t>
  </si>
  <si>
    <t>Tax-Exempt Bond Financing for Beginning and Low-Equity Farmers: The Case of Aggie Bonds.</t>
  </si>
  <si>
    <t>Williamson, J., and J. Pender.</t>
  </si>
  <si>
    <t>Economic Stimulus and the Tax Code: The Impact of the Gulf Opportunity Zone.</t>
  </si>
  <si>
    <t>Wojan, T., C. Fluharty, and S. Cordes.</t>
  </si>
  <si>
    <t>Using Rural Innovation Principles for University Renaissance.</t>
  </si>
  <si>
    <t>Wojan, T., J. Brown, and D. Lambert.</t>
  </si>
  <si>
    <t>What to Do About the ‘Cult of Statistical Significance?’: A Renewable Fuel Application using the Neyman-Pearson Protocol.</t>
  </si>
  <si>
    <t>Zahniser, S., and A. Herrera Moreno.</t>
  </si>
  <si>
    <t>North American Agricultural Trade Policy: Are Super-Regionalism and Deeper Regional Integration the ‘Next Big Thing’ after NAFTA?.</t>
  </si>
  <si>
    <t>Zahniser, S., T. Hertz, and M. Argoti.</t>
  </si>
  <si>
    <t>Quantifying the Effects of Mexico’s Retaliatory Tariffs on Selected U.S. Agricultural Exports.</t>
  </si>
  <si>
    <t>Beatty, T., and C. Tuttle.</t>
  </si>
  <si>
    <t>Expenditure Response to Increases in In-Kind Transfers: Evidence from the Supplemental Nutrition Assistance Program.</t>
  </si>
  <si>
    <t>Journal of the World Aquaculture Society</t>
  </si>
  <si>
    <t>Environmental Management</t>
  </si>
  <si>
    <t>Environmental Science and Technology.</t>
  </si>
  <si>
    <t>Food Technology</t>
  </si>
  <si>
    <t>Physiology and Behavior</t>
  </si>
  <si>
    <t>Journal of Hunger &amp; Environmental Nutrition</t>
  </si>
  <si>
    <t>Bio-Based and Applied Economics</t>
  </si>
  <si>
    <t>Agribusiness: An International Journal</t>
  </si>
  <si>
    <t>Modern Economy</t>
  </si>
  <si>
    <t>Information Systems for Biotechnology (ISB) News Report</t>
  </si>
  <si>
    <t>Risk Analysis: An International Journal</t>
  </si>
  <si>
    <t>Agribusiness, An International Journal</t>
  </si>
  <si>
    <t>Current Obesity Reports.</t>
  </si>
  <si>
    <t>World Developmentl</t>
  </si>
  <si>
    <t>Agricultural and Food Economics</t>
  </si>
  <si>
    <t>Water Resources and Economics</t>
  </si>
  <si>
    <t>Applied Economic Perspectives &amp; Policy</t>
  </si>
  <si>
    <t>Climatic Change</t>
  </si>
  <si>
    <t>Agricultural Economics 2014): 3-20.</t>
  </si>
  <si>
    <t>Land Use Policy.</t>
  </si>
  <si>
    <t>Open Journal of Social Science</t>
  </si>
  <si>
    <t>American Journal of Public Health.</t>
  </si>
  <si>
    <t>American Journal of Agricultural Economics.</t>
  </si>
  <si>
    <t>Public Finance Review</t>
  </si>
  <si>
    <t>Journal of International Law and Trade Policy</t>
  </si>
  <si>
    <t xml:space="preserve">Journal of International Law and Trade Policy </t>
  </si>
  <si>
    <t>Authors</t>
  </si>
  <si>
    <t>Taha, F. and W. Hahn</t>
  </si>
  <si>
    <t>Factors Driving South African Poultry and Meat Imports</t>
  </si>
  <si>
    <t xml:space="preserve"> HPAI Impact on EU-27’s Import Demand for Cooked and Uncooked Poultry and Other Meats</t>
  </si>
  <si>
    <t xml:space="preserve">Assessing Brazil’s Cerrado Agricultural Miracle: An Update, Revista de Economia e Agronegócio </t>
  </si>
  <si>
    <t>Assessing Brazil’s Cerrado agricultural miracle</t>
  </si>
  <si>
    <t>Changes to the Natural Gas, Corn, and Fertilizer Price Relationships from the Biofuels Era</t>
  </si>
  <si>
    <t>Journal of Agriculture and Applied Economics</t>
  </si>
  <si>
    <t>2015F</t>
  </si>
  <si>
    <t>Beckman , J., and D. Schimmelpfennig</t>
  </si>
  <si>
    <t>Determinants of Farm Income</t>
  </si>
  <si>
    <t>MTED, RRED</t>
  </si>
  <si>
    <t>Heerman, K.; S. Arita and M. Gopinath</t>
  </si>
  <si>
    <t>Asia-Pacific Integration with China versus the United States: Examining Trade Patterns under Heterogeneous Agricultural Sectors</t>
  </si>
  <si>
    <t>Arnade, C. and L. Hoffman</t>
  </si>
  <si>
    <t>The Impact of Price Variability on Cash/Futures Market Relationships: Implications for Market Efficiency and Price Discovery</t>
  </si>
  <si>
    <t>Arnade, C. and G. Vocke</t>
  </si>
  <si>
    <t xml:space="preserve"> Seasonal Variation in the Price Discovery Process of International Wheat </t>
  </si>
  <si>
    <t>China's Growing Participation in Agricultural Markets: Conflicting Signals</t>
  </si>
  <si>
    <t>Gooch, E. and F. Gale</t>
  </si>
  <si>
    <t>Get Ready for Chinese Overseas Investment in Agriculture</t>
  </si>
  <si>
    <t>Gale, F. and C. Arnade</t>
  </si>
  <si>
    <t>Effects of Rising Feed and Labor Costs on China’s Chicken Price</t>
  </si>
  <si>
    <t>nternational Food and Agribusiness Management Review</t>
  </si>
  <si>
    <t>Gale, F. and D. Hu</t>
  </si>
  <si>
    <t>Urbanizing China’s Pigs</t>
  </si>
  <si>
    <t xml:space="preserve">China Environment Series </t>
  </si>
  <si>
    <t>Assessing the effects of climate change policy on the volatility of carbon price in reference to the great recession</t>
  </si>
  <si>
    <t>Journal of Environmental Economics and Policy</t>
  </si>
  <si>
    <t>Factors Influencing Global Poultry Trade</t>
  </si>
  <si>
    <t>Davis, C., and J. Dyck</t>
  </si>
  <si>
    <t xml:space="preserve"> Shocks to a Trading System: Korean and Japanese Poultry Trade and Avian Influenza</t>
  </si>
  <si>
    <t>Shocks to a Trading System: Korean and Japanese Poultry Trade and Avian Influenza</t>
  </si>
  <si>
    <t>Davis, C., and F. Taha</t>
  </si>
  <si>
    <t>The Impact of Exchange Rate Risk on Africa’s Imports of World Poultry</t>
  </si>
  <si>
    <t xml:space="preserve">Agrekon </t>
  </si>
  <si>
    <t>Forecast Performance of WASDE Price Projections for U.S. Corn</t>
  </si>
  <si>
    <t>Beatty, T.K.M., and C.J. Tuttle</t>
  </si>
  <si>
    <t xml:space="preserve"> Expenditure Response to Increases in In-Kind Transfers: Evidence from the Supplemental Nutrition Assistance Program</t>
  </si>
  <si>
    <t>Buzby, J.C. and E. Golan</t>
  </si>
  <si>
    <t>Innovating to Meet the Challenge of Food Waste</t>
  </si>
  <si>
    <t>Buzby, J.C., J. Bentley, B Padera</t>
  </si>
  <si>
    <t>Estimated Fresh Produce Shrink and Food Loss in U.S. Supermarkets,</t>
  </si>
  <si>
    <t>Agriculture</t>
  </si>
  <si>
    <t>Canning, P., H. Etemadnia, S.J. Goetz, and M.S. Tavallali</t>
  </si>
  <si>
    <t>Optimal wholesale facilities location within the fruit and vegetable supply chain with bimodal transportation options: An LP-MIP</t>
  </si>
  <si>
    <t>European Journal of Operations Research</t>
  </si>
  <si>
    <t>Carlson, A., and E.C. Jaenicke</t>
  </si>
  <si>
    <t>Estimating and Investigating Organic Premiums for Retail-Level Food Products</t>
  </si>
  <si>
    <t>Coleman-Jensen, A., P. Afulani, D. Herman, and G.G. Harrison</t>
  </si>
  <si>
    <t>Food Insecurity and Health Outcomes Among Older Adults: The Role of Cost-Related Medication Underuse</t>
  </si>
  <si>
    <t>Journal of Nutrition in Gerontology and Geriatrics</t>
  </si>
  <si>
    <t>Gregory, C</t>
  </si>
  <si>
    <t>Estimating Treatment Effects for Ordered Outcomes using Maximum Simulated Likelihood</t>
  </si>
  <si>
    <t>Stata Conferences and Users Group Meetings</t>
  </si>
  <si>
    <t>Guthrie, J., and C. Cho</t>
  </si>
  <si>
    <t xml:space="preserve"> School and District-Level Characteristics Associated with Participation in the After-School Snack Component of the National School Lunch Program</t>
  </si>
  <si>
    <t>Guthrie, J., L. Mancino, and C.T. Jordan Lin</t>
  </si>
  <si>
    <t>Nudging Consumers toward Better Food Choices: Policy Approaches to Changing Food Consumption Behaviors</t>
  </si>
  <si>
    <t>Psychology and Marketing</t>
  </si>
  <si>
    <t>Hamrick, K.S., C. Tudor-Locke, J.M. Schuna, Jr., P.T. Katzmarzyk</t>
  </si>
  <si>
    <t>Accounting for Full Time Sedentary Occupation and 24-hour Self-Reported Time Use</t>
  </si>
  <si>
    <t>PLoS One</t>
  </si>
  <si>
    <t>Ollinger, M., and F. Taha</t>
  </si>
  <si>
    <t>U.S. Domestic Salmonella Regulation and Access to European and Other Poultry Export Markets</t>
  </si>
  <si>
    <t>International Food and Agriculture Review</t>
  </si>
  <si>
    <t>FED, MTED</t>
  </si>
  <si>
    <t>Stewart, H., J. Hyman, and D. Dong</t>
  </si>
  <si>
    <t>Menu Labeling Fills the Gaps in Consumers’ Knowledge of the Calorie Content of Restaurant Foods</t>
  </si>
  <si>
    <t>Stewart, H., N. Valpiani, P. Wilde, B. Rogers, G.J, Friedman, and D.R. Friedman</t>
  </si>
  <si>
    <t>Patterns of fruit vegetable availability and price-competitiveness across four. seasons are different in local food outlets and supermarkets</t>
  </si>
  <si>
    <t>Todd, J.E.</t>
  </si>
  <si>
    <t>Revising the SNAP cycle of food intake: Investigating heterogeneity, diet quality, and a large boost in benefit amounts</t>
  </si>
  <si>
    <t>Variyam, J.N., X. Xu, Z. Zhao, F.J. Chaloupka.</t>
  </si>
  <si>
    <t>Relative Food Prices and Obesity in the U.S. Metropolitan Areas: 1976-2001</t>
  </si>
  <si>
    <t>Measuring Food Access and Food Deserts for Policy Purposes</t>
  </si>
  <si>
    <t>Volpe, R., T. Park, F. Dong, and H. Jensen</t>
  </si>
  <si>
    <t>RRED, MTED</t>
  </si>
  <si>
    <t>The Role of Energy Productivity in U.S. Agriculture</t>
  </si>
  <si>
    <t>Messer, K.D., and A.M. Borchers</t>
  </si>
  <si>
    <t>Choice for Goods Under Threat of Destruction</t>
  </si>
  <si>
    <t>Claassen, R. and S. Kim</t>
  </si>
  <si>
    <t>Modeling land development processes using a sample selection regression</t>
  </si>
  <si>
    <t>McCann, L, and R. Claassen</t>
  </si>
  <si>
    <t>Farmer Transaction Costs of Participating in Federal Conservation Programs: Magnitudes and Determinants</t>
  </si>
  <si>
    <t>Greene, C. and W. McBride</t>
  </si>
  <si>
    <t>Consumer Demand for Organic Milk Continues to Expand-Can the U.S. Dairy Sector Catch Up?</t>
  </si>
  <si>
    <t>Delbecq, B., T. Kuethe and A. Borchers</t>
  </si>
  <si>
    <t>Identifying the Extent of the Urban Fringe and Its Impact on Agricultural Land Values</t>
  </si>
  <si>
    <t>Hitaj, C., A. Boslett, and J. Weber</t>
  </si>
  <si>
    <t>Shale Development and Agriculture</t>
  </si>
  <si>
    <t>Nelson, P. And J. Cromartie</t>
  </si>
  <si>
    <t xml:space="preserve">Agribusiness </t>
  </si>
  <si>
    <t>MTED,RRED</t>
  </si>
  <si>
    <t xml:space="preserve"> Agricultural Economics</t>
  </si>
  <si>
    <t>Somatic Cell Counts in Dairy Marketing: Quantile Regression for Count Data</t>
  </si>
  <si>
    <t>Food Markets: Structure, Prices, and Spreads</t>
  </si>
  <si>
    <t>Food Markets: Strutctures, Prices, and Spead</t>
  </si>
  <si>
    <t>Assist Rural Communities to Create Prosperity So They Are Self-Sustaining, Repopulating, and Economically Thriving</t>
  </si>
  <si>
    <t>Ensure that Our National Forests and Private Working Lands Are Conserved, Restored, and Made More Resilient to Climate Change, While Enhancing Our Water Resources</t>
  </si>
  <si>
    <t>Help America Promote Agricultural Production and Biotechnology Exports as America Works to Increase Food Security</t>
  </si>
  <si>
    <t>Ensure that All of America’s Children Have Access to Safe, Nutritious, and Balanced Meals</t>
  </si>
  <si>
    <t>ERS Program</t>
  </si>
  <si>
    <t>Multiple Goal Areas</t>
  </si>
  <si>
    <t>USDA</t>
  </si>
  <si>
    <t>REE AP Sub</t>
  </si>
  <si>
    <t>REE AP Goal</t>
  </si>
  <si>
    <t>Offer Number</t>
  </si>
  <si>
    <t>RRED Program Review</t>
  </si>
  <si>
    <t>Check</t>
  </si>
  <si>
    <t>Yes</t>
  </si>
  <si>
    <t>1D</t>
  </si>
  <si>
    <t>No</t>
  </si>
  <si>
    <t>Biotechnology</t>
  </si>
  <si>
    <t>1C</t>
  </si>
  <si>
    <t>1A</t>
  </si>
  <si>
    <t>Diet,  Consumption,  and Health</t>
  </si>
  <si>
    <t>Economic Research Service</t>
  </si>
  <si>
    <t>Farm Structure,  Income and Performance</t>
  </si>
  <si>
    <t>Food Markets: Structure,  Prices,  and Spreads</t>
  </si>
  <si>
    <t>Homeland Security</t>
  </si>
  <si>
    <t>Livestock,  Dairy,  Poultry,  Aquaculture</t>
  </si>
  <si>
    <t>Macroeconomics in the Ag and Food Economy</t>
  </si>
  <si>
    <t>Natural Resources,  Environment,  and Conservation</t>
  </si>
  <si>
    <t>Check each item</t>
  </si>
  <si>
    <t>1d</t>
  </si>
  <si>
    <t>U.S./State Facts</t>
  </si>
  <si>
    <t>AP GOAL</t>
  </si>
  <si>
    <t>AP goal name</t>
  </si>
  <si>
    <t>Local and Global Food Supply and Security</t>
  </si>
  <si>
    <t>Responding to Climate and Energy Needs</t>
  </si>
  <si>
    <t>Sustainable Use of Natural Resources</t>
  </si>
  <si>
    <t>Nutrition and Childhood Obesity</t>
  </si>
  <si>
    <t>Rural-Urban Interdependence and Prosperity</t>
  </si>
  <si>
    <t>All Goal Areas</t>
  </si>
  <si>
    <t>AB Subgoa</t>
  </si>
  <si>
    <t>AP subgoal name</t>
  </si>
  <si>
    <t>Crop and Animal Production</t>
  </si>
  <si>
    <t>1B</t>
  </si>
  <si>
    <t>Crop and Animal Health</t>
  </si>
  <si>
    <t>Crop and Animal Genetics, Genomics, Genetic Resources, and Biotechnology</t>
  </si>
  <si>
    <t>Consumer and Industry Outreach, Policy, Markets, and Trade</t>
  </si>
  <si>
    <t>2A</t>
  </si>
  <si>
    <t>Responding to Climate Variability</t>
  </si>
  <si>
    <t>2B</t>
  </si>
  <si>
    <t>Bioenergy/Biofuels and Biobased Products</t>
  </si>
  <si>
    <t>3A</t>
  </si>
  <si>
    <t>Water Availability: Quality and Quantity</t>
  </si>
  <si>
    <t>3B</t>
  </si>
  <si>
    <t>Landscape-Scale Conservation and Managemen</t>
  </si>
  <si>
    <t>Offer Title</t>
  </si>
  <si>
    <t>Foundational Data and Models</t>
  </si>
  <si>
    <t>Rural Prosperity and Competitive Agricultural System</t>
  </si>
  <si>
    <t>Food Choices, Nutrition, and Food Safety</t>
  </si>
  <si>
    <t>Climate, Energy, and Natural Resource Conservation</t>
  </si>
  <si>
    <t>Global Food Supply and Security</t>
  </si>
  <si>
    <t>Initiative</t>
  </si>
  <si>
    <t>AP Goal Number</t>
  </si>
  <si>
    <t>AP Name</t>
  </si>
  <si>
    <r>
      <t>U.S. CO</t>
    </r>
    <r>
      <rPr>
        <vertAlign val="subscript"/>
        <sz val="11"/>
        <color theme="1"/>
        <rFont val="Calibri"/>
        <family val="2"/>
        <scheme val="minor"/>
      </rPr>
      <t>2</t>
    </r>
    <r>
      <rPr>
        <sz val="11"/>
        <color theme="1"/>
        <rFont val="Calibri"/>
        <family val="2"/>
        <scheme val="minor"/>
      </rPr>
      <t xml:space="preserve"> Mitigation Scenarios in a Global Context: Welfare, Trade and Land Use</t>
    </r>
  </si>
  <si>
    <t>Beckman, J., and S. Riche</t>
  </si>
  <si>
    <t>Hoffman, L., X. Etienne, S.H. Irwin, E.V. Colino, and J.I. Toasa</t>
  </si>
  <si>
    <t xml:space="preserve">Nigatu, G. </t>
  </si>
  <si>
    <t>Beckman, J. and D. Schimmelpfennig</t>
  </si>
  <si>
    <t>No, S., C. Davis, and D. Harvey</t>
  </si>
  <si>
    <t>Ball, V.E., R. Fare, S. Grosskopf, and D. Margaritis</t>
  </si>
  <si>
    <t>D’Antoni, Jeremy M. and J. D. Detre</t>
  </si>
  <si>
    <t>Hungerford, A., and B.K. Goodwin</t>
  </si>
  <si>
    <t>Goodwin, B.K., and A. Hungerford</t>
  </si>
  <si>
    <t>Czarnitzki, D., C. Grimpe, and A.A. Toole</t>
  </si>
  <si>
    <t>Yadavalli, A., and K. Jones</t>
  </si>
  <si>
    <t>Suttles, S.A., W.E. Tyner, G. Shively, R.D. Sands, and B. Sohngen</t>
  </si>
  <si>
    <t>Arita, S., S. La Croix, and C. Edmonds</t>
  </si>
  <si>
    <t>D’Antoni, Jeremy M., A. K. Mishra, and A. Khanal</t>
  </si>
  <si>
    <t xml:space="preserve">Förster, H., K. Schumacher, E. de Cian, M. Hubler, I. Keppo, S. Mimi, and R.D. Sands. </t>
  </si>
  <si>
    <t>D’Antoni, Jeremy, Aditya R. Khanal, and Ashok K. Mishra</t>
  </si>
  <si>
    <t>Delbecq, B.A., T.H. Kuethe, and A.M. Borchers</t>
  </si>
  <si>
    <t>Wang, S.L., and L. McPhail</t>
  </si>
  <si>
    <t>Weber, J.G., and N. Key</t>
  </si>
  <si>
    <t xml:space="preserve">Burdine, K.H., Y. Kusunose, L.J. Maynard, D.P. Blayney, and R. Mosheim. </t>
  </si>
  <si>
    <t>Prager, D.L., J.D. Foltz, and B.L. Barham</t>
  </si>
  <si>
    <t>Zahniser, S., and A. Herrera Moreno</t>
  </si>
  <si>
    <t>Gillespie, J., and R. Nehring</t>
  </si>
  <si>
    <t>Ball, V.E., C. San Juan Mesonada, and C.A. Ulloa</t>
  </si>
  <si>
    <t>Nelson, P.B., and J.B. Cromartie</t>
  </si>
  <si>
    <t xml:space="preserve">Muhammad, A., A. Leister, L. McPhail, and W. Chen </t>
  </si>
  <si>
    <t>Sands, R.D., K. Schumacher, and H. Förster</t>
  </si>
  <si>
    <t>Toole, A.A., D. Czarnitzki, and C. Rammer</t>
  </si>
  <si>
    <t>Czarnitzki, D., C. Rammer, and A.A. Toole</t>
  </si>
  <si>
    <t>Wojan, T.R., C.W. Fluharty, and S. Cordes</t>
  </si>
  <si>
    <t>Nehring, R., J. Gillespie, C. Hallahan, J.M. Harris, and K. Erickson</t>
  </si>
  <si>
    <t>Low, S.A., and A.M. Isserman</t>
  </si>
  <si>
    <t>Motamed, M., R.J.G.M Florax, and W. Masters</t>
  </si>
  <si>
    <t>Sproul, T. D. Zilberman, and J. Cooper</t>
  </si>
  <si>
    <t>Ribaudo, M., J. Savage, J. Talberth</t>
  </si>
  <si>
    <t>Mathews, K., K. Jones,  R. Johnson, and M. McConnell</t>
  </si>
  <si>
    <t>Zawahri, N., Dinar, A. and G. Nigatu</t>
  </si>
  <si>
    <t>Fred Kuchler, Carlos Arnade</t>
  </si>
  <si>
    <t>Carlos Arnade, Linwood Hoffman</t>
  </si>
  <si>
    <t>Shawn Arita, Kiyoyasu Tanaka</t>
  </si>
  <si>
    <t>William Hahn, Hayden Stewart, Christopher Davis, Donald Blayney</t>
  </si>
  <si>
    <t>Nzinga Broussard</t>
  </si>
  <si>
    <t>Carlos Arnade, Fred Kuchler, Linda Calvin</t>
  </si>
  <si>
    <t>Gustavo Ferreira, H. Tremain, T. Wolf</t>
  </si>
  <si>
    <t>Michael Adjemian, Richard Sexton, Tina Saitone</t>
  </si>
  <si>
    <t>Sharad Tandon, Prasad Krishnamurthy, Vikram Pathania</t>
  </si>
  <si>
    <t>Mattew MacLachlan, Michael Springborn, Paul Fackler</t>
  </si>
  <si>
    <t>Shawn Arita, Kiyosasu Tanaka</t>
  </si>
  <si>
    <t>Maria Bowman, Kandice Marshall, Fred Kuchler, Lori Lynch</t>
  </si>
  <si>
    <t>Gustavo Ferreira, P. Caffarelli, G. Groover, K. Boys</t>
  </si>
  <si>
    <t>William Liefert, Paul Westcott</t>
  </si>
  <si>
    <t>Joseph Cooper, Steve Wallander, Anh Tran</t>
  </si>
  <si>
    <t>Erik O'Donoghue, Jeremy Weber, Nigel Key</t>
  </si>
  <si>
    <t>Sharad Tandon</t>
  </si>
  <si>
    <t>Jayson Beckman, Shawn Arita</t>
  </si>
  <si>
    <t>Keithly Jones, Lurleen Walters</t>
  </si>
  <si>
    <t>Elizabeth Gooch</t>
  </si>
  <si>
    <t>Shawn Arita, M. Barnes, K. Kalberg, P.S. Leung</t>
  </si>
  <si>
    <t>Jeffrey Gillespie, Richard Nehring, Charlie Hallahan</t>
  </si>
  <si>
    <t>Christopher Davis, Donald Blayney, Terry Crawford</t>
  </si>
  <si>
    <t>Flavius Badau, Gopinath Munisamy, Rolf Fare</t>
  </si>
  <si>
    <t>John Dyck, H. Mori, T. Inaba</t>
  </si>
  <si>
    <t>Gregory Astill, Richard Shumway</t>
  </si>
  <si>
    <t>Nicholas Rada, S. Helfand, M. Magalhes</t>
  </si>
  <si>
    <t>Jeffrey Gillespie, Basu Bahndari, Gullermo Scaglia</t>
  </si>
  <si>
    <t>Jeffrey Gillespie, Narayan Nyaupane, Kenneth McMillin</t>
  </si>
  <si>
    <t>Gustavo Ferreira, A. Garcia-Fuentes, L. Kennedy, F. Perez</t>
  </si>
  <si>
    <t>Andrew Muhammad, Amanda Countryman</t>
  </si>
  <si>
    <t>Shawn Arita, Jayson Beckman, Lorraine Mitchell</t>
  </si>
  <si>
    <t>Travis Minor, Matt Parrett</t>
  </si>
  <si>
    <t>Jeff Gillespie, N. Nyaupane, K. McMillin, R. Harrison, I. Sitienei</t>
  </si>
  <si>
    <t>Linwood Hoffman, Xiaoli Etienne, Andres Trujillo-Barrera</t>
  </si>
  <si>
    <t>Andrew Muhammad, Kari Heerman, Amanda Countryman</t>
  </si>
  <si>
    <t>Joseph Cooper, Ashok Mishra</t>
  </si>
  <si>
    <t>Lekhnath Chalise, Sophia Anong</t>
  </si>
  <si>
    <t>Andrew Muhammad, Birgit Meade, Anna D'Souza, Renata Micha, Dariush Mozaffarian</t>
  </si>
  <si>
    <t>Michael Adjemian, J.P. Janzen</t>
  </si>
  <si>
    <t>James Hansen, Mary Marchant, Francis Tuan, Agapi Somwaru</t>
  </si>
  <si>
    <t>Carlos Arnade, Fred Gale, Bryce Cooke</t>
  </si>
  <si>
    <t>Subsidy or Market Reform? Rethinking China's Farm Consolidation Strategy</t>
  </si>
  <si>
    <t>Consumers' Welfare and Off-Season Produce Imports</t>
  </si>
  <si>
    <t>The Impact of Price Variability on Cash/Futures Market Relationships: Implication for Market Efficiency and Price Discovery</t>
  </si>
  <si>
    <t>Does Policy Reform Promote FDI in Developing Economies? A Firm-level Simulation Approach</t>
  </si>
  <si>
    <t>Modeling Price Transmission Between Farm and Retail Prices: A Soft Switches Approach</t>
  </si>
  <si>
    <t>India's Post-Green Revolution Agricultural Performance: What is Driving Growth?</t>
  </si>
  <si>
    <t>Immigration and the Labor Market Outcomes of Natives in Developing Countries: A Case Study of South Africa</t>
  </si>
  <si>
    <t>The Changing Role of Consumers and Suppliers in a Food Safety Event: the 2006 Foodborne Illness Linked to Spinach</t>
  </si>
  <si>
    <t>Assessment of the Impact of Viticulture Extension Programs in Virginia</t>
  </si>
  <si>
    <t>A Framework to Analyze the Performance of Thinly Traded Agricultural Commodity Markets</t>
  </si>
  <si>
    <t>Food Price Subsidies and Nutrition: Evidence from State Reforms to india's Public Distribution System</t>
  </si>
  <si>
    <t>Learning about a Moving Target in Resource Management: Optimal Bayesian Disease Control</t>
  </si>
  <si>
    <t>The Impact of regional Investment Liberalization on Foreighn Direct Investment: A Firm-Level Simulation Assessment</t>
  </si>
  <si>
    <t>Raised Without Antibiotics: Lessons from Voluntary Labeling of Antibiotic Use Practices in the Broiler Industry</t>
  </si>
  <si>
    <t>Grain Consumption and Production in Virginia: A Trend and Spatial Examination</t>
  </si>
  <si>
    <t>Modifying Agricultural Export Taxes to Make Them Less Market-Distorting</t>
  </si>
  <si>
    <t>Testing for Specification Bias with a Flexible Fourier Transform Model for Crop Yields</t>
  </si>
  <si>
    <t>Does Federal Crop Insurance Make Environmental Externalities from Agriculture Worse?</t>
  </si>
  <si>
    <t>Election Outcomes and the Poor: Evidence from the Consumption of Scheduled Castes and Tribes in India</t>
  </si>
  <si>
    <t>Modeling the Interplay between Sanitary and Phytosanitary Measures and Tariff-rate Quotas under Partial Trade Liberalization</t>
  </si>
  <si>
    <t>Caribbean Food Import Demand: An Application of the CBS Differential Demand System</t>
  </si>
  <si>
    <t>Estimating the Long-term Impact of the Great Chinese Famine (1959-61) on Modern China</t>
  </si>
  <si>
    <t>When Does it Pay to Cooperate? Strategic Information Exchange in the Harvest of Common-Pool Fishery Resources</t>
  </si>
  <si>
    <t>New Versus Old Broiler Housing Technology: Which Leads to Greater Profit?</t>
  </si>
  <si>
    <t>United States and European Union Dairy Farms</t>
  </si>
  <si>
    <t>Dairy Export Markets: Changing the Structure of US Dairy Demand</t>
  </si>
  <si>
    <t>Assessing the Status of the Global Dairy Trade</t>
  </si>
  <si>
    <t>Potential Impacts of Trans-Pacific Partnership on Japanese Cheese Imports</t>
  </si>
  <si>
    <t>Global Resilience to Climate Change: Examining Global Economic and Environmental Performance</t>
  </si>
  <si>
    <t>Accounting for Structural Changes in Demand for Foods in the Presence of Age and Cohort Effects: the Case of Fresh Fish</t>
  </si>
  <si>
    <t>Demand for Wine and Alcoholic Beverages in the European Union: A Monolithic Market?</t>
  </si>
  <si>
    <t>Profits from Pollutants: Economic Feasibility of Integrated Anaerobic Digester and Nutrient Management Systems</t>
  </si>
  <si>
    <t>The Impact of Reduced Incidence of Malaria and other Mosquito-borne Diseases on Global Population</t>
  </si>
  <si>
    <t>Brazilian Agriculture: Is It All About the Large Farms?</t>
  </si>
  <si>
    <t>Labor Use and Profitability Associated with Pasture Systems in Grass Fed Beef Production</t>
  </si>
  <si>
    <t>The Marketing of Meat Goats in the US: What, Where, and When?</t>
  </si>
  <si>
    <t>Economic Performance of U.S. Multinational Manufacturing Firms: Linkages between FDI and Firm Strategy</t>
  </si>
  <si>
    <t>The Effects of TTIP Market Access Reform on EU Beef Import Demand</t>
  </si>
  <si>
    <t>The Transatlantic Trade and Invesment Partnership and US-EU Agriculture: What are the Possible Trade Gains?</t>
  </si>
  <si>
    <t>The Economic Impact of the Food and Drug Administration's Final Juice HACCP Rule</t>
  </si>
  <si>
    <t>Selection of Breeding Stock by US Meat Goat Producers</t>
  </si>
  <si>
    <t>Volatility Spillover and Time-Varying Conditional Correlation Between DDGS, Corn, and Soyben Meal Markets</t>
  </si>
  <si>
    <t>Effects of Tariff Concessions on Japanese Imports by Product and Source</t>
  </si>
  <si>
    <t>Impact of Farm Programs on Farm Households: A Free Cash Flow Modelling Approach</t>
  </si>
  <si>
    <t>Spending Behavior Change and Financial Distress During the Great Recession</t>
  </si>
  <si>
    <t>How Income and Food Prices Influence Global Dietary Intakes by Age and Sex: Evidence from 164 Countries</t>
  </si>
  <si>
    <t>Estimating the Location of World Wheat Price Discovery</t>
  </si>
  <si>
    <t>U.S. Agricultural Exports to China Increased Rapidly Making China the Number One Market</t>
  </si>
  <si>
    <t>How Important is Farm Profitability to Meat Goat Farmers?</t>
  </si>
  <si>
    <t>Price Transmission to China</t>
  </si>
  <si>
    <t>J. of Agricultural and Applied Economics</t>
  </si>
  <si>
    <t>Journal of Economic Policy Reform</t>
  </si>
  <si>
    <t>Applied Economics</t>
  </si>
  <si>
    <t>Japan and the World Economy</t>
  </si>
  <si>
    <t>Agricultural Sciences Journal</t>
  </si>
  <si>
    <t>Journal of the Association of Environmental and Resource Economics</t>
  </si>
  <si>
    <t>Applied Poultry Research</t>
  </si>
  <si>
    <t>Resource and Energy Economics</t>
  </si>
  <si>
    <t>Evolutionary and Institutional Economics Review</t>
  </si>
  <si>
    <t>Journal of Environment Management</t>
  </si>
  <si>
    <t>Sustainable Agriculture Research</t>
  </si>
  <si>
    <t>Journal of Financial Counseling and Planning</t>
  </si>
  <si>
    <t>British Medical Journal</t>
  </si>
  <si>
    <t>The Professional Animal Scientist</t>
  </si>
  <si>
    <t>Journal of Commodity Markets</t>
  </si>
  <si>
    <r>
      <t xml:space="preserve">Engelhard, G., E. Engelhard, and </t>
    </r>
    <r>
      <rPr>
        <b/>
        <sz val="10"/>
        <rFont val="Arial"/>
        <family val="2"/>
      </rPr>
      <t>M.P. Rabbitt</t>
    </r>
  </si>
  <si>
    <t>Restrepo, B.J.</t>
  </si>
  <si>
    <r>
      <t xml:space="preserve">Oh, M., H.H. Jensen, and </t>
    </r>
    <r>
      <rPr>
        <b/>
        <sz val="10"/>
        <color indexed="8"/>
        <rFont val="Arial"/>
        <family val="2"/>
      </rPr>
      <t>I. Rahkovsky</t>
    </r>
  </si>
  <si>
    <r>
      <rPr>
        <b/>
        <sz val="10"/>
        <color indexed="8"/>
        <rFont val="Arial"/>
        <family val="2"/>
      </rPr>
      <t>Rehkamp, S.</t>
    </r>
    <r>
      <rPr>
        <sz val="10"/>
        <color indexed="8"/>
        <rFont val="Arial"/>
        <family val="2"/>
      </rPr>
      <t>, A. Azzam, and C.R. Gustafson</t>
    </r>
  </si>
  <si>
    <r>
      <t xml:space="preserve">Lin, B. H., Dong, D., Carlson, A., </t>
    </r>
    <r>
      <rPr>
        <sz val="10"/>
        <color indexed="8"/>
        <rFont val="Arial"/>
        <family val="2"/>
      </rPr>
      <t>and</t>
    </r>
    <r>
      <rPr>
        <b/>
        <sz val="10"/>
        <color indexed="8"/>
        <rFont val="Arial"/>
        <family val="2"/>
      </rPr>
      <t xml:space="preserve"> Rahkovsky, I. </t>
    </r>
  </si>
  <si>
    <r>
      <rPr>
        <b/>
        <sz val="10"/>
        <color indexed="8"/>
        <rFont val="Arial"/>
        <family val="2"/>
      </rPr>
      <t>Jo, Y.</t>
    </r>
    <r>
      <rPr>
        <sz val="10"/>
        <color indexed="8"/>
        <rFont val="Arial"/>
        <family val="2"/>
      </rPr>
      <t>, and Wang, Q.</t>
    </r>
  </si>
  <si>
    <r>
      <rPr>
        <b/>
        <sz val="10"/>
        <color indexed="8"/>
        <rFont val="Arial"/>
        <family val="2"/>
      </rPr>
      <t>Smith, M.D</t>
    </r>
    <r>
      <rPr>
        <sz val="10"/>
        <color indexed="8"/>
        <rFont val="Arial"/>
        <family val="2"/>
      </rPr>
      <t xml:space="preserve">, </t>
    </r>
    <r>
      <rPr>
        <b/>
        <sz val="10"/>
        <color indexed="8"/>
        <rFont val="Arial"/>
        <family val="2"/>
      </rPr>
      <t>M.P. Rabbitt</t>
    </r>
    <r>
      <rPr>
        <sz val="10"/>
        <color indexed="8"/>
        <rFont val="Arial"/>
        <family val="2"/>
      </rPr>
      <t xml:space="preserve">, and </t>
    </r>
    <r>
      <rPr>
        <b/>
        <sz val="10"/>
        <color indexed="8"/>
        <rFont val="Arial"/>
        <family val="2"/>
      </rPr>
      <t>A. Coleman-Jensen</t>
    </r>
  </si>
  <si>
    <r>
      <t xml:space="preserve">Frongillo, E.A., H.T. Nguyen, </t>
    </r>
    <r>
      <rPr>
        <b/>
        <sz val="10"/>
        <color indexed="8"/>
        <rFont val="Arial"/>
        <family val="2"/>
      </rPr>
      <t>M.D. Smith, and A. Coleman-Jensen</t>
    </r>
  </si>
  <si>
    <r>
      <rPr>
        <b/>
        <sz val="10"/>
        <color indexed="8"/>
        <rFont val="Arial"/>
        <family val="2"/>
      </rPr>
      <t>Guthrie, J.</t>
    </r>
    <r>
      <rPr>
        <sz val="10"/>
        <color indexed="8"/>
        <rFont val="Arial"/>
        <family val="2"/>
      </rPr>
      <t xml:space="preserve"> and </t>
    </r>
    <r>
      <rPr>
        <b/>
        <sz val="10"/>
        <color indexed="8"/>
        <rFont val="Arial"/>
        <family val="2"/>
      </rPr>
      <t>L. Mancino</t>
    </r>
  </si>
  <si>
    <r>
      <t xml:space="preserve">Saitone, T., and </t>
    </r>
    <r>
      <rPr>
        <b/>
        <sz val="10"/>
        <color indexed="8"/>
        <rFont val="Arial"/>
        <family val="2"/>
      </rPr>
      <t>P. McLaughlin</t>
    </r>
  </si>
  <si>
    <r>
      <rPr>
        <b/>
        <sz val="10"/>
        <rFont val="Arial"/>
        <family val="2"/>
      </rPr>
      <t>Saksena, M.</t>
    </r>
    <r>
      <rPr>
        <sz val="10"/>
        <color indexed="8"/>
        <rFont val="Arial"/>
        <family val="2"/>
      </rPr>
      <t>, and N. Maldonado</t>
    </r>
  </si>
  <si>
    <r>
      <t xml:space="preserve">Zhang, Q., C. Tang, </t>
    </r>
    <r>
      <rPr>
        <b/>
        <sz val="10"/>
        <color indexed="8"/>
        <rFont val="Arial"/>
        <family val="2"/>
      </rPr>
      <t>P.W. McLaughlin</t>
    </r>
    <r>
      <rPr>
        <sz val="10"/>
        <color indexed="8"/>
        <rFont val="Arial"/>
        <family val="2"/>
      </rPr>
      <t xml:space="preserve"> and L. Diggs</t>
    </r>
  </si>
  <si>
    <r>
      <t xml:space="preserve">Brucker, D.L. and </t>
    </r>
    <r>
      <rPr>
        <b/>
        <sz val="10"/>
        <color indexed="8"/>
        <rFont val="Arial"/>
        <family val="2"/>
      </rPr>
      <t>A. Coleman-Jensen</t>
    </r>
  </si>
  <si>
    <r>
      <rPr>
        <b/>
        <sz val="10"/>
        <color indexed="8"/>
        <rFont val="Arial"/>
        <family val="2"/>
      </rPr>
      <t>Rahkovsky, I.</t>
    </r>
    <r>
      <rPr>
        <sz val="10"/>
        <color indexed="8"/>
        <rFont val="Arial"/>
        <family val="2"/>
      </rPr>
      <t>, and R. Volpe</t>
    </r>
  </si>
  <si>
    <r>
      <t xml:space="preserve">Nakaguma, M.Y., and </t>
    </r>
    <r>
      <rPr>
        <b/>
        <sz val="10"/>
        <color indexed="8"/>
        <rFont val="Arial"/>
        <family val="2"/>
      </rPr>
      <t>B. Restrepo</t>
    </r>
  </si>
  <si>
    <t>Martinez, S.W.</t>
  </si>
  <si>
    <r>
      <rPr>
        <b/>
        <sz val="10"/>
        <color indexed="8"/>
        <rFont val="Arial"/>
        <family val="2"/>
      </rPr>
      <t>Rehkamp, S.</t>
    </r>
    <r>
      <rPr>
        <sz val="10"/>
        <color indexed="8"/>
        <rFont val="Arial"/>
        <family val="2"/>
      </rPr>
      <t>, A.A. Gustafson, and C.R. Gustafson</t>
    </r>
  </si>
  <si>
    <r>
      <rPr>
        <b/>
        <sz val="10"/>
        <color indexed="8"/>
        <rFont val="Arial"/>
        <family val="2"/>
      </rPr>
      <t>Coleman-Jensen, A.</t>
    </r>
    <r>
      <rPr>
        <sz val="10"/>
        <color indexed="8"/>
        <rFont val="Arial"/>
        <family val="2"/>
      </rPr>
      <t>, N.L. Fleischer, A.D. Liese, R. Hammond, C. Gundersen, J. Hirschman, E.A. Frongillo, M.A. Xiaoguang, N. Mehta, and S.J. Jones</t>
    </r>
  </si>
  <si>
    <r>
      <t xml:space="preserve">G. Engelhard, Jr., </t>
    </r>
    <r>
      <rPr>
        <b/>
        <sz val="10"/>
        <color indexed="8"/>
        <rFont val="Arial"/>
        <family val="2"/>
      </rPr>
      <t>M.P. Rabbitt</t>
    </r>
    <r>
      <rPr>
        <sz val="10"/>
        <color indexed="8"/>
        <rFont val="Arial"/>
        <family val="2"/>
      </rPr>
      <t>, and E.M. Engelhard</t>
    </r>
  </si>
  <si>
    <r>
      <t xml:space="preserve">Taylor, C.A., C.K. Spees, R.P. Watowicz, </t>
    </r>
    <r>
      <rPr>
        <b/>
        <sz val="10"/>
        <color indexed="8"/>
        <rFont val="Arial"/>
        <family val="2"/>
      </rPr>
      <t>S. Martinez</t>
    </r>
    <r>
      <rPr>
        <sz val="10"/>
        <color indexed="8"/>
        <rFont val="Arial"/>
        <family val="2"/>
      </rPr>
      <t>, and N.H. Hooker</t>
    </r>
  </si>
  <si>
    <r>
      <rPr>
        <b/>
        <sz val="10"/>
        <color indexed="8"/>
        <rFont val="Arial"/>
        <family val="2"/>
      </rPr>
      <t>Rabbitt, M.P.</t>
    </r>
    <r>
      <rPr>
        <sz val="10"/>
        <color indexed="8"/>
        <rFont val="Arial"/>
        <family val="2"/>
      </rPr>
      <t xml:space="preserve">, and </t>
    </r>
    <r>
      <rPr>
        <b/>
        <sz val="10"/>
        <color indexed="8"/>
        <rFont val="Arial"/>
        <family val="2"/>
      </rPr>
      <t>A. Coleman-Jensen</t>
    </r>
  </si>
  <si>
    <r>
      <t xml:space="preserve">Y. Wang, J.B. Holt, </t>
    </r>
    <r>
      <rPr>
        <b/>
        <sz val="10"/>
        <rFont val="Arial"/>
        <family val="2"/>
      </rPr>
      <t>X. Zhang</t>
    </r>
    <r>
      <rPr>
        <sz val="10"/>
        <color indexed="8"/>
        <rFont val="Arial"/>
        <family val="2"/>
      </rPr>
      <t>, H. Lu, S.N. Shah, D.P. Dooley, K.A. Matthews, and J.B. Croft</t>
    </r>
  </si>
  <si>
    <r>
      <t xml:space="preserve">M.E. Lin, </t>
    </r>
    <r>
      <rPr>
        <b/>
        <sz val="10"/>
        <color indexed="8"/>
        <rFont val="Arial"/>
        <family val="2"/>
      </rPr>
      <t>X. Zhang</t>
    </r>
    <r>
      <rPr>
        <sz val="10"/>
        <color indexed="8"/>
        <rFont val="Arial"/>
        <family val="2"/>
      </rPr>
      <t>, J.B. Holt, V. Robison, C.H. Li, and S.O. Griffin</t>
    </r>
  </si>
  <si>
    <r>
      <t xml:space="preserve">Z. Berkowitz, </t>
    </r>
    <r>
      <rPr>
        <b/>
        <sz val="10"/>
        <color indexed="8"/>
        <rFont val="Arial"/>
        <family val="2"/>
      </rPr>
      <t>X. Zhang</t>
    </r>
    <r>
      <rPr>
        <sz val="10"/>
        <color indexed="8"/>
        <rFont val="Arial"/>
        <family val="2"/>
      </rPr>
      <t>, T.B. Richards, M. Nadel, L.A., Peipins, and J. Holt</t>
    </r>
  </si>
  <si>
    <r>
      <t xml:space="preserve">H. Lu, </t>
    </r>
    <r>
      <rPr>
        <b/>
        <sz val="10"/>
        <color indexed="8"/>
        <rFont val="Arial"/>
        <family val="2"/>
      </rPr>
      <t>X. Zhang</t>
    </r>
    <r>
      <rPr>
        <sz val="10"/>
        <color indexed="8"/>
        <rFont val="Arial"/>
        <family val="2"/>
      </rPr>
      <t>, J.B. Holt, D. Kanny, and J.B. Croft</t>
    </r>
  </si>
  <si>
    <r>
      <rPr>
        <b/>
        <sz val="10"/>
        <color indexed="8"/>
        <rFont val="Arial"/>
        <family val="2"/>
      </rPr>
      <t>Hoffmann, S.</t>
    </r>
    <r>
      <rPr>
        <sz val="10"/>
        <color indexed="8"/>
        <rFont val="Arial"/>
        <family val="2"/>
      </rPr>
      <t>, B. Devleesschauwer, W. Aspinall, R. Cooke T. Corrigan, A.H. Havelarr, F.J. Angulo, H.J. Gibb, M.D Kirk, R.J. Lake, N. Speybroeck, P.R. Torgerson, and T. Hald</t>
    </r>
  </si>
  <si>
    <r>
      <rPr>
        <b/>
        <sz val="10"/>
        <color indexed="8"/>
        <rFont val="Arial"/>
        <family val="2"/>
      </rPr>
      <t>Guthrie, J.</t>
    </r>
    <r>
      <rPr>
        <sz val="10"/>
        <color indexed="8"/>
        <rFont val="Arial"/>
        <family val="2"/>
      </rPr>
      <t>, D. Catelier, E.F. Jacquier, E.E. Quann, A. Anater</t>
    </r>
  </si>
  <si>
    <t>Measurement of Household Food Insecurity: Two Decades of Invariant Measurement</t>
  </si>
  <si>
    <t>Further Decline of Trans Fatty Acids Levels in U.S. Adults Among 1999-2000 and 2009-2010</t>
  </si>
  <si>
    <t>Did Revisions to the WIC Program Affect Household Expenditures on Whole Grains?</t>
  </si>
  <si>
    <t>Nicotine Intake per Cigarette Smoked Among Smokers Nationally and in NYC</t>
  </si>
  <si>
    <r>
      <t>U.S. Dietary Shifts and the Associated CO</t>
    </r>
    <r>
      <rPr>
        <vertAlign val="subscript"/>
        <sz val="10"/>
        <color indexed="8"/>
        <rFont val="Arial"/>
        <family val="2"/>
      </rPr>
      <t>2</t>
    </r>
    <r>
      <rPr>
        <vertAlign val="superscript"/>
        <sz val="10"/>
        <color indexed="8"/>
        <rFont val="Arial"/>
        <family val="2"/>
      </rPr>
      <t xml:space="preserve"> </t>
    </r>
    <r>
      <rPr>
        <sz val="10"/>
        <color indexed="8"/>
        <rFont val="Arial"/>
        <family val="2"/>
      </rPr>
      <t>Emissions from Farm Energy Use</t>
    </r>
  </si>
  <si>
    <t>Potential Dietary Outcomes of Changing Relative Prices of Health and Less Healthy Foods: The Case of Ready-to-Eat Breakfast Cereals</t>
  </si>
  <si>
    <t>The Impact of Maternal Employment on Children’s Adiposity: The Evidence from China’s Labor Policy Reform</t>
  </si>
  <si>
    <t>Who are the World’s Food Insecure? New Evidence from the Food and Agriculture Organization’s Food Insecurity Experience Scale</t>
  </si>
  <si>
    <t>Food Insecurity is Associated with Subjective Well-being Among Individuals from 138 Countries in the 2014 Gallup World Poll</t>
  </si>
  <si>
    <t>Can a Better Understanding of WIC Customer Experiences Increase Benefit Redemption and Help Control Program Food Costs?</t>
  </si>
  <si>
    <t>Women, Infants and Children (WIC) Program Redemptions at California Farmers' Markets: Make the Program Word for Farmers and Participants</t>
  </si>
  <si>
    <t>A Dynamic Estimation of Obesity using NHANES Data: A Pseudo-Panel Approach</t>
  </si>
  <si>
    <t>Individual and Store Characteristics Associated with Brand Choices in Select Food Category Redemptions among WIC Participants in Virginia</t>
  </si>
  <si>
    <t>Food Insecurity Across the Adult Lifespan for Persons with Disabilities</t>
  </si>
  <si>
    <t>Market Structure and Food Price Inflation</t>
  </si>
  <si>
    <t>Restricting Access to Alcohol and Public Health: Evidence from Electoral Dry Law in Brazil</t>
  </si>
  <si>
    <t>Use of Health and Nutrition-Related Claims on New Food Products in the USA from 1989 to 2010</t>
  </si>
  <si>
    <t>The Medical Cost Savings of Changes to Healthier U.S. Diets</t>
  </si>
  <si>
    <t>Using Systems Science to Gain Insight into Childhood Food Security in the United States: Report of an Expert Mapping Workshop</t>
  </si>
  <si>
    <t>Using Household Fit Indices to Examine the Psychometric Quality of Food Insecurity Measures</t>
  </si>
  <si>
    <t>The Potential Impact of Yogurt Innovation on Dietary Intakes</t>
  </si>
  <si>
    <t>Rasch Analyses of the Standardized Spanish Translation of the U.S. Household Food Security Survey Module</t>
  </si>
  <si>
    <t>Comparison of Multilevel Regression and Post-Stratification Estimation and Local Survey Estimates</t>
  </si>
  <si>
    <t>Multilevel Model to Estimate County-Level Untreated Dental Carries among U.S. Children Aged 6-9 Years</t>
  </si>
  <si>
    <t>Multilevel Small-area Estimation of Colorectal Cancer Screen in the United States</t>
  </si>
  <si>
    <t>Quantifying Spatial Accessibility in Public Health Practice and Research</t>
  </si>
  <si>
    <t>Attribution of Global Foodborne Disease to Specific Foods: Findings from a World Health Organization Structured Expert Elicit</t>
  </si>
  <si>
    <t>Infant Feeding Practices and Food Consumption Patterns of Young Children Participating in WIC</t>
  </si>
  <si>
    <r>
      <t xml:space="preserve">Rasch Measurement Transactions </t>
    </r>
    <r>
      <rPr>
        <sz val="10"/>
        <rFont val="Arial"/>
        <family val="2"/>
      </rPr>
      <t>(2016) vol. 30, no. 3: 1598-1599</t>
    </r>
  </si>
  <si>
    <r>
      <rPr>
        <i/>
        <sz val="10"/>
        <rFont val="Arial"/>
        <family val="2"/>
      </rPr>
      <t xml:space="preserve">American Journal of Public Health </t>
    </r>
    <r>
      <rPr>
        <sz val="10"/>
        <rFont val="Arial"/>
        <family val="2"/>
      </rPr>
      <t>(2017) vol. 107, no. 1: 156-158</t>
    </r>
  </si>
  <si>
    <r>
      <rPr>
        <i/>
        <sz val="10"/>
        <rFont val="Arial"/>
        <family val="2"/>
      </rPr>
      <t>Applied Economic Perspectives and Policy</t>
    </r>
    <r>
      <rPr>
        <sz val="10"/>
        <rFont val="Arial"/>
        <family val="2"/>
      </rPr>
      <t xml:space="preserve"> (2016) vol. 38, no. 4: 578-598</t>
    </r>
  </si>
  <si>
    <r>
      <t xml:space="preserve">American Journal of Preventive Medicine </t>
    </r>
    <r>
      <rPr>
        <sz val="10"/>
        <rFont val="Arial"/>
        <family val="2"/>
      </rPr>
      <t>(2017) vol. 53, no. 2: e77-e78</t>
    </r>
  </si>
  <si>
    <r>
      <t xml:space="preserve">Food Studies: An Interdisciplinary Journal, </t>
    </r>
    <r>
      <rPr>
        <sz val="10"/>
        <rFont val="Arial"/>
        <family val="2"/>
      </rPr>
      <t>vol. 7, no. 2: 11-22</t>
    </r>
  </si>
  <si>
    <r>
      <rPr>
        <i/>
        <sz val="10"/>
        <rFont val="Arial"/>
        <family val="2"/>
      </rPr>
      <t xml:space="preserve">Food Policy </t>
    </r>
    <r>
      <rPr>
        <sz val="10"/>
        <rFont val="Arial"/>
        <family val="2"/>
      </rPr>
      <t>(2017) vol. 68, no. C: 77-88</t>
    </r>
  </si>
  <si>
    <r>
      <t xml:space="preserve">Health Economics </t>
    </r>
    <r>
      <rPr>
        <sz val="10"/>
        <rFont val="Arial"/>
        <family val="2"/>
      </rPr>
      <t>(2017) doi: 10.1002/hec.3498.</t>
    </r>
  </si>
  <si>
    <r>
      <rPr>
        <i/>
        <sz val="10"/>
        <rFont val="Arial"/>
        <family val="2"/>
      </rPr>
      <t xml:space="preserve">World Development </t>
    </r>
    <r>
      <rPr>
        <sz val="10"/>
        <rFont val="Arial"/>
        <family val="2"/>
      </rPr>
      <t>(2017) vol. 93: 402-412</t>
    </r>
  </si>
  <si>
    <r>
      <rPr>
        <i/>
        <sz val="10"/>
        <rFont val="Arial"/>
        <family val="2"/>
      </rPr>
      <t xml:space="preserve">The Journal of Nutrition </t>
    </r>
    <r>
      <rPr>
        <sz val="10"/>
        <rFont val="Arial"/>
        <family val="2"/>
      </rPr>
      <t>(2017) vol. 147, no. 4: 680-687</t>
    </r>
  </si>
  <si>
    <r>
      <t xml:space="preserve">Journal of Hunger and Environmental Nutrition </t>
    </r>
    <r>
      <rPr>
        <sz val="10"/>
        <rFont val="Arial"/>
        <family val="2"/>
      </rPr>
      <t>(in press) doi.org/10.1080/19320248.2017.1364191</t>
    </r>
  </si>
  <si>
    <r>
      <t>Renewable Agriuclture and Food Systems</t>
    </r>
    <r>
      <rPr>
        <sz val="10"/>
        <rFont val="Arial"/>
        <family val="2"/>
      </rPr>
      <t xml:space="preserve"> (2017)</t>
    </r>
    <r>
      <rPr>
        <i/>
        <sz val="10"/>
        <rFont val="Arial"/>
        <family val="2"/>
      </rPr>
      <t xml:space="preserve"> </t>
    </r>
    <r>
      <rPr>
        <sz val="10"/>
        <rFont val="Arial"/>
        <family val="2"/>
      </rPr>
      <t>doi:10.1017/S1742170517000102</t>
    </r>
  </si>
  <si>
    <r>
      <t xml:space="preserve">Health Economics, </t>
    </r>
    <r>
      <rPr>
        <sz val="10"/>
        <rFont val="Arial"/>
        <family val="2"/>
      </rPr>
      <t>doi: 10.1002/hec.3488</t>
    </r>
  </si>
  <si>
    <r>
      <rPr>
        <i/>
        <sz val="10"/>
        <rFont val="Arial"/>
        <family val="2"/>
      </rPr>
      <t xml:space="preserve">International Journal of Environmental Research and Public Health </t>
    </r>
    <r>
      <rPr>
        <sz val="10"/>
        <rFont val="Arial"/>
        <family val="2"/>
      </rPr>
      <t>(2017) vol. 14, no. 4: 364</t>
    </r>
  </si>
  <si>
    <r>
      <rPr>
        <i/>
        <sz val="10"/>
        <rFont val="Arial"/>
        <family val="2"/>
      </rPr>
      <t xml:space="preserve">Journal of Disability Policy Studies </t>
    </r>
    <r>
      <rPr>
        <sz val="10"/>
        <rFont val="Arial"/>
        <family val="2"/>
      </rPr>
      <t>(2017) vol. 28, no. 2: 109-118</t>
    </r>
  </si>
  <si>
    <r>
      <t xml:space="preserve">Journal of Agricultural &amp; Food Industrial Organization </t>
    </r>
    <r>
      <rPr>
        <sz val="10"/>
        <rFont val="Arial"/>
        <family val="2"/>
      </rPr>
      <t>(2017) doi: 10.1515/jafio-2017-0004</t>
    </r>
  </si>
  <si>
    <r>
      <rPr>
        <i/>
        <sz val="10"/>
        <rFont val="Arial"/>
        <family val="2"/>
      </rPr>
      <t xml:space="preserve">Journal of Health Economics </t>
    </r>
    <r>
      <rPr>
        <sz val="10"/>
        <rFont val="Arial"/>
        <family val="2"/>
      </rPr>
      <t>(2017) doi: 10.1002/hec.3519</t>
    </r>
  </si>
  <si>
    <r>
      <t xml:space="preserve">AgroFOOD Industry Hi Tech </t>
    </r>
    <r>
      <rPr>
        <sz val="10"/>
        <rFont val="Arial"/>
        <family val="2"/>
      </rPr>
      <t>(2017) vol. 28, no. 2</t>
    </r>
  </si>
  <si>
    <r>
      <t xml:space="preserve">Food Studies: An Interdisciplinary Journal </t>
    </r>
    <r>
      <rPr>
        <sz val="10"/>
        <rFont val="Arial"/>
        <family val="2"/>
      </rPr>
      <t xml:space="preserve">(2017)
doi: 10.18848/2160-1933/CGP/v07i04/1-16
</t>
    </r>
  </si>
  <si>
    <r>
      <t xml:space="preserve">Journal of Hunger and Environment Nutrition </t>
    </r>
    <r>
      <rPr>
        <sz val="10"/>
        <rFont val="Arial"/>
        <family val="2"/>
      </rPr>
      <t>(2017) doi.org/10.1080/19320248.2017.1364194</t>
    </r>
  </si>
  <si>
    <r>
      <t xml:space="preserve">Environmental and Psychological Measurement </t>
    </r>
    <r>
      <rPr>
        <sz val="10"/>
        <rFont val="Arial"/>
        <family val="2"/>
      </rPr>
      <t>(2017) doi.org/10.1177/0013164417728317</t>
    </r>
    <r>
      <rPr>
        <i/>
        <sz val="10"/>
        <rFont val="Arial"/>
        <family val="2"/>
      </rPr>
      <t xml:space="preserve">
</t>
    </r>
  </si>
  <si>
    <r>
      <rPr>
        <i/>
        <sz val="10"/>
        <rFont val="Arial"/>
        <family val="2"/>
      </rPr>
      <t>Journal of Food Composition and Analysis</t>
    </r>
    <r>
      <rPr>
        <sz val="10"/>
        <color indexed="12"/>
        <rFont val="Arial"/>
        <family val="2"/>
      </rPr>
      <t xml:space="preserve"> </t>
    </r>
    <r>
      <rPr>
        <sz val="10"/>
        <rFont val="Arial"/>
        <family val="2"/>
      </rPr>
      <t>(2017) https://ac.els-cdn.com/S0889157517301539/1-s2.0-S0889157517301539-main.pdf?_tid=2f30bb38-a910-11e7-9cb5-00000aacb35d&amp;acdnat=1507127443_8189bf48d4eac120d5a882bfacf52ad3</t>
    </r>
  </si>
  <si>
    <r>
      <t>Journal of Economic and Social Measurement</t>
    </r>
    <r>
      <rPr>
        <sz val="10"/>
        <rFont val="Arial"/>
        <family val="2"/>
      </rPr>
      <t xml:space="preserve"> (2017) vol. 42: 171-187 doi: 10.3233/JEM-170443
</t>
    </r>
  </si>
  <si>
    <r>
      <rPr>
        <i/>
        <sz val="10"/>
        <rFont val="Arial"/>
        <family val="2"/>
      </rPr>
      <t xml:space="preserve">Preventing Chronic Diseases </t>
    </r>
    <r>
      <rPr>
        <sz val="10"/>
        <rFont val="Arial"/>
        <family val="2"/>
      </rPr>
      <t>(forthcoming)</t>
    </r>
  </si>
  <si>
    <r>
      <t>American Journal of Preventive Medicine</t>
    </r>
    <r>
      <rPr>
        <sz val="10"/>
        <rFont val="Arial"/>
        <family val="2"/>
      </rPr>
      <t xml:space="preserve"> (2017) doi.org/10.1016/j.ypmed.2017.11.015</t>
    </r>
  </si>
  <si>
    <r>
      <rPr>
        <i/>
        <sz val="10"/>
        <rFont val="Arial"/>
        <family val="2"/>
      </rPr>
      <t xml:space="preserve">Cancer Epidemiology, Biomarker &amp; Prevention </t>
    </r>
    <r>
      <rPr>
        <sz val="10"/>
        <rFont val="Arial"/>
        <family val="2"/>
      </rPr>
      <t>(forthcoming)</t>
    </r>
  </si>
  <si>
    <r>
      <rPr>
        <i/>
        <sz val="10"/>
        <rFont val="Arial"/>
        <family val="2"/>
      </rPr>
      <t xml:space="preserve">International Journal of Health Geographics </t>
    </r>
    <r>
      <rPr>
        <sz val="10"/>
        <rFont val="Arial"/>
        <family val="2"/>
      </rPr>
      <t>(forthcoming)</t>
    </r>
  </si>
  <si>
    <r>
      <rPr>
        <i/>
        <sz val="10"/>
        <rFont val="Arial"/>
        <family val="2"/>
      </rPr>
      <t xml:space="preserve">Plos One </t>
    </r>
    <r>
      <rPr>
        <sz val="10"/>
        <rFont val="Arial"/>
        <family val="2"/>
      </rPr>
      <t>(2017) doi.org/10.1371/journal.pone.0183641</t>
    </r>
  </si>
  <si>
    <r>
      <t xml:space="preserve">The Journal of Nutrition </t>
    </r>
    <r>
      <rPr>
        <sz val="10"/>
        <rFont val="Arial"/>
        <family val="2"/>
      </rPr>
      <t>(forthcoming)</t>
    </r>
  </si>
  <si>
    <t>The Journal of Nutrition</t>
  </si>
  <si>
    <t>Renewable Agriuclture and Food Systems</t>
  </si>
  <si>
    <t>International Journal of Environmental Research and Public Health</t>
  </si>
  <si>
    <t>Journal of Disability Policy Studies</t>
  </si>
  <si>
    <t>Journal of Agricultural &amp; Food Industrial Organization</t>
  </si>
  <si>
    <t>AgroFOOD Industry Hi Tech</t>
  </si>
  <si>
    <t>Food Studies: An Interdisciplinary Journal</t>
  </si>
  <si>
    <t>Journal of Hunger and Environment Nutrition</t>
  </si>
  <si>
    <t>Environmental and Psychological Measurement</t>
  </si>
  <si>
    <t>Journal of Food Composition and Analysis</t>
  </si>
  <si>
    <t>Journal of Economic and Social Measurement</t>
  </si>
  <si>
    <t>Preventing Chronic Diseases</t>
  </si>
  <si>
    <t>American Journal of Preventive Medicine</t>
  </si>
  <si>
    <t>Cancer Epidemiology, Biomarker &amp; Prevention</t>
  </si>
  <si>
    <t>International Journal of Health Geographics</t>
  </si>
  <si>
    <t>Plos One</t>
  </si>
  <si>
    <t>Research Measurement Transactions</t>
  </si>
  <si>
    <t>Applied Economic Pespectives and Policy</t>
  </si>
  <si>
    <t>Food Studies Peerdisciplinary Journal</t>
  </si>
  <si>
    <t>Citation Information</t>
  </si>
  <si>
    <t>Canning</t>
  </si>
  <si>
    <t>Carlson</t>
  </si>
  <si>
    <t>Gregory</t>
  </si>
  <si>
    <t>Guthrie</t>
  </si>
  <si>
    <t>Kuchler</t>
  </si>
  <si>
    <t>Mancino</t>
  </si>
  <si>
    <t>McLaughlin</t>
  </si>
  <si>
    <t>Ollinger</t>
  </si>
  <si>
    <t>Farm Share of the Food Dollar: An IO Approach for the U.S. and Canada</t>
  </si>
  <si>
    <t xml:space="preserve">Waste Not, Want Not: Can Consumer Behavior Research Help Reduce Food Waste? </t>
  </si>
  <si>
    <t>The changing role of consumers and suppliers in a food safety event: the 2006 foodborne illness outbreak linked to spinach</t>
  </si>
  <si>
    <t>Consumers' welfare and off-season produce imports</t>
  </si>
  <si>
    <t>Obesity-Related Policy/Environmental Interventions: A Systematic Review of Economic Analyses</t>
  </si>
  <si>
    <t>Behavioral Measures of Participant Access in the Women, Infants, and Children Program</t>
  </si>
  <si>
    <t>The Food Safety Modernization Act: Implications for U.S. Small Scale Farms</t>
  </si>
  <si>
    <r>
      <rPr>
        <i/>
        <sz val="11"/>
        <color theme="1"/>
        <rFont val="Arial"/>
        <family val="2"/>
      </rPr>
      <t>Agricultural Economics</t>
    </r>
    <r>
      <rPr>
        <sz val="11"/>
        <color theme="1"/>
        <rFont val="Arial"/>
        <family val="2"/>
      </rPr>
      <t>, vol. 47: 1-8</t>
    </r>
  </si>
  <si>
    <r>
      <rPr>
        <i/>
        <sz val="11"/>
        <color theme="1"/>
        <rFont val="Arial"/>
        <family val="2"/>
      </rPr>
      <t>Agribusiness,</t>
    </r>
    <r>
      <rPr>
        <sz val="11"/>
        <color theme="1"/>
        <rFont val="Arial"/>
        <family val="2"/>
      </rPr>
      <t xml:space="preserve"> (Autumn (Fall) 2015) vol. 31, no. 4: 453–471</t>
    </r>
  </si>
  <si>
    <r>
      <rPr>
        <i/>
        <sz val="11"/>
        <color theme="1"/>
        <rFont val="Arial"/>
        <family val="2"/>
      </rPr>
      <t>The Stata Journal,</t>
    </r>
    <r>
      <rPr>
        <sz val="11"/>
        <color theme="1"/>
        <rFont val="Arial"/>
        <family val="2"/>
      </rPr>
      <t xml:space="preserve"> vol. 15, no. 3: 756-774</t>
    </r>
  </si>
  <si>
    <r>
      <rPr>
        <i/>
        <sz val="11"/>
        <color theme="1"/>
        <rFont val="Arial"/>
        <family val="2"/>
      </rPr>
      <t>Journal of the Association for Consumer Research</t>
    </r>
    <r>
      <rPr>
        <sz val="11"/>
        <color theme="1"/>
        <rFont val="Arial"/>
        <family val="2"/>
      </rPr>
      <t>, (January 2016) vol. 1., no. 1: 51-52</t>
    </r>
  </si>
  <si>
    <r>
      <rPr>
        <i/>
        <sz val="11"/>
        <color theme="1"/>
        <rFont val="Arial"/>
        <family val="2"/>
      </rPr>
      <t>Applied Economics</t>
    </r>
    <r>
      <rPr>
        <sz val="11"/>
        <color theme="1"/>
        <rFont val="Arial"/>
        <family val="2"/>
      </rPr>
      <t>, vol. 48, no. 5: 2354-2366</t>
    </r>
  </si>
  <si>
    <r>
      <t xml:space="preserve">European Review of Agricultural Economics, </t>
    </r>
    <r>
      <rPr>
        <sz val="11"/>
        <color theme="1"/>
        <rFont val="Arial"/>
        <family val="2"/>
      </rPr>
      <t xml:space="preserve">vol. 43, no. 4: 585-608 </t>
    </r>
  </si>
  <si>
    <r>
      <rPr>
        <i/>
        <sz val="11"/>
        <color theme="1"/>
        <rFont val="Arial"/>
        <family val="2"/>
      </rPr>
      <t xml:space="preserve">American Journal of Preventive Medicine </t>
    </r>
    <r>
      <rPr>
        <sz val="11"/>
        <color theme="1"/>
        <rFont val="Arial"/>
        <family val="2"/>
      </rPr>
      <t xml:space="preserve">(April 2016) vol. 50, no. 4: 543-9 </t>
    </r>
  </si>
  <si>
    <r>
      <rPr>
        <i/>
        <sz val="11"/>
        <color theme="1"/>
        <rFont val="Arial"/>
        <family val="2"/>
      </rPr>
      <t>2015 WIC Conceptual White Papers</t>
    </r>
    <r>
      <rPr>
        <sz val="11"/>
        <color theme="1"/>
        <rFont val="Arial"/>
        <family val="2"/>
      </rPr>
      <t xml:space="preserve"> organized by the Center for Behavioral Economics and Healthy Food Choice Research (BECR) (forthcoming)</t>
    </r>
  </si>
  <si>
    <r>
      <rPr>
        <i/>
        <sz val="11"/>
        <color theme="1"/>
        <rFont val="Arial"/>
        <family val="2"/>
      </rPr>
      <t>American Journal of Law &amp; Medicine</t>
    </r>
    <r>
      <rPr>
        <sz val="11"/>
        <color theme="1"/>
        <rFont val="Arial"/>
        <family val="2"/>
      </rPr>
      <t>, vol. 41, no. 2/3: 395-405</t>
    </r>
  </si>
  <si>
    <t>Bovay</t>
  </si>
  <si>
    <t>Martinez</t>
  </si>
  <si>
    <t>Okrent</t>
  </si>
  <si>
    <t>Page</t>
  </si>
  <si>
    <t>GM Labeling Regulation by Plebiscite: Analysis of Voting on Proposition 37 in California</t>
  </si>
  <si>
    <t>Nutrition Assistance Programs: Cause or Solution to Obesity</t>
  </si>
  <si>
    <t xml:space="preserve">Changes in U.S. consumer response to food safety recalls in the shadow of a BSE scare </t>
  </si>
  <si>
    <t>Fresh Apple and Tomato Prices at Direct Marketing Outlets Versus Competing Retailers in the U.S. Mid-Atlantic Region</t>
  </si>
  <si>
    <t>Hedonic Analysis of U.S. Fresh Product Prices at Direct-to-Consumer Sales Outlets Versus Competing Retailers</t>
  </si>
  <si>
    <t>The Economics of Obesity (Policy)</t>
  </si>
  <si>
    <t>Effects of U.S. Public Agricultural R&amp;D on U.S. Obesity and its Social Costs</t>
  </si>
  <si>
    <t>Prevalence and Cost of On-Farm Produce Safety Measures in the Mid-Atlantic</t>
  </si>
  <si>
    <r>
      <rPr>
        <i/>
        <sz val="11"/>
        <color theme="1"/>
        <rFont val="Arial"/>
        <family val="2"/>
      </rPr>
      <t>Journal of Agricultural and Resource Economics</t>
    </r>
    <r>
      <rPr>
        <sz val="11"/>
        <color theme="1"/>
        <rFont val="Arial"/>
        <family val="2"/>
      </rPr>
      <t>, vol. 41, no. 2: 161-188</t>
    </r>
  </si>
  <si>
    <r>
      <rPr>
        <i/>
        <sz val="11"/>
        <color theme="1"/>
        <rFont val="Arial"/>
        <family val="2"/>
      </rPr>
      <t>Current Obesity Reports,</t>
    </r>
    <r>
      <rPr>
        <sz val="11"/>
        <color theme="1"/>
        <rFont val="Arial"/>
        <family val="2"/>
      </rPr>
      <t xml:space="preserve"> vol. 5, no. 2: 176-83</t>
    </r>
  </si>
  <si>
    <r>
      <t xml:space="preserve">Food Policy, </t>
    </r>
    <r>
      <rPr>
        <sz val="11"/>
        <color theme="1"/>
        <rFont val="Arial"/>
        <family val="2"/>
      </rPr>
      <t>(July 2016) vol. 62: 56-65</t>
    </r>
  </si>
  <si>
    <r>
      <rPr>
        <i/>
        <sz val="11"/>
        <color theme="1"/>
        <rFont val="Arial"/>
        <family val="2"/>
      </rPr>
      <t xml:space="preserve">Journal of Business &amp; Economics Research, </t>
    </r>
    <r>
      <rPr>
        <sz val="11"/>
        <color theme="1"/>
        <rFont val="Arial"/>
        <family val="2"/>
      </rPr>
      <t xml:space="preserve">vol. 13, no. 4: 241-252 </t>
    </r>
  </si>
  <si>
    <r>
      <rPr>
        <i/>
        <sz val="11"/>
        <color theme="1"/>
        <rFont val="Arial"/>
        <family val="2"/>
      </rPr>
      <t>British Food Journal</t>
    </r>
    <r>
      <rPr>
        <sz val="11"/>
        <color theme="1"/>
        <rFont val="Arial"/>
        <family val="2"/>
      </rPr>
      <t>, vol. 118, no. 7</t>
    </r>
  </si>
  <si>
    <r>
      <rPr>
        <i/>
        <sz val="11"/>
        <color theme="1"/>
        <rFont val="Arial"/>
        <family val="2"/>
      </rPr>
      <t>Annual Review of Resource Economics</t>
    </r>
    <r>
      <rPr>
        <sz val="11"/>
        <color theme="1"/>
        <rFont val="Arial"/>
        <family val="2"/>
      </rPr>
      <t xml:space="preserve">, (November 2016) vol. 8 </t>
    </r>
  </si>
  <si>
    <t>Selected Paper at 57th Annual Conference of the Australian Agricultural &amp; Resource Economics Society</t>
  </si>
  <si>
    <r>
      <rPr>
        <i/>
        <sz val="11"/>
        <color theme="1"/>
        <rFont val="Arial"/>
        <family val="2"/>
      </rPr>
      <t>Applied Economic Perspectives and Policy</t>
    </r>
    <r>
      <rPr>
        <sz val="11"/>
        <color theme="1"/>
        <rFont val="Arial"/>
        <family val="2"/>
      </rPr>
      <t>, vol. 0, no. 0: 0</t>
    </r>
  </si>
  <si>
    <r>
      <rPr>
        <i/>
        <sz val="11"/>
        <color theme="1"/>
        <rFont val="Arial"/>
        <family val="2"/>
      </rPr>
      <t>Food Control</t>
    </r>
    <r>
      <rPr>
        <sz val="11"/>
        <color theme="1"/>
        <rFont val="Arial"/>
        <family val="2"/>
      </rPr>
      <t>, (November 2016) vol. 69 : 315-323</t>
    </r>
  </si>
  <si>
    <t>Rabbitt</t>
  </si>
  <si>
    <t>A Note on the Usefulness of the Behavioural Rasch Selection Model for Causual Inference in the Social Sciences</t>
  </si>
  <si>
    <r>
      <rPr>
        <i/>
        <sz val="11"/>
        <color theme="1"/>
        <rFont val="Arial"/>
        <family val="2"/>
      </rPr>
      <t>Journal of Physics: Conference Series</t>
    </r>
    <r>
      <rPr>
        <sz val="11"/>
        <color theme="1"/>
        <rFont val="Arial"/>
        <family val="2"/>
      </rPr>
      <t>, (forthcoming)</t>
    </r>
  </si>
  <si>
    <t>Hamrick</t>
  </si>
  <si>
    <t>SNAP Participants’ Eating Patterns over the Benefit Month: A Time Use Perspective</t>
  </si>
  <si>
    <r>
      <rPr>
        <i/>
        <sz val="11"/>
        <color theme="1"/>
        <rFont val="Arial"/>
        <family val="2"/>
      </rPr>
      <t>PLoS ONE</t>
    </r>
    <r>
      <rPr>
        <sz val="11"/>
        <color theme="1"/>
        <rFont val="Arial"/>
        <family val="2"/>
      </rPr>
      <t>, vol. 11, no. 7: 1-18</t>
    </r>
  </si>
  <si>
    <t xml:space="preserve">Stewart </t>
  </si>
  <si>
    <t>Price Differences across Farmers' Markets, Roadside Stands, and Supermarkets in North Carolina</t>
  </si>
  <si>
    <r>
      <rPr>
        <i/>
        <sz val="11"/>
        <color theme="1"/>
        <rFont val="Arial"/>
        <family val="2"/>
      </rPr>
      <t>Applied Economics Perspectives and Policy</t>
    </r>
    <r>
      <rPr>
        <sz val="11"/>
        <color theme="1"/>
        <rFont val="Arial"/>
        <family val="2"/>
      </rPr>
      <t>, vol. 5, no. 18</t>
    </r>
  </si>
  <si>
    <t>The Stata Journal</t>
  </si>
  <si>
    <t>Journal of the Association for Consumer Research</t>
  </si>
  <si>
    <t>American Journal of Preventive Medicine (April 2016) vol. 50</t>
  </si>
  <si>
    <t>2015 WIC Conceptual White Papers organized by the Center for Behavioral Economics and Healthy Food Choice Research (BECR) (forthcoming)</t>
  </si>
  <si>
    <t>American Journal of Law &amp; Medicine</t>
  </si>
  <si>
    <t>Journal of Business &amp; Economics Research</t>
  </si>
  <si>
    <t>Annual Review of Resource Economics</t>
  </si>
  <si>
    <t>Journal of Physics: Conference Series</t>
  </si>
  <si>
    <t>PLoS ONE</t>
  </si>
  <si>
    <r>
      <t>Ball, V. Eldon</t>
    </r>
    <r>
      <rPr>
        <sz val="11"/>
        <color theme="1"/>
        <rFont val="Calibri"/>
        <family val="2"/>
        <scheme val="minor"/>
      </rPr>
      <t xml:space="preserve">, Carlos San Juan Mesonada, </t>
    </r>
    <r>
      <rPr>
        <b/>
        <sz val="11"/>
        <color theme="1"/>
        <rFont val="Calibri"/>
        <family val="2"/>
        <scheme val="minor"/>
      </rPr>
      <t>Richard Nehring</t>
    </r>
    <r>
      <rPr>
        <sz val="11"/>
        <color theme="1"/>
        <rFont val="Calibri"/>
        <family val="2"/>
        <scheme val="minor"/>
      </rPr>
      <t xml:space="preserve">, and Yu Sheng. “Comparisons of Capital Input in OECD Agriculture, 1973-2011.” </t>
    </r>
    <r>
      <rPr>
        <i/>
        <sz val="11"/>
        <color theme="1"/>
        <rFont val="Calibri"/>
        <family val="2"/>
        <scheme val="minor"/>
      </rPr>
      <t>Review of Economics and Finance</t>
    </r>
    <r>
      <rPr>
        <sz val="11"/>
        <color theme="1"/>
        <rFont val="Calibri"/>
        <family val="2"/>
        <scheme val="minor"/>
      </rPr>
      <t>, Vol 6, No.3 (2016):25-48.</t>
    </r>
  </si>
  <si>
    <t xml:space="preserve">Bigelow, Daniel P., Andrew J. Plantinga, David J. Lewis, and Christian Langpap. “How does urbanization affect water withdrawals? Insights from an econometric-based landscape simulation.” Land Economics (August 2017), 93(3): 413-436. https://doi.org/10.3368/le.93.3.413 </t>
  </si>
  <si>
    <t>Claassen, Roger, Christian Langpap, and Junjie Wu.  “Impacts of Federal Crop Insurance on Land Use and Environmental Quality” American Journal of Agricultural Economics (October 2016), 99(3): https://doi.org/10.1093/ajae/aaw075.</t>
  </si>
  <si>
    <t>El-Osta, Hisham, “Farmland Ownership and Its Impact on the Debt Servicing Capacity among U.S. Married-Couple Farm Households.” Applied Economics and Finance, 3, 4 (November 2016):190-206 http://redfame.com/journal/index.php/aef/article/view/1865/1929</t>
  </si>
  <si>
    <t>Fuglie, Keith. “The Growing Role of the Private Sector in Agricultural Research and Development World-wide”, Global Food Security 10 (September 2016): 29-38.</t>
  </si>
  <si>
    <r>
      <t xml:space="preserve">Gillespie, Jeffrey, </t>
    </r>
    <r>
      <rPr>
        <b/>
        <sz val="11"/>
        <color theme="1"/>
        <rFont val="Calibri"/>
        <family val="2"/>
        <scheme val="minor"/>
      </rPr>
      <t>Richard Nehring</t>
    </r>
    <r>
      <rPr>
        <sz val="11"/>
        <color theme="1"/>
        <rFont val="Calibri"/>
        <family val="2"/>
        <scheme val="minor"/>
      </rPr>
      <t xml:space="preserve">, and Charlie Hallahan. “New versus old broiler housing technology: Which leads to greater profit?” </t>
    </r>
    <r>
      <rPr>
        <i/>
        <sz val="11"/>
        <color theme="1"/>
        <rFont val="Calibri"/>
        <family val="2"/>
        <scheme val="minor"/>
      </rPr>
      <t>Journal of Applied Poultry Research</t>
    </r>
    <r>
      <rPr>
        <sz val="11"/>
        <color theme="1"/>
        <rFont val="Calibri"/>
        <family val="2"/>
        <scheme val="minor"/>
      </rPr>
      <t xml:space="preserve"> 2(17) (2016):1-22. </t>
    </r>
  </si>
  <si>
    <t xml:space="preserve">Hansen, LeRoy. 2016. “Gabe Brown: Keys to Building a Healthy Soil (media review).” American Journal of Agricultural Economics 98(4) (September 2016) doi:10.1093/ajae/aaw063 http://ajae.oxfordjournals.org/cgi/content/full/aaw063?ijkey=v5xcWhTvW9fa6Fl&amp;keytype=ref </t>
  </si>
  <si>
    <t>Choi, Taelim, Anil Rupasingha, John C. Robertson, and Nancey Green Leigh. “Survival analysis of young high-growth businesses.” Review of Regional Studies (2017), 47(1): 1-23. http://journal.srsa.org/ojs/index.php/RRS/article/view/47.1.1</t>
  </si>
  <si>
    <r>
      <t xml:space="preserve">Alexander, Peter, Reinhard Prestele, Peter H. Verburg, Almut Arneth, Claudia Baranzelli, Filipe Batista e Silva, Calum Brown, Adam Butler, Katherine Calvin, Nicolas Dendoncker, Jonathan C. Doelman, Robert Dunford, Kerstin Engström, David Eitelberg, Shinichiro Fujimori, Paula A. Harrison, Tomoko Hasegawa, Petr Havlik, Sascha Holzhauer, Florian Humpenöder, Chris Jacobs-Crisioni, Atul K. Jain, Tamás Krisztin, Page Kyle, Carlo Lavalle, Tim Lenton, Jiayi Liu, Prasanth Meiyappan, Alexander Popp, Tom Powell, </t>
    </r>
    <r>
      <rPr>
        <b/>
        <sz val="11"/>
        <color theme="1"/>
        <rFont val="Calibri"/>
        <family val="2"/>
        <scheme val="minor"/>
      </rPr>
      <t>Ronald D. Sands</t>
    </r>
    <r>
      <rPr>
        <sz val="11"/>
        <color theme="1"/>
        <rFont val="Calibri"/>
        <family val="2"/>
        <scheme val="minor"/>
      </rPr>
      <t xml:space="preserve">, Rüdiger Schaldach, Elke Stehfest, Jevgenijs Steinbuks, Andrzej Tabeau, Hans van Meijl, Marshall A. Wise, Mark D.A. Rounsevell, ““Assessing uncertainties in land cover projections,” </t>
    </r>
    <r>
      <rPr>
        <i/>
        <sz val="11"/>
        <color theme="1"/>
        <rFont val="Calibri"/>
        <family val="2"/>
        <scheme val="minor"/>
      </rPr>
      <t>Global Change Biology</t>
    </r>
    <r>
      <rPr>
        <sz val="11"/>
        <color theme="1"/>
        <rFont val="Calibri"/>
        <family val="2"/>
        <scheme val="minor"/>
      </rPr>
      <t>, doi: 10.1111/gcb.13447</t>
    </r>
  </si>
  <si>
    <r>
      <t>Nehring, Richard F</t>
    </r>
    <r>
      <rPr>
        <sz val="11"/>
        <color theme="1"/>
        <rFont val="Calibri"/>
        <family val="2"/>
        <scheme val="minor"/>
      </rPr>
      <t xml:space="preserve">., Jeffrey Gillespie, Johannes Sauer, and Charlie Hallahan, “Intensive Versus Extensive Dairy Production Systems: Dairy States in the Eastern and Midwestern U.S. and Key Pasture Countries in the EU: Determining the Competitive Edge.” </t>
    </r>
    <r>
      <rPr>
        <i/>
        <sz val="11"/>
        <color theme="1"/>
        <rFont val="Calibri"/>
        <family val="2"/>
        <scheme val="minor"/>
      </rPr>
      <t>International Food and Agribusiness Management Review, Special Issue, Assessing the Status of the Global Dairy Trade,</t>
    </r>
    <r>
      <rPr>
        <i/>
        <sz val="11.5"/>
        <color theme="1"/>
        <rFont val="Calibri"/>
        <family val="2"/>
        <scheme val="minor"/>
      </rPr>
      <t xml:space="preserve"> </t>
    </r>
    <r>
      <rPr>
        <sz val="11"/>
        <color theme="1"/>
        <rFont val="Calibri"/>
        <family val="2"/>
        <scheme val="minor"/>
      </rPr>
      <t>Volume 19 Special Issue A (2016).</t>
    </r>
  </si>
  <si>
    <r>
      <t>Ball, E</t>
    </r>
    <r>
      <rPr>
        <sz val="11"/>
        <color theme="1"/>
        <rFont val="Calibri"/>
        <family val="2"/>
        <scheme val="minor"/>
      </rPr>
      <t xml:space="preserve">., Yu Sheng; Katerina Nossal, "Comparing Agricultural Total Factor Productivity between Australia, Canada and the United States, 1961-2006", </t>
    </r>
    <r>
      <rPr>
        <i/>
        <sz val="11"/>
        <color theme="1"/>
        <rFont val="Calibri"/>
        <family val="2"/>
        <scheme val="minor"/>
      </rPr>
      <t>International Productivity Monitor</t>
    </r>
    <r>
      <rPr>
        <sz val="11"/>
        <color theme="1"/>
        <rFont val="Calibri"/>
        <family val="2"/>
        <scheme val="minor"/>
      </rPr>
      <t>, number 29, fall 2015.</t>
    </r>
  </si>
  <si>
    <r>
      <t>Ball, Eldon, Richard Nehring, and Sun Ling Wang</t>
    </r>
    <r>
      <rPr>
        <sz val="11"/>
        <color theme="1"/>
        <rFont val="Calibri"/>
        <family val="2"/>
        <scheme val="minor"/>
      </rPr>
      <t xml:space="preserve">. 2016. "Productivity Growth in Agriculture: 1948-2013.” </t>
    </r>
    <r>
      <rPr>
        <i/>
        <sz val="11"/>
        <color theme="1"/>
        <rFont val="Calibri"/>
        <family val="2"/>
        <scheme val="minor"/>
      </rPr>
      <t xml:space="preserve">International Productivity Monitor </t>
    </r>
    <r>
      <rPr>
        <sz val="11"/>
        <color theme="1"/>
        <rFont val="Calibri"/>
        <family val="2"/>
        <scheme val="minor"/>
      </rPr>
      <t>vol. 30 Spring 2016.</t>
    </r>
  </si>
  <si>
    <r>
      <t xml:space="preserve">Allen, Douglas W. and </t>
    </r>
    <r>
      <rPr>
        <b/>
        <sz val="11"/>
        <color theme="1"/>
        <rFont val="Calibri"/>
        <family val="2"/>
        <scheme val="minor"/>
      </rPr>
      <t>Allison Borchers</t>
    </r>
    <r>
      <rPr>
        <sz val="11"/>
        <color theme="1"/>
        <rFont val="Calibri"/>
        <family val="2"/>
        <scheme val="minor"/>
      </rPr>
      <t xml:space="preserve">, "Conservation practices and the growth of U.S. cash rent leases", </t>
    </r>
    <r>
      <rPr>
        <i/>
        <sz val="11"/>
        <color theme="1"/>
        <rFont val="Calibri"/>
        <family val="2"/>
        <scheme val="minor"/>
      </rPr>
      <t>Journal of Agricultural Economics</t>
    </r>
    <r>
      <rPr>
        <sz val="11"/>
        <color theme="1"/>
        <rFont val="Calibri"/>
        <family val="2"/>
        <scheme val="minor"/>
      </rPr>
      <t xml:space="preserve">, </t>
    </r>
    <r>
      <rPr>
        <sz val="11"/>
        <color rgb="FF000000"/>
        <rFont val="Calibri"/>
        <family val="2"/>
        <scheme val="minor"/>
      </rPr>
      <t>2016, vol. 67, issue 2, pages 491-509.</t>
    </r>
  </si>
  <si>
    <r>
      <t>Claassen, Roger, Ribaudo, Marc.</t>
    </r>
    <r>
      <rPr>
        <sz val="11"/>
        <color theme="1"/>
        <rFont val="Calibri"/>
        <family val="2"/>
        <scheme val="minor"/>
      </rPr>
      <t xml:space="preserve"> 2016. "Climate Change and Agriculture: Cost-Effective Conservation Programs for Maintaining Environmental Quality", </t>
    </r>
    <r>
      <rPr>
        <i/>
        <sz val="11"/>
        <color theme="1"/>
        <rFont val="Calibri"/>
        <family val="2"/>
        <scheme val="minor"/>
      </rPr>
      <t xml:space="preserve">Choices </t>
    </r>
    <r>
      <rPr>
        <sz val="11"/>
        <color theme="1"/>
        <rFont val="Calibri"/>
        <family val="2"/>
        <scheme val="minor"/>
      </rPr>
      <t>v31(3): 1-12.</t>
    </r>
  </si>
  <si>
    <r>
      <t>Mishra, Ashok,</t>
    </r>
    <r>
      <rPr>
        <b/>
        <sz val="11"/>
        <color theme="1"/>
        <rFont val="Calibri"/>
        <family val="2"/>
        <scheme val="minor"/>
      </rPr>
      <t xml:space="preserve"> and Hisham El-Osta</t>
    </r>
    <r>
      <rPr>
        <sz val="11"/>
        <color theme="1"/>
        <rFont val="Calibri"/>
        <family val="2"/>
        <scheme val="minor"/>
      </rPr>
      <t xml:space="preserve">, “Determinants of Decisions to Enter the U.S. Farming Sector.”  </t>
    </r>
    <r>
      <rPr>
        <i/>
        <sz val="11"/>
        <color theme="1"/>
        <rFont val="Calibri"/>
        <family val="2"/>
        <scheme val="minor"/>
      </rPr>
      <t>Journal of Agricultural and Applied Economics,</t>
    </r>
    <r>
      <rPr>
        <sz val="11"/>
        <color theme="1"/>
        <rFont val="Calibri"/>
        <family val="2"/>
        <scheme val="minor"/>
      </rPr>
      <t xml:space="preserve"> 48, 1 (February 2016):73-98.</t>
    </r>
  </si>
  <si>
    <t>El-Osta, Hisham and Ron Durst, "Economic Inequality among U.S. Farm Households: Assessment of the Role of the 2008-2009 Financial Crisis", Modern Economy, vol. 7, no. 5 (May 2016): 656-676. http://file.scirp.org/pdf/ME_2016053116584751.pdf</t>
  </si>
  <si>
    <r>
      <t xml:space="preserve">Miao, Haoran, </t>
    </r>
    <r>
      <rPr>
        <b/>
        <sz val="11"/>
        <color theme="1"/>
        <rFont val="Calibri"/>
        <family val="2"/>
        <scheme val="minor"/>
      </rPr>
      <t>Jacob R. Fooks</t>
    </r>
    <r>
      <rPr>
        <sz val="11"/>
        <color theme="1"/>
        <rFont val="Calibri"/>
        <family val="2"/>
        <scheme val="minor"/>
      </rPr>
      <t xml:space="preserve">, Todd Guilfoos, Kent D. Messer, Soni M. Pradhanang, Jordan F. Suter, Simona Trandafir, and Emi Uchida. "The impact of information on behavior under an ambient-based policy for regulating nonpoint source pollution", </t>
    </r>
    <r>
      <rPr>
        <i/>
        <sz val="11"/>
        <color theme="1"/>
        <rFont val="Calibri"/>
        <family val="2"/>
        <scheme val="minor"/>
      </rPr>
      <t>Water Resources Research</t>
    </r>
    <r>
      <rPr>
        <sz val="11"/>
        <color theme="1"/>
        <rFont val="Calibri"/>
        <family val="2"/>
        <scheme val="minor"/>
      </rPr>
      <t>, vol. 52, no. 1 (May 2016): 3294-3308.</t>
    </r>
  </si>
  <si>
    <r>
      <t xml:space="preserve">Ellis, Sean F., </t>
    </r>
    <r>
      <rPr>
        <b/>
        <sz val="11"/>
        <color theme="1"/>
        <rFont val="Calibri"/>
        <family val="2"/>
        <scheme val="minor"/>
      </rPr>
      <t>Jacob R. Fooks</t>
    </r>
    <r>
      <rPr>
        <sz val="11"/>
        <color theme="1"/>
        <rFont val="Calibri"/>
        <family val="2"/>
        <scheme val="minor"/>
      </rPr>
      <t xml:space="preserve">, Kent D. Messer, Matthew J. Miller, "The Effects of Climate Change Information on Charitable Giving for Water Quality Protection: A Field Experiment", </t>
    </r>
    <r>
      <rPr>
        <i/>
        <sz val="11"/>
        <color theme="1"/>
        <rFont val="Calibri"/>
        <family val="2"/>
        <scheme val="minor"/>
      </rPr>
      <t>Agricultural and Resource Economics Review</t>
    </r>
    <r>
      <rPr>
        <sz val="11"/>
        <color theme="1"/>
        <rFont val="Calibri"/>
        <family val="2"/>
        <scheme val="minor"/>
      </rPr>
      <t>, 45(2) (August 2016): 319-337.</t>
    </r>
  </si>
  <si>
    <r>
      <t xml:space="preserve">Zarghamee, Homa S., Kent D. Messer, </t>
    </r>
    <r>
      <rPr>
        <b/>
        <sz val="11"/>
        <color theme="1"/>
        <rFont val="Calibri"/>
        <family val="2"/>
        <scheme val="minor"/>
      </rPr>
      <t>Jacob R.</t>
    </r>
    <r>
      <rPr>
        <sz val="11"/>
        <color theme="1"/>
        <rFont val="Calibri"/>
        <family val="2"/>
        <scheme val="minor"/>
      </rPr>
      <t xml:space="preserve"> </t>
    </r>
    <r>
      <rPr>
        <b/>
        <sz val="11"/>
        <color theme="1"/>
        <rFont val="Calibri"/>
        <family val="2"/>
        <scheme val="minor"/>
      </rPr>
      <t>Fooks,</t>
    </r>
    <r>
      <rPr>
        <sz val="11"/>
        <color theme="1"/>
        <rFont val="Calibri"/>
        <family val="2"/>
        <scheme val="minor"/>
      </rPr>
      <t xml:space="preserve"> William D. Schulze, Shang Wu, Jubo Yan, "Nudging Charitable Giving: Three Field Experiments", </t>
    </r>
    <r>
      <rPr>
        <i/>
        <sz val="11"/>
        <color theme="1"/>
        <rFont val="Calibri"/>
        <family val="2"/>
        <scheme val="minor"/>
      </rPr>
      <t xml:space="preserve">Journal of Behavioral and Experimental Economics, Special Issue on Charitable Giving, </t>
    </r>
    <r>
      <rPr>
        <sz val="11"/>
        <color theme="1"/>
        <rFont val="Calibri"/>
        <family val="2"/>
        <scheme val="minor"/>
      </rPr>
      <t>(May 2016)</t>
    </r>
    <r>
      <rPr>
        <i/>
        <sz val="11"/>
        <color theme="1"/>
        <rFont val="Calibri"/>
        <family val="2"/>
        <scheme val="minor"/>
      </rPr>
      <t>.</t>
    </r>
  </si>
  <si>
    <r>
      <t xml:space="preserve">Weber, Jeremy, </t>
    </r>
    <r>
      <rPr>
        <b/>
        <sz val="11"/>
        <color theme="1"/>
        <rFont val="Calibri"/>
        <family val="2"/>
        <scheme val="minor"/>
      </rPr>
      <t>Nigel Key</t>
    </r>
    <r>
      <rPr>
        <sz val="11"/>
        <color theme="1"/>
        <rFont val="Calibri"/>
        <family val="2"/>
        <scheme val="minor"/>
      </rPr>
      <t xml:space="preserve"> and Erik O’Donoghue. “Does Federal Crop Insurance Make Environmental Externalities from Agriculture Worse?”  </t>
    </r>
    <r>
      <rPr>
        <i/>
        <sz val="11"/>
        <color theme="1"/>
        <rFont val="Calibri"/>
        <family val="2"/>
        <scheme val="minor"/>
      </rPr>
      <t>Journal of the Association of Environmental and Resource Economists</t>
    </r>
    <r>
      <rPr>
        <sz val="11"/>
        <color theme="1"/>
        <rFont val="Calibri"/>
        <family val="2"/>
        <scheme val="minor"/>
      </rPr>
      <t>. 3(3) (September 2016): 707-742</t>
    </r>
  </si>
  <si>
    <t>Low, Sarah A. &amp; Jason P. Brown, "Manufacturing Plant Survival in a Period of Decline", Growth &amp; Change. (2016) Available online at: http://onlinelibrary.wiley.com/doi/10.1111/grow.12171/abstract.</t>
  </si>
  <si>
    <r>
      <t xml:space="preserve">Jeffrey K O'Hara, </t>
    </r>
    <r>
      <rPr>
        <b/>
        <sz val="11"/>
        <color theme="1"/>
        <rFont val="Calibri"/>
        <family val="2"/>
        <scheme val="minor"/>
      </rPr>
      <t>Sarah A. Low</t>
    </r>
    <r>
      <rPr>
        <sz val="11"/>
        <color theme="1"/>
        <rFont val="Calibri"/>
        <family val="2"/>
        <scheme val="minor"/>
      </rPr>
      <t xml:space="preserve">, "The Influence of Metropolitan Statistical Areas on Direct-to-Consumer Agricultural Sales of Local Food in the Northeast", </t>
    </r>
    <r>
      <rPr>
        <i/>
        <sz val="11"/>
        <color theme="1"/>
        <rFont val="Calibri"/>
        <family val="2"/>
        <scheme val="minor"/>
      </rPr>
      <t>Agricultural and Resource Economic Review</t>
    </r>
    <r>
      <rPr>
        <sz val="11"/>
        <color theme="1"/>
        <rFont val="Calibri"/>
        <family val="2"/>
        <scheme val="minor"/>
      </rPr>
      <t xml:space="preserve">, </t>
    </r>
    <r>
      <rPr>
        <u/>
        <sz val="11"/>
        <color rgb="FF0000FF"/>
        <rFont val="Calibri"/>
        <family val="2"/>
        <scheme val="minor"/>
      </rPr>
      <t xml:space="preserve"> vol. 43, no. 3 (December 2016): 539-562.</t>
    </r>
  </si>
  <si>
    <r>
      <t>McFadden, Jonathan</t>
    </r>
    <r>
      <rPr>
        <sz val="11"/>
        <color theme="1"/>
        <rFont val="Calibri"/>
        <family val="2"/>
        <scheme val="minor"/>
      </rPr>
      <t xml:space="preserve"> and John Miranowski, 2015. "Climate change: Challenge and opportunity to maintain sustainable productivity growth and environment in a corn-soybean bioeconomy", </t>
    </r>
    <r>
      <rPr>
        <i/>
        <sz val="11"/>
        <color theme="1"/>
        <rFont val="Calibri"/>
        <family val="2"/>
        <scheme val="minor"/>
      </rPr>
      <t>2015 International Consortium on Agricultural Biotechnology Research (ICABR) Conference Special Issue</t>
    </r>
    <r>
      <rPr>
        <sz val="11"/>
        <color theme="1"/>
        <rFont val="Calibri"/>
        <family val="2"/>
        <scheme val="minor"/>
      </rPr>
      <t>, Vol. 17, Issue 4, December.</t>
    </r>
  </si>
  <si>
    <r>
      <t xml:space="preserve">Joshua M. Duke, Brian J. Schilling, Kevin P. Sullivan, J. Dixon Esseks, Paul D. Gottlieb and </t>
    </r>
    <r>
      <rPr>
        <b/>
        <sz val="11"/>
        <color theme="1"/>
        <rFont val="Calibri"/>
        <family val="2"/>
        <scheme val="minor"/>
      </rPr>
      <t>Lori Lynch</t>
    </r>
    <r>
      <rPr>
        <sz val="11"/>
        <color theme="1"/>
        <rFont val="Calibri"/>
        <family val="2"/>
        <scheme val="minor"/>
      </rPr>
      <t xml:space="preserve">, "Illiquid Capital: Are Conservation Easement Payments Reinvested in Farms?", </t>
    </r>
    <r>
      <rPr>
        <i/>
        <sz val="11"/>
        <color theme="1"/>
        <rFont val="Calibri"/>
        <family val="2"/>
        <scheme val="minor"/>
      </rPr>
      <t>Applied Economic Perspectives and Policy</t>
    </r>
    <r>
      <rPr>
        <sz val="11"/>
        <color theme="1"/>
        <rFont val="Calibri"/>
        <family val="2"/>
        <scheme val="minor"/>
      </rPr>
      <t xml:space="preserve"> 38(3) (September 2016): 449-473.</t>
    </r>
  </si>
  <si>
    <t>Rupasingha, Anil. “Local business ownership and local economic performance: Evidence from the United States Counties,” Regional Studies, published online January 2016 at http://dx.doi.org/10.1080/00343404.2015.1119264</t>
  </si>
  <si>
    <r>
      <t xml:space="preserve">Prestele, Reinhard, Peter Alexander, Mark D. A. Rounsevell, Almut Arneth, Katherine Calvin, Jonathan Doelman, David A. Eitelberg, Kerstin Engström, Shinichiro Fujimori, Tomoko Hasegawa, Petr Havlik, Florian Humpenöder, Atul K. Jain, Tamas Krisztin, Page Kyle, Prasanth Meiyappan, Alexander Popp, </t>
    </r>
    <r>
      <rPr>
        <b/>
        <sz val="11"/>
        <color theme="1"/>
        <rFont val="Calibri"/>
        <family val="2"/>
        <scheme val="minor"/>
      </rPr>
      <t>Ronald D. Sands</t>
    </r>
    <r>
      <rPr>
        <sz val="11"/>
        <color theme="1"/>
        <rFont val="Calibri"/>
        <family val="2"/>
        <scheme val="minor"/>
      </rPr>
      <t xml:space="preserve">, Rüdiger Schaldach, Jan Schüngel, Elke Stehfest, Andrze J. Tabeau, Hans van Meijl, Jasper van Vliet, and Peter H. Verburg, “Hotspots of uncertainty in land use and land cover change projections: a global scale model comparison,” </t>
    </r>
    <r>
      <rPr>
        <i/>
        <sz val="11"/>
        <color theme="1"/>
        <rFont val="Calibri"/>
        <family val="2"/>
        <scheme val="minor"/>
      </rPr>
      <t>Global Change Biology</t>
    </r>
    <r>
      <rPr>
        <sz val="11"/>
        <color theme="1"/>
        <rFont val="Calibri"/>
        <family val="2"/>
        <scheme val="minor"/>
      </rPr>
      <t>, published online June 2016 at doi: 10.1111/gcb.13337</t>
    </r>
  </si>
  <si>
    <r>
      <t>Smith, David</t>
    </r>
    <r>
      <rPr>
        <sz val="11"/>
        <color theme="1"/>
        <rFont val="Calibri"/>
        <family val="2"/>
        <scheme val="minor"/>
      </rPr>
      <t>, Diomides S. Zamora, and William Lazarus. 2016. "The economics of planting and producing biomass from willow (Salix spp.) living snow fences." Agroforestry Systems 90(5):  737-746.</t>
    </r>
  </si>
  <si>
    <r>
      <t xml:space="preserve">Joseph Cooper, </t>
    </r>
    <r>
      <rPr>
        <b/>
        <sz val="11"/>
        <color theme="1"/>
        <rFont val="Calibri"/>
        <family val="2"/>
        <scheme val="minor"/>
      </rPr>
      <t>Steve Wallander</t>
    </r>
    <r>
      <rPr>
        <sz val="11"/>
        <color theme="1"/>
        <rFont val="Calibri"/>
        <family val="2"/>
        <scheme val="minor"/>
      </rPr>
      <t xml:space="preserve">, Ahn Tran. "Testing for Specification Bias with a Flexible Fourier Transform Model for Crop Yields", </t>
    </r>
    <r>
      <rPr>
        <i/>
        <sz val="11"/>
        <color theme="1"/>
        <rFont val="Calibri"/>
        <family val="2"/>
        <scheme val="minor"/>
      </rPr>
      <t>American Journal of Agricultural Economics, forthcoming</t>
    </r>
  </si>
  <si>
    <r>
      <t>Williamson, James</t>
    </r>
    <r>
      <rPr>
        <sz val="11"/>
        <color theme="1"/>
        <rFont val="Calibri"/>
        <family val="2"/>
        <scheme val="minor"/>
      </rPr>
      <t xml:space="preserve">, Sarah Stutzman, "Tax Policy and Farm Capital Investment: Section 179 Expensing and Bonus Depreciation", </t>
    </r>
    <r>
      <rPr>
        <i/>
        <sz val="11"/>
        <color theme="1"/>
        <rFont val="Calibri"/>
        <family val="2"/>
        <scheme val="minor"/>
      </rPr>
      <t>Agricultural Finance Review</t>
    </r>
    <r>
      <rPr>
        <sz val="11"/>
        <color theme="1"/>
        <rFont val="Calibri"/>
        <family val="2"/>
        <scheme val="minor"/>
      </rPr>
      <t>, 76(2) (2016):246 - 269.</t>
    </r>
  </si>
  <si>
    <r>
      <t>Ball, V. E., S.L. Wang, R. Nehring, and R. Mosheim</t>
    </r>
    <r>
      <rPr>
        <sz val="11"/>
        <color theme="1"/>
        <rFont val="Calibri"/>
        <family val="2"/>
        <scheme val="minor"/>
      </rPr>
      <t xml:space="preserve">, “Productivity and Economic Growth in US Agriculture: A New Look.” </t>
    </r>
    <r>
      <rPr>
        <i/>
        <sz val="11"/>
        <color theme="1"/>
        <rFont val="Calibri"/>
        <family val="2"/>
        <scheme val="minor"/>
      </rPr>
      <t>Agricultural Economic Perspectives and Policy</t>
    </r>
    <r>
      <rPr>
        <sz val="11"/>
        <color theme="1"/>
        <rFont val="Calibri"/>
        <family val="2"/>
        <scheme val="minor"/>
      </rPr>
      <t xml:space="preserve">, (2016) volume 38, number 1, pp.30-49. </t>
    </r>
  </si>
  <si>
    <r>
      <t>Bowman, Maria.</t>
    </r>
    <r>
      <rPr>
        <sz val="11"/>
        <color theme="1"/>
        <rFont val="Calibri"/>
        <family val="2"/>
        <scheme val="minor"/>
      </rPr>
      <t xml:space="preserve"> “Impact of Foot-and-Mouth Disease Status on Deforestation in Brazilian Amazon and </t>
    </r>
    <r>
      <rPr>
        <i/>
        <sz val="11"/>
        <color theme="1"/>
        <rFont val="Calibri"/>
        <family val="2"/>
        <scheme val="minor"/>
      </rPr>
      <t xml:space="preserve">Cerrado </t>
    </r>
    <r>
      <rPr>
        <sz val="11"/>
        <color theme="1"/>
        <rFont val="Calibri"/>
        <family val="2"/>
        <scheme val="minor"/>
      </rPr>
      <t xml:space="preserve">Municipalities Between 2000 and 2010,” </t>
    </r>
    <r>
      <rPr>
        <i/>
        <sz val="11"/>
        <color theme="1"/>
        <rFont val="Calibri"/>
        <family val="2"/>
        <scheme val="minor"/>
      </rPr>
      <t>Journal of Environmental Economics and Management</t>
    </r>
    <r>
      <rPr>
        <sz val="11"/>
        <color theme="1"/>
        <rFont val="Calibri"/>
        <family val="2"/>
        <scheme val="minor"/>
      </rPr>
      <t>, vol. 75 (January 2016): 25-40.</t>
    </r>
  </si>
  <si>
    <r>
      <t xml:space="preserve">Bowman, Maria, </t>
    </r>
    <r>
      <rPr>
        <sz val="11"/>
        <color theme="1"/>
        <rFont val="Calibri"/>
        <family val="2"/>
        <scheme val="minor"/>
      </rPr>
      <t>Kandice K. Marshall, Fred Kuchler and</t>
    </r>
    <r>
      <rPr>
        <b/>
        <sz val="11"/>
        <color theme="1"/>
        <rFont val="Calibri"/>
        <family val="2"/>
        <scheme val="minor"/>
      </rPr>
      <t xml:space="preserve"> Lori Lynch. </t>
    </r>
    <r>
      <rPr>
        <sz val="11"/>
        <color theme="1"/>
        <rFont val="Calibri"/>
        <family val="2"/>
        <scheme val="minor"/>
      </rPr>
      <t xml:space="preserve">2016. “Raised without Antibiotics: Lessons from Voluntary Labeling of Antibiotic Use Practices in the Broiler Industry.” </t>
    </r>
    <r>
      <rPr>
        <i/>
        <sz val="11"/>
        <color theme="1"/>
        <rFont val="Calibri"/>
        <family val="2"/>
        <scheme val="minor"/>
      </rPr>
      <t>American Journal of Agricultural Economics</t>
    </r>
    <r>
      <rPr>
        <sz val="11"/>
        <color theme="1"/>
        <rFont val="Calibri"/>
        <family val="2"/>
        <scheme val="minor"/>
      </rPr>
      <t xml:space="preserve"> 98(2):622-642 (March).</t>
    </r>
  </si>
  <si>
    <t>Sheng, Yu, Alistair Davidson, Keith Fuglie and Dandan Zhang. 2016. “Input Substitution, Productivity Performance and Farm Size.” Australian Journal of Agricultural and Resource Economics vol 60, pp. 327-347 available at http://onlinelibrary.wiley.com/doi/10.1111/1467-8489.12136/pdf</t>
  </si>
  <si>
    <r>
      <t>Hitaj, Claudia</t>
    </r>
    <r>
      <rPr>
        <sz val="11"/>
        <color theme="1"/>
        <rFont val="Calibri"/>
        <family val="2"/>
        <scheme val="minor"/>
      </rPr>
      <t xml:space="preserve">, and Andrew J. Stocking. 2016. “Market efficiency and the U.S. market for sulfur dioxide allowances.” </t>
    </r>
    <r>
      <rPr>
        <i/>
        <sz val="11"/>
        <color theme="1"/>
        <rFont val="Calibri"/>
        <family val="2"/>
        <scheme val="minor"/>
      </rPr>
      <t>Energy Economics</t>
    </r>
    <r>
      <rPr>
        <sz val="11"/>
        <color theme="1"/>
        <rFont val="Calibri"/>
        <family val="2"/>
        <scheme val="minor"/>
      </rPr>
      <t xml:space="preserve"> 55: 135-147 (March).</t>
    </r>
  </si>
  <si>
    <r>
      <t>MacDonald, James M</t>
    </r>
    <r>
      <rPr>
        <sz val="11"/>
        <color theme="1"/>
        <rFont val="Calibri"/>
        <family val="2"/>
        <scheme val="minor"/>
      </rPr>
      <t xml:space="preserve">. 2016. “Concentration, Contracting, and Competition Policy in U.S. Agribusiness.” </t>
    </r>
    <r>
      <rPr>
        <i/>
        <sz val="11"/>
        <color theme="1"/>
        <rFont val="Calibri"/>
        <family val="2"/>
        <scheme val="minor"/>
      </rPr>
      <t>Concurrences:</t>
    </r>
    <r>
      <rPr>
        <sz val="11"/>
        <color theme="1"/>
        <rFont val="Calibri"/>
        <family val="2"/>
        <scheme val="minor"/>
      </rPr>
      <t xml:space="preserve"> </t>
    </r>
    <r>
      <rPr>
        <i/>
        <sz val="11"/>
        <color theme="1"/>
        <rFont val="Calibri"/>
        <family val="2"/>
        <scheme val="minor"/>
      </rPr>
      <t>Competition Law Review</t>
    </r>
    <r>
      <rPr>
        <sz val="11"/>
        <color theme="1"/>
        <rFont val="Calibri"/>
        <family val="2"/>
        <scheme val="minor"/>
      </rPr>
      <t>, No. 1 (February): 3-8.</t>
    </r>
  </si>
  <si>
    <r>
      <t xml:space="preserve">Manale, A., S. Hyberg, </t>
    </r>
    <r>
      <rPr>
        <b/>
        <sz val="11"/>
        <color theme="1"/>
        <rFont val="Calibri"/>
        <family val="2"/>
        <scheme val="minor"/>
      </rPr>
      <t>Nigel Key</t>
    </r>
    <r>
      <rPr>
        <sz val="11"/>
        <color theme="1"/>
        <rFont val="Calibri"/>
        <family val="2"/>
        <scheme val="minor"/>
      </rPr>
      <t xml:space="preserve">, S. Mooney, T.Napier, and </t>
    </r>
    <r>
      <rPr>
        <b/>
        <sz val="11"/>
        <color theme="1"/>
        <rFont val="Calibri"/>
        <family val="2"/>
        <scheme val="minor"/>
      </rPr>
      <t>Marc Ribaudo</t>
    </r>
    <r>
      <rPr>
        <sz val="11"/>
        <color theme="1"/>
        <rFont val="Calibri"/>
        <family val="2"/>
        <scheme val="minor"/>
      </rPr>
      <t xml:space="preserve">.  2016.  “Climate Change and U.S. Agriculture:  Opportunities for Conservation to Reduce and Mitigate Emissions and to Support Adaptation to Rapid Change,” </t>
    </r>
    <r>
      <rPr>
        <i/>
        <sz val="11"/>
        <color theme="1"/>
        <rFont val="Calibri"/>
        <family val="2"/>
        <scheme val="minor"/>
      </rPr>
      <t>Journal of Soil and Water Conservation</t>
    </r>
    <r>
      <rPr>
        <sz val="11"/>
        <color theme="1"/>
        <rFont val="Calibri"/>
        <family val="2"/>
        <scheme val="minor"/>
      </rPr>
      <t xml:space="preserve"> (Jan/Feb 2016).</t>
    </r>
  </si>
  <si>
    <r>
      <t>Savage, Jeff,</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Marc Ribaudo</t>
    </r>
    <r>
      <rPr>
        <sz val="11"/>
        <color theme="1"/>
        <rFont val="Calibri"/>
        <family val="2"/>
        <scheme val="minor"/>
      </rPr>
      <t xml:space="preserve">. 2016. “Improving the Efficiency of Voluntary Water Quality Conservation Programs,” </t>
    </r>
    <r>
      <rPr>
        <i/>
        <sz val="11"/>
        <color theme="1"/>
        <rFont val="Calibri"/>
        <family val="2"/>
        <scheme val="minor"/>
      </rPr>
      <t>Land Economics</t>
    </r>
    <r>
      <rPr>
        <sz val="11"/>
        <color theme="1"/>
        <rFont val="Calibri"/>
        <family val="2"/>
        <scheme val="minor"/>
      </rPr>
      <t xml:space="preserve"> Vol. 92, No. 1 (February).</t>
    </r>
  </si>
  <si>
    <r>
      <t>Schimmelpfennig, David</t>
    </r>
    <r>
      <rPr>
        <sz val="11"/>
        <color theme="1"/>
        <rFont val="Calibri"/>
        <family val="2"/>
        <scheme val="minor"/>
      </rPr>
      <t xml:space="preserve"> and Robert Ebel. 2016. “Sequential Adoption and Cost Savings from Precision Agriculture,” </t>
    </r>
    <r>
      <rPr>
        <i/>
        <sz val="11"/>
        <color theme="1"/>
        <rFont val="Calibri"/>
        <family val="2"/>
        <scheme val="minor"/>
      </rPr>
      <t>Journal of Agricultural and Resource Economics</t>
    </r>
    <r>
      <rPr>
        <sz val="11"/>
        <color theme="1"/>
        <rFont val="Calibri"/>
        <family val="2"/>
        <scheme val="minor"/>
      </rPr>
      <t xml:space="preserve"> 41(1), January.</t>
    </r>
  </si>
  <si>
    <r>
      <t xml:space="preserve">Tuan, Francis, Agapi Somwaru, </t>
    </r>
    <r>
      <rPr>
        <b/>
        <sz val="11"/>
        <color theme="1"/>
        <rFont val="Calibri"/>
        <family val="2"/>
        <scheme val="minor"/>
      </rPr>
      <t>Sun Ling Wang</t>
    </r>
    <r>
      <rPr>
        <sz val="11"/>
        <color theme="1"/>
        <rFont val="Calibri"/>
        <family val="2"/>
        <scheme val="minor"/>
      </rPr>
      <t xml:space="preserve">, and Efthimia Tsakiridou. 2016. “The Dynamics of China’s Export Growth: An International Analysis”. </t>
    </r>
    <r>
      <rPr>
        <i/>
        <sz val="11"/>
        <color theme="1"/>
        <rFont val="Calibri"/>
        <family val="2"/>
        <scheme val="minor"/>
      </rPr>
      <t>South-Eastern Europe Journal of Economics</t>
    </r>
    <r>
      <rPr>
        <sz val="11"/>
        <color theme="1"/>
        <rFont val="Calibri"/>
        <family val="2"/>
        <scheme val="minor"/>
      </rPr>
      <t xml:space="preserve"> 1: 37-57.</t>
    </r>
  </si>
  <si>
    <r>
      <t>Wojan, Timothy R.</t>
    </r>
    <r>
      <rPr>
        <sz val="11"/>
        <color theme="1"/>
        <rFont val="Calibri"/>
        <family val="2"/>
        <scheme val="minor"/>
      </rPr>
      <t xml:space="preserve">  2016. “Metaphors of Regional Policy:  Cities as Engines, Multi-Level Governance in Gardens,” </t>
    </r>
    <r>
      <rPr>
        <i/>
        <sz val="11"/>
        <color theme="1"/>
        <rFont val="Calibri"/>
        <family val="2"/>
        <scheme val="minor"/>
      </rPr>
      <t xml:space="preserve">Regional Studies </t>
    </r>
    <r>
      <rPr>
        <sz val="11"/>
        <color theme="1"/>
        <rFont val="Calibri"/>
        <family val="2"/>
        <scheme val="minor"/>
      </rPr>
      <t>(forthcoming as of 3/31)</t>
    </r>
    <r>
      <rPr>
        <i/>
        <sz val="11"/>
        <color theme="1"/>
        <rFont val="Calibri"/>
        <family val="2"/>
        <scheme val="minor"/>
      </rPr>
      <t xml:space="preserve"> </t>
    </r>
    <r>
      <rPr>
        <sz val="11"/>
        <color theme="1"/>
        <rFont val="Calibri"/>
        <family val="2"/>
        <scheme val="minor"/>
      </rPr>
      <t>doi: 10.1080/00343404.2016.1164839.</t>
    </r>
  </si>
  <si>
    <r>
      <t>Messer,</t>
    </r>
    <r>
      <rPr>
        <sz val="11"/>
        <color theme="1"/>
        <rFont val="Calibri"/>
        <family val="2"/>
        <scheme val="minor"/>
      </rPr>
      <t xml:space="preserve"> Kent D., and </t>
    </r>
    <r>
      <rPr>
        <b/>
        <sz val="11"/>
        <color theme="1"/>
        <rFont val="Calibri"/>
        <family val="2"/>
        <scheme val="minor"/>
      </rPr>
      <t>Allison M. Borchers</t>
    </r>
    <r>
      <rPr>
        <sz val="11"/>
        <color theme="1"/>
        <rFont val="Calibri"/>
        <family val="2"/>
        <scheme val="minor"/>
      </rPr>
      <t>. 2015. "</t>
    </r>
    <r>
      <rPr>
        <sz val="11"/>
        <rFont val="Calibri"/>
        <family val="2"/>
        <scheme val="minor"/>
      </rPr>
      <t>Choice for Goods Under Threat of Destruction</t>
    </r>
    <r>
      <rPr>
        <sz val="11"/>
        <color theme="1"/>
        <rFont val="Calibri"/>
        <family val="2"/>
        <scheme val="minor"/>
      </rPr>
      <t>," </t>
    </r>
    <r>
      <rPr>
        <i/>
        <sz val="11"/>
        <color theme="1"/>
        <rFont val="Calibri"/>
        <family val="2"/>
        <scheme val="minor"/>
      </rPr>
      <t>Economics Letters</t>
    </r>
    <r>
      <rPr>
        <sz val="11"/>
        <color theme="1"/>
        <rFont val="Calibri"/>
        <family val="2"/>
        <scheme val="minor"/>
      </rPr>
      <t>, vol. 135 (Oct): 137-140.</t>
    </r>
  </si>
  <si>
    <r>
      <t xml:space="preserve">Kim, SeungGyu and </t>
    </r>
    <r>
      <rPr>
        <b/>
        <sz val="11"/>
        <color theme="1"/>
        <rFont val="Calibri"/>
        <family val="2"/>
        <scheme val="minor"/>
      </rPr>
      <t>Roger Claassen</t>
    </r>
    <r>
      <rPr>
        <sz val="11"/>
        <color theme="1"/>
        <rFont val="Calibri"/>
        <family val="2"/>
        <scheme val="minor"/>
      </rPr>
      <t xml:space="preserve">. 2016. “Modeling land development processes using a sample selection regression.” </t>
    </r>
    <r>
      <rPr>
        <i/>
        <sz val="11"/>
        <color theme="1"/>
        <rFont val="Calibri"/>
        <family val="2"/>
        <scheme val="minor"/>
      </rPr>
      <t>Applied Economic Letters</t>
    </r>
    <r>
      <rPr>
        <sz val="11"/>
        <color theme="1"/>
        <rFont val="Calibri"/>
        <family val="2"/>
        <scheme val="minor"/>
      </rPr>
      <t xml:space="preserve"> 23(9). </t>
    </r>
  </si>
  <si>
    <r>
      <t>Fuglie, Keith</t>
    </r>
    <r>
      <rPr>
        <sz val="11"/>
        <color theme="1"/>
        <rFont val="Calibri"/>
        <family val="2"/>
        <scheme val="minor"/>
      </rPr>
      <t xml:space="preserve">. 2015. “Accounting for Growth in Global Agriculture.” </t>
    </r>
    <r>
      <rPr>
        <i/>
        <sz val="11"/>
        <color theme="1"/>
        <rFont val="Calibri"/>
        <family val="2"/>
        <scheme val="minor"/>
      </rPr>
      <t>Bio-based and Applied Economics</t>
    </r>
    <r>
      <rPr>
        <sz val="11"/>
        <color theme="1"/>
        <rFont val="Calibri"/>
        <family val="2"/>
        <scheme val="minor"/>
      </rPr>
      <t xml:space="preserve"> 4(3): 221-254.</t>
    </r>
  </si>
  <si>
    <r>
      <t xml:space="preserve">Pray, Carl and </t>
    </r>
    <r>
      <rPr>
        <b/>
        <sz val="11"/>
        <color theme="1"/>
        <rFont val="Calibri"/>
        <family val="2"/>
        <scheme val="minor"/>
      </rPr>
      <t>Keith</t>
    </r>
    <r>
      <rPr>
        <sz val="11"/>
        <color theme="1"/>
        <rFont val="Calibri"/>
        <family val="2"/>
        <scheme val="minor"/>
      </rPr>
      <t xml:space="preserve"> </t>
    </r>
    <r>
      <rPr>
        <b/>
        <sz val="11"/>
        <color theme="1"/>
        <rFont val="Calibri"/>
        <family val="2"/>
        <scheme val="minor"/>
      </rPr>
      <t>Fuglie</t>
    </r>
    <r>
      <rPr>
        <sz val="11"/>
        <color theme="1"/>
        <rFont val="Calibri"/>
        <family val="2"/>
        <scheme val="minor"/>
      </rPr>
      <t xml:space="preserve">. 2015. “Agricultural Research by the Private Sector,” </t>
    </r>
    <r>
      <rPr>
        <i/>
        <sz val="11"/>
        <color theme="1"/>
        <rFont val="Calibri"/>
        <family val="2"/>
        <scheme val="minor"/>
      </rPr>
      <t>Annual Review of Resource Economics vol.</t>
    </r>
    <r>
      <rPr>
        <sz val="11"/>
        <color theme="1"/>
        <rFont val="Calibri"/>
        <family val="2"/>
        <scheme val="minor"/>
      </rPr>
      <t xml:space="preserve"> 7 (Oct): 399-424</t>
    </r>
  </si>
  <si>
    <r>
      <t>Hitaj, Claudia</t>
    </r>
    <r>
      <rPr>
        <sz val="11"/>
        <color theme="1"/>
        <rFont val="Calibri"/>
        <family val="2"/>
        <scheme val="minor"/>
      </rPr>
      <t xml:space="preserve">. 2015. Location matters: The impact of renewable power on transmission congestion and emissions. </t>
    </r>
    <r>
      <rPr>
        <i/>
        <sz val="11"/>
        <color theme="1"/>
        <rFont val="Calibri"/>
        <family val="2"/>
        <scheme val="minor"/>
      </rPr>
      <t>Energy Policy</t>
    </r>
    <r>
      <rPr>
        <sz val="11"/>
        <color theme="1"/>
        <rFont val="Calibri"/>
        <family val="2"/>
        <scheme val="minor"/>
      </rPr>
      <t xml:space="preserve"> 86 (Nov): 1-16</t>
    </r>
  </si>
  <si>
    <r>
      <t xml:space="preserve">Williamson, James M. </t>
    </r>
    <r>
      <rPr>
        <sz val="11"/>
        <color theme="1"/>
        <rFont val="Calibri"/>
        <family val="2"/>
        <scheme val="minor"/>
      </rPr>
      <t>and</t>
    </r>
    <r>
      <rPr>
        <b/>
        <sz val="11"/>
        <color theme="1"/>
        <rFont val="Calibri"/>
        <family val="2"/>
        <scheme val="minor"/>
      </rPr>
      <t xml:space="preserve"> John L. Pender. </t>
    </r>
    <r>
      <rPr>
        <sz val="11"/>
        <color theme="1"/>
        <rFont val="Calibri"/>
        <family val="2"/>
        <scheme val="minor"/>
      </rPr>
      <t xml:space="preserve">2016. “Economic Stimulus and the Tax Code: The Impact of the Gulf Opportunity Zone.” </t>
    </r>
    <r>
      <rPr>
        <i/>
        <sz val="11"/>
        <color theme="1"/>
        <rFont val="Calibri"/>
        <family val="2"/>
        <scheme val="minor"/>
      </rPr>
      <t xml:space="preserve">Public Finance Review </t>
    </r>
    <r>
      <rPr>
        <sz val="11"/>
        <color theme="1"/>
        <rFont val="Calibri"/>
        <family val="2"/>
        <scheme val="minor"/>
      </rPr>
      <t>v44(4): 415-445.</t>
    </r>
  </si>
  <si>
    <r>
      <t>Wojan, Timothy R</t>
    </r>
    <r>
      <rPr>
        <sz val="11"/>
        <color theme="1"/>
        <rFont val="Calibri"/>
        <family val="2"/>
        <scheme val="minor"/>
      </rPr>
      <t xml:space="preserve">., Dotzel, K.R. and </t>
    </r>
    <r>
      <rPr>
        <b/>
        <sz val="11"/>
        <color theme="1"/>
        <rFont val="Calibri"/>
        <family val="2"/>
        <scheme val="minor"/>
      </rPr>
      <t>Low, Sarah A</t>
    </r>
    <r>
      <rPr>
        <sz val="11"/>
        <color theme="1"/>
        <rFont val="Calibri"/>
        <family val="2"/>
        <scheme val="minor"/>
      </rPr>
      <t xml:space="preserve">.  2015.  “Decomposing Regional Patenting Rates: How the Composition Factor Confounds the Rate Factor,” </t>
    </r>
    <r>
      <rPr>
        <i/>
        <sz val="11"/>
        <color theme="1"/>
        <rFont val="Calibri"/>
        <family val="2"/>
        <scheme val="minor"/>
      </rPr>
      <t xml:space="preserve">Regional Studies Regional Science </t>
    </r>
    <r>
      <rPr>
        <sz val="11"/>
        <color theme="1"/>
        <rFont val="Calibri"/>
        <family val="2"/>
        <scheme val="minor"/>
      </rPr>
      <t>2(1) (Nov):535-551.</t>
    </r>
  </si>
  <si>
    <r>
      <t>Wojan, Timothy R</t>
    </r>
    <r>
      <rPr>
        <sz val="11"/>
        <color theme="1"/>
        <rFont val="Calibri"/>
        <family val="2"/>
        <scheme val="minor"/>
      </rPr>
      <t xml:space="preserve">., Fluharty, Charles W., and Cordes, Sam. "Using Rural Innovation Principles for University Renaissance". </t>
    </r>
    <r>
      <rPr>
        <i/>
        <sz val="11"/>
        <color theme="1"/>
        <rFont val="Calibri"/>
        <family val="2"/>
        <scheme val="minor"/>
      </rPr>
      <t>Choices</t>
    </r>
    <r>
      <rPr>
        <sz val="11"/>
        <color theme="1"/>
        <rFont val="Calibri"/>
        <family val="2"/>
        <scheme val="minor"/>
      </rPr>
      <t xml:space="preserve"> v29(1) (2014) pp. 5.</t>
    </r>
  </si>
  <si>
    <r>
      <t>Fooks, Jacob</t>
    </r>
    <r>
      <rPr>
        <sz val="11"/>
        <color theme="1"/>
        <rFont val="Calibri"/>
        <family val="2"/>
        <scheme val="minor"/>
      </rPr>
      <t xml:space="preserve">, Nathaniel Higgins, Kent D. Messer, Joshua M. Duke, </t>
    </r>
    <r>
      <rPr>
        <b/>
        <sz val="11"/>
        <color theme="1"/>
        <rFont val="Calibri"/>
        <family val="2"/>
        <scheme val="minor"/>
      </rPr>
      <t>Dan Hellerstein, Lori Lynch</t>
    </r>
    <r>
      <rPr>
        <sz val="11"/>
        <color theme="1"/>
        <rFont val="Calibri"/>
        <family val="2"/>
        <scheme val="minor"/>
      </rPr>
      <t xml:space="preserve">. 2016. “Conserving Spatially Explicit Benefits in Ecosystem Service Markets: Experimental Tests of Network Bonuses and Spatial Targeting.” </t>
    </r>
    <r>
      <rPr>
        <i/>
        <sz val="11"/>
        <color theme="1"/>
        <rFont val="Calibri"/>
        <family val="2"/>
        <scheme val="minor"/>
      </rPr>
      <t>American Journal of Agricultural Economics.</t>
    </r>
    <r>
      <rPr>
        <sz val="11"/>
        <color theme="1"/>
        <rFont val="Calibri"/>
        <family val="2"/>
        <scheme val="minor"/>
      </rPr>
      <t xml:space="preserve"> 98 (2): 468–88.</t>
    </r>
  </si>
  <si>
    <r>
      <t>Claassen, Roger</t>
    </r>
    <r>
      <rPr>
        <sz val="11"/>
        <color theme="1"/>
        <rFont val="Calibri"/>
        <family val="2"/>
        <scheme val="minor"/>
      </rPr>
      <t xml:space="preserve">, Jeff Savage, Chuck Loesch, Vince Breneman, Ryan Williams, Bill Mulvaney, and Tammy Fairbanks, “Additionality in Grassland Easements to Provide Migratory Bird Habitat in the Northern Plains,” </t>
    </r>
    <r>
      <rPr>
        <i/>
        <sz val="11"/>
        <color theme="1"/>
        <rFont val="Calibri"/>
        <family val="2"/>
        <scheme val="minor"/>
      </rPr>
      <t>Journal and Agricultural and Resource Economics</t>
    </r>
    <r>
      <rPr>
        <sz val="11"/>
        <color theme="1"/>
        <rFont val="Calibri"/>
        <family val="2"/>
        <scheme val="minor"/>
      </rPr>
      <t>, forthcoming.</t>
    </r>
  </si>
  <si>
    <r>
      <t>El-Osta, Hisham</t>
    </r>
    <r>
      <rPr>
        <sz val="11"/>
        <color theme="1"/>
        <rFont val="Calibri"/>
        <family val="2"/>
        <scheme val="minor"/>
      </rPr>
      <t xml:space="preserve">. “Intensity of Off-Farm Employment and its Impact on Wage Distribution: Does the Source of Health Insurance Coverage Matter?” </t>
    </r>
    <r>
      <rPr>
        <i/>
        <sz val="11"/>
        <color theme="1"/>
        <rFont val="Calibri"/>
        <family val="2"/>
        <scheme val="minor"/>
      </rPr>
      <t>Theoretical Economics Letters</t>
    </r>
    <r>
      <rPr>
        <sz val="11"/>
        <color theme="1"/>
        <rFont val="Calibri"/>
        <family val="2"/>
        <scheme val="minor"/>
      </rPr>
      <t>, forthcoming.</t>
    </r>
  </si>
  <si>
    <r>
      <t xml:space="preserve">Finley, John W., </t>
    </r>
    <r>
      <rPr>
        <sz val="11"/>
        <color rgb="FF333333"/>
        <rFont val="Calibri"/>
        <family val="2"/>
        <scheme val="minor"/>
      </rPr>
      <t>Dennis Dimick</t>
    </r>
    <r>
      <rPr>
        <sz val="11"/>
        <color rgb="FF403838"/>
        <rFont val="Calibri"/>
        <family val="2"/>
        <scheme val="minor"/>
      </rPr>
      <t xml:space="preserve">, </t>
    </r>
    <r>
      <rPr>
        <b/>
        <sz val="11"/>
        <color rgb="FF333333"/>
        <rFont val="Calibri"/>
        <family val="2"/>
        <scheme val="minor"/>
      </rPr>
      <t>Elizabeth Marshall</t>
    </r>
    <r>
      <rPr>
        <sz val="11"/>
        <color rgb="FF403838"/>
        <rFont val="Calibri"/>
        <family val="2"/>
        <scheme val="minor"/>
      </rPr>
      <t>, </t>
    </r>
    <r>
      <rPr>
        <sz val="11"/>
        <color rgb="FF333333"/>
        <rFont val="Calibri"/>
        <family val="2"/>
        <scheme val="minor"/>
      </rPr>
      <t>Gerald Charles Nelson</t>
    </r>
    <r>
      <rPr>
        <sz val="11"/>
        <color rgb="FF403838"/>
        <rFont val="Calibri"/>
        <family val="2"/>
        <scheme val="minor"/>
      </rPr>
      <t xml:space="preserve">, </t>
    </r>
    <r>
      <rPr>
        <sz val="11"/>
        <color rgb="FF333333"/>
        <rFont val="Calibri"/>
        <family val="2"/>
        <scheme val="minor"/>
      </rPr>
      <t>Jonathan R Mein</t>
    </r>
    <r>
      <rPr>
        <sz val="11"/>
        <color rgb="FF403838"/>
        <rFont val="Calibri"/>
        <family val="2"/>
        <scheme val="minor"/>
      </rPr>
      <t>, and </t>
    </r>
    <r>
      <rPr>
        <sz val="11"/>
        <color rgb="FF333333"/>
        <rFont val="Calibri"/>
        <family val="2"/>
        <scheme val="minor"/>
      </rPr>
      <t>David I Gustafson</t>
    </r>
    <r>
      <rPr>
        <sz val="11"/>
        <color theme="1"/>
        <rFont val="Calibri"/>
        <family val="2"/>
        <scheme val="minor"/>
      </rPr>
      <t xml:space="preserve">. “Nutritional sustainability: Aligning priorities in nutrition and public health with agricultural production.” </t>
    </r>
    <r>
      <rPr>
        <i/>
        <sz val="11"/>
        <color theme="1"/>
        <rFont val="Calibri"/>
        <family val="2"/>
        <scheme val="minor"/>
      </rPr>
      <t>Advances in Nutrition</t>
    </r>
    <r>
      <rPr>
        <sz val="11"/>
        <color theme="1"/>
        <rFont val="Calibri"/>
        <family val="2"/>
        <scheme val="minor"/>
      </rPr>
      <t xml:space="preserve"> (September 2017), 8: 780-788. https://doi.org/10.3945/​an.116.013995 </t>
    </r>
  </si>
  <si>
    <t>Fooks, Jacob R., Kent D. Messer, Joshua M. Duke, Janet B. Johnson, and George R. Parsons. “Continuous Attribute Values in a Simulation Environment:  Offshore Energy Production and Mid-Atlantic Beach Visitation.” Energy Policy (November 2017), 110: 288-302. https://doi.org/10.1016/j.enpol.2017.08.005</t>
  </si>
  <si>
    <r>
      <t>Fuglie, Keith</t>
    </r>
    <r>
      <rPr>
        <sz val="11"/>
        <color theme="1"/>
        <rFont val="Calibri"/>
        <family val="2"/>
        <scheme val="minor"/>
      </rPr>
      <t xml:space="preserve">. “R&amp;D Capital, R&amp;D Spillovers, and Productivity Growth in World Agriculture.” </t>
    </r>
    <r>
      <rPr>
        <i/>
        <sz val="11"/>
        <color theme="1"/>
        <rFont val="Calibri"/>
        <family val="2"/>
        <scheme val="minor"/>
      </rPr>
      <t>Applied Economic Perspectives &amp; Policy</t>
    </r>
    <r>
      <rPr>
        <sz val="11"/>
        <color theme="1"/>
        <rFont val="Calibri"/>
        <family val="2"/>
        <scheme val="minor"/>
      </rPr>
      <t xml:space="preserve"> (forthcoming).</t>
    </r>
  </si>
  <si>
    <r>
      <t>MacDonald, James</t>
    </r>
    <r>
      <rPr>
        <sz val="11"/>
        <color theme="1"/>
        <rFont val="Calibri"/>
        <family val="2"/>
        <scheme val="minor"/>
      </rPr>
      <t xml:space="preserve">. “Consolidation, Concentration, and Competition in the Food System.” </t>
    </r>
    <r>
      <rPr>
        <i/>
        <sz val="11"/>
        <color theme="1"/>
        <rFont val="Calibri"/>
        <family val="2"/>
        <scheme val="minor"/>
      </rPr>
      <t>Economic Review of the Federal Reserve Bank of Kansas City</t>
    </r>
    <r>
      <rPr>
        <sz val="11"/>
        <color theme="1"/>
        <rFont val="Calibri"/>
        <family val="2"/>
        <scheme val="minor"/>
      </rPr>
      <t>, forthcoming.</t>
    </r>
  </si>
  <si>
    <r>
      <t xml:space="preserve">Schimmelpfennig, David. “Crop Production Costs, Profits, and Ecosystem Stewardship with Precision Agriculture,” </t>
    </r>
    <r>
      <rPr>
        <i/>
        <sz val="11"/>
        <color theme="1"/>
        <rFont val="Calibri"/>
        <family val="2"/>
        <scheme val="minor"/>
      </rPr>
      <t>Journal of Agricultural and Applied Economics</t>
    </r>
    <r>
      <rPr>
        <sz val="11"/>
        <color theme="1"/>
        <rFont val="Calibri"/>
        <family val="2"/>
        <scheme val="minor"/>
      </rPr>
      <t>, (forthcoming).</t>
    </r>
  </si>
  <si>
    <r>
      <t>Stenberg, Peter</t>
    </r>
    <r>
      <rPr>
        <sz val="11"/>
        <color theme="1"/>
        <rFont val="Calibri"/>
        <family val="2"/>
        <scheme val="minor"/>
      </rPr>
      <t xml:space="preserve">. “The Purchase of Internet Subscriptions in Native American Households.” </t>
    </r>
    <r>
      <rPr>
        <i/>
        <sz val="11"/>
        <color theme="1"/>
        <rFont val="Calibri"/>
        <family val="2"/>
        <scheme val="minor"/>
      </rPr>
      <t>Telecommunications Policy</t>
    </r>
    <r>
      <rPr>
        <sz val="11"/>
        <color theme="1"/>
        <rFont val="Calibri"/>
        <family val="2"/>
        <scheme val="minor"/>
      </rPr>
      <t>, forthcoming.</t>
    </r>
  </si>
  <si>
    <r>
      <t>Lenhart, Chris,</t>
    </r>
    <r>
      <rPr>
        <b/>
        <sz val="11"/>
        <color rgb="FF000000"/>
        <rFont val="Calibri"/>
        <family val="2"/>
        <scheme val="minor"/>
      </rPr>
      <t xml:space="preserve"> David Smith,</t>
    </r>
    <r>
      <rPr>
        <sz val="11"/>
        <color rgb="FF000000"/>
        <rFont val="Calibri"/>
        <family val="2"/>
        <scheme val="minor"/>
      </rPr>
      <t xml:space="preserve"> Ann Lewandowski, Patrick Belmont, Larry Gunderson and John L. Nieber. “An assessment of stream restoration practices for reduction of sediment in a large Midwestern agricultural watershed" </t>
    </r>
    <r>
      <rPr>
        <i/>
        <sz val="11"/>
        <color rgb="FF000000"/>
        <rFont val="Calibri"/>
        <family val="2"/>
        <scheme val="minor"/>
      </rPr>
      <t>Journal of Water Resources Planning and Management</t>
    </r>
    <r>
      <rPr>
        <sz val="11"/>
        <color rgb="FF000000"/>
        <rFont val="Calibri"/>
        <family val="2"/>
        <scheme val="minor"/>
      </rPr>
      <t>, (forthcoming).</t>
    </r>
  </si>
  <si>
    <t>Wang, Sun Ling, Alejandro Plastina, Lilyan Fulginiti, and Eldon Ball. Benefits of Public R&amp;D in U.S. Agriculture: Spill-ins, Extension, and Roads. Theoretical Economics Letters. Forthcoming.</t>
  </si>
  <si>
    <r>
      <t>Bigelow, Daniel P</t>
    </r>
    <r>
      <rPr>
        <sz val="11"/>
        <color theme="1"/>
        <rFont val="Calibri"/>
        <family val="2"/>
        <scheme val="minor"/>
      </rPr>
      <t xml:space="preserve">. and Andrew J. Plantinga. “Town Mouse and Country Mouse:  Effects of Urban Growth Controls on Equilibrium Sorting and Land Prices.” </t>
    </r>
    <r>
      <rPr>
        <i/>
        <sz val="11"/>
        <color theme="1"/>
        <rFont val="Calibri"/>
        <family val="2"/>
        <scheme val="minor"/>
      </rPr>
      <t>Regional Science and Urban Economics</t>
    </r>
    <r>
      <rPr>
        <sz val="11"/>
        <color theme="1"/>
        <rFont val="Calibri"/>
        <family val="2"/>
        <scheme val="minor"/>
      </rPr>
      <t xml:space="preserve">, </t>
    </r>
    <r>
      <rPr>
        <sz val="11"/>
        <rFont val="Calibri"/>
        <family val="2"/>
        <scheme val="minor"/>
      </rPr>
      <t>Vol. 6</t>
    </r>
    <r>
      <rPr>
        <sz val="11"/>
        <color theme="1"/>
        <rFont val="Calibri"/>
        <family val="2"/>
        <scheme val="minor"/>
      </rPr>
      <t>5 (July 2017): 104-115. https://doi.org/10.1016/j.regsciurbeco.2017.05.002</t>
    </r>
  </si>
  <si>
    <r>
      <t>Clancy, Matthew</t>
    </r>
    <r>
      <rPr>
        <sz val="11"/>
        <color theme="1"/>
        <rFont val="Calibri"/>
        <family val="2"/>
        <scheme val="minor"/>
      </rPr>
      <t xml:space="preserve"> and GianCarlo Moschini. “Mandates and the Incentive for Environmental Innovation.” </t>
    </r>
    <r>
      <rPr>
        <i/>
        <sz val="11"/>
        <color theme="1"/>
        <rFont val="Calibri"/>
        <family val="2"/>
        <scheme val="minor"/>
      </rPr>
      <t xml:space="preserve">American Journal of Agricultural Economics, </t>
    </r>
    <r>
      <rPr>
        <sz val="11"/>
        <color theme="1"/>
        <rFont val="Calibri"/>
        <family val="2"/>
        <scheme val="minor"/>
      </rPr>
      <t>forthcoming.</t>
    </r>
  </si>
  <si>
    <t>Nehring, Richard, Richard Barton, and Charles Hallahan. “The Economics and Productivity of U.S. Dairy Farms that use Crossbred versus Non-Crossbred Breeding Technology Production.” Agricultural Finance Review, vol. 77, no. 2 (July 2017): 275-294. https://doi.org/10.1108/AFR-05-2016-0053</t>
  </si>
  <si>
    <t>Wallander, Steven, Paul Ferraro and Nathaniel Higgins. 2017. “Addressing Participant Inattention in Federal Programs:  A Field Experiment with the Conservation Reserve Program.” American Journal of Agricultural Economics, 99(4): 914-931. https://doi.org/10.1093/ajae/aax023</t>
  </si>
  <si>
    <t>Wechsler, Seth J., Jonathan R. McFadden, and David J. Smith. “What do Farmers' Weed Control Decisions Imply about Glyphosate Resistance?  Evidence from Surveys of U.S. Corn Fields?” Pest Management Science (July 2017). https://doi.org/10.1002/ps.4598</t>
  </si>
  <si>
    <r>
      <t xml:space="preserve">Claassen, Roger, Eric Duquette, and David J. Smith.  </t>
    </r>
    <r>
      <rPr>
        <sz val="11"/>
        <color theme="1"/>
        <rFont val="Calibri"/>
        <family val="2"/>
      </rPr>
      <t xml:space="preserve">“Additionality in U.S. Agricultural Conservation Programs.”  </t>
    </r>
    <r>
      <rPr>
        <i/>
        <sz val="11"/>
        <color theme="1"/>
        <rFont val="Calibri"/>
        <family val="2"/>
      </rPr>
      <t>Land Economics</t>
    </r>
    <r>
      <rPr>
        <sz val="11"/>
        <color theme="1"/>
        <rFont val="Calibri"/>
        <family val="2"/>
      </rPr>
      <t>, forthcoming.</t>
    </r>
  </si>
  <si>
    <r>
      <t xml:space="preserve">McFadden , </t>
    </r>
    <r>
      <rPr>
        <b/>
        <sz val="11"/>
        <rFont val="Calibri"/>
        <family val="2"/>
      </rPr>
      <t>Jonathan R.</t>
    </r>
    <r>
      <rPr>
        <b/>
        <sz val="11"/>
        <color theme="1"/>
        <rFont val="Calibri"/>
        <family val="2"/>
      </rPr>
      <t xml:space="preserve">, </t>
    </r>
    <r>
      <rPr>
        <sz val="11"/>
        <color theme="1"/>
        <rFont val="Calibri"/>
        <family val="2"/>
      </rPr>
      <t xml:space="preserve">and </t>
    </r>
    <r>
      <rPr>
        <sz val="11"/>
        <rFont val="Calibri"/>
        <family val="2"/>
      </rPr>
      <t>Wallace E. Huffman</t>
    </r>
    <r>
      <rPr>
        <b/>
        <sz val="11"/>
        <color theme="1"/>
        <rFont val="Calibri"/>
        <family val="2"/>
      </rPr>
      <t>. “</t>
    </r>
    <r>
      <rPr>
        <sz val="11"/>
        <color theme="1"/>
        <rFont val="Calibri"/>
        <family val="2"/>
      </rPr>
      <t xml:space="preserve">Willingness-to-pay for natural, organic, and conventional foods: The effects of information and meaningful labels.” </t>
    </r>
    <r>
      <rPr>
        <i/>
        <sz val="11"/>
        <color theme="1"/>
        <rFont val="Calibri"/>
        <family val="2"/>
      </rPr>
      <t>Food Policy</t>
    </r>
    <r>
      <rPr>
        <sz val="11"/>
        <color theme="1"/>
        <rFont val="Calibri"/>
        <family val="2"/>
      </rPr>
      <t xml:space="preserve"> v68 (April 2017): 214-232. https://doi.org/10.1016/j.foodpol.2017.02.007 </t>
    </r>
  </si>
  <si>
    <t xml:space="preserve">McFadden, Jonathan R., and Wallace E. Huffman. “Consumer valuation of information about food safety achieved using biotechnology: Evidence from new potato products.” Food Policy v69 (May 2017): 82-96. https://doi.org/10.1016/j.foodpol.2017.03.002 </t>
  </si>
  <si>
    <t>McFadden, Jonathan R., and Wallace E. Huffman. “Consumer Demand for Low-Acrylamide-Forming Potato Products: Evidence from Lab Auctions.” American Journal of Potato Research (July 2017): 1-16. https://doi.org/10.1007/s12230-017-9577-1.</t>
  </si>
  <si>
    <t>Rosburg, Alicia, Jonathan R. McFadden, and John Miranowski. “Managing Feedstock Supply Risk for the Development of a U.S. Stover Biofuel Industry.” BioEnergy Research (April 2017), 10(3): 671-687. https://doi.org/10.1007/s12155-017-9830-y.</t>
  </si>
  <si>
    <t xml:space="preserve">Bowers, Jake, Nathaniel Higgins, Dean Karlan, Sarah Tulman, and Jonathan Zinman. “Challenges to Replication and Iteration in Field Experiments: Evidence from Two Direct Mail Shots.” American Economic Review, 107(5): 462-465. https://doi.org/10.1257/aer.p20171060 </t>
  </si>
  <si>
    <t>Fuglie, Keith, Matthew Clancy, Paul Heisey, and James MacDonald.  2017. “Research, Productivity and Output Growth in U.S. Agriculture.” Journal of Agricultural and Applied Economics (July 2017). https://doi:10.1017/aae.2017.13</t>
  </si>
  <si>
    <r>
      <t xml:space="preserve">Hoag, Dana.L.K., Mazdak Arabi, Deanna Osmond, </t>
    </r>
    <r>
      <rPr>
        <b/>
        <sz val="11"/>
        <color theme="1"/>
        <rFont val="Calibri"/>
        <family val="2"/>
        <scheme val="minor"/>
      </rPr>
      <t>Marc Ribaudo</t>
    </r>
    <r>
      <rPr>
        <sz val="11"/>
        <color theme="1"/>
        <rFont val="Calibri"/>
        <family val="2"/>
        <scheme val="minor"/>
      </rPr>
      <t xml:space="preserve">, Marzieh Motallebi and Ali Tasdighi,    “Policy utopias for nutrient credit trading programs with nonpoint sources.” </t>
    </r>
    <r>
      <rPr>
        <i/>
        <sz val="11"/>
        <color theme="1"/>
        <rFont val="Calibri"/>
        <family val="2"/>
        <scheme val="minor"/>
      </rPr>
      <t xml:space="preserve">Journal of the American Water Resources Association </t>
    </r>
    <r>
      <rPr>
        <sz val="11"/>
        <color theme="1"/>
        <rFont val="Calibri"/>
        <family val="2"/>
        <scheme val="minor"/>
      </rPr>
      <t xml:space="preserve">53(3):514-520 (May 2017). </t>
    </r>
  </si>
  <si>
    <r>
      <t>Williamson, James M.</t>
    </r>
    <r>
      <rPr>
        <sz val="11"/>
        <color theme="1"/>
        <rFont val="Calibri"/>
        <family val="2"/>
        <scheme val="minor"/>
      </rPr>
      <t xml:space="preserve"> 2017. “Following Beginning Farm Income and Wealth over Time: A Cohort Analysis Using ARMS,” </t>
    </r>
    <r>
      <rPr>
        <i/>
        <sz val="11"/>
        <color theme="1"/>
        <rFont val="Calibri"/>
        <family val="2"/>
        <scheme val="minor"/>
      </rPr>
      <t>Agricultural Finance Review,</t>
    </r>
    <r>
      <rPr>
        <sz val="11"/>
        <color theme="1"/>
        <rFont val="Calibri"/>
        <family val="2"/>
        <scheme val="minor"/>
      </rPr>
      <t xml:space="preserve"> 77(1): 22-36</t>
    </r>
  </si>
  <si>
    <t>Dempsey, Judith A., Andrew Plantinga, Jeffrey D. Kline, Joshua J. Lawler, Sebastian Martinuzzi, Volker C. Radeloff, and Daniel P. Bigelow. “Effects of local land-use planning on development and disturbance in riparian areas.” Land Use Policy, 60 (2017): 16-25. https://doi.org/10.1016/j.landusepol.2016.10.011</t>
  </si>
  <si>
    <t>Clancy, Matthew S, and GianCarlo Moschini. “Intellectual Property Rights and the Ascent of Proprietary Innovations in Agriculture.” Annual Review of Resource Economics, 9 (2017), 53-74. https://doi.org/10.1146/annurev-resource100516-053524</t>
  </si>
  <si>
    <r>
      <t xml:space="preserve">Conroy, Tessa, </t>
    </r>
    <r>
      <rPr>
        <b/>
        <sz val="11"/>
        <color theme="1"/>
        <rFont val="Calibri"/>
        <family val="2"/>
        <scheme val="minor"/>
      </rPr>
      <t>Sarah A. Low</t>
    </r>
    <r>
      <rPr>
        <sz val="11"/>
        <color theme="1"/>
        <rFont val="Calibri"/>
        <family val="2"/>
        <scheme val="minor"/>
      </rPr>
      <t xml:space="preserve">, and Stephan Weiler. “Fueling Job Engines: Impacts of Small Business Loans on Establishment Births in Metropolitan and Nonmetro Counties.” </t>
    </r>
    <r>
      <rPr>
        <i/>
        <sz val="11"/>
        <color theme="1"/>
        <rFont val="Calibri"/>
        <family val="2"/>
        <scheme val="minor"/>
      </rPr>
      <t>Contemporary Economic Policy</t>
    </r>
    <r>
      <rPr>
        <sz val="11"/>
        <color theme="1"/>
        <rFont val="Calibri"/>
        <family val="2"/>
        <scheme val="minor"/>
      </rPr>
      <t xml:space="preserve"> 35(3) (July 2017):578-595.</t>
    </r>
  </si>
  <si>
    <t>Ribaudo, Marc, Nigel Key, and Stacy Sneeringer. “The Potential Role for a Nitrogen Compliance Policy in Mitigating Gulf Hypoxia,” Applied Economic Perspectives and Policy (December 2016). https://doi.org/10.1093/aepp/ppw029</t>
  </si>
  <si>
    <t>Rupasingha, Anil and Kyungsoon Wang. “Access to capital and small business growth: evidence from CRA loans data.” Annals of Regional Science (February 2017). https://doi.org/10.1007/s00168-017-0814-9</t>
  </si>
  <si>
    <t>Wade, Tara and Roger Claassen. “Modeling No-Tillage Adoption by Corn and Soybean Producers:  Insights into Sustained Adoption.” Journal of Agricultural and Applied Economics (May 2017), 49(2): 186-210. https://doi.org/10.1017/aae.2016.48</t>
  </si>
  <si>
    <t>Hansen, LeRoy and Cuck Loesch. 2017. “Targeting Waterfowl Habitat Restoration in the Prairie Pothole Region: A Spatial Analysis of Marginal Benefits and Costs,” Journal of Soil and Water Conservation, Vol. 72 No. 4 (July/August): 299-307. doi: 10.2489/jswc.72.4.299 http://www.jswconline.org/content/72/4/299.abstract</t>
  </si>
  <si>
    <r>
      <t>Claassen, Roger</t>
    </r>
    <r>
      <rPr>
        <sz val="11"/>
        <color theme="1"/>
        <rFont val="Calibri"/>
        <family val="2"/>
        <scheme val="minor"/>
      </rPr>
      <t xml:space="preserve">, Christian Langpap, and Junjie Wu.  2016.  “Impacts of Federal Crop Insurance on Land Use and Environmental Quality” </t>
    </r>
    <r>
      <rPr>
        <i/>
        <sz val="11"/>
        <color theme="1"/>
        <rFont val="Calibri"/>
        <family val="2"/>
        <scheme val="minor"/>
      </rPr>
      <t xml:space="preserve">American Journal of Agricultural Economics, </t>
    </r>
    <r>
      <rPr>
        <sz val="11"/>
        <color theme="1"/>
        <rFont val="Calibri"/>
        <family val="2"/>
        <scheme val="minor"/>
      </rPr>
      <t>99 (3): 592-613.</t>
    </r>
  </si>
  <si>
    <r>
      <t>Hellerstein, Daniel</t>
    </r>
    <r>
      <rPr>
        <sz val="11"/>
        <color theme="1"/>
        <rFont val="Calibri"/>
        <family val="2"/>
        <scheme val="minor"/>
      </rPr>
      <t xml:space="preserve"> (2017),“The US Conservation Reserve Program: the evolution of an enrollment mechanism”,   </t>
    </r>
    <r>
      <rPr>
        <i/>
        <sz val="11"/>
        <color theme="1"/>
        <rFont val="Calibri"/>
        <family val="2"/>
        <scheme val="minor"/>
      </rPr>
      <t xml:space="preserve">Land Use Policy </t>
    </r>
    <r>
      <rPr>
        <sz val="11"/>
        <color theme="1"/>
        <rFont val="Calibri"/>
        <family val="2"/>
        <scheme val="minor"/>
      </rPr>
      <t xml:space="preserve">(63):  601–610  </t>
    </r>
  </si>
  <si>
    <t>Review of Economics and Finance</t>
  </si>
  <si>
    <t>Applied Economics and Finance</t>
  </si>
  <si>
    <r>
      <t>Mosheim, Roberto and Marc Ribaudo</t>
    </r>
    <r>
      <rPr>
        <sz val="11"/>
        <color theme="1"/>
        <rFont val="Calibri"/>
        <family val="2"/>
        <scheme val="minor"/>
      </rPr>
      <t>, 2017. “Costs of Nitrogen Runoff for Rural Water Utilities: A Shadow Cost Approach”, Land Economics 93(1):12-39.</t>
    </r>
  </si>
  <si>
    <t>Global Change Biology</t>
  </si>
  <si>
    <t xml:space="preserve"> 2015 International Consortium on Agricultural Biotechnology Research (ICABR) Conference Special Issue</t>
  </si>
  <si>
    <t>International Productivity Monitor</t>
  </si>
  <si>
    <t>Agricultural Economic Perspectives and Policy</t>
  </si>
  <si>
    <t>American Journcal of Agricultural Economics</t>
  </si>
  <si>
    <t>Journal of Environmental Economics and Management</t>
  </si>
  <si>
    <t>Journal or Agricultural and Resource Economics</t>
  </si>
  <si>
    <t>Land Use Policy</t>
  </si>
  <si>
    <t>Theoretical Economics Letters</t>
  </si>
  <si>
    <t>Advances in Nutrition</t>
  </si>
  <si>
    <t>Fooks, Jacob R., Kent D. Messer, Joshua M. Duke, Janet B. Johnson, Tongzhe Li, and George R. Parsons. “Tourist Viewshed Externalities and Wind Energy Production.” Agricultural and Resource Economics Review, 46(2): 224-241. July 2017. https://doi.org/10.1017/age.2017.18</t>
  </si>
  <si>
    <t>Jounral of Agricultural and Applied Economics</t>
  </si>
  <si>
    <t>Biobased and Applied Economics</t>
  </si>
  <si>
    <t>Journal of Applied Poultry Research</t>
  </si>
  <si>
    <t>Jounral of Soil and Water Conservation</t>
  </si>
  <si>
    <t>Journal of American Water Resources Associations</t>
  </si>
  <si>
    <r>
      <t xml:space="preserve">Kim, C. S. </t>
    </r>
    <r>
      <rPr>
        <sz val="11"/>
        <color theme="1"/>
        <rFont val="Calibri"/>
        <family val="2"/>
        <scheme val="minor"/>
      </rPr>
      <t xml:space="preserve">and Todd Guilfoos, "The Effect of Cost-Share Program on Groundwater Exploitation and Non-point Source Pollution under Endogenous Technical Change", </t>
    </r>
    <r>
      <rPr>
        <i/>
        <sz val="11"/>
        <color theme="1"/>
        <rFont val="Calibri"/>
        <family val="2"/>
        <scheme val="minor"/>
      </rPr>
      <t xml:space="preserve">Agricultural and Resources Economics Review, </t>
    </r>
    <r>
      <rPr>
        <sz val="11"/>
        <color theme="1"/>
        <rFont val="Calibri"/>
        <family val="2"/>
        <scheme val="minor"/>
      </rPr>
      <t>45(2) (August 2016): 394-417.</t>
    </r>
    <r>
      <rPr>
        <b/>
        <sz val="11"/>
        <color theme="1"/>
        <rFont val="Calibri"/>
        <family val="2"/>
        <scheme val="minor"/>
      </rPr>
      <t xml:space="preserve"> </t>
    </r>
  </si>
  <si>
    <t>Journal of Behavioral and Experimental Economics</t>
  </si>
  <si>
    <t>Regional Studies</t>
  </si>
  <si>
    <t>Regional Studies, Regional Science</t>
  </si>
  <si>
    <t>Appliec Economic Letters</t>
  </si>
  <si>
    <t>Journal of Water Resources Planning and Management</t>
  </si>
  <si>
    <t>Growth and Change</t>
  </si>
  <si>
    <t>Concurrences: Competition Law Review</t>
  </si>
  <si>
    <t>Economic Review of the Federal Reserve Bak of Kansas City</t>
  </si>
  <si>
    <t>American Journal of Potato Research</t>
  </si>
  <si>
    <t>Water Resources Research</t>
  </si>
  <si>
    <t>International Food and Agribusiness Management Review</t>
  </si>
  <si>
    <t>BioEnergy Research</t>
  </si>
  <si>
    <t>Annals of Regional Science</t>
  </si>
  <si>
    <t>Agroforestry Systems</t>
  </si>
  <si>
    <t>Telecommunications Policy</t>
  </si>
  <si>
    <t>South-Eastern Europe Journal of Economics</t>
  </si>
  <si>
    <t>Journal of Association of Environmental and Resource Economists</t>
  </si>
  <si>
    <t>Journals Published in by ERS in FY16 and FY17</t>
  </si>
  <si>
    <t>Journals Published in by ERS in FY09-FY15</t>
  </si>
  <si>
    <t>2015 WIC Conceptual White Papers organized by the Center for Behavioral Economics and Healthy Food Choice Research</t>
  </si>
  <si>
    <t>Search for FY16 and FY17 in FY09-FY15 list</t>
  </si>
  <si>
    <t>NEW</t>
  </si>
  <si>
    <t>Applied Economic Letters</t>
  </si>
  <si>
    <r>
      <t>Ball, V. E., S.L. Wang, R. Nehring, and R. Mosheim</t>
    </r>
    <r>
      <rPr>
        <sz val="11"/>
        <color theme="1"/>
        <rFont val="Calibri"/>
        <family val="2"/>
        <scheme val="minor"/>
      </rPr>
      <t xml:space="preserve">, “Productivity and Economic Growth in US Agriculture: A New Look.” </t>
    </r>
    <r>
      <rPr>
        <i/>
        <sz val="11"/>
        <color theme="1"/>
        <rFont val="Calibri"/>
        <family val="2"/>
        <scheme val="minor"/>
      </rPr>
      <t>Applied Economic Perspectives and Policy</t>
    </r>
    <r>
      <rPr>
        <sz val="11"/>
        <color theme="1"/>
        <rFont val="Calibri"/>
        <family val="2"/>
        <scheme val="minor"/>
      </rPr>
      <t xml:space="preserve">, (2016) volume 38, number 1, pp.30-49. </t>
    </r>
  </si>
  <si>
    <t>FY16 and FY17 Journals that ERS has already published in in FY09-FY15</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</si>
</sst>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1"/>
      <name val="Calibri"/>
      <family val="2"/>
      <scheme val="minor"/>
    </font>
    <font>
      <sz val="11"/>
      <color rgb="FF000000"/>
      <name val="Calibri"/>
      <family val="2"/>
      <scheme val="minor"/>
    </font>
    <font>
      <vertAlign val="subscrip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0"/>
      <color theme="1"/>
      <name val="Arial"/>
      <family val="2"/>
    </font>
    <font>
      <b/>
      <sz val="10"/>
      <name val="Arial"/>
      <family val="2"/>
    </font>
    <font>
      <b/>
      <sz val="10"/>
      <color theme="1"/>
      <name val="Arial"/>
      <family val="2"/>
    </font>
    <font>
      <b/>
      <sz val="10"/>
      <color indexed="8"/>
      <name val="Arial"/>
      <family val="2"/>
    </font>
    <font>
      <sz val="10"/>
      <color indexed="8"/>
      <name val="Arial"/>
      <family val="2"/>
    </font>
    <font>
      <sz val="10"/>
      <color rgb="FF000000"/>
      <name val="Arial"/>
      <family val="2"/>
    </font>
    <font>
      <vertAlign val="subscript"/>
      <sz val="10"/>
      <color indexed="8"/>
      <name val="Arial"/>
      <family val="2"/>
    </font>
    <font>
      <vertAlign val="superscript"/>
      <sz val="10"/>
      <color indexed="8"/>
      <name val="Arial"/>
      <family val="2"/>
    </font>
    <font>
      <i/>
      <sz val="10"/>
      <name val="Arial"/>
      <family val="2"/>
    </font>
    <font>
      <u/>
      <sz val="11"/>
      <color theme="10"/>
      <name val="Calibri"/>
      <family val="2"/>
      <scheme val="minor"/>
    </font>
    <font>
      <sz val="10"/>
      <color theme="10"/>
      <name val="Arial"/>
      <family val="2"/>
    </font>
    <font>
      <sz val="10"/>
      <color indexed="12"/>
      <name val="Arial"/>
      <family val="2"/>
    </font>
    <font>
      <sz val="11"/>
      <color theme="1"/>
      <name val="Arial"/>
      <family val="2"/>
    </font>
    <font>
      <i/>
      <sz val="11"/>
      <color theme="1"/>
      <name val="Arial"/>
      <family val="2"/>
    </font>
    <font>
      <i/>
      <sz val="11"/>
      <color theme="1"/>
      <name val="Calibri"/>
      <family val="2"/>
      <scheme val="minor"/>
    </font>
    <font>
      <sz val="12"/>
      <color theme="1"/>
      <name val="Calibri"/>
      <family val="2"/>
      <scheme val="minor"/>
    </font>
    <font>
      <sz val="12"/>
      <color rgb="FF000000"/>
      <name val="Times New Roman"/>
      <family val="1"/>
    </font>
    <font>
      <sz val="12"/>
      <color theme="1"/>
      <name val="Times New Roman"/>
      <family val="1"/>
    </font>
    <font>
      <i/>
      <sz val="11.5"/>
      <color theme="1"/>
      <name val="Calibri"/>
      <family val="2"/>
      <scheme val="minor"/>
    </font>
    <font>
      <sz val="11"/>
      <color rgb="FF1F497D"/>
      <name val="Calibri"/>
      <family val="2"/>
      <scheme val="minor"/>
    </font>
    <font>
      <u/>
      <sz val="11"/>
      <color rgb="FF0000FF"/>
      <name val="Calibri"/>
      <family val="2"/>
      <scheme val="minor"/>
    </font>
    <font>
      <sz val="11"/>
      <color rgb="FF403838"/>
      <name val="Calibri"/>
      <family val="2"/>
      <scheme val="minor"/>
    </font>
    <font>
      <sz val="11"/>
      <color rgb="FF333333"/>
      <name val="Calibri"/>
      <family val="2"/>
      <scheme val="minor"/>
    </font>
    <font>
      <b/>
      <sz val="11"/>
      <color rgb="FF333333"/>
      <name val="Calibri"/>
      <family val="2"/>
      <scheme val="minor"/>
    </font>
    <font>
      <b/>
      <sz val="11"/>
      <color rgb="FF000000"/>
      <name val="Calibri"/>
      <family val="2"/>
      <scheme val="minor"/>
    </font>
    <font>
      <i/>
      <sz val="11"/>
      <color rgb="FF000000"/>
      <name val="Calibri"/>
      <family val="2"/>
      <scheme val="minor"/>
    </font>
    <font>
      <i/>
      <sz val="11"/>
      <color rgb="FFFF0000"/>
      <name val="Calibri"/>
      <family val="2"/>
      <scheme val="minor"/>
    </font>
    <font>
      <b/>
      <sz val="11"/>
      <color rgb="FFFF0000"/>
      <name val="Calibri"/>
      <family val="2"/>
      <scheme val="minor"/>
    </font>
    <font>
      <b/>
      <sz val="11"/>
      <color theme="1"/>
      <name val="Calibri"/>
      <family val="2"/>
    </font>
    <font>
      <sz val="11"/>
      <color theme="1"/>
      <name val="Calibri"/>
      <family val="2"/>
    </font>
    <font>
      <i/>
      <sz val="11"/>
      <color theme="1"/>
      <name val="Calibri"/>
      <family val="2"/>
    </font>
    <font>
      <b/>
      <sz val="11"/>
      <name val="Calibri"/>
      <family val="2"/>
    </font>
    <font>
      <sz val="11"/>
      <name val="Calibri"/>
      <family val="2"/>
    </font>
    <font>
      <sz val="9"/>
      <color rgb="FF46484D"/>
      <name val="Times New Roman"/>
      <family val="1"/>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25">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theme="0"/>
      </left>
      <right/>
      <top style="thick">
        <color theme="0"/>
      </top>
      <bottom/>
      <diagonal/>
    </border>
    <border>
      <left style="thin">
        <color theme="0"/>
      </left>
      <right/>
      <top style="thin">
        <color theme="4" tint="0.39997558519241921"/>
      </top>
      <bottom/>
      <diagonal/>
    </border>
    <border>
      <left style="thin">
        <color theme="0"/>
      </left>
      <right/>
      <top/>
      <bottom/>
      <diagonal/>
    </border>
    <border>
      <left style="thin">
        <color theme="0"/>
      </left>
      <right/>
      <top style="thin">
        <color theme="0"/>
      </top>
      <bottom/>
      <diagonal/>
    </border>
    <border>
      <left/>
      <right/>
      <top style="thick">
        <color theme="0"/>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rgb="FFA6A6A6"/>
      </left>
      <right style="thin">
        <color rgb="FFA6A6A6"/>
      </right>
      <top style="thin">
        <color rgb="FFA6A6A6"/>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theme="9" tint="-0.499984740745262"/>
      </bottom>
      <diagonal/>
    </border>
    <border>
      <left style="thin">
        <color theme="0" tint="-0.34998626667073579"/>
      </left>
      <right style="thin">
        <color theme="0" tint="-0.34998626667073579"/>
      </right>
      <top style="thin">
        <color theme="0" tint="-0.34998626667073579"/>
      </top>
      <bottom style="double">
        <color theme="5" tint="-0.24994659260841701"/>
      </bottom>
      <diagonal/>
    </border>
    <border>
      <left style="thin">
        <color theme="0" tint="-0.34998626667073579"/>
      </left>
      <right style="thin">
        <color theme="0" tint="-0.34998626667073579"/>
      </right>
      <top style="medium">
        <color theme="8" tint="-0.24994659260841701"/>
      </top>
      <bottom style="double">
        <color theme="8" tint="-0.24994659260841701"/>
      </bottom>
      <diagonal/>
    </border>
    <border>
      <left style="thin">
        <color theme="0" tint="-0.34998626667073579"/>
      </left>
      <right style="thin">
        <color theme="0" tint="-0.34998626667073579"/>
      </right>
      <top style="medium">
        <color rgb="FF7030A0"/>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rgb="FF7030A0"/>
      </bottom>
      <diagonal/>
    </border>
  </borders>
  <cellStyleXfs count="2">
    <xf numFmtId="0" fontId="0" fillId="0" borderId="0"/>
    <xf numFmtId="0" fontId="16" fillId="0" borderId="0" applyNumberFormat="0" applyFill="0" applyBorder="0" applyAlignment="0" applyProtection="0"/>
  </cellStyleXfs>
  <cellXfs count="137">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Font="1" applyAlignment="1">
      <alignment horizontal="right"/>
    </xf>
    <xf numFmtId="49" fontId="0" fillId="0" borderId="0" xfId="0" applyNumberFormat="1" applyFont="1" applyAlignment="1">
      <alignment wrapText="1"/>
    </xf>
    <xf numFmtId="0" fontId="0" fillId="0" borderId="4" xfId="0" applyFont="1" applyBorder="1"/>
    <xf numFmtId="0" fontId="0" fillId="0" borderId="0" xfId="0" applyAlignment="1">
      <alignment wrapText="1"/>
    </xf>
    <xf numFmtId="14" fontId="0" fillId="0" borderId="0" xfId="0" applyNumberFormat="1"/>
    <xf numFmtId="49" fontId="0" fillId="0" borderId="0" xfId="0" applyNumberFormat="1"/>
    <xf numFmtId="0" fontId="4" fillId="2" borderId="6" xfId="0" applyFont="1" applyFill="1" applyBorder="1" applyAlignment="1">
      <alignment wrapText="1"/>
    </xf>
    <xf numFmtId="0" fontId="4" fillId="2" borderId="5" xfId="0" applyFont="1" applyFill="1" applyBorder="1" applyAlignment="1">
      <alignment wrapText="1"/>
    </xf>
    <xf numFmtId="0" fontId="0" fillId="3" borderId="6" xfId="0" applyFont="1" applyFill="1" applyBorder="1"/>
    <xf numFmtId="0" fontId="0" fillId="3" borderId="5" xfId="0" applyFont="1" applyFill="1" applyBorder="1"/>
    <xf numFmtId="0" fontId="0" fillId="0" borderId="6" xfId="0" applyFont="1" applyBorder="1"/>
    <xf numFmtId="0" fontId="0" fillId="0" borderId="0" xfId="0" pivotButton="1" applyAlignment="1">
      <alignment wrapText="1"/>
    </xf>
    <xf numFmtId="0" fontId="0" fillId="0" borderId="0" xfId="0" applyAlignment="1">
      <alignment horizontal="left" wrapText="1"/>
    </xf>
    <xf numFmtId="0" fontId="4" fillId="2" borderId="7" xfId="0" applyFont="1" applyFill="1" applyBorder="1"/>
    <xf numFmtId="0" fontId="4" fillId="2" borderId="8" xfId="0" applyFont="1" applyFill="1" applyBorder="1" applyAlignment="1">
      <alignment wrapText="1"/>
    </xf>
    <xf numFmtId="0" fontId="4" fillId="2" borderId="8" xfId="0" applyFont="1" applyFill="1" applyBorder="1" applyAlignment="1">
      <alignment horizontal="right" wrapText="1"/>
    </xf>
    <xf numFmtId="0" fontId="4" fillId="2" borderId="9" xfId="0" applyFont="1" applyFill="1" applyBorder="1" applyAlignment="1">
      <alignment horizontal="right" wrapText="1"/>
    </xf>
    <xf numFmtId="0" fontId="0" fillId="3" borderId="8" xfId="0" applyFont="1" applyFill="1" applyBorder="1"/>
    <xf numFmtId="0" fontId="0" fillId="3" borderId="7" xfId="0" applyFont="1" applyFill="1" applyBorder="1"/>
    <xf numFmtId="0" fontId="0" fillId="3" borderId="10" xfId="0" applyFont="1" applyFill="1" applyBorder="1"/>
    <xf numFmtId="0" fontId="4" fillId="3" borderId="11" xfId="0" applyFont="1" applyFill="1" applyBorder="1"/>
    <xf numFmtId="0" fontId="4" fillId="2" borderId="8" xfId="0" applyFont="1" applyFill="1" applyBorder="1"/>
    <xf numFmtId="0" fontId="0" fillId="0" borderId="0" xfId="0" applyFont="1" applyAlignment="1">
      <alignment wrapText="1"/>
    </xf>
    <xf numFmtId="0" fontId="0" fillId="0" borderId="0" xfId="0" applyFont="1" applyFill="1" applyBorder="1" applyAlignment="1">
      <alignment wrapText="1"/>
    </xf>
    <xf numFmtId="49" fontId="0" fillId="0" borderId="0" xfId="0" applyNumberFormat="1" applyFont="1" applyFill="1" applyAlignment="1">
      <alignment wrapText="1"/>
    </xf>
    <xf numFmtId="0" fontId="0" fillId="0" borderId="0" xfId="0" applyFont="1" applyFill="1" applyAlignment="1">
      <alignment wrapText="1"/>
    </xf>
    <xf numFmtId="0" fontId="0" fillId="0" borderId="0" xfId="0" applyFont="1" applyFill="1" applyAlignment="1">
      <alignment horizontal="right"/>
    </xf>
    <xf numFmtId="0" fontId="5" fillId="0" borderId="0" xfId="0" applyFont="1" applyFill="1" applyAlignment="1">
      <alignment wrapText="1"/>
    </xf>
    <xf numFmtId="0" fontId="0" fillId="0" borderId="0" xfId="0" applyFont="1" applyFill="1" applyBorder="1" applyAlignment="1">
      <alignment horizontal="right"/>
    </xf>
    <xf numFmtId="0" fontId="2" fillId="0" borderId="0" xfId="0" applyFont="1" applyFill="1" applyBorder="1" applyAlignment="1">
      <alignment wrapText="1"/>
    </xf>
    <xf numFmtId="49" fontId="2" fillId="0" borderId="0" xfId="0" applyNumberFormat="1" applyFont="1" applyFill="1" applyAlignment="1">
      <alignment wrapText="1"/>
    </xf>
    <xf numFmtId="0" fontId="2" fillId="0" borderId="0" xfId="0" applyFont="1" applyFill="1" applyAlignment="1">
      <alignment wrapText="1"/>
    </xf>
    <xf numFmtId="0" fontId="1" fillId="0" borderId="1" xfId="0" applyFont="1" applyFill="1" applyBorder="1" applyAlignment="1">
      <alignment wrapText="1"/>
    </xf>
    <xf numFmtId="0" fontId="1" fillId="0" borderId="2" xfId="0" applyFont="1" applyFill="1" applyBorder="1" applyAlignment="1">
      <alignment wrapText="1"/>
    </xf>
    <xf numFmtId="0" fontId="1" fillId="0" borderId="3" xfId="0" applyFont="1" applyFill="1" applyBorder="1" applyAlignment="1">
      <alignment horizontal="right"/>
    </xf>
    <xf numFmtId="0" fontId="1" fillId="0" borderId="1" xfId="0" applyNumberFormat="1" applyFont="1" applyFill="1" applyBorder="1" applyAlignment="1">
      <alignment wrapText="1"/>
    </xf>
    <xf numFmtId="0" fontId="1" fillId="0" borderId="0" xfId="0" applyFont="1" applyFill="1" applyBorder="1" applyAlignment="1">
      <alignment wrapText="1"/>
    </xf>
    <xf numFmtId="0" fontId="0" fillId="0" borderId="1" xfId="0" applyFont="1" applyFill="1" applyBorder="1" applyAlignment="1">
      <alignment wrapText="1"/>
    </xf>
    <xf numFmtId="0" fontId="1" fillId="0" borderId="0" xfId="0" applyFont="1" applyFill="1" applyBorder="1" applyAlignment="1">
      <alignment horizontal="right"/>
    </xf>
    <xf numFmtId="0" fontId="0" fillId="0" borderId="3" xfId="0" applyFont="1" applyFill="1" applyBorder="1" applyAlignment="1">
      <alignment horizontal="right"/>
    </xf>
    <xf numFmtId="49" fontId="0" fillId="0" borderId="12" xfId="0" applyNumberFormat="1" applyFont="1" applyFill="1" applyBorder="1" applyAlignment="1">
      <alignment wrapText="1"/>
    </xf>
    <xf numFmtId="0" fontId="0" fillId="0" borderId="12" xfId="0" applyFont="1" applyFill="1" applyBorder="1" applyAlignment="1">
      <alignment wrapText="1"/>
    </xf>
    <xf numFmtId="0" fontId="0" fillId="0" borderId="13" xfId="0" applyFont="1" applyFill="1" applyBorder="1" applyAlignment="1">
      <alignment wrapText="1"/>
    </xf>
    <xf numFmtId="0" fontId="1" fillId="0" borderId="0" xfId="0" applyNumberFormat="1" applyFont="1" applyFill="1" applyBorder="1" applyAlignment="1">
      <alignment wrapText="1"/>
    </xf>
    <xf numFmtId="0" fontId="2" fillId="0" borderId="13" xfId="0" applyFont="1" applyFill="1" applyBorder="1" applyAlignment="1">
      <alignment wrapText="1"/>
    </xf>
    <xf numFmtId="0" fontId="0" fillId="0" borderId="13" xfId="0" applyFont="1" applyFill="1" applyBorder="1" applyAlignment="1">
      <alignment horizontal="right"/>
    </xf>
    <xf numFmtId="49" fontId="0" fillId="0" borderId="0" xfId="0" applyNumberFormat="1" applyFont="1" applyFill="1" applyBorder="1" applyAlignment="1">
      <alignment wrapText="1"/>
    </xf>
    <xf numFmtId="0" fontId="0" fillId="0" borderId="0" xfId="0" applyFont="1" applyFill="1" applyAlignment="1"/>
    <xf numFmtId="0" fontId="0" fillId="0" borderId="0" xfId="0" applyFont="1" applyFill="1" applyBorder="1" applyAlignment="1"/>
    <xf numFmtId="0" fontId="0" fillId="0" borderId="0" xfId="0" applyFont="1" applyAlignment="1"/>
    <xf numFmtId="0" fontId="0" fillId="0" borderId="14" xfId="0" applyFont="1" applyBorder="1" applyAlignment="1">
      <alignment wrapText="1"/>
    </xf>
    <xf numFmtId="0" fontId="0" fillId="0" borderId="12" xfId="0" applyFont="1" applyBorder="1" applyAlignment="1">
      <alignment wrapText="1"/>
    </xf>
    <xf numFmtId="0" fontId="0" fillId="0" borderId="13" xfId="0" applyFont="1" applyBorder="1" applyAlignment="1">
      <alignment wrapText="1"/>
    </xf>
    <xf numFmtId="0" fontId="0" fillId="4" borderId="0" xfId="0" applyFont="1" applyFill="1" applyAlignment="1"/>
    <xf numFmtId="0" fontId="2" fillId="0" borderId="0" xfId="0" applyFont="1" applyFill="1" applyBorder="1" applyAlignment="1"/>
    <xf numFmtId="0" fontId="0" fillId="0" borderId="2" xfId="0" applyFont="1" applyFill="1" applyBorder="1" applyAlignment="1"/>
    <xf numFmtId="0" fontId="0" fillId="0" borderId="0" xfId="0" applyFont="1" applyBorder="1" applyAlignment="1">
      <alignment wrapText="1"/>
    </xf>
    <xf numFmtId="0" fontId="0" fillId="0" borderId="13" xfId="0" applyFont="1" applyFill="1" applyBorder="1" applyAlignment="1"/>
    <xf numFmtId="0" fontId="0" fillId="0" borderId="0" xfId="0" applyFont="1"/>
    <xf numFmtId="0" fontId="0" fillId="0" borderId="0" xfId="0" applyFont="1" applyAlignment="1">
      <alignment vertical="center"/>
    </xf>
    <xf numFmtId="0" fontId="0" fillId="0" borderId="15" xfId="0" applyFont="1" applyFill="1" applyBorder="1" applyAlignment="1">
      <alignment wrapText="1"/>
    </xf>
    <xf numFmtId="0" fontId="0" fillId="0" borderId="13" xfId="0" applyFont="1" applyBorder="1"/>
    <xf numFmtId="0" fontId="0" fillId="0" borderId="15" xfId="0" applyFont="1" applyFill="1" applyBorder="1" applyAlignment="1"/>
    <xf numFmtId="0" fontId="0" fillId="0" borderId="0" xfId="0" applyFont="1" applyFill="1" applyBorder="1" applyAlignment="1">
      <alignment horizontal="left" wrapText="1"/>
    </xf>
    <xf numFmtId="0" fontId="0" fillId="0" borderId="0" xfId="0" applyFont="1" applyAlignment="1">
      <alignment horizontal="center"/>
    </xf>
    <xf numFmtId="0" fontId="0" fillId="0" borderId="12" xfId="0" applyFont="1" applyBorder="1"/>
    <xf numFmtId="49" fontId="5" fillId="0" borderId="0" xfId="0" applyNumberFormat="1" applyFont="1" applyFill="1" applyAlignment="1">
      <alignment wrapText="1"/>
    </xf>
    <xf numFmtId="0" fontId="5" fillId="0" borderId="0" xfId="0" applyFont="1" applyFill="1" applyAlignment="1"/>
    <xf numFmtId="0" fontId="5" fillId="0" borderId="0" xfId="0" applyFont="1" applyFill="1" applyAlignment="1">
      <alignment horizontal="right"/>
    </xf>
    <xf numFmtId="0" fontId="5" fillId="0" borderId="0" xfId="0" applyFont="1" applyAlignment="1"/>
    <xf numFmtId="0" fontId="6" fillId="0" borderId="0" xfId="0" applyFont="1"/>
    <xf numFmtId="0" fontId="6" fillId="0" borderId="0" xfId="0" applyFont="1" applyAlignment="1">
      <alignment wrapText="1"/>
    </xf>
    <xf numFmtId="0" fontId="7" fillId="0" borderId="16" xfId="0" applyFont="1" applyFill="1" applyBorder="1" applyAlignment="1">
      <alignment horizontal="left" vertical="top" wrapText="1"/>
    </xf>
    <xf numFmtId="0" fontId="9" fillId="0" borderId="16" xfId="0" applyFont="1" applyFill="1" applyBorder="1" applyAlignment="1">
      <alignment vertical="top" wrapText="1"/>
    </xf>
    <xf numFmtId="0" fontId="7" fillId="0" borderId="16" xfId="0" applyFont="1" applyFill="1" applyBorder="1" applyAlignment="1">
      <alignment vertical="top" wrapText="1"/>
    </xf>
    <xf numFmtId="0" fontId="11" fillId="0" borderId="16" xfId="0" applyFont="1" applyFill="1" applyBorder="1" applyAlignment="1">
      <alignment vertical="top" wrapText="1"/>
    </xf>
    <xf numFmtId="0" fontId="7" fillId="0" borderId="16" xfId="0" applyFont="1" applyFill="1" applyBorder="1" applyAlignment="1">
      <alignment horizontal="left" vertical="top"/>
    </xf>
    <xf numFmtId="0" fontId="11" fillId="0" borderId="16" xfId="0" applyFont="1" applyFill="1" applyBorder="1" applyAlignment="1">
      <alignment horizontal="left" vertical="top" wrapText="1"/>
    </xf>
    <xf numFmtId="0" fontId="7" fillId="0" borderId="17"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Fill="1" applyBorder="1" applyAlignment="1">
      <alignment horizontal="left" vertical="top"/>
    </xf>
    <xf numFmtId="0" fontId="15" fillId="0" borderId="16" xfId="0" applyFont="1" applyFill="1" applyBorder="1" applyAlignment="1">
      <alignment horizontal="left" vertical="top" wrapText="1"/>
    </xf>
    <xf numFmtId="0" fontId="6" fillId="0" borderId="16" xfId="0" applyFont="1" applyFill="1" applyBorder="1" applyAlignment="1">
      <alignment horizontal="left" vertical="top" wrapText="1"/>
    </xf>
    <xf numFmtId="0" fontId="15" fillId="0" borderId="16" xfId="0" applyFont="1" applyFill="1" applyBorder="1" applyAlignment="1">
      <alignment vertical="top" wrapText="1"/>
    </xf>
    <xf numFmtId="0" fontId="15" fillId="0" borderId="17" xfId="0" applyFont="1" applyFill="1" applyBorder="1" applyAlignment="1">
      <alignment horizontal="left" vertical="top" wrapText="1"/>
    </xf>
    <xf numFmtId="0" fontId="17" fillId="0" borderId="18" xfId="1" applyFont="1" applyFill="1" applyBorder="1" applyAlignment="1">
      <alignment vertical="top" wrapText="1"/>
    </xf>
    <xf numFmtId="0" fontId="19" fillId="0" borderId="19" xfId="0" applyFont="1" applyFill="1" applyBorder="1" applyAlignment="1">
      <alignment horizontal="left" vertical="top" wrapText="1" readingOrder="1"/>
    </xf>
    <xf numFmtId="0" fontId="19" fillId="0" borderId="16" xfId="0" applyFont="1" applyFill="1" applyBorder="1" applyAlignment="1">
      <alignment horizontal="left" vertical="top" wrapText="1" readingOrder="1"/>
    </xf>
    <xf numFmtId="0" fontId="19" fillId="0" borderId="16" xfId="0" applyFont="1" applyFill="1" applyBorder="1" applyAlignment="1">
      <alignment vertical="top"/>
    </xf>
    <xf numFmtId="0" fontId="19" fillId="0" borderId="20" xfId="0" applyFont="1" applyFill="1" applyBorder="1" applyAlignment="1">
      <alignment vertical="top"/>
    </xf>
    <xf numFmtId="0" fontId="19" fillId="0" borderId="16" xfId="0" applyFont="1" applyFill="1" applyBorder="1" applyAlignment="1">
      <alignment wrapText="1"/>
    </xf>
    <xf numFmtId="0" fontId="19" fillId="0" borderId="16" xfId="0" applyFont="1" applyFill="1" applyBorder="1" applyAlignment="1">
      <alignment vertical="top" wrapText="1"/>
    </xf>
    <xf numFmtId="0" fontId="19" fillId="0" borderId="20" xfId="0" applyFont="1" applyFill="1" applyBorder="1" applyAlignment="1">
      <alignment wrapText="1"/>
    </xf>
    <xf numFmtId="49" fontId="19" fillId="0" borderId="19" xfId="0" applyNumberFormat="1" applyFont="1" applyFill="1" applyBorder="1" applyAlignment="1">
      <alignment horizontal="left" vertical="top" wrapText="1" readingOrder="1"/>
    </xf>
    <xf numFmtId="0" fontId="20" fillId="0" borderId="16" xfId="0" applyFont="1" applyFill="1" applyBorder="1" applyAlignment="1">
      <alignment vertical="top" wrapText="1"/>
    </xf>
    <xf numFmtId="0" fontId="19" fillId="0" borderId="20" xfId="0" applyFont="1" applyFill="1" applyBorder="1" applyAlignment="1">
      <alignment vertical="top" wrapText="1"/>
    </xf>
    <xf numFmtId="0" fontId="19" fillId="0" borderId="19" xfId="0" applyFont="1" applyFill="1" applyBorder="1" applyAlignment="1">
      <alignment horizontal="left" vertical="top" wrapText="1"/>
    </xf>
    <xf numFmtId="0" fontId="19" fillId="0" borderId="16" xfId="0" applyFont="1" applyFill="1" applyBorder="1" applyAlignment="1">
      <alignment vertical="top" wrapText="1" readingOrder="1"/>
    </xf>
    <xf numFmtId="0" fontId="19" fillId="0" borderId="21" xfId="0" applyFont="1" applyFill="1" applyBorder="1" applyAlignment="1">
      <alignment vertical="top" wrapText="1" readingOrder="1"/>
    </xf>
    <xf numFmtId="0" fontId="19" fillId="0" borderId="19" xfId="0" applyFont="1" applyFill="1" applyBorder="1" applyAlignment="1">
      <alignment horizontal="left" vertical="center" wrapText="1"/>
    </xf>
    <xf numFmtId="49" fontId="19" fillId="0" borderId="16" xfId="0" applyNumberFormat="1" applyFont="1" applyFill="1" applyBorder="1" applyAlignment="1">
      <alignment horizontal="left" vertical="top" wrapText="1" readingOrder="1"/>
    </xf>
    <xf numFmtId="0" fontId="19" fillId="0" borderId="22" xfId="0" applyFont="1" applyFill="1" applyBorder="1" applyAlignment="1">
      <alignment horizontal="left" vertical="top" wrapText="1" readingOrder="1"/>
    </xf>
    <xf numFmtId="49" fontId="19" fillId="0" borderId="22" xfId="0" applyNumberFormat="1" applyFont="1" applyFill="1" applyBorder="1" applyAlignment="1">
      <alignment horizontal="left" vertical="top" wrapText="1" readingOrder="1"/>
    </xf>
    <xf numFmtId="0" fontId="19" fillId="0" borderId="23" xfId="0" applyFont="1" applyFill="1" applyBorder="1" applyAlignment="1">
      <alignment vertical="top"/>
    </xf>
    <xf numFmtId="0" fontId="19" fillId="0" borderId="23" xfId="0" applyFont="1" applyFill="1" applyBorder="1" applyAlignment="1">
      <alignment wrapText="1"/>
    </xf>
    <xf numFmtId="0" fontId="19" fillId="0" borderId="23" xfId="0" applyFont="1" applyFill="1" applyBorder="1" applyAlignment="1">
      <alignment vertical="top" wrapText="1"/>
    </xf>
    <xf numFmtId="0" fontId="19" fillId="0" borderId="24" xfId="0" applyFont="1" applyFill="1" applyBorder="1" applyAlignment="1">
      <alignment horizontal="left" vertical="top" wrapText="1" readingOrder="1"/>
    </xf>
    <xf numFmtId="0" fontId="5" fillId="0" borderId="0" xfId="0" applyFont="1"/>
    <xf numFmtId="0" fontId="16" fillId="0" borderId="0" xfId="1" applyAlignment="1">
      <alignment horizontal="left" vertical="center" indent="5"/>
    </xf>
    <xf numFmtId="0" fontId="5" fillId="0" borderId="0" xfId="0" applyFont="1" applyAlignment="1">
      <alignment vertical="center" wrapText="1"/>
    </xf>
    <xf numFmtId="0" fontId="16" fillId="0" borderId="0" xfId="1" applyAlignment="1">
      <alignment vertical="center" wrapText="1"/>
    </xf>
    <xf numFmtId="0" fontId="22" fillId="0" borderId="0" xfId="0" applyFont="1" applyAlignment="1">
      <alignment vertical="center" wrapText="1"/>
    </xf>
    <xf numFmtId="0" fontId="0" fillId="0" borderId="0" xfId="0"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6" fillId="0" borderId="0" xfId="0" applyFont="1" applyAlignment="1">
      <alignment vertical="center" wrapText="1"/>
    </xf>
    <xf numFmtId="0" fontId="1" fillId="0" borderId="0" xfId="0" applyFont="1" applyAlignment="1">
      <alignment vertical="center" wrapText="1"/>
    </xf>
    <xf numFmtId="0" fontId="28" fillId="0" borderId="0" xfId="0" applyFont="1" applyAlignment="1">
      <alignment vertical="center" wrapText="1"/>
    </xf>
    <xf numFmtId="0" fontId="2" fillId="0" borderId="0" xfId="0" applyFont="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40" fillId="0" borderId="0" xfId="0" applyFont="1" applyAlignment="1">
      <alignment vertical="center" wrapText="1"/>
    </xf>
    <xf numFmtId="0" fontId="1" fillId="0" borderId="13" xfId="0" applyFont="1" applyFill="1" applyBorder="1" applyAlignment="1">
      <alignment wrapText="1"/>
    </xf>
    <xf numFmtId="0" fontId="0" fillId="0" borderId="0" xfId="0" applyFont="1" applyBorder="1"/>
    <xf numFmtId="0" fontId="0" fillId="0" borderId="14" xfId="0" applyFont="1" applyFill="1" applyBorder="1" applyAlignment="1"/>
    <xf numFmtId="0" fontId="2" fillId="0" borderId="13" xfId="0" applyFont="1" applyFill="1" applyBorder="1" applyAlignment="1"/>
    <xf numFmtId="0" fontId="0" fillId="0" borderId="13" xfId="0" applyFont="1" applyBorder="1" applyAlignment="1">
      <alignment vertical="center"/>
    </xf>
    <xf numFmtId="0" fontId="5" fillId="0" borderId="0" xfId="0" applyFont="1" applyAlignment="1">
      <alignment wrapText="1"/>
    </xf>
    <xf numFmtId="0" fontId="21" fillId="0" borderId="0" xfId="0" applyFont="1" applyAlignment="1">
      <alignment wrapText="1"/>
    </xf>
    <xf numFmtId="0" fontId="0" fillId="0" borderId="13" xfId="0" applyBorder="1"/>
    <xf numFmtId="0" fontId="0" fillId="0" borderId="0" xfId="0" applyAlignment="1">
      <alignment horizontal="center"/>
    </xf>
    <xf numFmtId="0" fontId="0" fillId="0" borderId="0" xfId="0" applyAlignment="1">
      <alignment horizontal="center" wrapText="1"/>
    </xf>
  </cellXfs>
  <cellStyles count="2">
    <cellStyle name="Hyperlink" xfId="1" builtinId="8"/>
    <cellStyle name="Normal" xfId="0" builtinId="0"/>
  </cellStyles>
  <dxfs count="18">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alignment horizontal="right" vertical="bottom"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ve Crutchfield" refreshedDate="42304.592076620371" createdVersion="4" refreshedVersion="5" minRefreshableVersion="3" recordCount="810">
  <cacheSource type="worksheet">
    <worksheetSource ref="A1:F806" sheet="ERS Journal Articles FY09-FY15"/>
  </cacheSource>
  <cacheFields count="6">
    <cacheField name="Authors" numFmtId="0">
      <sharedItems containsBlank="1" longText="1"/>
    </cacheField>
    <cacheField name="Article" numFmtId="0">
      <sharedItems containsBlank="1" longText="1"/>
    </cacheField>
    <cacheField name="Journal" numFmtId="0">
      <sharedItems containsBlank="1" count="274">
        <s v="Agribusiness"/>
        <s v="American Journal of Agricultural Economics"/>
        <s v="Journal of Agriculture and Applied Economics"/>
        <s v="Agricultural Finance Review"/>
        <s v="Land Economics"/>
        <s v=" Agricultural Economics"/>
        <s v="Applied Economics Letters"/>
        <s v="Journal of Agricultural and Applied Economics"/>
        <s v="China Environment Series "/>
        <s v="International Food and Agribusiness Management Review"/>
        <s v="Journal of Hunger &amp; Environmental Nutrition"/>
        <s v="Journal of Development Economics"/>
        <s v="Food Policy"/>
        <s v="Journal of the World Aquaculture Society"/>
        <s v="PLoS One"/>
        <s v="Modern Economy"/>
        <s v="Journal of Economic Perspectives"/>
        <s v="Brazilian Review of Economics and Agribusiness"/>
        <s v="Agricultural and Resource Economics Review"/>
        <s v="Journal of Environmental Economics and Policy"/>
        <s v="Environmental Science and Technology."/>
        <s v="Choices"/>
        <s v="Economics Letters"/>
        <s v="Applied Economic Perspectives and Policy"/>
        <s v="Industrial and Corporate Change"/>
        <s v="American Journal of Agricultural Economics."/>
        <s v="Public Finance Review"/>
        <s v="Health Economics Review"/>
        <s v="nternational Food and Agribusiness Management Review"/>
        <s v="Agricultural Economics"/>
        <s v="Agriculture"/>
        <s v="Stata Conferences and Users Group Meetings"/>
        <s v="Land Use Policy."/>
        <s v="Current Obesity Reports."/>
        <s v="Journal of Nutrition in Gerontology and Geriatrics"/>
        <s v="Social Service Review"/>
        <s v="Energy Economics"/>
        <s v="Food Technology"/>
        <s v="Agribusiness "/>
        <s v="Journal of Nutrition"/>
        <s v="Psychology and Marketing"/>
        <s v="European Review of Agricultural Economics"/>
        <s v="European Journal of Operations Research"/>
        <s v="Public Health Nutrition"/>
        <s v="Housing and Society"/>
        <s v="Economic Development and Cultural Change"/>
        <s v="Agricultural and Food Economics"/>
        <s v="Applied Economic Perspectives &amp; Policy"/>
        <s v="International Advances in Economic Research"/>
        <s v="Agrekon "/>
        <s v="Journal of Quantitative Economics"/>
        <s v="International Food and Agriculture Review"/>
        <s v="Journal of Productivity Analysis"/>
        <s v="Economics of Innovation and New Technology"/>
        <s v="Environmental Management"/>
        <s v="World Poultry Science Journal"/>
        <s v="International Regional Science Review"/>
        <s v="Resources and Energy Economics"/>
        <s v="Bio-Based and Applied Economics"/>
        <s v="Applied Research in Quality of Life"/>
        <s v="Journal of Economic Growth"/>
        <s v="Journal of Foodservice Business Research"/>
        <s v="Agribusiness, An International Journal"/>
        <s v="Journal of Agricultural and Resource Economics"/>
        <s v="Climate Change"/>
        <s v="Climatic Change"/>
        <s v="American Journal of Public Health"/>
        <s v="American Journal of Public Health."/>
        <s v="Forest Policy and Economics"/>
        <s v="Proceedings of the National Academy of Sciences"/>
        <s v="Journal of Consumer Policy"/>
        <s v="Energy Policy"/>
        <s v="Foodborne Pathogens and Disease"/>
        <s v="Applied Economic Perspectives and Policy "/>
        <s v="Food Economics"/>
        <s v="Renewable Energy"/>
        <s v="Asian Economic Journal"/>
        <s v="Applied Economics Perspectives and Policy"/>
        <s v="Climate Change Economics"/>
        <s v="Journal of Social Sciences"/>
        <s v="Open Journal of Social Science"/>
        <s v="Empirical Economics"/>
        <s v="Current Obesity Reviews"/>
        <s v="Physiology and Behavior"/>
        <s v="Physiological Behavior"/>
        <s v="British Journal of Nutrition"/>
        <s v="Journal of International Environmental Agreements: Politics, Law and Economics"/>
        <s v="Review of World Economics"/>
        <s v="Journal of Environmental Management"/>
        <s v="Journal of Development Studies"/>
        <s v="Rural Sociology"/>
        <s v="Journal of Hunger and Environmental Nutrition"/>
        <s v="Economic Letters"/>
        <s v="Journal of Mathematical Finance"/>
        <s v="Economic Development Quarterly"/>
        <s v="Journal of International Law and Trade Policy "/>
        <s v="Journal of International Law and Trade Policy"/>
        <s v="Journal of International Development"/>
        <s v="Agribusiness: An International Journal"/>
        <s v="Nutrition Today"/>
        <s v="Economic and Political Weekly"/>
        <s v="Professional Geographer"/>
        <s v="Industrial Relations: A Journal of Economy and Society"/>
        <s v="Economic and Cultural Change"/>
        <s v="Australian Journal of Agricultural and Resource Economics"/>
        <s v="Journal of Agribusiness"/>
        <s v="Contemporary Economic Policy"/>
        <s v="Food Control"/>
        <s v="Journal Policy Modeling"/>
        <s v="Journal of Policy Modeling"/>
        <s v="Energy Journal"/>
        <s v="Small Business Economics"/>
        <s v="World Developmentl"/>
        <s v="Agricultural Economics 2014): 3-20."/>
        <s v="Journal of Soil and Water Conservation"/>
        <s v="Canadian Journal of Agricultural Economics"/>
        <s v="Communities and Banking"/>
        <s v="Journal of Consumer Affairs"/>
        <s v="China Agricultural Economic Review"/>
        <s v="Information Systems for Biotechnology (ISB) News Report"/>
        <s v="Global Food Security"/>
        <s v="Journal of Food Products Marketing"/>
        <s v="Water Resources and Economics"/>
        <s v="Pest Management Science"/>
        <s v="Current Obesity Reports"/>
        <s v="International Journal of Risk Assessment and Management"/>
        <s v="Journal of the American Society of Farm Managers and Rural Appraisers"/>
        <s v="Procedia Food Science"/>
        <s v="Economics and Human Biology, Science Direct"/>
        <s v="Health Economics"/>
        <s v="Trends in Endocrinology and Metabolism"/>
        <s v="World Development"/>
        <s v="Journal of Health Economics"/>
        <s v="African Journal of Agricultural and Resource Economics"/>
        <s v="Agricultural History"/>
        <s v="Economic Systems Research"/>
        <s v="Environmental Economics"/>
        <s v="Journal of Crop Management"/>
        <s v="Ecological Economics"/>
        <s v="Jounral of Poverty"/>
        <s v="Renewable Agriculture and Food Systems"/>
        <s v="Review of Industrial Organization"/>
        <s v="International Business Research"/>
        <s v="Preventive Veterinary Medicine"/>
        <s v="Risk Analysis"/>
        <s v="Risk Analysis: An International Journal"/>
        <s v="International Journal of Life Cycle Assessment"/>
        <s v="International Journal of Trade and Global Markets"/>
        <s v="Science"/>
        <s v="Journal of Public Health"/>
        <s v="Australian Journal of Agricultural Economics"/>
        <s v="Managerial and Decision Economics"/>
        <s v="International Journal of Time Use Research"/>
        <s v="Agricultural Systems"/>
        <s v="Journal of International Food &amp; Agribusiness Marketing"/>
        <s v="Economics of Governance"/>
        <s v="Journal of Agriculture, Food Systems, and Community Development"/>
        <s v="Journal of Applied and Agricultural Economics"/>
        <s v="Economics and Human Biology"/>
        <s v="Journal of Fish and Wildlife Management"/>
        <s v="Journal of Food Protection"/>
        <s v="Housing Studies"/>
        <s v="Soil Science"/>
        <s v="Social Science Review"/>
        <s v="Journal of Food Distribution Research"/>
        <s v="Applied Economics "/>
        <s v="EuroChoices"/>
        <s v="Journal of Extension"/>
        <s v="Journal of Agribusiness in Developing and Emerging Economies"/>
        <s v="AgBioForum"/>
        <s v="Energy"/>
        <s v="British Food Journal"/>
        <s v="African Technology Development Forum"/>
        <s v="Environmental Science and Technology"/>
        <s v="Journal of Economics and Social Measurement"/>
        <s v="Journal of Agricultural Economics"/>
        <s v="Research Policy"/>
        <s v="Agricultural Sciences"/>
        <s v="Childhood Obesity"/>
        <s v="Applied Energy"/>
        <s v="Journal of Dairy Science"/>
        <s v="American Journal of Health Promotion"/>
        <s v="Journal of Nutrition Education and Behavior"/>
        <s v="Journal of Developing Areas"/>
        <s v="Journal of Agricultural and Food Industrial Organization"/>
        <s v="Journal of Wine Economics"/>
        <s v="Unknown"/>
        <s v="Environmental and Resource Economics"/>
        <s v="Southern Economic Journal"/>
        <s v="International Real Estate Review"/>
        <s v="Review of Economics and Statistics"/>
        <s v="Journal of the American Water Resources Association"/>
        <s v="Journal of Technology Transfer"/>
        <s v="Journal of Rural and Community Development"/>
        <s v="Marine Resource Economics"/>
        <s v="Rural Connections"/>
        <s v="Agronomy Journal"/>
        <s v="Journal of Economic Geography"/>
        <s v="Social Indicators Research"/>
        <s v="Economics Bulletin"/>
        <s v="Regional Science and Urban Economics"/>
        <s v="Journal of Family and Economic Issues"/>
        <s v="China Economic Review"/>
        <s v="Journal of Income Distribution"/>
        <s v="Biomass and Bioenergy"/>
        <s v="Journal of Applied Economics"/>
        <s v="Journal of Development Effectiveness"/>
        <s v="Economics, Management and Financial Markets"/>
        <s v="American Economic Review"/>
        <s v="Eastern Economic Journal"/>
        <s v="Journal of Population Economics"/>
        <s v="Delhi Business Review"/>
        <s v="Social Forces"/>
        <s v="Children and Youth Services Review"/>
        <s v="Journal of Life Sciences"/>
        <s v="American Journal of Clinical Nutrition"/>
        <s v="Sustainability"/>
        <s v="Forum for Health and Economic Policy"/>
        <s v="Journal of Agricultural Sciences"/>
        <s v="Economic Research International"/>
        <s v="The Social Science Journal"/>
        <s v="Journal of Asian Economics"/>
        <s v="Trends in Organized Crime"/>
        <s v="Gastroenterology"/>
        <s v="Archives of Internal Medicine"/>
        <s v="National Tax Journal"/>
        <s v="Journal of Research in Rural Education"/>
        <s v="Journal of Urban Economics"/>
        <s v="Population Resarch and Policy Review"/>
        <s v="Review of Agricultural Economics"/>
        <s v="Nutrition Journal"/>
        <s v="Journal of Product and Brand Management"/>
        <s v="Review of Regional Studies"/>
        <s v="Social Security Bulletin"/>
        <s v="Journal of Legal Economics"/>
        <s v="Energies"/>
        <s v="Food Security"/>
        <s v="The Chinese Economy"/>
        <s v="Journal of Nutrition and Education"/>
        <s v="Journal of Family and Marriage"/>
        <s v="Maternal and Child Health"/>
        <s v="Natural Resource Modeling"/>
        <s v="Journal of Choice Modeling"/>
        <s v="Quantitative Marketing and Economics"/>
        <s v="Journal of Natural Resources Policy Review"/>
        <s v="Journal of Economic Entomology"/>
        <s v="Journal of Swine Health and Production"/>
        <m/>
        <s v="Estey Centre Journal of International Law and Trade Policy " u="1"/>
        <s v="International Advances in Economic Research1." u="1"/>
        <s v="Eastern Eonomic Journal" u="1"/>
        <s v="International Food and Agribusiness Management Review," u="1"/>
        <s v="Journal of Development Effectivness" u="1"/>
        <s v="Journal of Agricultural and Applied Economics," u="1"/>
        <s v=" Economic Letters" u="1"/>
        <s v="African Journal of Agricultural Economics" u="1"/>
        <s v=" Land Economics" u="1"/>
        <s v="gricultural Finance Review" u="1"/>
        <s v="Joutnal of Income Distribution" u="1"/>
        <s v="AppliedEconomic Letters" u="1"/>
        <s v=" International Food and Agribusiness Management Review" u="1"/>
        <s v="Nutrition Today " u="1"/>
        <s v=" Public Health Nutrition" u="1"/>
        <s v="Biomass and Bionergy" u="1"/>
        <s v="Resource and Energy Economics" u="1"/>
        <s v=" Food Policy" u="1"/>
        <s v="Pest Management Science." u="1"/>
        <s v="Applied Economic Letters" u="1"/>
        <s v="AJEA" u="1"/>
        <s v="Applied Economics Perspectives and Policy " u="1"/>
        <s v=" Health Economics Review" u="1"/>
        <s v=" Small Business Economics" u="1"/>
        <s v="Applied Economics Perspectives and Policy," u="1"/>
        <s v=" American Journal of Agricultural Economics" u="1"/>
      </sharedItems>
    </cacheField>
    <cacheField name="Year" numFmtId="0">
      <sharedItems containsBlank="1" containsMixedTypes="1" containsNumber="1" containsInteger="1" minValue="2009" maxValue="2015" count="9">
        <s v="2015F"/>
        <n v="2015"/>
        <n v="2014"/>
        <n v="2013"/>
        <n v="2012"/>
        <n v="2011"/>
        <n v="2010"/>
        <n v="2009"/>
        <m/>
      </sharedItems>
    </cacheField>
    <cacheField name="Division" numFmtId="0">
      <sharedItems containsBlank="1" count="21">
        <s v="MTED"/>
        <s v="MTED, RRED"/>
        <s v="RRED"/>
        <s v="FED"/>
        <s v="RRED, MTED"/>
        <s v="MTED,RRED"/>
        <s v="FED, MTED"/>
        <m/>
        <s v="RRED + MTED"/>
        <s v="FED+MTED"/>
        <s v="FED + MTED"/>
        <s v="MTED + RRED"/>
        <s v="MTED + FED"/>
        <s v="FED + RRED"/>
        <s v="RRED  "/>
        <s v="RRED, ISD"/>
        <s v="FED +  MTED" u="1"/>
        <s v="RRED+MTED" u="1"/>
        <s v="MTED, FED" u="1"/>
        <s v="RED" u="1"/>
        <s v="FED, RRED" u="1"/>
      </sharedItems>
    </cacheField>
    <cacheField name="Program Area" numFmtId="0">
      <sharedItems containsBlank="1" count="25">
        <s v="Crops"/>
        <s v="Trade"/>
        <s v="Natural Resources, Environment, and Conservation"/>
        <s v="Farm Structure, Income, and Performance"/>
        <s v="Agricultural Market/Trade Projections"/>
        <s v="Farm Financial and Risk Management"/>
        <s v="International Agriculture"/>
        <s v="Food and Nutrition Assistance Programs"/>
        <s v="Livestock, Dairy, Poultry, Aquaculture"/>
        <s v="Agricultural R&amp;D and Productivity"/>
        <s v="Rural America"/>
        <s v="Diet, Consumption, and Health"/>
        <s v="Food Markets: Structures, Prices, and Spread"/>
        <s v="Food Markets: Structure, Prices, and Spreads"/>
        <s v="Food Markets: Structures, Prices and Spread"/>
        <m/>
        <s v="Farm/Rural Finance and Tax"/>
        <s v="Food Markets: Strutctures, Prices, and Spead"/>
        <s v="Food Safety"/>
        <s v="Macroeconomics in the Ag. and Food Economy"/>
        <s v="Farm Structure, Income and Performance"/>
        <s v="Agribusiness/Industry Concentration"/>
        <s v="Global Food Security"/>
        <s v="Ag Chemicals and Production Technology"/>
        <s v="Policy Topic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0">
  <r>
    <s v="Arnade, C. and G. Vocke"/>
    <s v=" Seasonal Variation in the Price Discovery Process of International Wheat "/>
    <x v="0"/>
    <x v="0"/>
    <x v="0"/>
    <x v="0"/>
  </r>
  <r>
    <s v="Heerman, K.; S. Arita and M. Gopinath"/>
    <s v="Asia-Pacific Integration with China versus the United States: Examining Trade Patterns under Heterogeneous Agricultural Sectors"/>
    <x v="1"/>
    <x v="0"/>
    <x v="0"/>
    <x v="1"/>
  </r>
  <r>
    <s v="Beckman, J., and S. Riche"/>
    <s v="Changes to the Natural Gas, Corn, and Fertilizer Price Relationships from the Biofuels Era"/>
    <x v="2"/>
    <x v="0"/>
    <x v="0"/>
    <x v="2"/>
  </r>
  <r>
    <s v="Beckman , J., and D. Schimmelpfennig"/>
    <s v="Determinants of Farm Income"/>
    <x v="3"/>
    <x v="0"/>
    <x v="1"/>
    <x v="3"/>
  </r>
  <r>
    <s v="McCann, L, and R. Claassen"/>
    <s v="Farmer Transaction Costs of Participating in Federal Conservation Programs: Magnitudes and Determinants"/>
    <x v="4"/>
    <x v="0"/>
    <x v="2"/>
    <x v="2"/>
  </r>
  <r>
    <s v="Hoffman, L., X. Etienne, S.H. Irwin, E.V. Colino, and J.I. Toasa"/>
    <s v="Forecast Performance of WASDE Price Projections for U.S. Corn"/>
    <x v="5"/>
    <x v="0"/>
    <x v="0"/>
    <x v="4"/>
  </r>
  <r>
    <s v="Claassen, R. and S. Kim"/>
    <s v="Modeling land development processes using a sample selection regression"/>
    <x v="6"/>
    <x v="0"/>
    <x v="2"/>
    <x v="2"/>
  </r>
  <r>
    <s v="Arnade, C. and L. Hoffman"/>
    <s v="The Impact of Price Variability on Cash/Futures Market Relationships: Implications for Market Efficiency and Price Discovery"/>
    <x v="7"/>
    <x v="0"/>
    <x v="0"/>
    <x v="5"/>
  </r>
  <r>
    <s v="Gale, F. and D. Hu"/>
    <s v="Urbanizing China’s Pigs"/>
    <x v="8"/>
    <x v="0"/>
    <x v="0"/>
    <x v="6"/>
  </r>
  <r>
    <s v="Beatty, T.K.M., and C.J. Tuttle"/>
    <s v=" Expenditure Response to Increases in In-Kind Transfers: Evidence from the Supplemental Nutrition Assistance Program"/>
    <x v="1"/>
    <x v="1"/>
    <x v="3"/>
    <x v="7"/>
  </r>
  <r>
    <s v="Taha, F. and W. Hahn"/>
    <s v=" HPAI Impact on EU-27’s Import Demand for Cooked and Uncooked Poultry and Other Meats"/>
    <x v="9"/>
    <x v="1"/>
    <x v="0"/>
    <x v="8"/>
  </r>
  <r>
    <s v="Guthrie, J., and C. Cho"/>
    <s v=" School and District-Level Characteristics Associated with Participation in the After-School Snack Component of the National School Lunch Program"/>
    <x v="10"/>
    <x v="1"/>
    <x v="3"/>
    <x v="7"/>
  </r>
  <r>
    <s v="Davis, C., and J. Dyck"/>
    <s v=" Shocks to a Trading System: Korean and Japanese Poultry Trade and Avian Influenza"/>
    <x v="9"/>
    <x v="1"/>
    <x v="0"/>
    <x v="1"/>
  </r>
  <r>
    <s v="Farrin, K., and M. Miranda."/>
    <s v="A Heterogeneous Agent Model of Credit-Linked Index Insurance and Farm Technology Adoption."/>
    <x v="11"/>
    <x v="1"/>
    <x v="2"/>
    <x v="9"/>
  </r>
  <r>
    <s v="Higgins, N., B. Hintermann, and M. Brown."/>
    <s v="A Model of West African Millet Prices in Rural Markets."/>
    <x v="12"/>
    <x v="1"/>
    <x v="2"/>
    <x v="6"/>
  </r>
  <r>
    <s v="Arita, S., and P. Leung."/>
    <s v="A Technical Efficiency Analysis of Hawaii’s Aquaculture Industry."/>
    <x v="13"/>
    <x v="1"/>
    <x v="0"/>
    <x v="8"/>
  </r>
  <r>
    <s v="Hamrick, K.S., C. Tudor-Locke, J.M. Schuna, Jr., P.T. Katzmarzyk"/>
    <s v="Accounting for Full Time Sedentary Occupation and 24-hour Self-Reported Time Use"/>
    <x v="14"/>
    <x v="1"/>
    <x v="3"/>
    <x v="7"/>
  </r>
  <r>
    <s v="El-Osta, H."/>
    <s v="An Index of Socio-Economic Well-Being of U.S. Farm Households."/>
    <x v="15"/>
    <x v="1"/>
    <x v="2"/>
    <x v="10"/>
  </r>
  <r>
    <s v="Leibtag, E., and A. Nevo."/>
    <s v="Analyzing the Timing and Quantity of Consumer Food Purchases and the Consumer Price Index."/>
    <x v="16"/>
    <x v="1"/>
    <x v="3"/>
    <x v="11"/>
  </r>
  <r>
    <s v="D'Antoni, J., and J. Detre."/>
    <s v="Are Agribusinesses an Investor Safe Haven?."/>
    <x v="3"/>
    <x v="1"/>
    <x v="0"/>
    <x v="5"/>
  </r>
  <r>
    <s v="Rada, N."/>
    <s v="Assessing Brazil’s Cerrado agricultural miracle"/>
    <x v="12"/>
    <x v="1"/>
    <x v="0"/>
    <x v="6"/>
  </r>
  <r>
    <s v="Rada, N."/>
    <s v="Assessing Brazil’s Cerrado Agricultural Miracle: An Update, Revista de Economia e Agronegócio "/>
    <x v="17"/>
    <x v="1"/>
    <x v="0"/>
    <x v="6"/>
  </r>
  <r>
    <s v="Park, T."/>
    <s v="Assessing Performance Impacts in Food Retail Distribution Systems: A Stochastic Frontier Model Correcting for Sample Selection."/>
    <x v="18"/>
    <x v="1"/>
    <x v="3"/>
    <x v="12"/>
  </r>
  <r>
    <s v="Nigatu, G. "/>
    <s v="Assessing the effects of climate change policy on the volatility of carbon price in reference to the great recession"/>
    <x v="19"/>
    <x v="1"/>
    <x v="0"/>
    <x v="2"/>
  </r>
  <r>
    <s v="El-Osta, H."/>
    <s v="Assessing the Impact of Health Insurance and Other Socioeconomic Factors on the Inequality in Health Care Expenditures among Farm Households."/>
    <x v="18"/>
    <x v="1"/>
    <x v="2"/>
    <x v="10"/>
  </r>
  <r>
    <s v="Hungerford, A., and B. Goodwin."/>
    <s v="Big Assumptions for Small Samples in Crop Insurance."/>
    <x v="3"/>
    <x v="1"/>
    <x v="0"/>
    <x v="5"/>
  </r>
  <r>
    <s v="Arita, S., D. Hemanchandra, and P. Leung."/>
    <s v="Can Local Farms Survive Globalization?."/>
    <x v="18"/>
    <x v="1"/>
    <x v="0"/>
    <x v="3"/>
  </r>
  <r>
    <s v="Plevin, R., J. Beckman, A. Golub, J. Witcover, and M. O'Hare."/>
    <s v="Carbon Accounting and Economic Model Uncertainty of Emissions from Biofuels-Induced Land Use Change ."/>
    <x v="20"/>
    <x v="1"/>
    <x v="2"/>
    <x v="2"/>
  </r>
  <r>
    <s v="Gale, F."/>
    <s v="China's Growing Participation in Agricultural Markets: Conflicting Signals"/>
    <x v="21"/>
    <x v="1"/>
    <x v="0"/>
    <x v="6"/>
  </r>
  <r>
    <s v="Messer, K.D., and A.M. Borchers"/>
    <s v="Choice for Goods Under Threat of Destruction"/>
    <x v="22"/>
    <x v="1"/>
    <x v="2"/>
    <x v="13"/>
  </r>
  <r>
    <s v="Greene, C. and W. McBride"/>
    <s v="Consumer Demand for Organic Milk Continues to Expand-Can the U.S. Dairy Sector Catch Up?"/>
    <x v="21"/>
    <x v="1"/>
    <x v="2"/>
    <x v="8"/>
  </r>
  <r>
    <s v="Goodwin, B., and A. Hungerford."/>
    <s v="Copula-Based Models of Systemic Risk in United States Agriculture: Implications for Crop Insurance and Reinsurance Contracts."/>
    <x v="1"/>
    <x v="1"/>
    <x v="0"/>
    <x v="5"/>
  </r>
  <r>
    <s v="Weber, J., C. Wall, J. Brown, and T. Hertz."/>
    <s v="Crop Prices, Agricultural Revenues, and the Rural Economy."/>
    <x v="23"/>
    <x v="1"/>
    <x v="2"/>
    <x v="10"/>
  </r>
  <r>
    <s v="Kelly, J., P. Canning, and A. Weersink."/>
    <s v="Decomposing the Farmer’s Share of the Food Dollar."/>
    <x v="23"/>
    <x v="1"/>
    <x v="3"/>
    <x v="14"/>
  </r>
  <r>
    <s v="Czarnitzki, D., C. Grimpe, and A. Toole."/>
    <s v="Delay and secrecy: does industry sponsorship jeopardize disclosure of academic research?."/>
    <x v="24"/>
    <x v="1"/>
    <x v="2"/>
    <x v="9"/>
  </r>
  <r>
    <s v="Beckman, J. and D. Schimmelpfennig"/>
    <s v="Determinants of Farm Income"/>
    <x v="3"/>
    <x v="1"/>
    <x v="4"/>
    <x v="3"/>
  </r>
  <r>
    <s v="Weber, J., and N. Key."/>
    <s v="Do Wealth Gains from Land Appreciation Cause Farmers to Expand Acreage or Buy Land?."/>
    <x v="25"/>
    <x v="1"/>
    <x v="2"/>
    <x v="3"/>
  </r>
  <r>
    <s v="Gregory, C., and P. Deb."/>
    <s v="Does SNAP Improve your Health?."/>
    <x v="12"/>
    <x v="1"/>
    <x v="3"/>
    <x v="11"/>
  </r>
  <r>
    <s v="Williamson, J., and J. Pender."/>
    <s v="Economic Stimulus and the Tax Code: The Impact of the Gulf Opportunity Zone."/>
    <x v="26"/>
    <x v="1"/>
    <x v="2"/>
    <x v="10"/>
  </r>
  <r>
    <s v="D'Antoni, J., A. Mishra, and A. Khanal."/>
    <s v="Effect of Health Insurance Coverage on Labor Allocation: Evidence from US Farm Households."/>
    <x v="27"/>
    <x v="1"/>
    <x v="5"/>
    <x v="10"/>
  </r>
  <r>
    <s v="Gale, F. and C. Arnade"/>
    <s v="Effects of Rising Feed and Labor Costs on China’s Chicken Price"/>
    <x v="28"/>
    <x v="1"/>
    <x v="0"/>
    <x v="6"/>
  </r>
  <r>
    <s v="J. Taylor, K. Thome, and B. Davis."/>
    <s v="Effects of treatment beyond the treated: a general equilibrium impact evaluation of Lesotho’s cash grants program."/>
    <x v="29"/>
    <x v="1"/>
    <x v="0"/>
    <x v="6"/>
  </r>
  <r>
    <s v="Buzby, J.C., J. Bentley, B Padera"/>
    <s v="Estimated Fresh Produce Shrink and Food Loss in U.S. Supermarkets,"/>
    <x v="30"/>
    <x v="1"/>
    <x v="3"/>
    <x v="11"/>
  </r>
  <r>
    <s v="Carlson, A., and E.C. Jaenicke"/>
    <s v="Estimating and Investigating Organic Premiums for Retail-Level Food Products"/>
    <x v="0"/>
    <x v="1"/>
    <x v="3"/>
    <x v="13"/>
  </r>
  <r>
    <s v="Gregory, C"/>
    <s v="Estimating Treatment Effects for Ordered Outcomes using Maximum Simulated Likelihood"/>
    <x v="31"/>
    <x v="1"/>
    <x v="3"/>
    <x v="11"/>
  </r>
  <r>
    <s v="Beatty, T., and C. Tuttle."/>
    <s v="Expenditure Response to Increases in In-Kind Transfers: Evidence from the Supplemental Nutrition Assistance Program."/>
    <x v="1"/>
    <x v="1"/>
    <x v="3"/>
    <x v="7"/>
  </r>
  <r>
    <s v="Taha, F. and W. Hahn"/>
    <s v="Factors Driving South African Poultry and Meat Imports"/>
    <x v="9"/>
    <x v="1"/>
    <x v="0"/>
    <x v="6"/>
  </r>
  <r>
    <s v="Schaible, G., A. Mishra, D. Lambert, and G. Panterov."/>
    <s v="Factors Influencing Environmental Stewardship in U.S. Agriculture: Conservation Program Participants vs. Non-Participants."/>
    <x v="32"/>
    <x v="1"/>
    <x v="2"/>
    <x v="2"/>
  </r>
  <r>
    <s v="Davis, C."/>
    <s v="Factors Influencing Global Poultry Trade"/>
    <x v="9"/>
    <x v="1"/>
    <x v="0"/>
    <x v="15"/>
  </r>
  <r>
    <s v="Mancino, L., J. Todd, and B. Lin."/>
    <s v="Food Away From Home and Childhood Obesity."/>
    <x v="33"/>
    <x v="1"/>
    <x v="3"/>
    <x v="11"/>
  </r>
  <r>
    <s v="Coleman-Jensen, A., P. Afulani, D. Herman, and G.G. Harrison"/>
    <s v="Food Insecurity and Health Outcomes Among Older Adults: The Role of Cost-Related Medication Underuse"/>
    <x v="34"/>
    <x v="1"/>
    <x v="3"/>
    <x v="11"/>
  </r>
  <r>
    <s v="Coleman-Jensen, A., and K. Fitzpatrick."/>
    <s v="Food on the Fringe: Food Security and the Use of Payday Loans."/>
    <x v="35"/>
    <x v="1"/>
    <x v="3"/>
    <x v="11"/>
  </r>
  <r>
    <s v="Gooch, E. and F. Gale"/>
    <s v="Get Ready for Chinese Overseas Investment in Agriculture"/>
    <x v="21"/>
    <x v="1"/>
    <x v="0"/>
    <x v="6"/>
  </r>
  <r>
    <s v="Zhang, W., and C. Nickerson."/>
    <s v="Housing Market Bust and Farmland Values: Identifying the Changing Influence of Proximity to Urban Centers."/>
    <x v="4"/>
    <x v="1"/>
    <x v="2"/>
    <x v="2"/>
  </r>
  <r>
    <s v="Delbecq, B., T. Kuethe and A. Borchers"/>
    <s v="Identifying the Extent of the Urban Fringe and Its Impact on Agricultural Land Values"/>
    <x v="4"/>
    <x v="1"/>
    <x v="2"/>
    <x v="2"/>
  </r>
  <r>
    <s v="Delbecq, B., T. Kuethe, and A. Borchers."/>
    <s v="Identifying the Extent of the Urban Fringe and Its Impact on Agricultural Land Values."/>
    <x v="4"/>
    <x v="1"/>
    <x v="2"/>
    <x v="2"/>
  </r>
  <r>
    <s v="Wang, S., and L. McPhail."/>
    <s v="Impacts of Energy Shocks on U.S. Agricultural Productivity Growth and Commodity Prices—A Structural VAR Analysis."/>
    <x v="36"/>
    <x v="1"/>
    <x v="0"/>
    <x v="2"/>
  </r>
  <r>
    <s v="Ahearn, M., J. Williamson, and N. Black."/>
    <s v="Implications of Health Care Reform for Farm Businesses and Families."/>
    <x v="23"/>
    <x v="1"/>
    <x v="2"/>
    <x v="10"/>
  </r>
  <r>
    <s v="Buzby, J.C. and E. Golan"/>
    <s v="Innovating to Meet the Challenge of Food Waste"/>
    <x v="37"/>
    <x v="1"/>
    <x v="3"/>
    <x v="11"/>
  </r>
  <r>
    <s v="Weber, J., and N. Key."/>
    <s v="Leveraging Wealth from Farmland Appreciation: Borrowing, Land Ownership, and Farm Expansion."/>
    <x v="4"/>
    <x v="1"/>
    <x v="2"/>
    <x v="16"/>
  </r>
  <r>
    <s v="Borchers, A., J. Ifft, and T. Kuethe."/>
    <s v="Linking the Price of Agricultural Land to Use Values and Amenities."/>
    <x v="1"/>
    <x v="1"/>
    <x v="2"/>
    <x v="2"/>
  </r>
  <r>
    <s v="Prager, D., J. Foltz, and B. Barham."/>
    <s v="Making Time for Agricultural and Life Science Research: Technical Change and Productivity Gains."/>
    <x v="1"/>
    <x v="1"/>
    <x v="2"/>
    <x v="9"/>
  </r>
  <r>
    <s v="Ver Ploeg, M."/>
    <s v="Measuring Food Access and Food Deserts for Policy Purposes"/>
    <x v="23"/>
    <x v="1"/>
    <x v="3"/>
    <x v="17"/>
  </r>
  <r>
    <s v="Stewart, H., J. Hyman, and D. Dong"/>
    <s v="Menu Labeling Fills the Gaps in Consumers’ Knowledge of the Calorie Content of Restaurant Foods"/>
    <x v="38"/>
    <x v="1"/>
    <x v="3"/>
    <x v="11"/>
  </r>
  <r>
    <s v="Feeney, M., J. Dwyer, C. Hasler-Lewis, J. Milner, M. Noakes, S. Rowe, M. Wach, R. Beelman, J. Caldwell, M. Cantorna, L. Castlebury, S. Chang, L. Cheskin, R. Clemens, G. Drescher, V. Fulgoni, III, D. Haytowitz, V. Hubbard, D. Law, A. Miller, B. Minor, S. Percival, G. Riscuta, B. Schneeman, S. Thornsbury, C. Toner, C. Woteki, and D. Wu."/>
    <s v="Mushrooms and Health Summit Proceedings."/>
    <x v="39"/>
    <x v="1"/>
    <x v="0"/>
    <x v="0"/>
  </r>
  <r>
    <s v="Guthrie, J., L. Mancino, and C.T. Jordan Lin"/>
    <s v="Nudging Consumers toward Better Food Choices: Policy Approaches to Changing Food Consumption Behaviors"/>
    <x v="40"/>
    <x v="1"/>
    <x v="3"/>
    <x v="11"/>
  </r>
  <r>
    <s v="Volpe, R., T. Park, F. Dong, and H. Jensen"/>
    <s v="Somatic Cell Counts in Dairy Marketing: Quantile Regression for Count Data"/>
    <x v="41"/>
    <x v="1"/>
    <x v="3"/>
    <x v="8"/>
  </r>
  <r>
    <s v="Canning, P., H. Etemadnia, S.J. Goetz, and M.S. Tavallali"/>
    <s v="Optimal wholesale facilities location within the fruit and vegetable supply chain with bimodal transportation options: An LP-MIP"/>
    <x v="42"/>
    <x v="1"/>
    <x v="3"/>
    <x v="12"/>
  </r>
  <r>
    <s v="Gillespie, J., and R. Nehring."/>
    <s v="Pasture-based Versus Conventional Milk Production: Where Is the Profit?."/>
    <x v="7"/>
    <x v="1"/>
    <x v="2"/>
    <x v="8"/>
  </r>
  <r>
    <s v="Stewart, H., N. Valpiani, P. Wilde, B. Rogers, G.J, Friedman, and D.R. Friedman"/>
    <s v="Patterns of fruit vegetable availability and price-competitiveness across four. seasons are different in local food outlets and supermarkets"/>
    <x v="43"/>
    <x v="1"/>
    <x v="3"/>
    <x v="12"/>
  </r>
  <r>
    <s v="Volpe, R."/>
    <s v="Private Labels, National Brands, and Food Price Inflation."/>
    <x v="7"/>
    <x v="1"/>
    <x v="3"/>
    <x v="12"/>
  </r>
  <r>
    <s v="Zahniser, S., T. Hertz, and M. Argoti."/>
    <s v="Quantifying the Effects of Mexico’s Retaliatory Tariffs on Selected U.S. Agricultural Exports."/>
    <x v="23"/>
    <x v="1"/>
    <x v="0"/>
    <x v="1"/>
  </r>
  <r>
    <s v="Variyam, J.N., X. Xu, Z. Zhao, F.J. Chaloupka."/>
    <s v="Relative Food Prices and Obesity in the U.S. Metropolitan Areas: 1976-2001"/>
    <x v="14"/>
    <x v="1"/>
    <x v="3"/>
    <x v="11"/>
  </r>
  <r>
    <s v="Todd, J.E."/>
    <s v="Revising the SNAP cycle of food intake: Investigating heterogeneity, diet quality, and a large boost in benefit amounts"/>
    <x v="23"/>
    <x v="1"/>
    <x v="3"/>
    <x v="7"/>
  </r>
  <r>
    <s v="Liefert, W., and O. Liefert."/>
    <s v="Russia’s Economic Crisis and its Agricultural and Food Economy."/>
    <x v="21"/>
    <x v="1"/>
    <x v="0"/>
    <x v="6"/>
  </r>
  <r>
    <s v="Hitaj, C., A. Boslett, and J. Weber"/>
    <s v="Shale Development and Agriculture"/>
    <x v="21"/>
    <x v="1"/>
    <x v="2"/>
    <x v="2"/>
  </r>
  <r>
    <s v="No, S., C. Davis, and D. Harvey"/>
    <s v="Shocks to a Trading System: Korean and Japanese Poultry Trade and Avian Influenza"/>
    <x v="9"/>
    <x v="1"/>
    <x v="0"/>
    <x v="1"/>
  </r>
  <r>
    <s v="Nelson, P. And J. Cromartie"/>
    <s v="Subprime Lending and Its Impacts on Rural Housing Markets"/>
    <x v="44"/>
    <x v="1"/>
    <x v="2"/>
    <x v="10"/>
  </r>
  <r>
    <s v="Tandon, S."/>
    <s v="Taxation and Political Mobilization: Evidence from Andhra Pradesh."/>
    <x v="45"/>
    <x v="1"/>
    <x v="0"/>
    <x v="16"/>
  </r>
  <r>
    <s v="Gillespie, J., R. Nehring, and I. Sitienei."/>
    <s v="The Adoption of Technologies, Management Practices, and Production Systems in U.S. Milk Production."/>
    <x v="46"/>
    <x v="1"/>
    <x v="2"/>
    <x v="8"/>
  </r>
  <r>
    <s v="MacEwan, J., J. Alston, and A. Okrent."/>
    <s v="The Consequences of Obesity for the External Costs of Public Health Insurance in the United States."/>
    <x v="47"/>
    <x v="1"/>
    <x v="3"/>
    <x v="11"/>
  </r>
  <r>
    <s v="Sorenson, D., and P. Stenberg."/>
    <s v="The Effect of Military Base Closures on Rural County Economies: An Evaluation of the 1988-1995 Rounds of Cuts."/>
    <x v="48"/>
    <x v="1"/>
    <x v="2"/>
    <x v="10"/>
  </r>
  <r>
    <s v="Davis, C., and F. Taha"/>
    <s v="The Impact of Exchange Rate Risk on Africa’s Imports of World Poultry"/>
    <x v="49"/>
    <x v="1"/>
    <x v="0"/>
    <x v="1"/>
  </r>
  <r>
    <s v="Nigatu, G."/>
    <s v="The level of pollution and the economic growth factor: a nonparametric approach to environmental Kuznets curve."/>
    <x v="50"/>
    <x v="1"/>
    <x v="0"/>
    <x v="2"/>
  </r>
  <r>
    <s v="Dong, D., C. Davis, and H. Stewart."/>
    <s v="The Quantity and Variety of Households’ Meat Purchases: A Censored Demand System Approach."/>
    <x v="29"/>
    <x v="1"/>
    <x v="3"/>
    <x v="11"/>
  </r>
  <r>
    <s v="Ball, V.E., R. Fare, S. Grosskopf, and D. Margaritis"/>
    <s v="The Role of Energy Productivity in U.S. Agriculture"/>
    <x v="36"/>
    <x v="1"/>
    <x v="2"/>
    <x v="2"/>
  </r>
  <r>
    <s v="Ollinger, M., and F. Taha"/>
    <s v="U.S. Domestic Salmonella Regulation and Access to European and Other Poultry Export Markets"/>
    <x v="51"/>
    <x v="1"/>
    <x v="6"/>
    <x v="18"/>
  </r>
  <r>
    <s v="Mosheim, R."/>
    <s v="Under Pressure: Community Water Systems in the United States—A Production Model with Water Quality and Organization Type Effects."/>
    <x v="52"/>
    <x v="1"/>
    <x v="2"/>
    <x v="2"/>
  </r>
  <r>
    <s v="Toole, A., D. Czarnitzki, and C. Rammer."/>
    <s v="University Research Alliances, Absorptive Capacity, and the Contribution of Startups to Employment Growth."/>
    <x v="53"/>
    <x v="1"/>
    <x v="2"/>
    <x v="9"/>
  </r>
  <r>
    <s v="Mauthe-Barnes, M., S. Gray, S. Arita, J. Lynham, and P. Leung."/>
    <s v="What Determines Social Capital in a Social–Ecological System? Insights from a Network Perspective."/>
    <x v="54"/>
    <x v="1"/>
    <x v="0"/>
    <x v="2"/>
  </r>
  <r>
    <s v="Davis, C."/>
    <s v="What Impact Does Exchange Rate Volatility Have on World Turkey Trade Flows?."/>
    <x v="55"/>
    <x v="1"/>
    <x v="0"/>
    <x v="19"/>
  </r>
  <r>
    <s v="Wojan, T., J. Brown, and D. Lambert."/>
    <s v="What to Do About the ‘Cult of Statistical Significance?’: A Renewable Fuel Application using the Neyman-Pearson Protocol."/>
    <x v="23"/>
    <x v="1"/>
    <x v="2"/>
    <x v="2"/>
  </r>
  <r>
    <s v="Nehring, R., J. Gillespie, A. Katchova, C. Hallahan, K. Erickson, and M. Harris."/>
    <s v="What's Driving U.S. Broiler Farm Profitability? Implications for Trade."/>
    <x v="9"/>
    <x v="1"/>
    <x v="2"/>
    <x v="20"/>
  </r>
  <r>
    <s v="Low, S., and A. Isserman."/>
    <s v="Where Are the Innovative Entrepreneurs? Identifying Innovative Industries and Measuring Innovative Entrepreneurship."/>
    <x v="56"/>
    <x v="1"/>
    <x v="2"/>
    <x v="9"/>
  </r>
  <r>
    <s v="Weber, J."/>
    <s v="A decade of natural gas development: The makings of a resource course?"/>
    <x v="57"/>
    <x v="2"/>
    <x v="2"/>
    <x v="2"/>
  </r>
  <r>
    <s v="Cooper, J., and B. Delbecq."/>
    <s v="A Multi-Region Approach to Assessing Fiscal and Farm Level Consequences of Government Support for Farm Risk Management."/>
    <x v="58"/>
    <x v="2"/>
    <x v="0"/>
    <x v="5"/>
  </r>
  <r>
    <s v="Mosheim, R."/>
    <s v="A shadow distance function decomposition of the environmental Kuznets curve: comparing the South China Sea and the Caribbean."/>
    <x v="52"/>
    <x v="2"/>
    <x v="7"/>
    <x v="6"/>
  </r>
  <r>
    <s v="El-Osta, H."/>
    <s v="A Typology of Socioeconomic Disadvantage among Farm Operator Households: Assessment of Contributing Factors Using Evidence from National Surveys"/>
    <x v="59"/>
    <x v="2"/>
    <x v="2"/>
    <x v="20"/>
  </r>
  <r>
    <s v="El-Osta, H."/>
    <s v="A Typology of Socioeconomic Disadvantage among Farm Operator Households: Assessment of Contributing Factors Using Evidence from National Surveys."/>
    <x v="59"/>
    <x v="2"/>
    <x v="7"/>
    <x v="10"/>
  </r>
  <r>
    <s v="R. Sands"/>
    <s v="Agriculture and climate change in global scenarios: why don’t the models agree"/>
    <x v="29"/>
    <x v="2"/>
    <x v="2"/>
    <x v="2"/>
  </r>
  <r>
    <s v="Nelson, G., D. van der Mensbrugghe, H. Ahammad, E. Blanc, K. Calvin, T. Hasegawa, P. Havlik, E. Heyhoe, P. Kyle, H. Lotze-Campen, M. Von Lampe, D. d’Croz, H. van Meijl, C. Müller, J. Reilly, R. Robertson, R. Sands, H. Takeshima, H. Valin, C. Schmitz, and A. Tabeau."/>
    <s v="Agriculture and climate change in global scenarios: why don’t the models agree."/>
    <x v="29"/>
    <x v="2"/>
    <x v="7"/>
    <x v="2"/>
  </r>
  <r>
    <s v="Motamed, M., R. Florax, and W. Masters."/>
    <s v="Agriculture, transportation and the timing of urbanization: Global analysis at the grid cell level."/>
    <x v="60"/>
    <x v="2"/>
    <x v="7"/>
    <x v="6"/>
  </r>
  <r>
    <s v="Campbell, B., R. Nayga, and B. Lin"/>
    <s v="Analysis of Food Away from Home Expenditures by Meal Occasion: Are Transactional Variables and Prior Purchase Behavior Important?,"/>
    <x v="61"/>
    <x v="2"/>
    <x v="3"/>
    <x v="12"/>
  </r>
  <r>
    <s v="Campbell, B., R. Nayga, Jr., and B. Lin."/>
    <s v="Analysis of Food Away from Home Expenditures by Meal Occasion: Are Transactional Variables and Prior Purchase Behavior Important?."/>
    <x v="61"/>
    <x v="2"/>
    <x v="7"/>
    <x v="11"/>
  </r>
  <r>
    <s v="D’Antoni, Jeremy M. and J. D. Detre"/>
    <s v="Are Agribusinesses an Investor Safe Haven?"/>
    <x v="3"/>
    <x v="2"/>
    <x v="0"/>
    <x v="21"/>
  </r>
  <r>
    <s v="Rada, N."/>
    <s v="Assessing Brazil's Cerrado Agricultural Miracle: An Update"/>
    <x v="17"/>
    <x v="2"/>
    <x v="0"/>
    <x v="6"/>
  </r>
  <r>
    <s v="Jones, K., and D. Blayney"/>
    <s v="Assessing Changes in Dairy Product Import Demand: The Case of South Korea"/>
    <x v="0"/>
    <x v="2"/>
    <x v="0"/>
    <x v="8"/>
  </r>
  <r>
    <s v="Jones, K., and D. Blayney."/>
    <s v="Assessing Changes in Dairy Product Import Demand: The Case of South Korea with Implementation of the KORUS FTA."/>
    <x v="62"/>
    <x v="2"/>
    <x v="7"/>
    <x v="1"/>
  </r>
  <r>
    <s v="El-Osta, H."/>
    <s v="Assessing the Impact of Health Insurance and Other Socioeconomic Factors on the Inequality in Health Care Expenditures among Farm Households"/>
    <x v="18"/>
    <x v="2"/>
    <x v="2"/>
    <x v="10"/>
  </r>
  <r>
    <s v="Carlson, A., D. Dong, and M. Lino."/>
    <s v="Association between Total Diet Cost and Diet Quality is Limited."/>
    <x v="63"/>
    <x v="2"/>
    <x v="7"/>
    <x v="11"/>
  </r>
  <r>
    <s v="Hungerford, A., and B.K. Goodwin"/>
    <s v="Big Assumptions for Small Samples in Crop Insurance"/>
    <x v="3"/>
    <x v="2"/>
    <x v="0"/>
    <x v="5"/>
  </r>
  <r>
    <s v="Sands, R., and C. Jones"/>
    <s v="Bio-electricity and land use in the Future Agricultural Resources Model (FARM)."/>
    <x v="64"/>
    <x v="2"/>
    <x v="2"/>
    <x v="2"/>
  </r>
  <r>
    <s v="Sands, R., H. Förster, C. Jones, and K. Schumacher."/>
    <s v="Bio-electricity and land use in the Future Agricultural Resources Model (FARM)."/>
    <x v="65"/>
    <x v="2"/>
    <x v="7"/>
    <x v="2"/>
  </r>
  <r>
    <s v="Ver Ploeg, M., and J. Todd"/>
    <s v="Caloric Beverage Intake among Adult Supplemental Nutrition Assistance Program Participants"/>
    <x v="66"/>
    <x v="2"/>
    <x v="3"/>
    <x v="7"/>
  </r>
  <r>
    <s v="Ver Ploeg, M., and J. Todd."/>
    <s v="Caloric Beverage Intake among Adult Supplemental Nutrition Assistance Program Participants."/>
    <x v="67"/>
    <x v="2"/>
    <x v="7"/>
    <x v="11"/>
  </r>
  <r>
    <s v="Arita, S."/>
    <s v="Can Local Farms Survive Globalization?"/>
    <x v="18"/>
    <x v="2"/>
    <x v="0"/>
    <x v="3"/>
  </r>
  <r>
    <s v="Lewandrowski, J., C. Kim, and N. Key."/>
    <s v="Carbon sequestration through afforestation under uncertainty."/>
    <x v="68"/>
    <x v="2"/>
    <x v="7"/>
    <x v="2"/>
  </r>
  <r>
    <s v="R. Sands"/>
    <s v="Climate change effects on agriculture: Economic responses to biophysical shocks"/>
    <x v="69"/>
    <x v="2"/>
    <x v="2"/>
    <x v="2"/>
  </r>
  <r>
    <s v="Nelson, G., H. Valin, R. Sands, P. Havlik, H. Ahammad, D. Deryng, J. Elliott, S. Fujimori, T. Hasegawa, E. Heyhoe, P. Kyle, M. Von Lampe, H. Lotze-Campen, D. d’Croz, H. van Meijl, D. van der Mensbrugghe, C. Müller, A. Popp, R. Robertson, S. Robinson, E. Schmid, C. Schmitz, A. Tabeau, and D. Willenbockel."/>
    <s v="Climate change effects on agriculture: Economic responses to biophysical shocks."/>
    <x v="69"/>
    <x v="2"/>
    <x v="7"/>
    <x v="2"/>
  </r>
  <r>
    <s v="Marré, A.W."/>
    <s v="College Education in the Post-Recession Rural Economy"/>
    <x v="21"/>
    <x v="2"/>
    <x v="2"/>
    <x v="10"/>
  </r>
  <r>
    <s v="Marré, A."/>
    <s v="College Education in the Post-Recession Rural Economy."/>
    <x v="21"/>
    <x v="2"/>
    <x v="7"/>
    <x v="11"/>
  </r>
  <r>
    <s v="Robinson, S., H. van Meijl, D. Willenbockel, H. Valin, S. Fujimori, T. Masui, R. Sands, M. Wise, K. Calvin, P. Havlik, D. d’Croz, A. Tabeau, A. Kavallari, C. Schmitz, J. Dietrich, and M. Von Lampe."/>
    <s v="Comparing supply-side specifications in models of global agriculture and the food system."/>
    <x v="29"/>
    <x v="2"/>
    <x v="7"/>
    <x v="6"/>
  </r>
  <r>
    <s v="Arnade, C., F. Kuchler, and L. Calvin."/>
    <s v="Consumers' Response When Regulators Are Uncertain About the Source of Foodborne Illness."/>
    <x v="70"/>
    <x v="2"/>
    <x v="7"/>
    <x v="18"/>
  </r>
  <r>
    <s v="Wang, S."/>
    <s v="Cooperative Extension System: Trends and Economic Impacts on U.S. Agriculture."/>
    <x v="21"/>
    <x v="2"/>
    <x v="7"/>
    <x v="9"/>
  </r>
  <r>
    <s v="Goodwin, B.K., and A. Hungerford"/>
    <s v="Copula-Based Models of Systemic Risk in United States Agriculture: Implications for Crop Insurance and Reinsurance Contracts"/>
    <x v="1"/>
    <x v="2"/>
    <x v="0"/>
    <x v="5"/>
  </r>
  <r>
    <s v="Hahn, W., and C. Davis"/>
    <s v="Costs of Taxing Sodium: A Lunch Meat Application"/>
    <x v="9"/>
    <x v="2"/>
    <x v="0"/>
    <x v="12"/>
  </r>
  <r>
    <s v="Czarnitzki, D., C. Grimpe, and A.A. Toole"/>
    <s v="Delay and secrecy: does industry sponsorship jeopardize disclosure of academic research?"/>
    <x v="24"/>
    <x v="2"/>
    <x v="2"/>
    <x v="9"/>
  </r>
  <r>
    <s v="Toole, A. "/>
    <s v="Delay and secrecy: Does industry sponsorship jeopardize disclosure of academic research?”"/>
    <x v="24"/>
    <x v="2"/>
    <x v="2"/>
    <x v="9"/>
  </r>
  <r>
    <s v="Borchers, A."/>
    <s v="dentifying the Extent of the Urban Fringe and Its Impact on Agricultural Land Values"/>
    <x v="4"/>
    <x v="2"/>
    <x v="2"/>
    <x v="10"/>
  </r>
  <r>
    <s v="Borchers, A."/>
    <s v="Determinants of wind and solar energy system adoption by U.S. farmers: a multilevel modelling approach"/>
    <x v="71"/>
    <x v="2"/>
    <x v="2"/>
    <x v="2"/>
  </r>
  <r>
    <s v="Borchers, A., I. Xiarchos, and J. Beckman."/>
    <s v="Determinants of wind and solar energy system adoption by U.S. farmers: a multilevel modelling approach."/>
    <x v="71"/>
    <x v="2"/>
    <x v="7"/>
    <x v="2"/>
  </r>
  <r>
    <s v="Nord, M."/>
    <s v="Development and Validation of an Arab Family Food Security Scale"/>
    <x v="39"/>
    <x v="2"/>
    <x v="3"/>
    <x v="11"/>
  </r>
  <r>
    <s v="Hoffmann, S."/>
    <s v="Disease-Outcome Trees, EQ-5D Scores, and Estimated Annual Losses of Quality-Adjusted Life Years (QALYs) for 14 Foodborne Pathogens in the United States"/>
    <x v="72"/>
    <x v="2"/>
    <x v="3"/>
    <x v="18"/>
  </r>
  <r>
    <s v="Batz, M., S. Hoffmann, and J. Morris, Jr."/>
    <s v="Disease-Outcome Trees, EQ-5D Scores, and Estimated Annual Losses of Quality-Adjusted Life Years (QUALYs) for 14 Foodborne Pathogens in the United States."/>
    <x v="72"/>
    <x v="2"/>
    <x v="7"/>
    <x v="18"/>
  </r>
  <r>
    <s v="Gregory, C., and A. Coleman-Jensen"/>
    <s v="Do High Food Prices Increase Food Insecurity in the United States?"/>
    <x v="73"/>
    <x v="2"/>
    <x v="3"/>
    <x v="11"/>
  </r>
  <r>
    <s v="Gregory, C., and A. Coleman-Jensen."/>
    <s v="Do High Food Prices Increase Food Insecurity in the United States?."/>
    <x v="23"/>
    <x v="2"/>
    <x v="7"/>
    <x v="11"/>
  </r>
  <r>
    <s v="Weber, J., and N. Key"/>
    <s v="Do Wealth Gains from Land Appreciation Cause Farmers to Expand Acreage or Buy Land?"/>
    <x v="1"/>
    <x v="2"/>
    <x v="2"/>
    <x v="2"/>
  </r>
  <r>
    <s v="Yadavalli, A., and K. Jones"/>
    <s v="Does Media Influence Consumer Demand? The Case of lean Finely Textured Beef in the United States"/>
    <x v="12"/>
    <x v="2"/>
    <x v="0"/>
    <x v="11"/>
  </r>
  <r>
    <s v="Yadavalli, A., and K. Jones."/>
    <s v="Does Media Influence Consumer Demand? The Case of lean Finely Textured Beef in the United States."/>
    <x v="12"/>
    <x v="2"/>
    <x v="7"/>
    <x v="11"/>
  </r>
  <r>
    <s v="Davis, C., D. Dong, and W. Hahn"/>
    <s v="Economic and Demographic Factor Affecting US Demand for Lunch Meat"/>
    <x v="74"/>
    <x v="2"/>
    <x v="0"/>
    <x v="12"/>
  </r>
  <r>
    <s v="Hahn, W., and C. Davis."/>
    <s v="Economic and demographic factors affecting U.S. demand for lunch meats."/>
    <x v="9"/>
    <x v="2"/>
    <x v="7"/>
    <x v="11"/>
  </r>
  <r>
    <s v="Suttles, S.A., W.E. Tyner, G. Shively, R.D. Sands, and B. Sohngen"/>
    <s v="Economic effects of bioenergy in the United States and Europe: A general equilibrium approach focusing on forest biomass"/>
    <x v="75"/>
    <x v="2"/>
    <x v="2"/>
    <x v="2"/>
  </r>
  <r>
    <s v="Suttles, S., W. Tyner, G. Shively, R. Sands, and B. Sohngen."/>
    <s v="Economic effects of bioenergy in the United States and Europe: A general equilibrium approach focusing on forest biomass."/>
    <x v="75"/>
    <x v="2"/>
    <x v="7"/>
    <x v="2"/>
  </r>
  <r>
    <s v="Arita, S., S. La Croix, and C. Edmonds"/>
    <s v="Effect of Approved Destination Status on Mainland Chinese Travel Abroad"/>
    <x v="76"/>
    <x v="2"/>
    <x v="0"/>
    <x v="6"/>
  </r>
  <r>
    <s v="Arita, S., S. La Croix, and C. Edmonds."/>
    <s v="Effect of Approved Destination Status on Mainland Chinese Travel Abroad."/>
    <x v="76"/>
    <x v="2"/>
    <x v="7"/>
    <x v="6"/>
  </r>
  <r>
    <s v="D’Antoni, Jeremy M., A. K. Mishra, and A. Khanal"/>
    <s v="Effect of Health Insurance Coverage on Labor Allocation: Evidence from US Farm Households"/>
    <x v="27"/>
    <x v="2"/>
    <x v="0"/>
    <x v="10"/>
  </r>
  <r>
    <s v="Rahkovsky, I., B. Lin, C. Lin, and J. Lee."/>
    <s v="Effects of the Guiding Stars Program on Purchases of Ready-to-Eat Cereals with Different Nutritional Attributes."/>
    <x v="12"/>
    <x v="2"/>
    <x v="7"/>
    <x v="11"/>
  </r>
  <r>
    <s v="Ribaudo, M.,  and J. Savage"/>
    <s v="Encouraging Reductions in Nonpoint Source Pollution through Point-Nonpoint Trading: The Roles of Baseline Choice and Practice Subsidies."/>
    <x v="23"/>
    <x v="2"/>
    <x v="2"/>
    <x v="2"/>
  </r>
  <r>
    <s v="Ribaudo, M., J. Savage, and J. Talberth."/>
    <s v="Encouraging Reductions in Nonpoint Source Pollution through Point-nonpoint Trading: The Roles of Baseline Choice and Practice Subsidies."/>
    <x v="77"/>
    <x v="2"/>
    <x v="7"/>
    <x v="2"/>
  </r>
  <r>
    <s v="Förster, H., K. Schumacher, E. de Cian, M. Hubler, I. Keppo, S. Mimi, and R.D. Sands. "/>
    <s v="European Energy Efficiency and Decarbonization Strategies Beyond 2030 – A Sectoral Multi-Model Decomposition"/>
    <x v="78"/>
    <x v="2"/>
    <x v="2"/>
    <x v="2"/>
  </r>
  <r>
    <s v="Förster, H., K. Schumacher, E. de Cian, M. Hubler, I. Keppo, S. Mimi, and R. Sands."/>
    <s v="European Energy Efficiency and Decarbonization Strategies Beyond 2030 – A Sectoral Multi-Model Decomposition."/>
    <x v="78"/>
    <x v="2"/>
    <x v="7"/>
    <x v="6"/>
  </r>
  <r>
    <s v="de Cian, E., I. Keppo, J. Bollen, S. Carrara, H. Forester, M. Hubler, A. Kanudia, S. Paltsev, R. Sands, and K. Schumacher."/>
    <s v="European-Led Climate Policy Versus Global Mitigation Action: Implications on Trade, Technology, and Energy."/>
    <x v="78"/>
    <x v="2"/>
    <x v="7"/>
    <x v="2"/>
  </r>
  <r>
    <s v="D’Antoni, Jeremy, Aditya R. Khanal, and Ashok K. Mishra"/>
    <s v="Examining Labor Substitution: Does Family Matter for U.S. Cash Grain Farmers?"/>
    <x v="7"/>
    <x v="2"/>
    <x v="0"/>
    <x v="3"/>
  </r>
  <r>
    <s v="D'Antoni, J., A. Khanal, and A. Mishra."/>
    <s v="Examining Labor Substitution: Does Family Matter for U.S. Cash Grain Farmers?."/>
    <x v="7"/>
    <x v="2"/>
    <x v="7"/>
    <x v="10"/>
  </r>
  <r>
    <s v="D'Antoni, J."/>
    <s v="Examining Labor Substitution: Does Family Matter for US Cash Grain Farmers?"/>
    <x v="7"/>
    <x v="2"/>
    <x v="0"/>
    <x v="3"/>
  </r>
  <r>
    <s v="Thornsbury, S."/>
    <s v="Facilitating Transdisciplinary Research in an Evolving Approach to Science"/>
    <x v="79"/>
    <x v="2"/>
    <x v="0"/>
    <x v="9"/>
  </r>
  <r>
    <s v="Hunt, F., and S. Thornsbury."/>
    <s v="Facilitating Transdisciplinary Research in an Evolving Approach to Science."/>
    <x v="80"/>
    <x v="2"/>
    <x v="7"/>
    <x v="9"/>
  </r>
  <r>
    <s v="Kuethe, T., T. Hubbs, and M. Morehart."/>
    <s v="Farmland returns and economic conditions: a FAVAR approach."/>
    <x v="81"/>
    <x v="2"/>
    <x v="7"/>
    <x v="3"/>
  </r>
  <r>
    <s v="Mancino, L., J. Todd, J. Guthrie  and B. Lin"/>
    <s v="Food Away From Home and Childhood Obesity"/>
    <x v="82"/>
    <x v="2"/>
    <x v="3"/>
    <x v="11"/>
  </r>
  <r>
    <s v="Carlson, A., and E. Frazão."/>
    <s v="Food costs, diet quality and energy balance in the U.S.."/>
    <x v="83"/>
    <x v="2"/>
    <x v="7"/>
    <x v="11"/>
  </r>
  <r>
    <s v="Carson, A., and E. Frazao"/>
    <s v="Food Costs, Diet Quality and Energy Balance in the United States"/>
    <x v="84"/>
    <x v="2"/>
    <x v="3"/>
    <x v="11"/>
  </r>
  <r>
    <s v="Park, T"/>
    <s v="Food Demand, Diet and Health- The Role Played by Managers of Agribusinesses"/>
    <x v="9"/>
    <x v="2"/>
    <x v="3"/>
    <x v="11"/>
  </r>
  <r>
    <s v="Park, T."/>
    <s v="Food Demand, Diet and Health- The Role Played by Managers of Agribusinesses."/>
    <x v="9"/>
    <x v="2"/>
    <x v="7"/>
    <x v="11"/>
  </r>
  <r>
    <s v="Ferrier, P."/>
    <s v="Food In Popular Literature"/>
    <x v="21"/>
    <x v="2"/>
    <x v="0"/>
    <x v="11"/>
  </r>
  <r>
    <s v="Ferrier, P."/>
    <s v="Food in Popular Literature."/>
    <x v="21"/>
    <x v="2"/>
    <x v="7"/>
    <x v="11"/>
  </r>
  <r>
    <s v="Nord, M."/>
    <s v="Food Insecurity Among Iraqi Refugees Living in Lebanon Ten Yars After the Invasion of Iraq: Data from a Household Survey"/>
    <x v="85"/>
    <x v="2"/>
    <x v="3"/>
    <x v="11"/>
  </r>
  <r>
    <s v="D'Souza, A."/>
    <s v="Food Insecurity in Vulnerable Populations: Coping with Food Price Shocks in Afghanistan"/>
    <x v="1"/>
    <x v="2"/>
    <x v="0"/>
    <x v="22"/>
  </r>
  <r>
    <s v="Zawahri, N., A. Dinar, and G. Nigatu."/>
    <s v="Governing international freshwater resources: an analysis of treaty design."/>
    <x v="86"/>
    <x v="2"/>
    <x v="7"/>
    <x v="2"/>
  </r>
  <r>
    <s v="Arita, S."/>
    <s v="Heterogeneous Multinational Firms and Productivity Gains from Falling FDI Barriers"/>
    <x v="87"/>
    <x v="2"/>
    <x v="0"/>
    <x v="9"/>
  </r>
  <r>
    <s v="Arita, S., and K. Tanaka."/>
    <s v="Heterogeneous Multinational Firms and Productivity Gains from Falling FDI Barriers."/>
    <x v="87"/>
    <x v="2"/>
    <x v="7"/>
    <x v="1"/>
  </r>
  <r>
    <s v="Krissoff, B."/>
    <s v="How Has U.S. Farm Policy Influenced Fruit and Vegetable Production?"/>
    <x v="23"/>
    <x v="2"/>
    <x v="0"/>
    <x v="0"/>
  </r>
  <r>
    <s v="Delbecq, B.A., T.H. Kuethe, and A.M. Borchers"/>
    <s v="Identifying the Extent of the Urban Fringe and Its Impact on Agricultural Land Values,"/>
    <x v="4"/>
    <x v="2"/>
    <x v="2"/>
    <x v="2"/>
  </r>
  <r>
    <s v="Jones, C., and R. Sands."/>
    <s v="Impact of Agricultural Productivity Gains on Greenhouse Gas Emissions: A Global Analysis."/>
    <x v="1"/>
    <x v="2"/>
    <x v="7"/>
    <x v="9"/>
  </r>
  <r>
    <s v="Savage, J., and M. Ribaudo."/>
    <s v="Impact of environmental policies on the adoption of manure management practices in the Chesapeake Bay watershed."/>
    <x v="88"/>
    <x v="2"/>
    <x v="7"/>
    <x v="2"/>
  </r>
  <r>
    <s v="Lin, B., and M. Wendt."/>
    <s v="Impact on energy, sodium and dietary fibre intakes of vegetables prepared at home and away from home in the USA."/>
    <x v="43"/>
    <x v="2"/>
    <x v="7"/>
    <x v="11"/>
  </r>
  <r>
    <s v="Wang, S.L., and L. McPhail"/>
    <s v="Impacts of Energy Schocks on U.S. Agricultural Productivity Growth and Commodoty Prices—A Structural VAR Analysis"/>
    <x v="36"/>
    <x v="2"/>
    <x v="8"/>
    <x v="9"/>
  </r>
  <r>
    <s v="N. Rada"/>
    <s v="Impacts of Migration on Household Production Choices: Evidence from China"/>
    <x v="89"/>
    <x v="2"/>
    <x v="0"/>
    <x v="6"/>
  </r>
  <r>
    <s v="Wang, C., N. Rada, L. Qin, and S. Pan."/>
    <s v="Impacts of Migration on Household Production Choices: Evidence from China."/>
    <x v="89"/>
    <x v="2"/>
    <x v="7"/>
    <x v="6"/>
  </r>
  <r>
    <s v="von Reichert, C., J. Cromartie, and R. Arthun."/>
    <s v="Impacts of Return Migration on Rural U.S. Communities"/>
    <x v="90"/>
    <x v="2"/>
    <x v="2"/>
    <x v="10"/>
  </r>
  <r>
    <s v="von Reichert, C., J. Cromartie, and R. Arthun."/>
    <s v="Impacts of Return Migration on Rural U.S. Communities."/>
    <x v="90"/>
    <x v="2"/>
    <x v="7"/>
    <x v="10"/>
  </r>
  <r>
    <s v="Nord, Mark and Alisha Coleman-Jensen"/>
    <s v="Improving Food Security Classification of Households With Children"/>
    <x v="91"/>
    <x v="2"/>
    <x v="3"/>
    <x v="11"/>
  </r>
  <r>
    <s v="Nord, M., and A. Coleman-Jensen."/>
    <s v="Improving Food Security Classification of Households With Children."/>
    <x v="10"/>
    <x v="2"/>
    <x v="7"/>
    <x v="11"/>
  </r>
  <r>
    <s v="Duquette, E. and N. Higgins"/>
    <s v="Inferring discount rates from time-preference experiments"/>
    <x v="92"/>
    <x v="2"/>
    <x v="2"/>
    <x v="2"/>
  </r>
  <r>
    <s v="Duquette, E., N. Higgins, and J. Horowitz."/>
    <s v="Inferring discount rates from time-preference experiments."/>
    <x v="92"/>
    <x v="2"/>
    <x v="7"/>
    <x v="11"/>
  </r>
  <r>
    <s v="Cook, J."/>
    <s v="Investor Naivete and Asset Prices"/>
    <x v="93"/>
    <x v="2"/>
    <x v="0"/>
    <x v="1"/>
  </r>
  <r>
    <s v="Lin, B."/>
    <s v="Is Diet Quality Improving: Distributional Changes in the United States, 1989-2008"/>
    <x v="1"/>
    <x v="2"/>
    <x v="3"/>
    <x v="11"/>
  </r>
  <r>
    <s v="Beatty, T., B. Lin, and T. Smith."/>
    <s v="Is Diet Quality Improving? Distributional Changes in the United States, 1989-2008."/>
    <x v="1"/>
    <x v="2"/>
    <x v="7"/>
    <x v="11"/>
  </r>
  <r>
    <s v="R. Sands"/>
    <s v="Land-use change trajectories up to 2050: insights from a global agro-economic model comparison"/>
    <x v="29"/>
    <x v="2"/>
    <x v="2"/>
    <x v="2"/>
  </r>
  <r>
    <s v="Schmitz, C., H. van Meijl, P. Kyle, G. Nelson, S. Fujimori, A. Gurgel, P. Havlik, E. Heyhoe, D. d’Croz, A. Popp, R. Sands, A. Tabeau, D. van der Mensbrugghe, M. Von Lampe, M. Wise, E. Blanc, T. Hasegawa, A. Kavallari, and H. Valin."/>
    <s v="Land-use change trajectories up to 2050: insights from a global agro-economic model comparison."/>
    <x v="29"/>
    <x v="2"/>
    <x v="7"/>
    <x v="2"/>
  </r>
  <r>
    <s v="Weber, J.G., and N. Key"/>
    <s v="Leveraging Wealth from Farmland Appreciation: Borrowing, Land Ownership, and Farm Expansion"/>
    <x v="4"/>
    <x v="2"/>
    <x v="2"/>
    <x v="2"/>
  </r>
  <r>
    <s v="Brown, J., S. Goetz, M. Ahearn, and C. Liang."/>
    <s v="Linkages Between Community-Focused Agriculture, Farm Sales, and Regional Growth."/>
    <x v="94"/>
    <x v="2"/>
    <x v="7"/>
    <x v="14"/>
  </r>
  <r>
    <s v="Borchers, A., J. Ifft, and T. Kuethe."/>
    <s v="Linking the Price of Agricultural Land to Use Values and Amenities"/>
    <x v="1"/>
    <x v="2"/>
    <x v="2"/>
    <x v="2"/>
  </r>
  <r>
    <s v="Mosheim, R."/>
    <s v="Livestock Gross Margin-Dairy: An Assessment of Its Effectiveness as a Risk Management Tool and Its Potential to Induce Supply"/>
    <x v="7"/>
    <x v="2"/>
    <x v="2"/>
    <x v="8"/>
  </r>
  <r>
    <s v="Burdine, K.H., Y. Kusunose, L.J. Maynard, D.P. Blayney, and R. Mosheim. "/>
    <s v="Livestock Gross Margin-Dairy: An Assessment of Its Effectiveness as a Risk Management Tool and Its Potential to Induce Supply Expansion"/>
    <x v="7"/>
    <x v="2"/>
    <x v="8"/>
    <x v="8"/>
  </r>
  <r>
    <s v="Burdine, K., Y. Kusunose, L. Maynard, R. Mosheim, and J. Blaylock."/>
    <s v="Livestock Gross Margin-Dairy: An Assessment of Its Effectiveness as a Risk Management Tool and Its Potential to Induce Supply Expansion."/>
    <x v="7"/>
    <x v="2"/>
    <x v="7"/>
    <x v="5"/>
  </r>
  <r>
    <s v="Prager, D.L., J.D. Foltz, and B.L. Barham"/>
    <s v="Making Time for Agricultural and Life Science Research: Technical Change and Productivity Gains"/>
    <x v="1"/>
    <x v="2"/>
    <x v="2"/>
    <x v="9"/>
  </r>
  <r>
    <s v="Banquedano, F., and W. Liefert"/>
    <s v="Market Integration and Price Transmission in Consumer Markets of Developing Countries"/>
    <x v="12"/>
    <x v="2"/>
    <x v="0"/>
    <x v="22"/>
  </r>
  <r>
    <s v="Baquedano, F., and W. Liefert."/>
    <s v="Market Integration and Price Transmission in Consumer Markets of Developing Countries."/>
    <x v="12"/>
    <x v="2"/>
    <x v="7"/>
    <x v="22"/>
  </r>
  <r>
    <s v="Zahniser, S., and A. Herrera Moreno"/>
    <s v="North American Agricultural Trade Policy: Are Super-Regionalism and Deeper Regional Integration the ‘Next Big Thing’ after NAFTA?"/>
    <x v="95"/>
    <x v="2"/>
    <x v="0"/>
    <x v="1"/>
  </r>
  <r>
    <s v="Zahniser, S., and A. Herrera Moreno."/>
    <s v="North American Agricultural Trade Policy: Are Super-Regionalism and Deeper Regional Integration the ‘Next Big Thing’ after NAFTA?."/>
    <x v="96"/>
    <x v="2"/>
    <x v="7"/>
    <x v="1"/>
  </r>
  <r>
    <s v="Gillespie, J., and R. Nehring"/>
    <s v="Pasture-based Versus Conventional Milk Production: Where Is the Profit?"/>
    <x v="7"/>
    <x v="2"/>
    <x v="2"/>
    <x v="8"/>
  </r>
  <r>
    <s v="Wilde, P., Llobrera, J. and Ver Ploeg, M"/>
    <s v="Population Density, Poverty, and Food Retail Access in the United States: An Empirical Approach"/>
    <x v="9"/>
    <x v="2"/>
    <x v="3"/>
    <x v="12"/>
  </r>
  <r>
    <s v="Wilde, P., M. Ver Ploeg, and J. Llobrera."/>
    <s v="Population Density, Poverty, and Food Retail Access in the United States: An Empirical Approach."/>
    <x v="9"/>
    <x v="2"/>
    <x v="7"/>
    <x v="12"/>
  </r>
  <r>
    <s v="Key, N., and S. Sneeringer"/>
    <s v="Potential Effects of Climate Change on the Productivity of U.S. Dairies"/>
    <x v="1"/>
    <x v="2"/>
    <x v="2"/>
    <x v="2"/>
  </r>
  <r>
    <s v="Key, N., and S. Sneeringer."/>
    <s v="Potential Effects of Climate Change on the Productivity of U.S. Dairies."/>
    <x v="1"/>
    <x v="2"/>
    <x v="7"/>
    <x v="2"/>
  </r>
  <r>
    <s v="Zhen, C., E. Finkelstein, J. Nonnemaker, S. Karns, and J. Todd."/>
    <s v="Predicting the Effects of Sugar-Sweetened Beverage Taxes on Food and Beverage Demand in a Large Demand System."/>
    <x v="1"/>
    <x v="2"/>
    <x v="7"/>
    <x v="11"/>
  </r>
  <r>
    <s v="Muhammad, A."/>
    <s v="Preferential Trade Agreements between the Monetary Community of Central Africa and the European Union: Stumbling or Building Blocks? A General Equilibrium Approach"/>
    <x v="97"/>
    <x v="2"/>
    <x v="0"/>
    <x v="1"/>
  </r>
  <r>
    <s v="Muhammad, A."/>
    <s v="Price Risk and Exporter Competition in China’s Soybean Market"/>
    <x v="0"/>
    <x v="2"/>
    <x v="0"/>
    <x v="6"/>
  </r>
  <r>
    <s v="Muhammad, A."/>
    <s v="Price Risk and Exporter Competition in China’s Soybean Market."/>
    <x v="98"/>
    <x v="2"/>
    <x v="7"/>
    <x v="6"/>
  </r>
  <r>
    <s v="Muth, Mary K., Shawn A. Karns, Michal Zmuda, Michaela C. Coglaiti, Mark Koyanagi, Kiyah Duffey, Carolyn Dunn, Helen H. Jensen, and Christian Gregory"/>
    <s v="Price, Nutrition, Time, and Other Trade-Offs: A Web-Based Food Value Analysis Application to Compare Foods at Different Levels of Preparation and Processing"/>
    <x v="99"/>
    <x v="2"/>
    <x v="3"/>
    <x v="11"/>
  </r>
  <r>
    <s v="Muth, M., S. Karns, M. Zmuda, M. Coglaiti, M. Koyanagi, K. Duffey, C. Dunn, H. Jensen, and C. Gregory."/>
    <s v="Price, Nutrition, Time, and Other Trade-Offs: A Web-Based Food Value Analysis Application to Compare Foods at Different Levels of Preparation and Processing."/>
    <x v="99"/>
    <x v="2"/>
    <x v="7"/>
    <x v="11"/>
  </r>
  <r>
    <s v="Tandon, S."/>
    <s v="Public Distribution System Reforms and Consumption in Chhattisgarh: A Comparative Empirical Analysis"/>
    <x v="100"/>
    <x v="2"/>
    <x v="0"/>
    <x v="6"/>
  </r>
  <r>
    <s v="Wang, S., P. Heisey, S. Huffman, and K. Fuglie."/>
    <s v="Public R&amp;D, Private R&amp;D, and U.S. Agricultural Productivity Growth: Dynamics and Long-Run Relationships."/>
    <x v="1"/>
    <x v="2"/>
    <x v="7"/>
    <x v="9"/>
  </r>
  <r>
    <s v="von Reichert, C., J. Cromartie, and R. Arthun."/>
    <s v="Reasons for Returning and Not Returning to Rural U.S. Communities."/>
    <x v="101"/>
    <x v="2"/>
    <x v="7"/>
    <x v="10"/>
  </r>
  <r>
    <s v="Guthrie, J. and C. Cho"/>
    <s v="School and District-Level Characteristics Associated with Participation in the Afterschool Snack Component of the National School Lunch Program"/>
    <x v="91"/>
    <x v="2"/>
    <x v="3"/>
    <x v="7"/>
  </r>
  <r>
    <s v="Guthrie, J., and C. Cho."/>
    <s v="School and District-Level Characteristics Associated with Participation in the Afterschool Snack Component of the National School Lunch Program."/>
    <x v="91"/>
    <x v="2"/>
    <x v="7"/>
    <x v="7"/>
  </r>
  <r>
    <s v="Lin, B., J. Gutrhire, I. Rahkovsky"/>
    <s v="Simulating the Potential Effects of a Shelf-Tag Nutrition Information Program and Pricing on Diet Quality Associated with Ready-to-eat Cereals"/>
    <x v="9"/>
    <x v="2"/>
    <x v="3"/>
    <x v="11"/>
  </r>
  <r>
    <s v="Lin, B., J. Guthrie, I. Rahkovsky, C. Lin, and J. Lee."/>
    <s v="Simulating the Potential Effects of a Shelf-Tag Nutrition Information Program and Pricing on Diet Quality Associated with Ready-to-Eat Cereals."/>
    <x v="9"/>
    <x v="2"/>
    <x v="7"/>
    <x v="11"/>
  </r>
  <r>
    <s v="Popkin, J., J. Duke, A. Borchers, and T. Ilvento."/>
    <s v="Social costs from proximity to hydraulic fracturing in New York State."/>
    <x v="71"/>
    <x v="2"/>
    <x v="7"/>
    <x v="10"/>
  </r>
  <r>
    <s v="Ball, V.E., C. San Juan Mesonada, and C.A. Ulloa"/>
    <s v="State productivity growth in agriculture: catching-up and the business cycle"/>
    <x v="52"/>
    <x v="2"/>
    <x v="2"/>
    <x v="9"/>
  </r>
  <r>
    <s v="Ball, E., C. San Juan Mesonada, and C. Ulloa."/>
    <s v="State productivity growth in agriculture: catching-up and the business cycle."/>
    <x v="52"/>
    <x v="2"/>
    <x v="7"/>
    <x v="9"/>
  </r>
  <r>
    <s v="Nelson, P.B., and J.B. Cromartie"/>
    <s v="Subprime Lending and Its Impacts on Rural Housing Markets"/>
    <x v="44"/>
    <x v="2"/>
    <x v="2"/>
    <x v="10"/>
  </r>
  <r>
    <s v="Nelson, P., and J. Cromartie."/>
    <s v="Subprime Lending and Its Impacts on Rural Housing Markets."/>
    <x v="44"/>
    <x v="2"/>
    <x v="7"/>
    <x v="10"/>
  </r>
  <r>
    <s v="Key, N., and W. McBride."/>
    <s v="Sub-therapeutic Antibiotics and the Efficiency of U.S. Hog Farms."/>
    <x v="1"/>
    <x v="2"/>
    <x v="7"/>
    <x v="23"/>
  </r>
  <r>
    <s v="Volpe, R."/>
    <s v="Supercenters, Unionized Labor, and Performance in Food Retail"/>
    <x v="102"/>
    <x v="2"/>
    <x v="3"/>
    <x v="12"/>
  </r>
  <r>
    <s v="Volpe, R."/>
    <s v="Supercenters, Unionized Labor, and Performance in Food Retail."/>
    <x v="102"/>
    <x v="2"/>
    <x v="7"/>
    <x v="12"/>
  </r>
  <r>
    <s v="Pender, J., and J. Weber"/>
    <s v="Sustainable Rural Development and Wealth Creation: Five Observations Based on Emerging Energy Opportunities"/>
    <x v="94"/>
    <x v="2"/>
    <x v="2"/>
    <x v="10"/>
  </r>
  <r>
    <s v="Pender, J., J. Weber, and J. Brown."/>
    <s v="Sustainable Rural Development and Wealth Creation: Five Observations Based on Emerging Energy Opportunities."/>
    <x v="94"/>
    <x v="2"/>
    <x v="7"/>
    <x v="10"/>
  </r>
  <r>
    <s v="Tandon, S."/>
    <s v="Taxation and Political Mobilization: Evidence from Andhra Pradesh"/>
    <x v="103"/>
    <x v="2"/>
    <x v="0"/>
    <x v="6"/>
  </r>
  <r>
    <s v="Cook, J."/>
    <s v="The Effect of Firm-Level Productivity on Exchange Rate Pass-Through"/>
    <x v="92"/>
    <x v="2"/>
    <x v="0"/>
    <x v="1"/>
  </r>
  <r>
    <s v="Okrent, A., and J. MacEwan."/>
    <s v="The Effects of Prices, Advertising and Demographic Composition on Demand for Nonalcoholic Beverages."/>
    <x v="77"/>
    <x v="2"/>
    <x v="7"/>
    <x v="11"/>
  </r>
  <r>
    <s v="Okrent, A."/>
    <s v="The Effects of Prices, Advertising, and Demographic Composition on Demand for Nonalcoholic Beverages"/>
    <x v="73"/>
    <x v="2"/>
    <x v="3"/>
    <x v="12"/>
  </r>
  <r>
    <s v="Okrent, A. and J. MacEwan"/>
    <s v="The Effects of Prices, Advertising, and Demographic Composition on Demand for Nonalcoholic Beverages"/>
    <x v="23"/>
    <x v="2"/>
    <x v="3"/>
    <x v="11"/>
  </r>
  <r>
    <s v="Muhammad, A., A. Leister, L. McPhail, and W. Chen "/>
    <s v="The Evolution of Foreign Wine Demand in China"/>
    <x v="104"/>
    <x v="2"/>
    <x v="0"/>
    <x v="6"/>
  </r>
  <r>
    <s v="Muhammad, A., A. Leister, L. McPhail, and W. Chen."/>
    <s v="The Evolution of Foreign Wine Demand in China."/>
    <x v="104"/>
    <x v="2"/>
    <x v="7"/>
    <x v="1"/>
  </r>
  <r>
    <s v="Fuglie, K. O. and A. Toole"/>
    <s v="The Evolving Institutional Structure of Public and Private Agricultural Research"/>
    <x v="1"/>
    <x v="2"/>
    <x v="2"/>
    <x v="9"/>
  </r>
  <r>
    <s v="Fuglie, K., and A. Toole."/>
    <s v="The Evolving Institutional Structure of Public and Private Agricultural Research."/>
    <x v="1"/>
    <x v="2"/>
    <x v="7"/>
    <x v="9"/>
  </r>
  <r>
    <s v="Valin, H., R. Sands, D. van der Mensbrugghe, G. Nelson, H. Ahammad, E. Blanc, B. Bodirsky, S. Fujimori, T. Hasegawa, P. Havlik, E. Heyhoe, P. Kyle, D. d’Croz, S. Paltsev, S. Rolinski, A. Tabeau, H. van Meijl, and D. Willenbockel."/>
    <s v="The future of food demand: understanding differences in global economic models."/>
    <x v="29"/>
    <x v="2"/>
    <x v="7"/>
    <x v="11"/>
  </r>
  <r>
    <s v="Taha, F., and W. Hahn"/>
    <s v="The impact of BSE on U.S. exports of beef meat, beef offal, pork meat, and pork offal"/>
    <x v="105"/>
    <x v="2"/>
    <x v="0"/>
    <x v="8"/>
  </r>
  <r>
    <s v="Taha, F., and W. Hahn."/>
    <s v="The impact of BSE on U.S. exports of beef meat, beef offal, pork meat, and pork offal."/>
    <x v="105"/>
    <x v="2"/>
    <x v="7"/>
    <x v="18"/>
  </r>
  <r>
    <s v="Davis, C., A. Muhammad, and D. Harvey"/>
    <s v="The Impact of Exchange Rate Volatility on World Broiler Trade"/>
    <x v="0"/>
    <x v="2"/>
    <x v="0"/>
    <x v="1"/>
  </r>
  <r>
    <s v="Davis, C., A. Muhammad, D. Karemera, and D. Harvey."/>
    <s v="The Impact of Exchange Rate Volatility on World Broiler Trade."/>
    <x v="98"/>
    <x v="2"/>
    <x v="7"/>
    <x v="19"/>
  </r>
  <r>
    <s v="Murray, A."/>
    <s v="The Impact of Low Income Home Energy Assistance Program (LIHEAP) Participation on Household Energy Insecurity"/>
    <x v="106"/>
    <x v="2"/>
    <x v="0"/>
    <x v="2"/>
  </r>
  <r>
    <s v="Nigatu, G"/>
    <s v="The level of pollution and the economic growth factor: a nonparametric approach to environmental Kuznets curve"/>
    <x v="50"/>
    <x v="2"/>
    <x v="0"/>
    <x v="2"/>
  </r>
  <r>
    <s v="Ferrier, P., and J. Buzby"/>
    <s v="The Limits of Food Safety Testing: A Case Study of E. coli Testing of Beef Trim"/>
    <x v="107"/>
    <x v="2"/>
    <x v="0"/>
    <x v="18"/>
  </r>
  <r>
    <s v="Ferrier, P., and J. Buzby."/>
    <s v="The Limits of Food Safety Testing: A Case Study of Escherichia coli Testing of Beef Trim."/>
    <x v="107"/>
    <x v="2"/>
    <x v="7"/>
    <x v="18"/>
  </r>
  <r>
    <s v="Key, N., and S. Sneeringer"/>
    <s v="The Potential Effects of Climate Change on the Productivity of U.S. Dairy Production"/>
    <x v="1"/>
    <x v="2"/>
    <x v="2"/>
    <x v="2"/>
  </r>
  <r>
    <s v="Hellerstein, D., N. Higgins, and J. Horowitz."/>
    <s v="The predictive power of risk preference measures for farming decisions."/>
    <x v="41"/>
    <x v="2"/>
    <x v="7"/>
    <x v="20"/>
  </r>
  <r>
    <s v="Ferrier, P."/>
    <s v="The producer welfare effects of trade liberalization when goods are perishable and habit-forming:"/>
    <x v="29"/>
    <x v="2"/>
    <x v="0"/>
    <x v="1"/>
  </r>
  <r>
    <s v="Ferrier, P., and C. Zhen."/>
    <s v="The producer welfare effects of trade liberalization when goods are perishable and habit-forming: The case of asparagus."/>
    <x v="29"/>
    <x v="2"/>
    <x v="7"/>
    <x v="1"/>
  </r>
  <r>
    <s v="Dong, D., C.G. Davis, and H. Stewart"/>
    <s v="The Quantity and Variety of Households’ Meat Purchases: A Censored Demand System Approach"/>
    <x v="29"/>
    <x v="2"/>
    <x v="9"/>
    <x v="11"/>
  </r>
  <r>
    <s v="Lin, B., M. Ver Ploeg, Panagiotis Kasteridis, and Steven T. Yen"/>
    <s v="The Roles of Food Prices and Food Access in Determining Food Purchases of Low-Income Households"/>
    <x v="108"/>
    <x v="2"/>
    <x v="3"/>
    <x v="11"/>
  </r>
  <r>
    <s v="Lin, B., M. Ver Ploeg, P. Kasteridis, and S. Yen."/>
    <s v="The Roles of Food Prices and Food Access in Determining Food Purchases of Low-Income Households."/>
    <x v="109"/>
    <x v="2"/>
    <x v="7"/>
    <x v="11"/>
  </r>
  <r>
    <s v="Muhammad, A., K. Jones, and A. Hangerman"/>
    <s v="Theme Issue Overview: Emerging Issues in Global Animal Product Trade"/>
    <x v="0"/>
    <x v="2"/>
    <x v="0"/>
    <x v="8"/>
  </r>
  <r>
    <s v="Muhammad, A., K. Jones, and A. Hagerman."/>
    <s v="Theme Issue Overview: Emerging Issues in Global Animal Product Trade."/>
    <x v="98"/>
    <x v="2"/>
    <x v="7"/>
    <x v="1"/>
  </r>
  <r>
    <s v="Sands, R.D., K. Schumacher, and H. Förster"/>
    <s v="U.S. CO2 Mitigation Scenarios in a Global Context: Welfare, Trade and Land Use"/>
    <x v="110"/>
    <x v="2"/>
    <x v="2"/>
    <x v="2"/>
  </r>
  <r>
    <s v="Sands, R., K. Schumacher, and H. Förster."/>
    <s v="U.S. CO2 Mitigation Scenarios in a Global Context: Welfare, Trade and Land Use."/>
    <x v="110"/>
    <x v="2"/>
    <x v="7"/>
    <x v="2"/>
  </r>
  <r>
    <s v="Mosheim, R."/>
    <s v="Under Pressure: Community Water Systems in the United States—A Production Model with Water Quality and Organization Type Effects"/>
    <x v="52"/>
    <x v="2"/>
    <x v="2"/>
    <x v="10"/>
  </r>
  <r>
    <s v="Toole, A.A., D. Czarnitzki, and C. Rammer"/>
    <s v="University Research Alliances, Absorptive Capacity, and the Contribution of Startups to Employment Growth"/>
    <x v="53"/>
    <x v="2"/>
    <x v="2"/>
    <x v="9"/>
  </r>
  <r>
    <s v="Czarnitzki, D., C. Rammer, and A.A. Toole"/>
    <s v="University spinoffs and the ‘performance premium"/>
    <x v="111"/>
    <x v="2"/>
    <x v="2"/>
    <x v="9"/>
  </r>
  <r>
    <s v="Toole, A. "/>
    <s v="University spinoffs and the ‘performance premium’"/>
    <x v="111"/>
    <x v="2"/>
    <x v="2"/>
    <x v="9"/>
  </r>
  <r>
    <s v="Czarnitzki, D., C. Rammer, and A. Toole."/>
    <s v="University spinoffs and the ‘performance premium’."/>
    <x v="111"/>
    <x v="2"/>
    <x v="7"/>
    <x v="9"/>
  </r>
  <r>
    <s v="Wojan, T.R., C.W. Fluharty, and S. Cordes"/>
    <s v="Using Rural Innovation Principles for University Renaissance"/>
    <x v="21"/>
    <x v="2"/>
    <x v="2"/>
    <x v="10"/>
  </r>
  <r>
    <s v="Wojan, T., C. Fluharty, and S. Cordes."/>
    <s v="Using Rural Innovation Principles for University Renaissance."/>
    <x v="21"/>
    <x v="2"/>
    <x v="7"/>
    <x v="10"/>
  </r>
  <r>
    <s v="Muhammad, A., A. D'Souza, and W. Amponsah."/>
    <s v="Violence, Instability, and Trade: Evidence from Kenya's Cut Flower Sector."/>
    <x v="112"/>
    <x v="2"/>
    <x v="7"/>
    <x v="1"/>
  </r>
  <r>
    <s v="Nehring, R., J. Gillespie, C. Hallahan, J.M. Harris, and K. Erickson"/>
    <s v="What is driving economic and financial success of US cow-calf operations?"/>
    <x v="3"/>
    <x v="2"/>
    <x v="2"/>
    <x v="8"/>
  </r>
  <r>
    <s v="Nehring, R., J. Gillespie, C. Hallahan, M. Harris, and K. Erickson."/>
    <s v="What is driving economic and financial success of US cow-calf operations?."/>
    <x v="3"/>
    <x v="2"/>
    <x v="7"/>
    <x v="8"/>
  </r>
  <r>
    <s v="Davis, G. and A. Carlson"/>
    <s v="What is the appropriate metric to use for the cost of food?"/>
    <x v="43"/>
    <x v="2"/>
    <x v="3"/>
    <x v="12"/>
  </r>
  <r>
    <s v="Carlson, A., and G. Davis."/>
    <s v="What is the appropriate metric to use for the cost of food?."/>
    <x v="43"/>
    <x v="2"/>
    <x v="7"/>
    <x v="12"/>
  </r>
  <r>
    <s v="Wojan, T., J. Brown, and D. Lambert."/>
    <s v="What to Do About the ‘Cult of Statistical Significance?’: A Renewable Fuel Application using the Neyman-Pearson Protocol"/>
    <x v="23"/>
    <x v="2"/>
    <x v="2"/>
    <x v="2"/>
  </r>
  <r>
    <s v="R. Nehring, K. Erickson, and M. Harris"/>
    <s v="What’s Driving Economic and Financial Success of U.S. Cow-Calf Operations?"/>
    <x v="3"/>
    <x v="2"/>
    <x v="2"/>
    <x v="8"/>
  </r>
  <r>
    <s v="Guthrie, J"/>
    <s v="What’s In the Shopping Cart? Food Purchase Research Provides Insights into Diet Quality"/>
    <x v="99"/>
    <x v="2"/>
    <x v="3"/>
    <x v="11"/>
  </r>
  <r>
    <s v="Guthrie, J."/>
    <s v="What’s In the Shopping Cart? Food Purchase Research Provides Insights into Diet Quality."/>
    <x v="99"/>
    <x v="2"/>
    <x v="7"/>
    <x v="11"/>
  </r>
  <r>
    <s v="Low, S.A., and A.M. Isserman"/>
    <s v="Where Are the Innovative Entrepreneurs? Identifying Innovative Industries and Measuring Innovative Entrepreneurship"/>
    <x v="56"/>
    <x v="2"/>
    <x v="2"/>
    <x v="10"/>
  </r>
  <r>
    <s v="R. Sands"/>
    <s v="Why do global long-term scenarios for agriculture differ? An overview of the AgMIP Global Economic Model Intercomparison"/>
    <x v="29"/>
    <x v="2"/>
    <x v="2"/>
    <x v="2"/>
  </r>
  <r>
    <s v="Von Lampe, M., D. Willenbockel, E. Blanc, Y. Cai, K. Calvin, S. Fujimori, T. Hasegawa, P. Havlik, P. Kyle, H. Lotze-Campen, D. d’Croz, G. Nelson, R. Sands, C. Schmitz, A. Tabeau, H. Valin, D. van der Mensbrugghe, and H. van Meijl."/>
    <s v="Why do global long-term scenarios for agriculture differ? An overview of the AgMIP Global Economic Model Intercomparison."/>
    <x v="113"/>
    <x v="2"/>
    <x v="7"/>
    <x v="6"/>
  </r>
  <r>
    <s v="R. Nehring"/>
    <s v=" &quot;Comparing economic performance of organic and conventional U.S. beef farms using matching samples"/>
    <x v="104"/>
    <x v="3"/>
    <x v="2"/>
    <x v="23"/>
  </r>
  <r>
    <s v="Arnade, C. and J. Cooper"/>
    <s v="Acreage Decisions When Risk Preferences Vary"/>
    <x v="63"/>
    <x v="3"/>
    <x v="0"/>
    <x v="5"/>
  </r>
  <r>
    <s v="Claassen, R., D. Hellerstein, and S.G. Kim"/>
    <s v="Additionality in Agricultural Conservation Payment Programs"/>
    <x v="114"/>
    <x v="3"/>
    <x v="2"/>
    <x v="2"/>
  </r>
  <r>
    <s v="M. Nord"/>
    <s v="Adult Caregiver Reports of Adolescents' Food Security Do Not Agree Well with Adolescents’ Own Reports"/>
    <x v="91"/>
    <x v="3"/>
    <x v="3"/>
    <x v="11"/>
  </r>
  <r>
    <s v="Williamson, J."/>
    <s v="Agriculture, the Tax Code, and Potential Tax Reform"/>
    <x v="21"/>
    <x v="3"/>
    <x v="2"/>
    <x v="16"/>
  </r>
  <r>
    <s v="Motamed, M., R.J.G.M Florax, and W. Masters"/>
    <s v="Agriculture, transportation and the timing of urbanization: Global analysis at the grid cell level"/>
    <x v="60"/>
    <x v="3"/>
    <x v="0"/>
    <x v="6"/>
  </r>
  <r>
    <s v="Andrews, M. and M. Ver Ploeg"/>
    <s v="An Alternative to Developing Stores in Food Deserts: Can Changes in SNAP Benefits Make a Difference?"/>
    <x v="23"/>
    <x v="3"/>
    <x v="3"/>
    <x v="7"/>
  </r>
  <r>
    <s v="Leibtag, E."/>
    <s v="Analyzing the Timing and Quantity of Consumer Food Purchases and the Consumer Price Index"/>
    <x v="16"/>
    <x v="3"/>
    <x v="3"/>
    <x v="14"/>
  </r>
  <r>
    <s v="Rada, N."/>
    <s v="Assessing Brazil's Cerrado Agricultural Miracle"/>
    <x v="12"/>
    <x v="3"/>
    <x v="0"/>
    <x v="6"/>
  </r>
  <r>
    <s v="Higgins, N."/>
    <s v="Auction Design, Incentives, and Buying Back Maryland and Virginia Crab Licenses"/>
    <x v="115"/>
    <x v="3"/>
    <x v="2"/>
    <x v="16"/>
  </r>
  <r>
    <s v="N. Higgins"/>
    <s v="Auction Design, Incentives, and Buying Back Maryland and Virginia Crab Licenses,&quot;"/>
    <x v="115"/>
    <x v="3"/>
    <x v="2"/>
    <x v="2"/>
  </r>
  <r>
    <s v="DePiper, G., N. Higgins, D. Lipton, and A. Stocking."/>
    <s v="Auction Design, Incentives, and Buying Back Maryland and Virginia Crab Licenses."/>
    <x v="115"/>
    <x v="3"/>
    <x v="7"/>
    <x v="2"/>
  </r>
  <r>
    <s v="M. Ahearn"/>
    <s v="Beginning Farmers and Potential Opportunities."/>
    <x v="116"/>
    <x v="3"/>
    <x v="2"/>
    <x v="20"/>
  </r>
  <r>
    <s v="Woods, M., S. Thornsbury, and K. Raper"/>
    <s v="Beyond Market Access: Value from Food Safety Certification of Fresh Strawberries"/>
    <x v="0"/>
    <x v="3"/>
    <x v="0"/>
    <x v="18"/>
  </r>
  <r>
    <s v="Buzby, J., and D. Blayney"/>
    <s v="Characteristics of Consumers of Unpasteurized Milk in the United States"/>
    <x v="117"/>
    <x v="3"/>
    <x v="10"/>
    <x v="11"/>
  </r>
  <r>
    <s v="P. Kaufman"/>
    <s v="Characterizing Food Access in America: Considering the Role of Emergency Food Pantries in Areas without Supermarkets"/>
    <x v="91"/>
    <x v="3"/>
    <x v="3"/>
    <x v="14"/>
  </r>
  <r>
    <s v="Wang, S., F. Tuan, F. Gale, A. Somwaru, and J. Hansen"/>
    <s v="China’s regional agricultural productivity growth in 1985-2007: A multilateral comparison"/>
    <x v="29"/>
    <x v="3"/>
    <x v="0"/>
    <x v="6"/>
  </r>
  <r>
    <s v="Chen, W., M. Marchant, and A. Muhammad"/>
    <s v="China's Soybean Product Imports: An Analysis of Price Effects using a Production System Approach"/>
    <x v="118"/>
    <x v="3"/>
    <x v="0"/>
    <x v="6"/>
  </r>
  <r>
    <s v="MacDonald, S."/>
    <s v="Chinese Textile Demand: Where They Buy Does Matter"/>
    <x v="118"/>
    <x v="3"/>
    <x v="0"/>
    <x v="6"/>
  </r>
  <r>
    <s v="Nehring, R."/>
    <s v="Comparing economic performance of organic and conventional U.S. beef farms using matching samples"/>
    <x v="104"/>
    <x v="3"/>
    <x v="11"/>
    <x v="2"/>
  </r>
  <r>
    <s v="D'Souza, A."/>
    <s v="Conflict, Food Price Shocks, and Food Insecurity: The Experience of Afghan Households"/>
    <x v="12"/>
    <x v="3"/>
    <x v="0"/>
    <x v="22"/>
  </r>
  <r>
    <s v="Fernandez-Cornejo, J., C. Hallahan, R. Nehring, S. Wechsler, and A. Grube."/>
    <s v="Conservation Tillage, Herbicide Use, and Genetically Engineered Crops in the United States."/>
    <x v="119"/>
    <x v="3"/>
    <x v="7"/>
    <x v="23"/>
  </r>
  <r>
    <s v="Ahearn, M.,  H. El-Osta"/>
    <s v="Considerations in Work Choice of U.S. Farm Households: The Role of Health Insurance."/>
    <x v="63"/>
    <x v="3"/>
    <x v="2"/>
    <x v="20"/>
  </r>
  <r>
    <s v="Ifft, J."/>
    <s v="Consumer valuation of safety labeled free range chicken: results of a field experiment in Hanoi."/>
    <x v="29"/>
    <x v="3"/>
    <x v="2"/>
    <x v="18"/>
  </r>
  <r>
    <s v="Huang, K."/>
    <s v="Consumer Welfare Effects of Quanity Changes in Demand"/>
    <x v="7"/>
    <x v="3"/>
    <x v="3"/>
    <x v="14"/>
  </r>
  <r>
    <s v="Arnade, C., F. Kuchler, and L. Calvin."/>
    <s v="Consumers' Response When Regulators Are Uncertain About the Source of Foodborne Illness,"/>
    <x v="70"/>
    <x v="3"/>
    <x v="12"/>
    <x v="18"/>
  </r>
  <r>
    <s v="Munisamy, G."/>
    <s v="Cooperative Pricing and Scale Efficiency: the case of Korean rice processing complexes"/>
    <x v="29"/>
    <x v="3"/>
    <x v="0"/>
    <x v="6"/>
  </r>
  <r>
    <s v="Sproul, T. D. Zilberman, and J. Cooper"/>
    <s v="Deductibles versus Coinsurance in Shallow-Loss Crop Insurance"/>
    <x v="21"/>
    <x v="3"/>
    <x v="0"/>
    <x v="24"/>
  </r>
  <r>
    <s v="Cooper, J."/>
    <s v="Deductibles vs. Coinsurance in Shallow-Loss Crop Insurance"/>
    <x v="21"/>
    <x v="3"/>
    <x v="0"/>
    <x v="5"/>
  </r>
  <r>
    <s v="Thornsbury, S."/>
    <s v="Delisting from EU HACCP Certification: Analysis of the Philippine Seafood Processing Industry"/>
    <x v="12"/>
    <x v="3"/>
    <x v="11"/>
    <x v="18"/>
  </r>
  <r>
    <s v="Park, T."/>
    <s v="Demand for Private Market Expertise by Organic Farmers: A Quantile Analysis Based on Counts"/>
    <x v="7"/>
    <x v="3"/>
    <x v="3"/>
    <x v="23"/>
  </r>
  <r>
    <s v="Regmi, A., and B. Meade"/>
    <s v="Demand Side Drivers of Global Food Security"/>
    <x v="120"/>
    <x v="3"/>
    <x v="0"/>
    <x v="22"/>
  </r>
  <r>
    <s v="Jones, K."/>
    <s v="Did the Proposed Country of Origin Law Affect Product Choices: The Case of Salmon"/>
    <x v="121"/>
    <x v="3"/>
    <x v="0"/>
    <x v="1"/>
  </r>
  <r>
    <s v="Sneeringer, S."/>
    <s v="Differences between Livestock and Crop Producers’ Potential Participation in Chesapeake Bay Nutrient Trading"/>
    <x v="23"/>
    <x v="3"/>
    <x v="2"/>
    <x v="2"/>
  </r>
  <r>
    <s v="Ahearn, M., and J. Sterns."/>
    <s v="Direct-to-Consumer Sales of Farm Products: Producer and Supply Chains in the Southeast."/>
    <x v="7"/>
    <x v="3"/>
    <x v="7"/>
    <x v="12"/>
  </r>
  <r>
    <s v="Dinar, A., and G. Nigatu."/>
    <s v="Distributional considerations of international water resources under externality: The case of Ethiopia, Sudan and Egypt on the Blue Nile."/>
    <x v="122"/>
    <x v="3"/>
    <x v="7"/>
    <x v="6"/>
  </r>
  <r>
    <s v="M. Ahearn"/>
    <s v="Drivers of Agricultural Transition"/>
    <x v="21"/>
    <x v="3"/>
    <x v="2"/>
    <x v="21"/>
  </r>
  <r>
    <s v="Osteen, C.D., and J. Fernandez-Cornejo"/>
    <s v="Economic and policy issues of U.S. agricultural pesticide use trends"/>
    <x v="123"/>
    <x v="3"/>
    <x v="2"/>
    <x v="23"/>
  </r>
  <r>
    <s v="Anekwe, T. and I. Rahkovsky"/>
    <s v="Economic Costs and Benefits of Healthy Eating"/>
    <x v="124"/>
    <x v="3"/>
    <x v="3"/>
    <x v="11"/>
  </r>
  <r>
    <s v="Hagerman, A., and K. Mathews"/>
    <s v="Economic dimensions and directions of animal disease policy"/>
    <x v="125"/>
    <x v="3"/>
    <x v="0"/>
    <x v="8"/>
  </r>
  <r>
    <s v="Rahkovsky, I., and B. Lin"/>
    <s v="Effects of the Guiding Stars Program on Purchases of Ready-to-Eat Cereals with Different Nutritional Attributes"/>
    <x v="12"/>
    <x v="3"/>
    <x v="3"/>
    <x v="11"/>
  </r>
  <r>
    <s v="Ribaudo, M., J. Savage, J. Talberth"/>
    <s v="Encouraging Reductions in Nonpoint Source Pollution through Point-nonpoint Trading: The Roles of Baseline Choice and Practice Subsidies,"/>
    <x v="23"/>
    <x v="3"/>
    <x v="2"/>
    <x v="2"/>
  </r>
  <r>
    <s v="Muhammad, A."/>
    <s v="Estimating Import Demand in the Presence of Seasonal Trade and Unobserved Prices"/>
    <x v="6"/>
    <x v="3"/>
    <x v="0"/>
    <x v="1"/>
  </r>
  <r>
    <s v="A. Okrent"/>
    <s v="Evaluating Advertising Strategies for Fruits and Vegetables and the Implications for Obesity in the United States"/>
    <x v="12"/>
    <x v="3"/>
    <x v="3"/>
    <x v="11"/>
  </r>
  <r>
    <s v="Park, T."/>
    <s v="Evaluating Food Retailers Using Dual Elasticities of Substitution"/>
    <x v="52"/>
    <x v="3"/>
    <x v="3"/>
    <x v="14"/>
  </r>
  <r>
    <s v="D. Roberts"/>
    <s v="Evaluating the Trade Restrictiveness of Phytosanitary Measures on U.S. Fresh Fruit and Vegetable Imports"/>
    <x v="1"/>
    <x v="3"/>
    <x v="11"/>
    <x v="1"/>
  </r>
  <r>
    <s v="Peterson, E., J. Grant, D. Roberts, and V. Karov."/>
    <s v="Evaluating the Trade Restrictiveness of Phytosanitary Measures on U.S. Fresh Fruit and Vegetable Imports."/>
    <x v="1"/>
    <x v="3"/>
    <x v="7"/>
    <x v="18"/>
  </r>
  <r>
    <s v="Brown, J., J. Pender"/>
    <s v="Ex Post Analysis of Economic Impacts from Wind Power Development in U.S. Counties"/>
    <x v="36"/>
    <x v="3"/>
    <x v="2"/>
    <x v="10"/>
  </r>
  <r>
    <s v="Ifft, J., T. Kuethe, and M. Morehart"/>
    <s v="Farm Debt Use by Farms with Crop Insurance"/>
    <x v="21"/>
    <x v="3"/>
    <x v="2"/>
    <x v="20"/>
  </r>
  <r>
    <s v="Kuethe, T., and J. Ifft"/>
    <s v="Farmland vs. Alternative Investments Before and After the 2008 Financial Crisis."/>
    <x v="126"/>
    <x v="3"/>
    <x v="2"/>
    <x v="20"/>
  </r>
  <r>
    <s v="J. Buzby"/>
    <s v="Federal Monitoring Activities Related to Food and Nutrition: How do they compare?"/>
    <x v="127"/>
    <x v="3"/>
    <x v="3"/>
    <x v="11"/>
  </r>
  <r>
    <s v="Wei, X., and S. Thornsbury"/>
    <s v="Firm Level Export Decisions: The Role of Information Costs"/>
    <x v="22"/>
    <x v="3"/>
    <x v="0"/>
    <x v="1"/>
  </r>
  <r>
    <s v="Rahkovsky, I., and C. Gregory."/>
    <s v="Food prices and blood cholesterol"/>
    <x v="128"/>
    <x v="3"/>
    <x v="3"/>
    <x v="11"/>
  </r>
  <r>
    <s v="Krissoff, B."/>
    <s v="Has U.S. Farm Policy Influenced Fruit and Vegetable Production?"/>
    <x v="23"/>
    <x v="3"/>
    <x v="0"/>
    <x v="24"/>
  </r>
  <r>
    <s v="Nord, M."/>
    <s v="Household food security is associated with agricultural livelihoods and diet quality in a marginalized community of rural Bedouins in Lebanon,"/>
    <x v="39"/>
    <x v="3"/>
    <x v="3"/>
    <x v="11"/>
  </r>
  <r>
    <s v="K. Hamrick"/>
    <s v="How Does Time Poverty Affect Behavior? A Look at Eating and Physical Activity"/>
    <x v="23"/>
    <x v="3"/>
    <x v="3"/>
    <x v="14"/>
  </r>
  <r>
    <s v="A. Okrent"/>
    <s v="How Have Agricultural Policies Influenced Caloric Consumption in the United States"/>
    <x v="129"/>
    <x v="3"/>
    <x v="3"/>
    <x v="11"/>
  </r>
  <r>
    <s v="Rickard, B., A. Okrent, and J. Alston."/>
    <s v="How Have Agricultural Policies Influenced Caloric Consumption in the United States."/>
    <x v="129"/>
    <x v="3"/>
    <x v="7"/>
    <x v="11"/>
  </r>
  <r>
    <s v="A. Okrent"/>
    <s v="Impact of Agricultural Policies on Caloric Consumption"/>
    <x v="130"/>
    <x v="3"/>
    <x v="3"/>
    <x v="11"/>
  </r>
  <r>
    <s v="Jones, C., and R.  Sands"/>
    <s v="Impact of Agricultural Productivity Gains on Greenhouse Gas Emissions: A Global Analysis"/>
    <x v="1"/>
    <x v="3"/>
    <x v="2"/>
    <x v="2"/>
  </r>
  <r>
    <s v="Lin, B., and J. Guthrie"/>
    <s v="Impact on energy, sodium and dietary fibre intakes of vegetables prepared at home and away from home in the USA"/>
    <x v="43"/>
    <x v="3"/>
    <x v="3"/>
    <x v="11"/>
  </r>
  <r>
    <s v="J. Pender"/>
    <s v="Impacts of Community-Driven Development Programs on Income and Asset Acquisition in Africa: The Case of Nigeria."/>
    <x v="131"/>
    <x v="3"/>
    <x v="2"/>
    <x v="10"/>
  </r>
  <r>
    <s v="J. Todd"/>
    <s v="Implications of a Sugar-Sweetened Beverage (SSB) Tax When Substitutions to Non-Beverage Items Are Considered"/>
    <x v="132"/>
    <x v="3"/>
    <x v="3"/>
    <x v="11"/>
  </r>
  <r>
    <s v="Kiawu, A., and K. Jones"/>
    <s v="Implications of Food Aid and Remittances for West African Food Import Demand"/>
    <x v="133"/>
    <x v="3"/>
    <x v="0"/>
    <x v="22"/>
  </r>
  <r>
    <s v="Hagerman, A."/>
    <s v="Influence of Climate Factors on Spatial Distribution of Texas Cattle Breeds-"/>
    <x v="64"/>
    <x v="3"/>
    <x v="0"/>
    <x v="8"/>
  </r>
  <r>
    <s v="Effland, A."/>
    <s v="International Programs of the U.S. Department of Agriculture: Cross Purposes of a Delicate Balance?"/>
    <x v="134"/>
    <x v="3"/>
    <x v="0"/>
    <x v="1"/>
  </r>
  <r>
    <s v="Stewart, H., D. Dong, and A. Carlson"/>
    <s v="Is Generational Change Contributing to the Decline in Fluid Milk Consumption?"/>
    <x v="63"/>
    <x v="3"/>
    <x v="3"/>
    <x v="11"/>
  </r>
  <r>
    <s v="P. Heisey"/>
    <s v="Is the Share of Agricultural Maintenance Research Rising in the United States?"/>
    <x v="12"/>
    <x v="3"/>
    <x v="2"/>
    <x v="9"/>
  </r>
  <r>
    <s v="Hertz, T., and S. Zahniser"/>
    <s v="Is There a Farm Labor Shortage?"/>
    <x v="1"/>
    <x v="3"/>
    <x v="8"/>
    <x v="23"/>
  </r>
  <r>
    <s v="Ball, V., D. Schimmelpfennig, and S. Wang"/>
    <s v="Is U.S. Agricultural Productivity Growth Slowing?"/>
    <x v="23"/>
    <x v="3"/>
    <x v="2"/>
    <x v="9"/>
  </r>
  <r>
    <s v="Ball, E., D. Schimmelpfennig, and S. Wang."/>
    <s v="Is U.S. Agricultural Productivity Growth Slowing?."/>
    <x v="77"/>
    <x v="3"/>
    <x v="7"/>
    <x v="15"/>
  </r>
  <r>
    <s v="T. Park and J. Weber"/>
    <s v="Keeping ARMS Relevant: Extracting Additional Information from ARMS"/>
    <x v="3"/>
    <x v="3"/>
    <x v="13"/>
    <x v="20"/>
  </r>
  <r>
    <s v="Ollinger, M. K. ralson, J. Guthrie"/>
    <s v="Location, School Characteristics, and the Cost of School Meals "/>
    <x v="63"/>
    <x v="3"/>
    <x v="3"/>
    <x v="7"/>
  </r>
  <r>
    <s v="MacDonald, J., and N. Key"/>
    <s v="Market Power in Poultry Production Contracting? Evidence from a Farm Survey"/>
    <x v="7"/>
    <x v="3"/>
    <x v="2"/>
    <x v="21"/>
  </r>
  <r>
    <s v="Canning, P."/>
    <s v="Maximum-Likelihood Estimates of A US Multiregional Household Expenditure System&quot;"/>
    <x v="135"/>
    <x v="3"/>
    <x v="3"/>
    <x v="12"/>
  </r>
  <r>
    <s v="S. Low"/>
    <s v="Measurement and Story-Telling in Regional Science: An Intergenerational Perspective on Lessons Learned from Andrew Isserman."/>
    <x v="56"/>
    <x v="3"/>
    <x v="2"/>
    <x v="10"/>
  </r>
  <r>
    <s v="Hansen, L., M. Ribaudo"/>
    <s v="Minimizing costs of reducing agricultural nitrogen loadings: choosing between on- and off-field conservation practices."/>
    <x v="136"/>
    <x v="3"/>
    <x v="2"/>
    <x v="2"/>
  </r>
  <r>
    <s v="Jones, C., C. Nickerson, and P. Heisey"/>
    <s v="New Uses of Old Tools? Greenhouse Gas Mitigation with Agriculture Sector Policies"/>
    <x v="23"/>
    <x v="3"/>
    <x v="2"/>
    <x v="2"/>
  </r>
  <r>
    <s v="McBride, W., and C. Greene"/>
    <s v="Organic Data and Research from the ARMS Survey: Findings on Competitiveness of the Organic Soybean Sector"/>
    <x v="137"/>
    <x v="3"/>
    <x v="11"/>
    <x v="23"/>
  </r>
  <r>
    <s v="C. Osteen"/>
    <s v="Policy dilemma of innovation: An info-gap approach"/>
    <x v="138"/>
    <x v="3"/>
    <x v="2"/>
    <x v="9"/>
  </r>
  <r>
    <s v="J. Todd"/>
    <s v="Predicting the Effects of Sugar-Sweetened Beverage Taxes on Food and Beverage Demand in a Large Demand System"/>
    <x v="1"/>
    <x v="3"/>
    <x v="3"/>
    <x v="14"/>
  </r>
  <r>
    <s v="Coleman-Jensen, A."/>
    <s v="Predictors of U.S. Food Insecurity Across Nonmetropolitan, Suburban, and Principal City Residence During the Great Recession"/>
    <x v="139"/>
    <x v="3"/>
    <x v="3"/>
    <x v="11"/>
  </r>
  <r>
    <s v="Key, N."/>
    <s v="Production Contracts and Farm Business Growth and Survival."/>
    <x v="7"/>
    <x v="3"/>
    <x v="2"/>
    <x v="5"/>
  </r>
  <r>
    <s v="Fuglie, K., and S.L. Wang"/>
    <s v="Productivity Growth in Global Agriculture Shifting to Developing Countries"/>
    <x v="21"/>
    <x v="3"/>
    <x v="2"/>
    <x v="9"/>
  </r>
  <r>
    <s v="Fuglie, K., and S. Wang."/>
    <s v="Productivity Growth in Global Agriculture Shifting to Developing Countries."/>
    <x v="21"/>
    <x v="3"/>
    <x v="7"/>
    <x v="9"/>
  </r>
  <r>
    <s v="Greene, C., and M. Livingston"/>
    <s v="Profitability of organic and conventional soybean production under ‘green payments’ in carbon offset programs."/>
    <x v="140"/>
    <x v="3"/>
    <x v="2"/>
    <x v="23"/>
  </r>
  <r>
    <s v="Volpe, R."/>
    <s v="Promotional Competition Between Supermarkets"/>
    <x v="141"/>
    <x v="3"/>
    <x v="3"/>
    <x v="14"/>
  </r>
  <r>
    <s v="Volpe, R."/>
    <s v="Promotional Timing for Substitutes and Complements at Major U.S. Supermarkets"/>
    <x v="142"/>
    <x v="3"/>
    <x v="3"/>
    <x v="14"/>
  </r>
  <r>
    <s v="MacDonald, J."/>
    <s v="Railroads and Price Discrimination: The Roles of Competition, Information, and Regulation"/>
    <x v="141"/>
    <x v="3"/>
    <x v="2"/>
    <x v="21"/>
  </r>
  <r>
    <s v="Hagerman, A."/>
    <s v="Rapid Effective Trace-back Capability Value: a Case Study of Foot and Mouth in the Texas High Plains"/>
    <x v="143"/>
    <x v="3"/>
    <x v="0"/>
    <x v="8"/>
  </r>
  <r>
    <s v="Ferrier, P, and Buzby, J."/>
    <s v="Response to Comment on &quot;The Economic Efficiency of Sampling Size: The Case of Beef Trim&quot;"/>
    <x v="144"/>
    <x v="3"/>
    <x v="12"/>
    <x v="8"/>
  </r>
  <r>
    <s v="Ferrier, P., and J. Buzby."/>
    <s v="Response to Mark Powell's Comments."/>
    <x v="145"/>
    <x v="3"/>
    <x v="7"/>
    <x v="11"/>
  </r>
  <r>
    <s v="Fernandez-Cornejo, J., and S. Wechsler"/>
    <s v="Revisiting the Impact of Bt Corn Adoption by U.S. Farmers."/>
    <x v="18"/>
    <x v="3"/>
    <x v="2"/>
    <x v="23"/>
  </r>
  <r>
    <s v="Livingston, M."/>
    <s v="Risk attitudes and premiums of U.S. corn and soybean producers: an empirical investigation."/>
    <x v="81"/>
    <x v="3"/>
    <x v="2"/>
    <x v="5"/>
  </r>
  <r>
    <s v="Cooper, J., R. Ebel"/>
    <s v="Sampling error in U.S. field crop unit process data for life cycle assessment"/>
    <x v="146"/>
    <x v="3"/>
    <x v="11"/>
    <x v="2"/>
  </r>
  <r>
    <s v="A. Borchers"/>
    <s v="Social costs from proximity to hydraulic fracturing in New York State"/>
    <x v="71"/>
    <x v="3"/>
    <x v="2"/>
    <x v="2"/>
  </r>
  <r>
    <s v="Weber, J."/>
    <s v="Social learning and technology adoption: the case of coffee pruning in Peru."/>
    <x v="29"/>
    <x v="3"/>
    <x v="2"/>
    <x v="9"/>
  </r>
  <r>
    <s v="Jones, K., Muhammand, A, Mathews, K."/>
    <s v="Source Differentiated Analysis of Exchange Rate Effects on U.S. Beef Imports"/>
    <x v="147"/>
    <x v="3"/>
    <x v="0"/>
    <x v="1"/>
  </r>
  <r>
    <s v="Ahearn, M."/>
    <s v="Strengthening Agricultural and Food Related Science and Education: A Conversation with Sonny Ramaswamy, Director USDA National Institute of Food and Agriculture"/>
    <x v="21"/>
    <x v="3"/>
    <x v="2"/>
    <x v="9"/>
  </r>
  <r>
    <s v="Ollinger, M."/>
    <s v="Structural Change in the Meat and Poultry Industry and Food Safety Regulations"/>
    <x v="0"/>
    <x v="3"/>
    <x v="3"/>
    <x v="18"/>
  </r>
  <r>
    <s v="Williamson, J., and A. Katchova."/>
    <s v="Tax-Exempt Bond Financing for Beginning and Low-Equity Farmers: The Case of Aggie Bonds."/>
    <x v="7"/>
    <x v="3"/>
    <x v="7"/>
    <x v="15"/>
  </r>
  <r>
    <s v="Williamson, J."/>
    <s v="Tax-Exempt Bond Financing for Beginning and Low-Equity Farmers: The Case of Aggie Bonds.”"/>
    <x v="7"/>
    <x v="3"/>
    <x v="2"/>
    <x v="16"/>
  </r>
  <r>
    <s v="Kuethe, T., and M. Morehart"/>
    <s v="The Agricultural Resource Management Survey: An Information System for Production Agriculture."/>
    <x v="3"/>
    <x v="3"/>
    <x v="2"/>
    <x v="20"/>
  </r>
  <r>
    <s v="Fuglie, K., P. Heisey, J. King, and D. Schimmelpfennig."/>
    <s v="The Contribution of Private Industry to Agricultural Innovation"/>
    <x v="148"/>
    <x v="3"/>
    <x v="2"/>
    <x v="9"/>
  </r>
  <r>
    <s v="Marre, A., and J. Pender"/>
    <s v="The Distribution of Household Net Worth Within and Across Rural Areas: Are There Links to the Natural Resource Base?"/>
    <x v="1"/>
    <x v="3"/>
    <x v="2"/>
    <x v="10"/>
  </r>
  <r>
    <s v="A. Carlson"/>
    <s v="The Economics of Health and Vitamin Consumption"/>
    <x v="23"/>
    <x v="3"/>
    <x v="3"/>
    <x v="11"/>
  </r>
  <r>
    <s v="Anekwe, T. and I. Rahkovsky"/>
    <s v="The Effect of a Vaccination Program on Child Anthropometry: Evidence from India’s Universal Immunization Program"/>
    <x v="149"/>
    <x v="3"/>
    <x v="3"/>
    <x v="11"/>
  </r>
  <r>
    <s v="Weber, J."/>
    <s v="The Effects of a Natural Gas Boom on Employment and Income in Colorado, Texas, and Wyoming"/>
    <x v="36"/>
    <x v="3"/>
    <x v="2"/>
    <x v="10"/>
  </r>
  <r>
    <s v="Sneeringer, S., and T. Hertz"/>
    <s v="The Effects of Large-Scale Hog Production on Local Labor Markets."/>
    <x v="7"/>
    <x v="3"/>
    <x v="2"/>
    <x v="20"/>
  </r>
  <r>
    <s v="Volpe, R., A. Okrent, and E. Leibtag."/>
    <s v="The Effects of Retailer Concentration and Store Format on the Healthfulness on Consumers’ Food Purchasing Decisions"/>
    <x v="1"/>
    <x v="3"/>
    <x v="3"/>
    <x v="11"/>
  </r>
  <r>
    <s v="Durst, R."/>
    <s v="The Effects of the Federal Estate Tax on Farm Households"/>
    <x v="21"/>
    <x v="3"/>
    <x v="2"/>
    <x v="16"/>
  </r>
  <r>
    <s v="Durst, R."/>
    <s v="The Effects of the Federal Estate Tax on Farm Households."/>
    <x v="21"/>
    <x v="3"/>
    <x v="7"/>
    <x v="16"/>
  </r>
  <r>
    <s v="Shane, M., and D. Kelch. "/>
    <s v="The Eurozone Sovereign Debt Problem: What It Means for U.S. Exports"/>
    <x v="48"/>
    <x v="3"/>
    <x v="0"/>
    <x v="19"/>
  </r>
  <r>
    <s v="Muhammad, A., and L. McPhail"/>
    <s v="The Evolution of Foreign Wine Demand in China"/>
    <x v="150"/>
    <x v="3"/>
    <x v="0"/>
    <x v="6"/>
  </r>
  <r>
    <s v="Dillard, J., T. Kuethe, C. Dobbins, M. Boehlje, and R. Florax."/>
    <s v="The Impacts of the Tax-Deferred Exchange Provision on Farm Real Estate Values."/>
    <x v="4"/>
    <x v="3"/>
    <x v="7"/>
    <x v="16"/>
  </r>
  <r>
    <s v="Kuethe, T., and J. Ifft"/>
    <s v="The Information Content of Farmland Value Surveys"/>
    <x v="3"/>
    <x v="3"/>
    <x v="2"/>
    <x v="2"/>
  </r>
  <r>
    <s v="Ferrier, P."/>
    <s v="The Producer Welfare Effects of Trade Liberalization when Goods are Perishable and Habit Forming: the Case of Asparagus"/>
    <x v="29"/>
    <x v="3"/>
    <x v="0"/>
    <x v="1"/>
  </r>
  <r>
    <s v="Toole, A. "/>
    <s v="The R&amp;D Investment-Uncertainty Relationship: Do Strategic Rivalry and Firm Size Matter?"/>
    <x v="151"/>
    <x v="3"/>
    <x v="2"/>
    <x v="9"/>
  </r>
  <r>
    <s v="Hamrick, K."/>
    <s v="The time cost of access to food--Distance to the grocery store as measured in minutes"/>
    <x v="152"/>
    <x v="3"/>
    <x v="3"/>
    <x v="14"/>
  </r>
  <r>
    <s v="Hamrick, K., and D. Hopkins."/>
    <s v="The time cost of access to food--Distance to the grocery store as measured in minutes."/>
    <x v="152"/>
    <x v="3"/>
    <x v="7"/>
    <x v="12"/>
  </r>
  <r>
    <s v="Hoffmann, S."/>
    <s v="The Willingness to Pay for Mortality Risk Reductions in Mongolia"/>
    <x v="57"/>
    <x v="3"/>
    <x v="3"/>
    <x v="18"/>
  </r>
  <r>
    <s v="Jones, K., A. Hagerman, and A. Muhammad"/>
    <s v="Theme Issue Overview: Emerging Issues in Global Animal Product Trade"/>
    <x v="21"/>
    <x v="3"/>
    <x v="0"/>
    <x v="1"/>
  </r>
  <r>
    <s v="Nord, M."/>
    <s v="To What Extent Is Food Insecurity in U.S. Households Frequent or Persistent"/>
    <x v="91"/>
    <x v="3"/>
    <x v="3"/>
    <x v="11"/>
  </r>
  <r>
    <s v="MacDonald, S., and F. Tuan"/>
    <s v="Toward a Consumer Economy in China: Implications of Changing Wage Policies for US Cotton Exports"/>
    <x v="29"/>
    <x v="3"/>
    <x v="0"/>
    <x v="6"/>
  </r>
  <r>
    <s v="Mathews, K., K. Jones,  R. Johnson, and M. McConnell"/>
    <s v="Trade-Adjusted Measures of Productivity Increases in U.S. Hog Production"/>
    <x v="153"/>
    <x v="3"/>
    <x v="0"/>
    <x v="9"/>
  </r>
  <r>
    <s v="K. Jones"/>
    <s v="U.S. Citrus Import Demand: Seasonality and Substitution"/>
    <x v="154"/>
    <x v="3"/>
    <x v="0"/>
    <x v="0"/>
  </r>
  <r>
    <s v="Claassen, R., D. Hellerstein, and S.G. Kim"/>
    <s v="Using Mixed Logit in Land Use Models: Can Expectation-Maximization (EM) Algorithms Facilitate Estimation?"/>
    <x v="1"/>
    <x v="3"/>
    <x v="2"/>
    <x v="2"/>
  </r>
  <r>
    <s v="Muhammad, A., and A. D'Souza"/>
    <s v="Violence, Instability, and Trade: Evidence from Kenya's Cut Flower Sector"/>
    <x v="131"/>
    <x v="3"/>
    <x v="0"/>
    <x v="1"/>
  </r>
  <r>
    <s v="Shane, M."/>
    <s v="What the Eurozone Problem Means for U.S. Agriculture"/>
    <x v="21"/>
    <x v="3"/>
    <x v="0"/>
    <x v="19"/>
  </r>
  <r>
    <s v="D’Souza, A."/>
    <s v="Who Bribes in Public Contracting and Why: Worldwide Evidence from Firms"/>
    <x v="155"/>
    <x v="3"/>
    <x v="0"/>
    <x v="6"/>
  </r>
  <r>
    <s v="Weber, J."/>
    <s v="Who does not respond to the Agricultural Resource Management Survey and does it matter?"/>
    <x v="1"/>
    <x v="3"/>
    <x v="2"/>
    <x v="20"/>
  </r>
  <r>
    <s v="Beckman, J., and I. Xiarchos."/>
    <s v="Why are California farmers adopting more (and larger) renewable energy operations."/>
    <x v="75"/>
    <x v="3"/>
    <x v="7"/>
    <x v="2"/>
  </r>
  <r>
    <s v="Beckman, J."/>
    <s v="Why are California farmers adopting more (and larger) renewable energy operations?"/>
    <x v="75"/>
    <x v="3"/>
    <x v="2"/>
    <x v="2"/>
  </r>
  <r>
    <s v="Nord, M."/>
    <s v="Youth Are Less Likely To Be Food Insecure Than Adults in the Same Household"/>
    <x v="91"/>
    <x v="3"/>
    <x v="3"/>
    <x v="11"/>
  </r>
  <r>
    <s v="Burnett, P., T. Kuethe, and C. Price"/>
    <s v=" Consumer Preferences for Locally Grown Produce: An Analysis of Willingness-to-Pay and Geographic Scale"/>
    <x v="156"/>
    <x v="4"/>
    <x v="2"/>
    <x v="14"/>
  </r>
  <r>
    <s v="Calvin, L., and P. Martin."/>
    <s v=" The U.S. Produce Industry: Labor-Intensive Commodities in a Global Market"/>
    <x v="1"/>
    <x v="4"/>
    <x v="0"/>
    <x v="0"/>
  </r>
  <r>
    <s v="Muhammad, A., L. McPhail, and J. Kiawu."/>
    <s v=" Do U.S. Cotton Subsidies Affect Competing Exporters? An Analysis of Import Demand in China"/>
    <x v="157"/>
    <x v="4"/>
    <x v="0"/>
    <x v="6"/>
  </r>
  <r>
    <s v="Low, S., and S. Weiler."/>
    <s v=" Employment Risk, Returns, and Entrepreneurship"/>
    <x v="94"/>
    <x v="4"/>
    <x v="2"/>
    <x v="21"/>
  </r>
  <r>
    <s v="Featherstone, A., T. Park, and J. Weber."/>
    <s v=" Keeping ARMS Relevant: Extracting Additional Information from ARMS"/>
    <x v="3"/>
    <x v="4"/>
    <x v="2"/>
    <x v="4"/>
  </r>
  <r>
    <s v="Featherstone, A., T. Park, and J. Weber."/>
    <s v=" Keeping ARMS Relevant: Extracting Additional Information from ARMS"/>
    <x v="22"/>
    <x v="4"/>
    <x v="2"/>
    <x v="24"/>
  </r>
  <r>
    <s v="Lin, B."/>
    <s v=" Measuring Weight Outcomes for Obesity Intervention Strategies: The Case of a Sugar-Sweetened Beverage Tax"/>
    <x v="158"/>
    <x v="4"/>
    <x v="3"/>
    <x v="11"/>
  </r>
  <r>
    <s v="Markley, D., and S. Low"/>
    <s v=" Wealth, Entrepreneurship, and Rural Livelihoods"/>
    <x v="21"/>
    <x v="4"/>
    <x v="2"/>
    <x v="10"/>
  </r>
  <r>
    <s v="Ribaudo, M., J. Delgado, and M. Livingston."/>
    <s v="&quot;Preliminary assessment of nitrous oxide offsets in a cap and trade program"/>
    <x v="18"/>
    <x v="4"/>
    <x v="2"/>
    <x v="2"/>
  </r>
  <r>
    <s v="Isengildina-Massa, O., S. MacDonald, and R. Xie"/>
    <s v="A Comprehensive Evaluation of USDA Cotton Forecasts"/>
    <x v="63"/>
    <x v="4"/>
    <x v="0"/>
    <x v="4"/>
  </r>
  <r>
    <s v="Baldwin, K., K. Foster, and K. Jones."/>
    <s v="A Stochastic Approach to Evaluating Livestock Marketing Policy Initiatives"/>
    <x v="133"/>
    <x v="4"/>
    <x v="0"/>
    <x v="8"/>
  </r>
  <r>
    <s v="Pruitt, J., J. Gillespie, R. Nehring, and B. Qushim"/>
    <s v="Adoption of Technology, Management Practices, and Production Systems by U.S. Beef Cow-calf Producers"/>
    <x v="7"/>
    <x v="4"/>
    <x v="2"/>
    <x v="8"/>
  </r>
  <r>
    <s v="Kirwan, B., S. Uchida, and K. White."/>
    <s v="Aggregate and Farm-level Productivity Growth in Tobacco: Before and After the Quota Buyout"/>
    <x v="1"/>
    <x v="4"/>
    <x v="0"/>
    <x v="20"/>
  </r>
  <r>
    <s v="Rada, N., and S. Buccola."/>
    <s v="Agricultural policy and productivity: evidence from Brazilian censuses"/>
    <x v="29"/>
    <x v="4"/>
    <x v="0"/>
    <x v="9"/>
  </r>
  <r>
    <s v="Liefert, W., P. Westcott, and J. Wainio. "/>
    <s v="Alternative Policies to Agricultural Export Bans That are Less Market-Distorting"/>
    <x v="1"/>
    <x v="4"/>
    <x v="0"/>
    <x v="1"/>
  </r>
  <r>
    <s v="Loesch, C., R. Reynolds, and L. Hansen"/>
    <s v="An Economic Assessment of Re-directing Breeding Waterfowl Habitat Conservation Efforts in Regard to Climate Change"/>
    <x v="159"/>
    <x v="4"/>
    <x v="2"/>
    <x v="2"/>
  </r>
  <r>
    <s v="Zahniser, S., and T. Hertz"/>
    <s v="Analyzing the Effects of Immigration Reforms on Agriculture"/>
    <x v="21"/>
    <x v="4"/>
    <x v="8"/>
    <x v="10"/>
  </r>
  <r>
    <s v="Hoffmann, S."/>
    <s v="Annual Cost of Illness and Quality-Adjusted Life Year Losses in the United States Due to 14 Foodborne Pathogens"/>
    <x v="160"/>
    <x v="4"/>
    <x v="3"/>
    <x v="18"/>
  </r>
  <r>
    <s v="Cho, S., E. Yu, R. Roberts, S. Kim, and D. Lee. "/>
    <s v="Applying Directed Acyclic Graphs to Assist Specification of a Hedonic Model"/>
    <x v="161"/>
    <x v="4"/>
    <x v="2"/>
    <x v="24"/>
  </r>
  <r>
    <s v="Shumway, C., J. Delgado, T. Bunch, L. Hansen, and M. Ribaudo"/>
    <s v="Best Nitrogen Management Practices Can Reduce the Potential Flux of Nitrogen Out of the Arkansas Delta"/>
    <x v="162"/>
    <x v="4"/>
    <x v="2"/>
    <x v="2"/>
  </r>
  <r>
    <s v="Thornsbury, S."/>
    <s v="Capturing Demand for Functional Foods: A Case Study from the Tart Cherry Industry"/>
    <x v="1"/>
    <x v="4"/>
    <x v="0"/>
    <x v="11"/>
  </r>
  <r>
    <s v="Key, N., and S. Sneeringer."/>
    <s v="Carbon Emissions, Renewable Electricity and Profits: Comparing Alternative Policies to Promote Anaerobic Digesters in Dairies"/>
    <x v="18"/>
    <x v="4"/>
    <x v="2"/>
    <x v="2"/>
  </r>
  <r>
    <s v="Key, N., and S. Sneeringer. "/>
    <s v="Carbon Markets and Methane Digesters: Potential Implications for the Dairy Sector"/>
    <x v="7"/>
    <x v="4"/>
    <x v="2"/>
    <x v="2"/>
  </r>
  <r>
    <s v="Newman, C., J. Todd, and M. Ver Ploeg. "/>
    <s v="Children’s Participation in Multiple Food Assistance Programs: Changes from 1990 to 2008"/>
    <x v="163"/>
    <x v="4"/>
    <x v="3"/>
    <x v="7"/>
  </r>
  <r>
    <s v="Hahn, W."/>
    <s v="Consumer Response to Recent BSE Events"/>
    <x v="164"/>
    <x v="4"/>
    <x v="0"/>
    <x v="4"/>
  </r>
  <r>
    <s v="Ifft, J."/>
    <s v="Consumer Valuation of Safety Labeled Free Range Chicken: Results of a Field Experiment in Hanoi"/>
    <x v="29"/>
    <x v="4"/>
    <x v="2"/>
    <x v="18"/>
  </r>
  <r>
    <s v="Huang, K., and S. Huang,"/>
    <s v="Consumer welfare effects of increased food and energy prices"/>
    <x v="165"/>
    <x v="4"/>
    <x v="10"/>
    <x v="14"/>
  </r>
  <r>
    <s v="Mancino, L., and F. Kuchler."/>
    <s v="Demand for Whole-Grain Bread Before and After the Release of the Dietary Guidelines"/>
    <x v="23"/>
    <x v="4"/>
    <x v="3"/>
    <x v="11"/>
  </r>
  <r>
    <s v="Mishra, A., H. El-Osta, and M. Ahearn."/>
    <s v="Determinants of Health Care Expenditures of the Self-Employed: The Case of U.S. Farm Households"/>
    <x v="29"/>
    <x v="4"/>
    <x v="2"/>
    <x v="10"/>
  </r>
  <r>
    <s v="McPhail, L., and A. Muhammad. "/>
    <s v="Disentangling Corn Price Volatility: the Role of Global Demand, Speculation, and Energy"/>
    <x v="157"/>
    <x v="4"/>
    <x v="0"/>
    <x v="4"/>
  </r>
  <r>
    <s v="Yeboah, O., S. Shaik, S. Wozniak, and A. Allen."/>
    <s v="Does the WTO Increase Trade? The Case of U.S. Cocoa Imports from WTO-Member Producing Countries"/>
    <x v="164"/>
    <x v="4"/>
    <x v="0"/>
    <x v="1"/>
  </r>
  <r>
    <s v="Tandon, S."/>
    <s v="Economic Reform, Voting, and Local Political Intervention"/>
    <x v="11"/>
    <x v="4"/>
    <x v="0"/>
    <x v="24"/>
  </r>
  <r>
    <s v="Beckman, J., and M. Livingston. "/>
    <s v="Effects of Manure Use and Use Restrictions on Variable Production Costs and Net Incomes for U.S. Corn Producers"/>
    <x v="7"/>
    <x v="4"/>
    <x v="2"/>
    <x v="2"/>
  </r>
  <r>
    <s v="Hagerman, A."/>
    <s v="Emergency vaccination to control foot-and-mouth disease: implications of its inclusion as a U.S. policy option"/>
    <x v="23"/>
    <x v="4"/>
    <x v="0"/>
    <x v="8"/>
  </r>
  <r>
    <s v="Marshall, E., and M. Weinberg "/>
    <s v="Environmental Dimensions of Bioenergy Development"/>
    <x v="166"/>
    <x v="4"/>
    <x v="2"/>
    <x v="2"/>
  </r>
  <r>
    <s v="Kuethe, T., and R. Keeney. "/>
    <s v="Environmental Externalities and Residential Property Values: Externalized Costs Along the House Price Distribution"/>
    <x v="4"/>
    <x v="4"/>
    <x v="2"/>
    <x v="2"/>
  </r>
  <r>
    <s v="Bagi, F., and R. Reeder"/>
    <s v="Factors Affecting Farmer Participation in Agritourism"/>
    <x v="18"/>
    <x v="4"/>
    <x v="2"/>
    <x v="10"/>
  </r>
  <r>
    <s v="D. Newton"/>
    <s v="Factors Influencing Job Choice Among Agricultural Economics Professionals"/>
    <x v="7"/>
    <x v="4"/>
    <x v="14"/>
    <x v="20"/>
  </r>
  <r>
    <s v="Weber, J."/>
    <s v="Fair Trade-Organic Coffee Cooperatives, Migration, and Secondary Schooling in Southern Mexico"/>
    <x v="89"/>
    <x v="4"/>
    <x v="2"/>
    <x v="1"/>
  </r>
  <r>
    <s v="Salois, M., C. Moss, and K. Erickson"/>
    <s v="Farm Income, Population, and Farmland Prices: A Relative Information Approach"/>
    <x v="41"/>
    <x v="4"/>
    <x v="2"/>
    <x v="20"/>
  </r>
  <r>
    <s v="Duquette, E., N. Higgins, and J. Horowitz. "/>
    <s v="Farmer Discount Rates: Experimental Evidence"/>
    <x v="1"/>
    <x v="4"/>
    <x v="2"/>
    <x v="5"/>
  </r>
  <r>
    <s v="Kuethe, T., and A. Borchers. "/>
    <s v="Farmland Assessment Through Multiple Regression Analysis"/>
    <x v="167"/>
    <x v="4"/>
    <x v="2"/>
    <x v="2"/>
  </r>
  <r>
    <s v="Rahkovsky, I., and C. Gregory."/>
    <s v="Food prices and blood cholesterol"/>
    <x v="158"/>
    <x v="4"/>
    <x v="3"/>
    <x v="11"/>
  </r>
  <r>
    <s v="Arnade, C., F. Kuchler, and L. Calvin."/>
    <s v="Food Safety and Spinach Demand: A Generalized Error Correction Model"/>
    <x v="18"/>
    <x v="4"/>
    <x v="12"/>
    <x v="18"/>
  </r>
  <r>
    <s v="Gale, F., and D. Hu. "/>
    <s v="Food Safety Pressures Push Integration in China’s Agricultural Sector"/>
    <x v="1"/>
    <x v="4"/>
    <x v="0"/>
    <x v="18"/>
  </r>
  <r>
    <s v="Rada, N."/>
    <s v="Hired-Labor Demand on Chinese Household Farms"/>
    <x v="168"/>
    <x v="4"/>
    <x v="0"/>
    <x v="6"/>
  </r>
  <r>
    <s v="Tuan, F. "/>
    <s v="How Does Biotech Labeling Affect Consumers’ Purchasing Behavior? A Case Study of Vegetable Oils in Nanjing, China"/>
    <x v="169"/>
    <x v="4"/>
    <x v="0"/>
    <x v="18"/>
  </r>
  <r>
    <s v="Weber, J., and N. Key"/>
    <s v="How Much Do Decoupled Payments Affect Production? An Instrumental Variable Approach with Panel Data"/>
    <x v="1"/>
    <x v="4"/>
    <x v="2"/>
    <x v="24"/>
  </r>
  <r>
    <s v="Nord, M."/>
    <s v="How Much Does the Supplemental Nutrition Assistance Program Alleviate Food Insecurity? Evidence from Recent Programme Leavers"/>
    <x v="43"/>
    <x v="4"/>
    <x v="3"/>
    <x v="7"/>
  </r>
  <r>
    <s v="Zahniser, S., and T. Hertz"/>
    <s v="Immigration Policy and Its Possible Effects on U.S. Agriculture: A Simulation Analysis"/>
    <x v="1"/>
    <x v="4"/>
    <x v="11"/>
    <x v="24"/>
  </r>
  <r>
    <s v="McPhail, L."/>
    <s v="Impact of US biofuel policy on US corn and gasoline price variability"/>
    <x v="170"/>
    <x v="4"/>
    <x v="0"/>
    <x v="2"/>
  </r>
  <r>
    <s v="Nkonya, E., D. Phillip, T. Mogues, J. Pender, and E. Kato."/>
    <s v="Impacts of Community-Driven Development Programs on Income and Asset Acquisition in Africa: The Case of Nigeria"/>
    <x v="131"/>
    <x v="4"/>
    <x v="2"/>
    <x v="6"/>
  </r>
  <r>
    <s v="Du, X. and M. McPhail"/>
    <s v="Inside the Black Box: the Price Linkage and Transmission between Energy and Agricultural Markets"/>
    <x v="170"/>
    <x v="4"/>
    <x v="0"/>
    <x v="2"/>
  </r>
  <r>
    <s v="Huang, S., and K. Huang."/>
    <s v="Marketing Effects of U.S. Fresh Produce Imports"/>
    <x v="0"/>
    <x v="4"/>
    <x v="12"/>
    <x v="14"/>
  </r>
  <r>
    <s v="M. Harris, K. Erickson, and C. Hallahan."/>
    <s v="Measuring the Financial Health of U.S. Production Agriculture"/>
    <x v="126"/>
    <x v="4"/>
    <x v="15"/>
    <x v="20"/>
  </r>
  <r>
    <s v="Brewer, B., C. Wilson, A. Featherstone, M. Harris, K. Erickson, and C. Hallahan."/>
    <s v="Measuring the Financial Health of U.S. Production Agriculture."/>
    <x v="126"/>
    <x v="4"/>
    <x v="7"/>
    <x v="3"/>
  </r>
  <r>
    <s v="Key, N., and G. Tallard."/>
    <s v="Mitigating Methane Emissions from Livestock: A Global Analysis of Sectoral Policies"/>
    <x v="64"/>
    <x v="4"/>
    <x v="2"/>
    <x v="2"/>
  </r>
  <r>
    <s v="Dong, D., and H. Stewart. "/>
    <s v="Modeling A Household's Choice among Food Store Types"/>
    <x v="1"/>
    <x v="4"/>
    <x v="3"/>
    <x v="14"/>
  </r>
  <r>
    <s v="Arnade, C., K. Jones, and K. Mathews. "/>
    <s v="One More Step to Efficient Estimation of Error Correction Models"/>
    <x v="81"/>
    <x v="4"/>
    <x v="0"/>
    <x v="2"/>
  </r>
  <r>
    <s v="Martinez, S."/>
    <s v="Pork Quality and Marketing Contracts in the U.S. Pork Industry"/>
    <x v="171"/>
    <x v="4"/>
    <x v="3"/>
    <x v="8"/>
  </r>
  <r>
    <s v="Leister, A. "/>
    <s v="Potential Frequency and Intensity of the Special Safeguard Mechanism"/>
    <x v="172"/>
    <x v="4"/>
    <x v="0"/>
    <x v="6"/>
  </r>
  <r>
    <s v="Singerman, A., K. Delate, C. Chase, C. Greene, M. Livingston, S. Lence, and C. Hart"/>
    <s v="Profitability of organic and conventional soybean production under ‘green payments’ in carbon offset programs"/>
    <x v="140"/>
    <x v="4"/>
    <x v="2"/>
    <x v="2"/>
  </r>
  <r>
    <s v="Adjemian, M. "/>
    <s v="Quantifying the WASDE Announcement Effect"/>
    <x v="1"/>
    <x v="4"/>
    <x v="0"/>
    <x v="4"/>
  </r>
  <r>
    <s v="Hoffmann, S., M. Batz, and J. Morris"/>
    <s v="Ranking the Disease Burden of 14 Pathogens in Food Sources in the United States Using Attribution Data from Outbreak Investigations and Expert Elicitation"/>
    <x v="160"/>
    <x v="4"/>
    <x v="3"/>
    <x v="18"/>
  </r>
  <r>
    <s v="Shortle, J., M. Ribaudo, R. Horan, and D. Blandford"/>
    <s v="Reforming Agricultural Nonpoint Pollution Policy in an Increasingly Budget-Constrained Environment"/>
    <x v="173"/>
    <x v="4"/>
    <x v="2"/>
    <x v="2"/>
  </r>
  <r>
    <s v="Danielson, C., J. Klerman, M. Andrews, and D. Krimm"/>
    <s v="Reporting Requirement and Asset Test Policies in the Supplemental Nutrition Assistance Program"/>
    <x v="174"/>
    <x v="4"/>
    <x v="3"/>
    <x v="7"/>
  </r>
  <r>
    <s v="S. Blank, K. Erickson., and C. Hallahan"/>
    <s v="Rising Farmland Values: An Indicator of Regional Economic Performance or a Speculative Bubble?"/>
    <x v="126"/>
    <x v="4"/>
    <x v="2"/>
    <x v="2"/>
  </r>
  <r>
    <s v="D'Souza, A."/>
    <s v="Rising Food Prices and Coping Strategies: Household-level Evidence from Afghanistan"/>
    <x v="89"/>
    <x v="4"/>
    <x v="0"/>
    <x v="14"/>
  </r>
  <r>
    <s v="Livingston, M., and A. Mishra. "/>
    <s v="Risk attitudes and premiums of U.S. corn and soybean producers: an empirical investigation"/>
    <x v="81"/>
    <x v="4"/>
    <x v="2"/>
    <x v="5"/>
  </r>
  <r>
    <s v="Pender, J., A. Marre, and R. Reeder."/>
    <s v="Rural wealth creation: concepts, measures, and strategies"/>
    <x v="1"/>
    <x v="4"/>
    <x v="2"/>
    <x v="10"/>
  </r>
  <r>
    <s v="Liefert, W., and O. Liefert. "/>
    <s v="Russian Agriculture During Transition: Performance, Global Impact, and Outlook"/>
    <x v="23"/>
    <x v="4"/>
    <x v="0"/>
    <x v="6"/>
  </r>
  <r>
    <s v="Muhammad, A."/>
    <s v="Source Diversification and Import Price Risk"/>
    <x v="175"/>
    <x v="4"/>
    <x v="0"/>
    <x v="5"/>
  </r>
  <r>
    <s v="Jones, K., A. Muhammad, and K. Mathews."/>
    <s v="Source-Differentiated Analysis of Exchange Rate Effects on U.S. Beef Imports"/>
    <x v="147"/>
    <x v="4"/>
    <x v="0"/>
    <x v="8"/>
  </r>
  <r>
    <s v="Kuethe, T."/>
    <s v="Spatial Fragmentation and the Value of Residential Housing"/>
    <x v="4"/>
    <x v="4"/>
    <x v="2"/>
    <x v="2"/>
  </r>
  <r>
    <s v="Effland, A."/>
    <s v="Synergies of Past and Present: The Mutual Benefits of Policy History and Policy Analysis"/>
    <x v="134"/>
    <x v="4"/>
    <x v="0"/>
    <x v="24"/>
  </r>
  <r>
    <s v="Kuethe, T., and M. Morehart. "/>
    <s v="The Agricultural Resource Management Survey: An Information System for Production Agriculture"/>
    <x v="3"/>
    <x v="4"/>
    <x v="2"/>
    <x v="4"/>
  </r>
  <r>
    <s v="Ferrier, P., and J. Buzby"/>
    <s v="The Economic Efficiency of Sampling Size: The Case of Beef Trim"/>
    <x v="144"/>
    <x v="4"/>
    <x v="12"/>
    <x v="18"/>
  </r>
  <r>
    <s v="Barham, B., and J. Weber. "/>
    <s v="The Economic Sustainability of Certified Coffee: Recent Evidence from Mexico and Peru"/>
    <x v="131"/>
    <x v="4"/>
    <x v="2"/>
    <x v="2"/>
  </r>
  <r>
    <s v="Kassie, M., P. Zikhali, J. Pender, and G. Kohlin"/>
    <s v="The economics of sustainable land management practices in the Ethiopian highlands"/>
    <x v="175"/>
    <x v="4"/>
    <x v="2"/>
    <x v="2"/>
  </r>
  <r>
    <s v="Okrent, A., and J. Alston."/>
    <s v="The Effects of Farm Commodity and Retail Food Policies on Obesity and Economic Welfare in the United States"/>
    <x v="175"/>
    <x v="4"/>
    <x v="2"/>
    <x v="11"/>
  </r>
  <r>
    <s v="Newman, C. "/>
    <s v="The Food Costs of Healthier School Lunches"/>
    <x v="18"/>
    <x v="4"/>
    <x v="3"/>
    <x v="7"/>
  </r>
  <r>
    <s v="Toole, A. "/>
    <s v="The Impact of Public Basic Research on Industrial Innovations: Evidence from the Pharmaceutical Industry"/>
    <x v="176"/>
    <x v="4"/>
    <x v="2"/>
    <x v="9"/>
  </r>
  <r>
    <s v="Mathews, K."/>
    <s v="The Market for U.S. Livestock Feed Proteins"/>
    <x v="23"/>
    <x v="4"/>
    <x v="2"/>
    <x v="8"/>
  </r>
  <r>
    <s v="D'Souza, A."/>
    <s v="The OECD Anti-Bribery Convention: Changing the Currents of Trade"/>
    <x v="11"/>
    <x v="4"/>
    <x v="0"/>
    <x v="1"/>
  </r>
  <r>
    <s v="Kuethe, T., and M. Morehart."/>
    <s v="The Profit Impacts of Risk Management Tool Adoption"/>
    <x v="3"/>
    <x v="4"/>
    <x v="2"/>
    <x v="5"/>
  </r>
  <r>
    <s v="Pender, J., B. Weber, and W. Fawbush"/>
    <s v="Theme Overview: Rural Wealth Creation"/>
    <x v="21"/>
    <x v="4"/>
    <x v="8"/>
    <x v="10"/>
  </r>
  <r>
    <s v="D. Dong, and D. Blayney"/>
    <s v="U.S. Fluid Milk Demand: A Disaggregated Approach"/>
    <x v="9"/>
    <x v="4"/>
    <x v="3"/>
    <x v="8"/>
  </r>
  <r>
    <s v="McConnell, M., K. Mathews, R. Johnson, and K. Jones."/>
    <s v="U.S. Red Meat Production from Foreign-Born Animals"/>
    <x v="177"/>
    <x v="4"/>
    <x v="0"/>
    <x v="8"/>
  </r>
  <r>
    <s v="Guthrie, J., C. Newman, K. Ralston, M. Prell, and M. Ollinger. "/>
    <s v="Understanding School Food Service Characteristics Associated with Higher Competitive Food Revenues Can Help Focus Efforts To Improve School Food Environments"/>
    <x v="178"/>
    <x v="4"/>
    <x v="3"/>
    <x v="7"/>
  </r>
  <r>
    <s v="Adjemian, M., and A. Smith."/>
    <s v="Using USDA Forecasts to Estimate the Price Flexibility of Demand for Agricultural Commodities"/>
    <x v="1"/>
    <x v="4"/>
    <x v="0"/>
    <x v="4"/>
  </r>
  <r>
    <s v="Beckman, J."/>
    <s v="Validating Energy-Oriented CGE Models"/>
    <x v="36"/>
    <x v="4"/>
    <x v="2"/>
    <x v="2"/>
  </r>
  <r>
    <s v="Cui, J., H. Lapan, G. Moschini and J. Cooper"/>
    <s v="Welfare Impacts of Alternative Biofuel and Energy Policies"/>
    <x v="1"/>
    <x v="4"/>
    <x v="0"/>
    <x v="2"/>
  </r>
  <r>
    <s v="Reed, A., and J. Levedahl."/>
    <s v="WIC and the Price of Infant Formula"/>
    <x v="1"/>
    <x v="4"/>
    <x v="3"/>
    <x v="7"/>
  </r>
  <r>
    <s v="S. Low"/>
    <s v="Will Local Foods Influece American Diets"/>
    <x v="21"/>
    <x v="4"/>
    <x v="2"/>
    <x v="12"/>
  </r>
  <r>
    <s v="Baquedano, F., W. Liefert, and S. Shapouri. "/>
    <s v="World Market Integration for Export and Food Crops in Developing Countries: A Case Study for Mali and Nicaragua"/>
    <x v="29"/>
    <x v="4"/>
    <x v="0"/>
    <x v="6"/>
  </r>
  <r>
    <s v="Beckman, J., C. Jones, and R. Sands. "/>
    <s v="A Global General Equilibrium Analysis of Biofuel Mandates and Greenhouse Gas Emissions"/>
    <x v="1"/>
    <x v="5"/>
    <x v="2"/>
    <x v="2"/>
  </r>
  <r>
    <s v="A. Mishra, and M. Livingston"/>
    <s v="Agricultural policy and its impact on fuel usage: Empirical evidence from farm household analysis"/>
    <x v="179"/>
    <x v="5"/>
    <x v="2"/>
    <x v="24"/>
  </r>
  <r>
    <s v="Muhammad, A., and K. Jones"/>
    <s v="An Assessment of Dynamic Behavior in the U.S. Catfish Market: An Application of the Generalized Dynamic Rotterdam Mode"/>
    <x v="7"/>
    <x v="5"/>
    <x v="0"/>
    <x v="14"/>
  </r>
  <r>
    <s v="D. Schimmelpfennig"/>
    <s v="An Error Correction Model of Induced Innovation in U.K. Agriculture"/>
    <x v="165"/>
    <x v="5"/>
    <x v="2"/>
    <x v="9"/>
  </r>
  <r>
    <s v="Tandon, S., A. Woolverton, and M. Landes. "/>
    <s v="Analyzing Modern Food Retailing Expansion Drivers in Developing Countries"/>
    <x v="0"/>
    <x v="5"/>
    <x v="0"/>
    <x v="6"/>
  </r>
  <r>
    <s v="A. Clauson"/>
    <s v="Ascertaining the Impact of the 2000 USDA Dietary Guidelines for Americans on the Intake of Calories, Caffeine, Calcium and Vitamin C from At-Home Consumption of Non-alcoholic Beverages"/>
    <x v="7"/>
    <x v="5"/>
    <x v="3"/>
    <x v="11"/>
  </r>
  <r>
    <s v="Davis, C., D. Dong, and D. Blayney. "/>
    <s v="Assessing economic and demographic factors that influence United States dairy demand"/>
    <x v="180"/>
    <x v="5"/>
    <x v="10"/>
    <x v="8"/>
  </r>
  <r>
    <s v="McPhail, L."/>
    <s v="Assessing the impact of US ethanol on fossil fuel markets: A structural VAR approach"/>
    <x v="36"/>
    <x v="5"/>
    <x v="2"/>
    <x v="2"/>
  </r>
  <r>
    <s v="D. McGranahan"/>
    <s v="Association between natural amenities, physical activity, and body mass index in 100 North Carolina counties"/>
    <x v="181"/>
    <x v="5"/>
    <x v="2"/>
    <x v="10"/>
  </r>
  <r>
    <s v="M. Ribaudo"/>
    <s v="Baseline requirements can hinder trades in water quality trading programs: Evidence from the Conestoga watershed"/>
    <x v="88"/>
    <x v="5"/>
    <x v="2"/>
    <x v="2"/>
  </r>
  <r>
    <s v="Stewart, H., J. Hyman, B. Frazao, and J. Buzby. "/>
    <s v="Can Low-Income Americans Afford to Satisfy MyPyramid Fruit and Vegetable Guidelines?"/>
    <x v="182"/>
    <x v="5"/>
    <x v="3"/>
    <x v="11"/>
  </r>
  <r>
    <s v="Huang, K., and S. Huang. "/>
    <s v="Changes in the Nutrient Content of American Diets"/>
    <x v="27"/>
    <x v="5"/>
    <x v="10"/>
    <x v="11"/>
  </r>
  <r>
    <s v="Ahearn, M., and D. Milkove."/>
    <s v="Comparative Survey Imputation Methods for Farm Household Income"/>
    <x v="1"/>
    <x v="5"/>
    <x v="2"/>
    <x v="20"/>
  </r>
  <r>
    <s v="Claassen, R., Cooper, J. , and F. Carriazo. "/>
    <s v="Crop Insurance, Disaster Payments and Land Use Change: The Effects of Sodsaver on Incentives for Grassland Conversion"/>
    <x v="7"/>
    <x v="5"/>
    <x v="0"/>
    <x v="5"/>
  </r>
  <r>
    <s v="Arnade, C., K. Jones"/>
    <s v="Crops and Livestock Productivity Measures for Selected Countries"/>
    <x v="183"/>
    <x v="5"/>
    <x v="0"/>
    <x v="9"/>
  </r>
  <r>
    <s v="Liefert, W."/>
    <s v="Decomposing Changes in Agricultural Producer Prices"/>
    <x v="175"/>
    <x v="5"/>
    <x v="0"/>
    <x v="20"/>
  </r>
  <r>
    <s v="Hansen, J., F. Tuan, and A. Somwaru."/>
    <s v="Do China's agricultural policies matter for world commodity markets?"/>
    <x v="118"/>
    <x v="5"/>
    <x v="0"/>
    <x v="6"/>
  </r>
  <r>
    <s v="Weber, J."/>
    <s v="Do ICDPs Work? An Empirical Evaluation of Forest-Based Microenterprises in the Brazilian Amazon"/>
    <x v="4"/>
    <x v="5"/>
    <x v="2"/>
    <x v="6"/>
  </r>
  <r>
    <s v="Key, N."/>
    <s v="Does the Prevalence of Contract Hog Production Influence the Price received by Independent Hog Producers?"/>
    <x v="184"/>
    <x v="5"/>
    <x v="2"/>
    <x v="8"/>
  </r>
  <r>
    <s v="Wojan, T."/>
    <s v="Economic Impact of Bioenergy Development: Some Evidence from Europe and the U.S"/>
    <x v="166"/>
    <x v="5"/>
    <x v="2"/>
    <x v="2"/>
  </r>
  <r>
    <s v="Sneeringer, S."/>
    <s v="Effects of Environmental Regulations and Urban Encroachment on Dairy Structure in California"/>
    <x v="63"/>
    <x v="5"/>
    <x v="2"/>
    <x v="2"/>
  </r>
  <r>
    <s v="Sneeringer, S., and N.  Key"/>
    <s v="Effects of Size-Based Environmental Regulations: Evidence of Regulatory Avoidanc"/>
    <x v="1"/>
    <x v="5"/>
    <x v="2"/>
    <x v="2"/>
  </r>
  <r>
    <s v="Volpe, R."/>
    <s v="Estimating the Supply Elasticity of California Wine Grapes Using Regional Systems of Equations"/>
    <x v="185"/>
    <x v="5"/>
    <x v="3"/>
    <x v="0"/>
  </r>
  <r>
    <s v="Volpe, R."/>
    <s v="Evaluating the Performance of U.S. Supermarkets: Pricing Strategies, Competition from Hypermarkets, and Private Labels"/>
    <x v="63"/>
    <x v="5"/>
    <x v="3"/>
    <x v="14"/>
  </r>
  <r>
    <s v="T. White"/>
    <s v="Farm Commodity Payments and Imputation in the Agricultural Resource Management Survey"/>
    <x v="1"/>
    <x v="5"/>
    <x v="2"/>
    <x v="24"/>
  </r>
  <r>
    <s v="Beckman, J."/>
    <s v="Feed Demands and Co-product Substitution in the Biofuel Era"/>
    <x v="0"/>
    <x v="5"/>
    <x v="2"/>
    <x v="2"/>
  </r>
  <r>
    <s v="Hoffmann, S."/>
    <s v="Food Safety Policy and Economics"/>
    <x v="186"/>
    <x v="5"/>
    <x v="3"/>
    <x v="18"/>
  </r>
  <r>
    <s v="Nord, M."/>
    <s v="Food Security of Older Adults Requesting Older Americans Act Nutrition Program in Georgia Can Be Validly Measured Using a Short Form of the U.S. Household Food Security Survey Module"/>
    <x v="1"/>
    <x v="5"/>
    <x v="3"/>
    <x v="11"/>
  </r>
  <r>
    <s v="MacDonald, J., and S. Wang. "/>
    <s v="Foregoing Subtherapeutic Antibiotics: The Impact on Broiler Grow-out Operations"/>
    <x v="23"/>
    <x v="5"/>
    <x v="2"/>
    <x v="8"/>
  </r>
  <r>
    <s v="Rada, N."/>
    <s v="Government Policy and Agricultural Productivity in Indonesia"/>
    <x v="1"/>
    <x v="5"/>
    <x v="11"/>
    <x v="6"/>
  </r>
  <r>
    <s v="P. Kaufman"/>
    <s v="Habit Formation and Demand for Sugar-Sweetened Beverages"/>
    <x v="1"/>
    <x v="5"/>
    <x v="3"/>
    <x v="11"/>
  </r>
  <r>
    <s v="Claassen, R."/>
    <s v="Heterogeneity and Distributional Form of Farm-Level Yields"/>
    <x v="1"/>
    <x v="5"/>
    <x v="2"/>
    <x v="20"/>
  </r>
  <r>
    <s v="Arnade, C., M. Gopinath, and D. Pick."/>
    <s v="How Much Do Consumers Benefit from New Brand Introduction? The Case of Potato Chips"/>
    <x v="63"/>
    <x v="5"/>
    <x v="0"/>
    <x v="14"/>
  </r>
  <r>
    <s v="Gitter, S., J. Weber, B. Barham, M. Callenes, and J. Lewis"/>
    <s v="How much do growers receive for Fair Trade-organic coffee?"/>
    <x v="12"/>
    <x v="5"/>
    <x v="2"/>
    <x v="1"/>
  </r>
  <r>
    <s v="J. Cooper"/>
    <s v="Implications of Bid Design and Willingness-To-Pay Distribution for Starting Point Bias in Double-Bounded Dichotomous Choice Contingent Valuation Surveys"/>
    <x v="187"/>
    <x v="5"/>
    <x v="0"/>
    <x v="2"/>
  </r>
  <r>
    <s v="Cooper, J."/>
    <s v="Implications of Within County Yield Heterogeneity for Modeling Crop Insurance Premiums"/>
    <x v="3"/>
    <x v="5"/>
    <x v="0"/>
    <x v="5"/>
  </r>
  <r>
    <s v="Ribaudo, M."/>
    <s v="Improving the Efficiency and Effectiveness of Agri-Environmental Policies for the Chesapeake Bay"/>
    <x v="21"/>
    <x v="5"/>
    <x v="2"/>
    <x v="2"/>
  </r>
  <r>
    <s v="Kuchler, F."/>
    <s v="Is it Food Quality or Quantity that Responds to Changing Income?"/>
    <x v="23"/>
    <x v="5"/>
    <x v="3"/>
    <x v="11"/>
  </r>
  <r>
    <s v="Kim, C., G. Schaible, and U. Vasavada"/>
    <s v="Managing Invasive Species in the Presence of Endogenous Technology Change with Uncertainty"/>
    <x v="144"/>
    <x v="5"/>
    <x v="2"/>
    <x v="2"/>
  </r>
  <r>
    <s v="D. Pick"/>
    <s v="Market and Welfare Effects of Mandatory Country-of-Origin Labeling in the U.S. Specialty Crops Sector: An Application to Fresh Market Apples"/>
    <x v="188"/>
    <x v="5"/>
    <x v="0"/>
    <x v="1"/>
  </r>
  <r>
    <s v="Kuethe, T."/>
    <s v="Measuring Local Aggregate House Prices"/>
    <x v="189"/>
    <x v="5"/>
    <x v="2"/>
    <x v="10"/>
  </r>
  <r>
    <s v="Beale, C., and G. Fuguitt"/>
    <s v="Migration of Retirement-Age Blacks to Nonmetropolitan Areas in the 1990s"/>
    <x v="90"/>
    <x v="5"/>
    <x v="2"/>
    <x v="10"/>
  </r>
  <r>
    <s v="Okrent, A., J. Alston."/>
    <s v="Okrent, A., J. Alston. Demand for Food in the United States: A Review of Literature, Evaluation of Previous Estimates, and Presentation of New Estimates of Demand, Giannini Foundation Monograph Series, no. 48, University of California, Berkeley, CA, (April 2011): 125 pp."/>
    <x v="186"/>
    <x v="5"/>
    <x v="3"/>
    <x v="14"/>
  </r>
  <r>
    <s v="Hoffmann, S."/>
    <s v="Overcoming Barriers to Integrating Economic Analysis into Risk Assessment"/>
    <x v="144"/>
    <x v="5"/>
    <x v="3"/>
    <x v="18"/>
  </r>
  <r>
    <s v="A. Toole"/>
    <s v="Patent Protection, Market Uncertainty, and R&amp;D Investment"/>
    <x v="190"/>
    <x v="5"/>
    <x v="2"/>
    <x v="9"/>
  </r>
  <r>
    <s v="Taha, F., and W. Hahn. "/>
    <s v="Pathogenic Avian Influenza Impacts on Japan’s Import Demand for Shell Eggs and Processed Egg Products"/>
    <x v="55"/>
    <x v="5"/>
    <x v="0"/>
    <x v="18"/>
  </r>
  <r>
    <s v="Ribaudo, M., and J. Gottlieb. "/>
    <s v="Point-Nonpoint Trading—Can It Work?"/>
    <x v="191"/>
    <x v="5"/>
    <x v="2"/>
    <x v="2"/>
  </r>
  <r>
    <s v="Ahearn, M."/>
    <s v="Potential Challenges for Beginning Farmers and Ranchers,&quot; Choices, 26, no. 2 (2nd Quarter 2011): 6 pp."/>
    <x v="21"/>
    <x v="5"/>
    <x v="2"/>
    <x v="20"/>
  </r>
  <r>
    <s v="E. Ball"/>
    <s v="Productivity growth and convergence in U.S. agriculture: new cointegration panel data results"/>
    <x v="165"/>
    <x v="5"/>
    <x v="2"/>
    <x v="5"/>
  </r>
  <r>
    <s v="Heisey, P."/>
    <s v="Research Expenditures, Technology Transfer Activity, and University Licensing Revenue"/>
    <x v="192"/>
    <x v="5"/>
    <x v="2"/>
    <x v="9"/>
  </r>
  <r>
    <s v="Stewart, H., and D. Blayney."/>
    <s v="Retail Dairy Prices Fluctuate with the Farm Value of Milk"/>
    <x v="18"/>
    <x v="5"/>
    <x v="10"/>
    <x v="8"/>
  </r>
  <r>
    <s v="J. Cromartie"/>
    <s v="Returning Home and Making a Living: Employment Strategies of Returning Migrants to Rural U.S. Communities"/>
    <x v="193"/>
    <x v="5"/>
    <x v="2"/>
    <x v="10"/>
  </r>
  <r>
    <s v="Muhammad, A., and K. Jones"/>
    <s v="Source-Based Preferences and U.S. Salmon Imports"/>
    <x v="194"/>
    <x v="5"/>
    <x v="0"/>
    <x v="1"/>
  </r>
  <r>
    <s v="Stewart, H. "/>
    <s v="Stewart, H. &quot;Food away from home,&quot; in Handbook of Food Policy and Consumption, eds. Jayson Lusk, Jason Shogren, and Jutta Roosen, Chapter 27 (2011)."/>
    <x v="186"/>
    <x v="5"/>
    <x v="3"/>
    <x v="11"/>
  </r>
  <r>
    <s v="Stewart, H., and D. Dong,"/>
    <s v="Stewart, H. and D. Dong, &quot;Variation in Retail Costs for Fresh Vegetables and Salty Snacks across Communities in the United States,&quot; Food Policy, 36 (2011): 128-135."/>
    <x v="12"/>
    <x v="5"/>
    <x v="3"/>
    <x v="11"/>
  </r>
  <r>
    <s v="Beckman, J."/>
    <s v="Structural Change in the Biofuel Era"/>
    <x v="41"/>
    <x v="5"/>
    <x v="2"/>
    <x v="2"/>
  </r>
  <r>
    <s v="Stenberg, P."/>
    <s v="The Digital Economy in the Western United States"/>
    <x v="195"/>
    <x v="5"/>
    <x v="2"/>
    <x v="10"/>
  </r>
  <r>
    <s v="Todd, J."/>
    <s v="The Effect of Early Interventions in Health and Nutrition on On-time School Enrollment: Evidence from the Oportunidades Program in Rural Mexico"/>
    <x v="45"/>
    <x v="5"/>
    <x v="3"/>
    <x v="11"/>
  </r>
  <r>
    <s v="Delbecq, B."/>
    <s v="The Impact of Drainage Water Management Technology on Corn Yields"/>
    <x v="196"/>
    <x v="5"/>
    <x v="2"/>
    <x v="23"/>
  </r>
  <r>
    <s v="El-Osta, H."/>
    <s v="The Impact of Human Capital on Farm Operator Household Income"/>
    <x v="18"/>
    <x v="5"/>
    <x v="2"/>
    <x v="20"/>
  </r>
  <r>
    <s v="T. White"/>
    <s v="The Impact of Plant-level Resource Reallocations and Technical Progress on U.S. Macroeconomic Growth"/>
    <x v="165"/>
    <x v="5"/>
    <x v="2"/>
    <x v="19"/>
  </r>
  <r>
    <s v="Kuethe, T., J. Ifft, and M. Morehart."/>
    <s v="The Influence of Urban Areas on Farmland Values"/>
    <x v="21"/>
    <x v="5"/>
    <x v="2"/>
    <x v="2"/>
  </r>
  <r>
    <s v="Williamson, J."/>
    <s v="The Role of Information and Prices in the Nitrogen Fertilizer Management Decision: New Evidence from the Agricultural Resource Management Survey"/>
    <x v="63"/>
    <x v="5"/>
    <x v="2"/>
    <x v="2"/>
  </r>
  <r>
    <s v="McGranahan, D. and T. Wojan"/>
    <s v="The Rural Growth Trifecta: Outdoor Amenities, Creative Class and Entrepreneurial Context"/>
    <x v="197"/>
    <x v="5"/>
    <x v="2"/>
    <x v="10"/>
  </r>
  <r>
    <s v="Tandon, S., and M. Landes. "/>
    <s v="The Sensitivity of Food Security in India to Alternate Estimation Methods"/>
    <x v="100"/>
    <x v="5"/>
    <x v="0"/>
    <x v="22"/>
  </r>
  <r>
    <s v="K. Hamrick and M. Andrews"/>
    <s v="Time Poverty Thresholds and Rates for the U.S. Population"/>
    <x v="198"/>
    <x v="5"/>
    <x v="3"/>
    <x v="10"/>
  </r>
  <r>
    <s v="Buzby, J., and J. Hyman."/>
    <s v="Total and Per Capita Value of Food Loss in the United States"/>
    <x v="12"/>
    <x v="5"/>
    <x v="3"/>
    <x v="11"/>
  </r>
  <r>
    <s v="Ferrier, P., and A. Leister. "/>
    <s v="Trigger Points of the Special Safeguard Mechanism"/>
    <x v="199"/>
    <x v="5"/>
    <x v="0"/>
    <x v="1"/>
  </r>
  <r>
    <s v="T. White"/>
    <s v="Who Moves to Mixed-Income Neighborhoods?"/>
    <x v="200"/>
    <x v="5"/>
    <x v="2"/>
    <x v="10"/>
  </r>
  <r>
    <s v="Davis, C., D. Blayney, D. Dong, "/>
    <s v="Will Changing Demographics Affect U.S. Cheese Demand?"/>
    <x v="7"/>
    <x v="5"/>
    <x v="0"/>
    <x v="11"/>
  </r>
  <r>
    <s v="Muhammad, A."/>
    <s v="Wine Demand in the United Kingdom and New World Structural Change: A Source-Disaggregated Analysis"/>
    <x v="0"/>
    <x v="5"/>
    <x v="0"/>
    <x v="6"/>
  </r>
  <r>
    <s v="Coleman-Jensen, A."/>
    <s v="Working for Peanuts: Nonstandard Work and Food Insecurity Across Household Structure"/>
    <x v="201"/>
    <x v="5"/>
    <x v="3"/>
    <x v="11"/>
  </r>
  <r>
    <s v="Davis, C., D. Blayney, and J. Cooper"/>
    <s v="A Cross-Sectional Analysis of U.S. Yogurt Demand"/>
    <x v="164"/>
    <x v="6"/>
    <x v="0"/>
    <x v="14"/>
  </r>
  <r>
    <s v="Wang, Z., M. Gehlhar, and S. Yao"/>
    <s v="A Globally Consistent Framework for Reliability-Based Trade Statistics Reconciliation in the Presence of an Entrepot"/>
    <x v="202"/>
    <x v="6"/>
    <x v="0"/>
    <x v="1"/>
  </r>
  <r>
    <s v="Carriazo, F."/>
    <s v="A note on testing for spatial error components"/>
    <x v="200"/>
    <x v="6"/>
    <x v="2"/>
    <x v="10"/>
  </r>
  <r>
    <s v="Park, T., and L. Lohr"/>
    <s v="A Oaxaca-Blinder decomposition for count data models"/>
    <x v="6"/>
    <x v="6"/>
    <x v="0"/>
    <x v="14"/>
  </r>
  <r>
    <s v="E. Leibtag"/>
    <s v="A Spoonful of Sugar Helps the Medicine Go Down:  The Relationship between Food Prices and Medical Expenditures on Diabetes"/>
    <x v="1"/>
    <x v="6"/>
    <x v="3"/>
    <x v="14"/>
  </r>
  <r>
    <s v="Lambert, D., J. Brown, and R. Florax"/>
    <s v="A two-step estimator for a spatial lag model of counts: Theory, small sample performance and an application"/>
    <x v="200"/>
    <x v="6"/>
    <x v="2"/>
    <x v="10"/>
  </r>
  <r>
    <s v="Hand, M."/>
    <s v="A Voluntary Approach to Agricultural Conservation in the United States"/>
    <x v="21"/>
    <x v="6"/>
    <x v="2"/>
    <x v="2"/>
  </r>
  <r>
    <s v="Nehring, R., and C. Sandretto"/>
    <s v="Adoption of Recombinant Bovine Somatotropin and Farm Profitability: Does Farm Size Matter?"/>
    <x v="169"/>
    <x v="6"/>
    <x v="2"/>
    <x v="8"/>
  </r>
  <r>
    <s v="Khanal, A., J. Gillespie, and J. MacDonald"/>
    <s v="Adoption of technology, management practices, and production systems in U.S. milk production"/>
    <x v="180"/>
    <x v="6"/>
    <x v="2"/>
    <x v="8"/>
  </r>
  <r>
    <s v="Mishra, A., and H. El-Osta"/>
    <s v="Agricultural Policy Reform and Its Impact on Farm Households Income Inequality"/>
    <x v="203"/>
    <x v="6"/>
    <x v="2"/>
    <x v="24"/>
  </r>
  <r>
    <s v="Stenberg, P."/>
    <s v="American Policy and the Evolving Broadband Internet Network"/>
    <x v="21"/>
    <x v="6"/>
    <x v="2"/>
    <x v="10"/>
  </r>
  <r>
    <s v="Park, T."/>
    <s v="Assessing the Technical and Allocative Efficiency of U.S. Organic Producers"/>
    <x v="7"/>
    <x v="6"/>
    <x v="8"/>
    <x v="23"/>
  </r>
  <r>
    <s v="Cooper, J."/>
    <s v="Average Crop Revenue Election: A Revenue-Based Alternative to Price-Based Commodity Payment Programs"/>
    <x v="1"/>
    <x v="6"/>
    <x v="0"/>
    <x v="24"/>
  </r>
  <r>
    <s v="Taheripour, F., T. Hertel, W. Tyner, J. Beckman, and D. Birur"/>
    <s v="Biofuels and their by-products: Global economic and environmental implications"/>
    <x v="204"/>
    <x v="6"/>
    <x v="0"/>
    <x v="2"/>
  </r>
  <r>
    <s v="Greene, C."/>
    <s v="Can Genetically Engineered and Organic Crops Coexist"/>
    <x v="21"/>
    <x v="6"/>
    <x v="2"/>
    <x v="23"/>
  </r>
  <r>
    <s v="Todd, J."/>
    <s v="Can Taxes on Calorically Sweetened Beverages Reduce Obesity?"/>
    <x v="21"/>
    <x v="6"/>
    <x v="3"/>
    <x v="11"/>
  </r>
  <r>
    <s v="Chang, H., M. Ver Ploeg, and B. Lin"/>
    <s v="Changes in the Propensity of Overweight U.S. Women to Underassess Their Body Weight Status"/>
    <x v="12"/>
    <x v="6"/>
    <x v="3"/>
    <x v="11"/>
  </r>
  <r>
    <s v="MacDonald, S., A. Somwaru, and F. Tuan"/>
    <s v="China's Role in World Cotton and Textile Markets: A Joint General Equilibrium/Partial Equilibrium Approach"/>
    <x v="205"/>
    <x v="6"/>
    <x v="0"/>
    <x v="6"/>
  </r>
  <r>
    <s v="Sneeringer, S."/>
    <s v="Comment on 'Why reduced-form regression models of health effects versus exposures should not replace QRA: Livestock production and infant mortality as an example'"/>
    <x v="144"/>
    <x v="6"/>
    <x v="2"/>
    <x v="8"/>
  </r>
  <r>
    <s v="Todd, J. and T. Hertz"/>
    <s v="Conditional Cash Transfers and Agricultural Production: Lessons from the Oportunidades Experience in Mexico"/>
    <x v="89"/>
    <x v="6"/>
    <x v="13"/>
    <x v="11"/>
  </r>
  <r>
    <s v="Gaarder, M., A. Glassman, and J. Todd"/>
    <s v="Conditional cash transfers and health: unpacking the causal chain"/>
    <x v="206"/>
    <x v="6"/>
    <x v="3"/>
    <x v="11"/>
  </r>
  <r>
    <s v="Huffman, S., H. Jensen, and A. Tegene"/>
    <s v="Consumer Demand for Cholesterol-Lowering Enhanced Margarine Products"/>
    <x v="74"/>
    <x v="6"/>
    <x v="3"/>
    <x v="11"/>
  </r>
  <r>
    <s v="Ferrier, P."/>
    <s v="Consumer sorting of vertically differentiated goods"/>
    <x v="92"/>
    <x v="6"/>
    <x v="0"/>
    <x v="14"/>
  </r>
  <r>
    <s v="Just, D., L. Mancino, and B. Wansink"/>
    <s v="Could Behavioral Economics Help Improve Diet Quality for Nutrition Assistance Program Participants?"/>
    <x v="207"/>
    <x v="6"/>
    <x v="3"/>
    <x v="11"/>
  </r>
  <r>
    <s v="Arnade, C., D. Pick, and M. Gopinath"/>
    <s v="Demand Estimation When Prices are Unobserved: An Application to Fresh Lettuce"/>
    <x v="6"/>
    <x v="6"/>
    <x v="0"/>
    <x v="14"/>
  </r>
  <r>
    <s v="Kuchler, F., B. Krissoff, and D. Harvey"/>
    <s v="Do Consumers Respond to Country-of-Origin Labeling"/>
    <x v="70"/>
    <x v="6"/>
    <x v="10"/>
    <x v="1"/>
  </r>
  <r>
    <s v="O’Donoghue, E., and J. Whitaker"/>
    <s v="Do Direct Payments Distort Producers' Decisions? An Examination of the Farm Security and Rural Investment Act of 2002"/>
    <x v="23"/>
    <x v="6"/>
    <x v="2"/>
    <x v="24"/>
  </r>
  <r>
    <s v="Schaible, G., C. Kim, and M. Aillery"/>
    <s v="Dynamic Adjustment of Irrigation Technology/Water-Management in Western U.S. Agriculture: Towards a Sustainable Future"/>
    <x v="115"/>
    <x v="6"/>
    <x v="2"/>
    <x v="23"/>
  </r>
  <r>
    <s v="Muhammad, A."/>
    <s v="Dynamic Effects of Grain and Energy Prices on the Catfish Feed and Farm Sectors"/>
    <x v="7"/>
    <x v="6"/>
    <x v="0"/>
    <x v="0"/>
  </r>
  <r>
    <s v="Lin, B. D. Dong, and D. Smallwood"/>
    <s v="Economic Incentives for Dietary Improvement Among Food Stamp Recipients"/>
    <x v="106"/>
    <x v="6"/>
    <x v="3"/>
    <x v="7"/>
  </r>
  <r>
    <s v="Gehlhar, M., and A. Somwaru"/>
    <s v="Economywide Implications From U.S. Bioenergy Expansion"/>
    <x v="208"/>
    <x v="6"/>
    <x v="0"/>
    <x v="19"/>
  </r>
  <r>
    <s v="Ribaudo, M., and C. Greene"/>
    <s v="Ecosystem Services from Agriculture: Steps for Expanding Markets,&quot; Ecological Economics, 69, no. 11 (September 2010): 2085-2092."/>
    <x v="138"/>
    <x v="6"/>
    <x v="2"/>
    <x v="2"/>
  </r>
  <r>
    <s v="Williamson, J."/>
    <s v="Environmental Tobacco Smoke Exposure and Children's Respiratory Health: The Role of Cigarette Taxes"/>
    <x v="209"/>
    <x v="6"/>
    <x v="2"/>
    <x v="11"/>
  </r>
  <r>
    <s v="Harri, A, B. Brorsen, A. Muhammad, and J. Anderson"/>
    <s v="Estimating a Demand System with Seasonally Differenced Data"/>
    <x v="7"/>
    <x v="6"/>
    <x v="0"/>
    <x v="14"/>
  </r>
  <r>
    <s v="Zahniser, S."/>
    <s v="EU Environmental Sustainability Requirements and Brazilian Biofuel Exports"/>
    <x v="166"/>
    <x v="6"/>
    <x v="0"/>
    <x v="6"/>
  </r>
  <r>
    <s v="Todd, J."/>
    <s v="Evaluating the Impact of the Poverty-Reduction Programs on Fertility: The Case of Red de Protección Social in Nicaragua"/>
    <x v="210"/>
    <x v="6"/>
    <x v="3"/>
    <x v="7"/>
  </r>
  <r>
    <s v="Hill, B., and T. Wojan"/>
    <s v="Evaluation of Rural Development Policy"/>
    <x v="166"/>
    <x v="6"/>
    <x v="2"/>
    <x v="10"/>
  </r>
  <r>
    <s v="Reifschneider, M., K. Hamrick, J. Lacey"/>
    <s v="Exercise, Eating Patterns, and Obesity: Evidence from the ATUS and Its Eating &amp; Health Module"/>
    <x v="198"/>
    <x v="6"/>
    <x v="3"/>
    <x v="11"/>
  </r>
  <r>
    <s v="Johnson, R."/>
    <s v="Factors Affecting Adoption of Recommended Management Practices in Stocker Cattle Production"/>
    <x v="7"/>
    <x v="6"/>
    <x v="0"/>
    <x v="8"/>
  </r>
  <r>
    <s v="Stenberg, P., and M. Morehart"/>
    <s v="Farm Businesses, the Digital Economy, and Broadband Internet"/>
    <x v="211"/>
    <x v="6"/>
    <x v="2"/>
    <x v="10"/>
  </r>
  <r>
    <s v="Buzby, J., and D. Roberts"/>
    <s v="FDA Import Refusals and Implications for Food Safety"/>
    <x v="1"/>
    <x v="6"/>
    <x v="10"/>
    <x v="18"/>
  </r>
  <r>
    <s v="Unnevehr, L."/>
    <s v="Food and Consumer Economics"/>
    <x v="1"/>
    <x v="6"/>
    <x v="3"/>
    <x v="11"/>
  </r>
  <r>
    <s v="Nord, M. and A. Coleman-Jensen"/>
    <s v="Food Insecurity after Leaving SNAP"/>
    <x v="91"/>
    <x v="6"/>
    <x v="3"/>
    <x v="7"/>
  </r>
  <r>
    <s v="Reed, A., and B. Levedahl"/>
    <s v="Food Stamp and the Market Demand for Food"/>
    <x v="1"/>
    <x v="6"/>
    <x v="3"/>
    <x v="7"/>
  </r>
  <r>
    <s v="Buzby, J., and D. Roberts"/>
    <s v="Food Trade and Food Safety Violations: What Can We Learn from Import Refusal Data"/>
    <x v="1"/>
    <x v="6"/>
    <x v="3"/>
    <x v="18"/>
  </r>
  <r>
    <s v="Zhang, Z., L. Lohr, C. Escalante, and M. Wetzstein"/>
    <s v="Food versus fuel: What do prices tell us?"/>
    <x v="71"/>
    <x v="6"/>
    <x v="0"/>
    <x v="14"/>
  </r>
  <r>
    <s v="Nehring, R., C. Hallahan, and C. Sandretto"/>
    <s v="Forage Outsourcing in the Dairy Sector: The Extent of Use and Impact on Farm Profitability"/>
    <x v="18"/>
    <x v="6"/>
    <x v="2"/>
    <x v="8"/>
  </r>
  <r>
    <s v="Parado, E. and W. Kandel"/>
    <s v="Hispanic Population Growth and Rural Income Inequality"/>
    <x v="212"/>
    <x v="6"/>
    <x v="2"/>
    <x v="10"/>
  </r>
  <r>
    <s v="Nord, M."/>
    <s v="How Adequately Are Food Needs of Children in Low-Income Households Being Met?"/>
    <x v="213"/>
    <x v="6"/>
    <x v="3"/>
    <x v="11"/>
  </r>
  <r>
    <s v="Tuan, F., and A. Somwaru"/>
    <s v="Hypothetical Commercialization of Biotech Soybeans in China: Impacts on Domestic Markets and International Trade"/>
    <x v="214"/>
    <x v="6"/>
    <x v="0"/>
    <x v="1"/>
  </r>
  <r>
    <s v="Martin, P.  and L. Calvin."/>
    <s v="Immigration Reform: What Does It Mean for Agriculture and Rural America?"/>
    <x v="23"/>
    <x v="6"/>
    <x v="0"/>
    <x v="10"/>
  </r>
  <r>
    <s v="Wilde, P., Nord, M., and R. Zager"/>
    <s v="In longitudinal data from the survey of Program Dynamics, 16.9% of the U.S. population was exposed to household food insecurity in a five-year period,"/>
    <x v="91"/>
    <x v="6"/>
    <x v="3"/>
    <x v="11"/>
  </r>
  <r>
    <s v="Banquedano, F., and W. Liefert"/>
    <s v="Increasing incomes of Malian cotton farmers: Is elimination of US subsidies the only solution?"/>
    <x v="153"/>
    <x v="6"/>
    <x v="0"/>
    <x v="6"/>
  </r>
  <r>
    <s v="El-Osta, H."/>
    <s v="Inequality Decomposition of Farm Family Living Expenditures and the Role of the Life Cycle"/>
    <x v="3"/>
    <x v="6"/>
    <x v="2"/>
    <x v="20"/>
  </r>
  <r>
    <s v="Fuglie, K., and D. Schimmelpfennig"/>
    <s v="Introduction to the special issue on agricultural productivity growth: A closer look at large, developing countries"/>
    <x v="52"/>
    <x v="6"/>
    <x v="2"/>
    <x v="9"/>
  </r>
  <r>
    <s v="Dong, D."/>
    <s v="Investigating Household Interpurchase Behavior Through Marketing Segmentation"/>
    <x v="0"/>
    <x v="6"/>
    <x v="3"/>
    <x v="14"/>
  </r>
  <r>
    <s v="Ferrier, P."/>
    <s v="Irradiation as a quarantine treatment"/>
    <x v="12"/>
    <x v="6"/>
    <x v="0"/>
    <x v="18"/>
  </r>
  <r>
    <s v="Hand, M. and S. Martinez"/>
    <s v="Just What Does Local Mean?"/>
    <x v="21"/>
    <x v="6"/>
    <x v="2"/>
    <x v="14"/>
  </r>
  <r>
    <s v="Frazao, E."/>
    <s v="Less-energy dense diets of low-income women in California are associated with higher energy-adjusted costs but not with higher cost"/>
    <x v="215"/>
    <x v="6"/>
    <x v="3"/>
    <x v="11"/>
  </r>
  <r>
    <s v="Lohr, L. and T. Park"/>
    <s v="Local Selling Decisions and the Technical Efficiency of Organic Farms"/>
    <x v="216"/>
    <x v="6"/>
    <x v="11"/>
    <x v="23"/>
  </r>
  <r>
    <s v="Tsakiridou, E., K. Mattas, and A. Somwaru"/>
    <s v="Middle East and North Africa Countries’ Agricultural Export Potentials under Trade Reforms"/>
    <x v="205"/>
    <x v="6"/>
    <x v="0"/>
    <x v="1"/>
  </r>
  <r>
    <s v="Johnson, T., D. Roberts, and T. Wojan"/>
    <s v="Model-Based Assessment of Rural Development Policies"/>
    <x v="166"/>
    <x v="6"/>
    <x v="2"/>
    <x v="10"/>
  </r>
  <r>
    <s v="Buzby, J."/>
    <s v="Nanotechnology for Food Applications: More Questions than Answers"/>
    <x v="117"/>
    <x v="6"/>
    <x v="3"/>
    <x v="18"/>
  </r>
  <r>
    <s v="Huffman, W., S. Huffman, A., Tegene, and K. Rickersten"/>
    <s v="Over-Nutrition and Changing Health Status in High Income Countries"/>
    <x v="217"/>
    <x v="6"/>
    <x v="3"/>
    <x v="11"/>
  </r>
  <r>
    <s v="Hodges, R., Buzby, J., and B. Bennett"/>
    <s v="Postharvest Losses and Waste in Developed and Less Developed Countries: Opportunities to Improve Resource Use"/>
    <x v="218"/>
    <x v="6"/>
    <x v="3"/>
    <x v="6"/>
  </r>
  <r>
    <s v="Ball, V."/>
    <s v="Productivity and international competitiveness of agriculture in the European Union and the United States"/>
    <x v="29"/>
    <x v="6"/>
    <x v="2"/>
    <x v="6"/>
  </r>
  <r>
    <s v="Liefert, W., O. Leifert, and M. Shane"/>
    <s v="Russia's Agricultural Imports: Will the High Growth of the 2000s Continue?"/>
    <x v="166"/>
    <x v="6"/>
    <x v="0"/>
    <x v="6"/>
  </r>
  <r>
    <s v="Moffitt, L., J. Stranlund, and C. Osteen"/>
    <s v="Securing the Border from Invasives: Robust Inspections Under Severe Uncertainty"/>
    <x v="219"/>
    <x v="6"/>
    <x v="2"/>
    <x v="2"/>
  </r>
  <r>
    <s v="Effland, A."/>
    <s v="Small Farms, Cash Crops, Agrarian Ideals, and International Agriculture"/>
    <x v="134"/>
    <x v="6"/>
    <x v="0"/>
    <x v="6"/>
  </r>
  <r>
    <s v="Chang H., D. Just, and B. Lin"/>
    <s v="Smoking, Drinking, and the Distribution of Adult Body Weight"/>
    <x v="220"/>
    <x v="6"/>
    <x v="3"/>
    <x v="11"/>
  </r>
  <r>
    <s v="Fuglie, K."/>
    <s v="Sources of growth in Indonesian agriculture"/>
    <x v="52"/>
    <x v="6"/>
    <x v="2"/>
    <x v="6"/>
  </r>
  <r>
    <s v="Mishra, A., H. El-Osta, and S. Shaik"/>
    <s v="Succession Decisions in U.S. Family Farm Businesses"/>
    <x v="63"/>
    <x v="6"/>
    <x v="2"/>
    <x v="20"/>
  </r>
  <r>
    <s v="Wang, S."/>
    <s v="Taiwanese Industry Competitiveness When Outward FDI is Defensive"/>
    <x v="221"/>
    <x v="6"/>
    <x v="2"/>
    <x v="1"/>
  </r>
  <r>
    <s v="Williamson, J., and R. Durst"/>
    <s v="Tax-deferred exchanges of farmland: theory and evidence from federal tax data"/>
    <x v="3"/>
    <x v="6"/>
    <x v="2"/>
    <x v="16"/>
  </r>
  <r>
    <s v="Everson, R, and K. Fuglie"/>
    <s v="Technology capital: The price of admission to the growth club"/>
    <x v="52"/>
    <x v="6"/>
    <x v="2"/>
    <x v="9"/>
  </r>
  <r>
    <s v="Zilberman, D., S. Sexton, M. Marra, and J. Fernandez-Cornejo"/>
    <s v="The Economic Impact of Genetically Engineered Crops"/>
    <x v="21"/>
    <x v="6"/>
    <x v="2"/>
    <x v="23"/>
  </r>
  <r>
    <s v="Izon, G., M. Hand, M. Fontenla, and R. Berrens"/>
    <s v="The Economic Value of Protecting Inventoried Roadless Areas: A Spatial Hedonic Price Study in New Mexico"/>
    <x v="106"/>
    <x v="6"/>
    <x v="2"/>
    <x v="10"/>
  </r>
  <r>
    <s v="Ferrier, P."/>
    <s v="The Economics of Agricultural and Wildlife Smuggling"/>
    <x v="222"/>
    <x v="6"/>
    <x v="0"/>
    <x v="1"/>
  </r>
  <r>
    <s v="Buzby, J., and T. Roberts"/>
    <s v="The Economics of Enteric Infections: Human Foodborne Disease Costs"/>
    <x v="223"/>
    <x v="6"/>
    <x v="3"/>
    <x v="18"/>
  </r>
  <r>
    <s v="Hellerstein, D., and N.  Higgins"/>
    <s v="The Effective Use of Limited Information: Do Bid Maximums Reduce Procurement Costs in Asymmetric Auctions?"/>
    <x v="18"/>
    <x v="6"/>
    <x v="2"/>
    <x v="2"/>
  </r>
  <r>
    <s v="Liefert, W., and O. Leifert"/>
    <s v="The Growing Importance of the Former USSR Countries in World Agricultural Markets"/>
    <x v="29"/>
    <x v="6"/>
    <x v="0"/>
    <x v="6"/>
  </r>
  <r>
    <s v="Muhammad, A., and K. Jones"/>
    <s v="The Impact of Catfish Imports on the U.S. Wholesale and Farm Sector"/>
    <x v="18"/>
    <x v="6"/>
    <x v="0"/>
    <x v="1"/>
  </r>
  <r>
    <s v="Finkelstein, E., C. Zhen, J. Nonnemaker, and J. Todd"/>
    <s v="The Impact of Targeted Beverage Taxes on Higher and Lower Income Households"/>
    <x v="224"/>
    <x v="6"/>
    <x v="3"/>
    <x v="11"/>
  </r>
  <r>
    <s v="Park, T., and L. Lohr"/>
    <s v="The Influence of Local Selling Decisions on Organic Farm Incomes"/>
    <x v="184"/>
    <x v="6"/>
    <x v="2"/>
    <x v="23"/>
  </r>
  <r>
    <s v="Fitzpatrick, K. and J. Thompson"/>
    <s v="The Interaction of Metropolitan Area Costs &amp; the Federal Earned Income Tax Credit: One Size Fits All?"/>
    <x v="225"/>
    <x v="6"/>
    <x v="2"/>
    <x v="16"/>
  </r>
  <r>
    <s v="Demi, M., A. Coleman-Jensen, and A. Snyder"/>
    <s v="The Rural Context and Post-Secondary School Enrollment:  An Ecological Systems Approach"/>
    <x v="226"/>
    <x v="6"/>
    <x v="3"/>
    <x v="10"/>
  </r>
  <r>
    <s v="Coleman-Jensen, A."/>
    <s v="U.S. Food Insecurity Status: Toward a Refined Definition"/>
    <x v="198"/>
    <x v="6"/>
    <x v="3"/>
    <x v="11"/>
  </r>
  <r>
    <s v="Livingston, M."/>
    <s v="U.S. Soybean Producer Perceptions and Management of Soybean Rust in the United States under the USDA Pest Information Platform for Extension and Education"/>
    <x v="18"/>
    <x v="6"/>
    <x v="2"/>
    <x v="23"/>
  </r>
  <r>
    <s v="McKinnish, T., R. Walsh, and T. White"/>
    <s v="Who gentrifies low-income neighborhoods?"/>
    <x v="227"/>
    <x v="6"/>
    <x v="2"/>
    <x v="10"/>
  </r>
  <r>
    <s v="Dettman, R., and C. Dimitri"/>
    <s v="Who's Buying Organic Vegetables? Demographic Characteristics of U.S. Consumers"/>
    <x v="121"/>
    <x v="6"/>
    <x v="0"/>
    <x v="23"/>
  </r>
  <r>
    <s v="A. Mishra, and K. Erickson"/>
    <s v="&quot;Regional differences in agricultural profitability, government payments, and farmland values: Implications of DuPont expansion"/>
    <x v="3"/>
    <x v="7"/>
    <x v="2"/>
    <x v="24"/>
  </r>
  <r>
    <s v="Wilson, B., E. Berry, M. Toney, Y. Kim, and J. Cromartie"/>
    <s v="A Panel-Based Analysis of the Effects of Race/Ethnicity and Other Individual Level Characteristics at Leaving on Returning"/>
    <x v="228"/>
    <x v="7"/>
    <x v="2"/>
    <x v="10"/>
  </r>
  <r>
    <s v="Ahearn, M., and A. Mishra"/>
    <s v="Access of Farm Households to Health"/>
    <x v="21"/>
    <x v="7"/>
    <x v="2"/>
    <x v="10"/>
  </r>
  <r>
    <s v="Erickson, K., R.  Nehring, and C. Callahan"/>
    <s v="Agricultural Profits and Farm Household Wealth: A Farm-level Analysis using Repeated Cross-sections"/>
    <x v="7"/>
    <x v="7"/>
    <x v="2"/>
    <x v="20"/>
  </r>
  <r>
    <s v="Ribaudo, M., and C. Nickerson"/>
    <s v="Agriculture and Water Quality Trading: Exploring the Possibilities"/>
    <x v="114"/>
    <x v="7"/>
    <x v="2"/>
    <x v="2"/>
  </r>
  <r>
    <s v="Davis, C., D. Blayney, and J. Cooper"/>
    <s v="An Analysis of At-Home Demand for Ice Cream in the United States"/>
    <x v="180"/>
    <x v="7"/>
    <x v="0"/>
    <x v="14"/>
  </r>
  <r>
    <s v="Nagler, A., D. Menkhaus, C. Bastian, N. Ballenger, E. O'Donoghue, and C. Young"/>
    <s v="Are Production Decisions Decoupled under a Bond Scheme? Experimental Evidence"/>
    <x v="229"/>
    <x v="7"/>
    <x v="8"/>
    <x v="24"/>
  </r>
  <r>
    <s v="Rafiei, M., M. Nord, A. Sadeghizadeh, and M. Entezari"/>
    <s v="Assessing the Internal Validity of a Household Survey-Based Food Security Measure Adapted for Use in Iran"/>
    <x v="230"/>
    <x v="7"/>
    <x v="3"/>
    <x v="11"/>
  </r>
  <r>
    <s v="Park, T."/>
    <s v="Assessing the Returns from Organic Marketing Channels"/>
    <x v="63"/>
    <x v="7"/>
    <x v="2"/>
    <x v="23"/>
  </r>
  <r>
    <s v="Vollrath, T.,  M. Gehlhar, and C. Hallahan"/>
    <s v="Bilateral Import Protection, Free Trade Agreements, and Other Factors Influencing Trade Flows in Agriculture and Clothing"/>
    <x v="175"/>
    <x v="7"/>
    <x v="0"/>
    <x v="1"/>
  </r>
  <r>
    <s v="Gehlhar, M. and A. Regmi"/>
    <s v="Brand Leadership and Product Innovations as Firm Strategies in Global Food Markets"/>
    <x v="231"/>
    <x v="7"/>
    <x v="0"/>
    <x v="6"/>
  </r>
  <r>
    <s v="Valdes, C."/>
    <s v="Brazil's Changing Food Demand Challenges the Farm Sector"/>
    <x v="21"/>
    <x v="7"/>
    <x v="0"/>
    <x v="6"/>
  </r>
  <r>
    <s v="Nickerson, C., R. Claassen, R. Durst, L. Hansen, and D. Hellerstein"/>
    <s v="Cash or Credit? Tax Credits and Conservation Outcomes"/>
    <x v="114"/>
    <x v="7"/>
    <x v="2"/>
    <x v="2"/>
  </r>
  <r>
    <s v="Farrigan, T."/>
    <s v="Children’s Health Insurance, Behaviors, and Outcomes: Implications for National Health Policy"/>
    <x v="21"/>
    <x v="7"/>
    <x v="2"/>
    <x v="10"/>
  </r>
  <r>
    <s v="Horowitz, J.K., L. Lynch, and A. Stocking"/>
    <s v="Competition-Based Environmental Policy: An Analysis of Farmland Preservation in Maryland"/>
    <x v="4"/>
    <x v="7"/>
    <x v="2"/>
    <x v="2"/>
  </r>
  <r>
    <s v="Gillespie, J., T. Mark, C. Sandretto, and R. Nehring"/>
    <s v="Computerized Technology Adoption Among Farms in the U.S. Dairy Industry"/>
    <x v="126"/>
    <x v="7"/>
    <x v="2"/>
    <x v="8"/>
  </r>
  <r>
    <s v="Arnade, C., L. Calvin, and F. Kuchler"/>
    <s v="Consumer Response to a Food Safety Shock: The 2006 Food-Borne Illness Outbreak of E. coli O157: H7 Linked to Spinach"/>
    <x v="229"/>
    <x v="7"/>
    <x v="12"/>
    <x v="18"/>
  </r>
  <r>
    <s v="Griffith, R., E. Leibtag, A. Leicester, and A. Nevo."/>
    <s v="Consumer Shopping Behavior: How Much Do Consumers Save?"/>
    <x v="16"/>
    <x v="7"/>
    <x v="3"/>
    <x v="14"/>
  </r>
  <r>
    <s v="Wang, Z., H. Yuan, and F. Gale"/>
    <s v="Costs of Adopting a Hazard Analysis Critical Control Point System: Case Study of a Chinese Poultry Processing Firm"/>
    <x v="229"/>
    <x v="7"/>
    <x v="0"/>
    <x v="18"/>
  </r>
  <r>
    <s v="McBride, W., and C. Greene"/>
    <s v="Costs of Organic Milk Production on U.S. Dairy Farms"/>
    <x v="229"/>
    <x v="7"/>
    <x v="11"/>
    <x v="23"/>
  </r>
  <r>
    <s v="Jones, K., A. Somwaru, and J. Whitaker"/>
    <s v="Country of Origin Labeling: Evaluating the Impacts on U.S. and World Markets"/>
    <x v="18"/>
    <x v="7"/>
    <x v="0"/>
    <x v="1"/>
  </r>
  <r>
    <s v="Briggeman, B., C. Towe, and M. Morehart"/>
    <s v="Credit Constraints: Their Existence, Determinants, and Implications for U.S. Farm and Non-Farm Sole Proprietorships"/>
    <x v="1"/>
    <x v="7"/>
    <x v="2"/>
    <x v="16"/>
  </r>
  <r>
    <s v="Liefert, W."/>
    <s v="Decomposing Changes in Agricultural Price Gaps: An Application to Russia"/>
    <x v="29"/>
    <x v="7"/>
    <x v="0"/>
    <x v="6"/>
  </r>
  <r>
    <s v="Dumagan, J., and V. Ball"/>
    <s v="Decomposing growth in revenue and cost into price, quantity, and total factor productivity contributions"/>
    <x v="165"/>
    <x v="7"/>
    <x v="3"/>
    <x v="9"/>
  </r>
  <r>
    <s v="Brown, J."/>
    <s v="Determinants of Investment Flows in U.S. Manufacturing"/>
    <x v="232"/>
    <x v="7"/>
    <x v="2"/>
    <x v="10"/>
  </r>
  <r>
    <s v="O'Donoghue, E., and N. Key."/>
    <s v="Did the Federal Crop Insurance Reform Act Alter Farm Enterprise Diversification?"/>
    <x v="175"/>
    <x v="7"/>
    <x v="2"/>
    <x v="24"/>
  </r>
  <r>
    <s v="Ver Ploeg, M."/>
    <s v="Do Benefits of U.S. Food Assistance Programs for Children Spillover to Older Children in the Same Household?"/>
    <x v="201"/>
    <x v="7"/>
    <x v="3"/>
    <x v="7"/>
  </r>
  <r>
    <s v="Cooper, J. and D. Hellerstein"/>
    <s v="Do Government Economists Value AAEA Conferences?"/>
    <x v="229"/>
    <x v="7"/>
    <x v="0"/>
    <x v="24"/>
  </r>
  <r>
    <s v="Melhim, A., E.J. O'Donoghue, and C.R. Shumway"/>
    <s v="Do the Largest Firms Grow and Diversify the Fastest? The Case of U.S. Dairies"/>
    <x v="229"/>
    <x v="7"/>
    <x v="2"/>
    <x v="8"/>
  </r>
  <r>
    <s v="Smith, T., and B. Lin"/>
    <s v="Does Price or Income Affect Organic Choice? Analysis of US Fresh Produce Users"/>
    <x v="7"/>
    <x v="7"/>
    <x v="0"/>
    <x v="23"/>
  </r>
  <r>
    <s v="Mishra, A., H. El-Osta, and J. Gillespie"/>
    <s v="Effects of agricultural policy on regional income inequality among farm households"/>
    <x v="109"/>
    <x v="7"/>
    <x v="2"/>
    <x v="24"/>
  </r>
  <r>
    <s v="Nicholas, J. and M. Wiseman"/>
    <s v="Elderly Poverty and Supplemental Security Income"/>
    <x v="233"/>
    <x v="7"/>
    <x v="2"/>
    <x v="10"/>
  </r>
  <r>
    <s v="Lino, M., and A. Carlson"/>
    <s v="Estimating Housing Expenses on Children: A Comparison of Three Methodologies"/>
    <x v="234"/>
    <x v="7"/>
    <x v="3"/>
    <x v="11"/>
  </r>
  <r>
    <s v="Lin, B."/>
    <s v="Estimating Organic Premiums in the U.S. Fluid Milk Market"/>
    <x v="140"/>
    <x v="7"/>
    <x v="3"/>
    <x v="23"/>
  </r>
  <r>
    <s v="Roberts, M., D. Schimmelpfennig, M. Livingston, and E. Ashley"/>
    <s v="Estimating the Value of an Early-Warning System"/>
    <x v="229"/>
    <x v="7"/>
    <x v="2"/>
    <x v="23"/>
  </r>
  <r>
    <s v="Mishra, A., and H. El-Osta"/>
    <s v="Estimating wealth of self-employed farm households"/>
    <x v="3"/>
    <x v="7"/>
    <x v="2"/>
    <x v="20"/>
  </r>
  <r>
    <s v="Zhang, Z., L. Lohr, C. Escalante, and M. Wetzstein"/>
    <s v="Ethanol, corn, and soybean price relations in a volatile vehicle-fuels market"/>
    <x v="235"/>
    <x v="7"/>
    <x v="0"/>
    <x v="2"/>
  </r>
  <r>
    <s v="Agarwal, S., V. Sethi, P. Gupta, M. Jha, A. Agnihotri, and M. Nord"/>
    <s v="Experiential household food insecurity in an urban underserved slum of North India"/>
    <x v="236"/>
    <x v="7"/>
    <x v="3"/>
    <x v="11"/>
  </r>
  <r>
    <s v="Mishra, A."/>
    <s v="Factors affecting the financial performance of new and beginning farmers"/>
    <x v="3"/>
    <x v="7"/>
    <x v="2"/>
    <x v="20"/>
  </r>
  <r>
    <s v="Lambert, D., T. Wojan, and P. Sullivan"/>
    <s v="Farm Business and Household Expenditure Patterns and local Communities: Evidence from a National Farm Survey"/>
    <x v="229"/>
    <x v="7"/>
    <x v="2"/>
    <x v="20"/>
  </r>
  <r>
    <s v="Buzby, J., and A. Regmi"/>
    <s v="FDA Refusals of Food Imports by Exporting Country Group"/>
    <x v="21"/>
    <x v="7"/>
    <x v="10"/>
    <x v="18"/>
  </r>
  <r>
    <s v="Gale, F."/>
    <s v="Financial Reforms Push Capital to the Countryside"/>
    <x v="237"/>
    <x v="7"/>
    <x v="0"/>
    <x v="6"/>
  </r>
  <r>
    <s v="You W., G. Zhang, B. Davy, A. Carlson, and B. Lin"/>
    <s v="Food Consumed Away From Home Can be a Part of a Healthy and Affordable Diet"/>
    <x v="238"/>
    <x v="7"/>
    <x v="3"/>
    <x v="11"/>
  </r>
  <r>
    <s v="Huang, K., and F. Gale"/>
    <s v="Food Demand in China: Income, Quality, and Nutrient Effects"/>
    <x v="118"/>
    <x v="7"/>
    <x v="0"/>
    <x v="6"/>
  </r>
  <r>
    <s v="Gardner, J., R. Nehring, and C. Nelson"/>
    <s v="Genetically Modified Crops and Household Labor Savings in U.S. Crop Production,&quot; AgBioForum, 12, no. 3-4 (2009): 303-312."/>
    <x v="169"/>
    <x v="7"/>
    <x v="2"/>
    <x v="23"/>
  </r>
  <r>
    <s v="Brooks, N., J. Buzby, and A. Regmi"/>
    <s v="Globalization and Evolving Preferences Drive U.S. Food Import Growth"/>
    <x v="164"/>
    <x v="7"/>
    <x v="3"/>
    <x v="1"/>
  </r>
  <r>
    <s v="Lin, B."/>
    <s v="Growth and Development in the U.S. Retail Organic Food Sector,&quot; Sustainability, 1, no. 3 (August 2009): 573-591."/>
    <x v="216"/>
    <x v="7"/>
    <x v="3"/>
    <x v="23"/>
  </r>
  <r>
    <s v="Tegene, A."/>
    <s v="High and Volatile Commodity Prices: What Do They Mean for Food Prices and Consumers: Discussion"/>
    <x v="1"/>
    <x v="7"/>
    <x v="3"/>
    <x v="14"/>
  </r>
  <r>
    <s v="Winters, P., S. Guy, and J. Todd"/>
    <s v="Household demography in the short run: The response of household structure to economic change in Nicaragua"/>
    <x v="239"/>
    <x v="7"/>
    <x v="3"/>
    <x v="11"/>
  </r>
  <r>
    <s v="Leibtag, E."/>
    <s v="How Much and How Quick? Pass through of Commodity and Input Cost Changes to Retail Food Prices"/>
    <x v="1"/>
    <x v="7"/>
    <x v="3"/>
    <x v="14"/>
  </r>
  <r>
    <s v="Skolrud, T., E. O’Donoghue, C. Shumway, and A. Melhim"/>
    <s v="Identifying Growth and Diversification Relationships in Washington Agriculture"/>
    <x v="21"/>
    <x v="7"/>
    <x v="2"/>
    <x v="20"/>
  </r>
  <r>
    <s v="Wise, M., K. Calvin, A. Thomson, L. Clarke, B. Bond-Lamberty, R. Sands, S.J. Smith, A. Janetos, and J. Edmonds"/>
    <s v="Implications of Limiting CO2 Concentration on Land Use and Energy"/>
    <x v="148"/>
    <x v="7"/>
    <x v="2"/>
    <x v="2"/>
  </r>
  <r>
    <s v="Morehart, M."/>
    <s v="Implications of Macroeconomic Instability for Agriculture Income and Land Values"/>
    <x v="21"/>
    <x v="7"/>
    <x v="3"/>
    <x v="19"/>
  </r>
  <r>
    <s v="Whittaker, J. and A. Effland"/>
    <s v="Income Stabilization Through Government Payments: How Is Farm Household Consumption Affected?"/>
    <x v="18"/>
    <x v="7"/>
    <x v="8"/>
    <x v="20"/>
  </r>
  <r>
    <s v="Gulati, A., M. Landes, and K. Ganguly"/>
    <s v="Indian Agriculture: Managing Growth with Equity"/>
    <x v="21"/>
    <x v="7"/>
    <x v="0"/>
    <x v="6"/>
  </r>
  <r>
    <s v="Racine, E., K. Frick, J. Guthrie, and D. Strobino"/>
    <s v="Individual net-benefit maximization: A model for understanding breastfeeding cessation among low-income women"/>
    <x v="240"/>
    <x v="7"/>
    <x v="3"/>
    <x v="11"/>
  </r>
  <r>
    <s v="Mishra, A."/>
    <s v="Internet Access and Choice of Internet Purchasing Patterns by Farm Households"/>
    <x v="18"/>
    <x v="7"/>
    <x v="2"/>
    <x v="10"/>
  </r>
  <r>
    <s v="Lohr, L., and T. Park"/>
    <s v="Labor Pains: Valuing Seasonal vs. Year-Round Labor on Organic Farms"/>
    <x v="63"/>
    <x v="7"/>
    <x v="11"/>
    <x v="23"/>
  </r>
  <r>
    <s v="Kim, C."/>
    <s v="Managing invasive plants on public conservation forestland: Application of a bio-economic model"/>
    <x v="68"/>
    <x v="7"/>
    <x v="2"/>
    <x v="23"/>
  </r>
  <r>
    <s v="Gale, F., and D. Hu. "/>
    <s v="Markets Adapt to China's Changing Diet"/>
    <x v="21"/>
    <x v="7"/>
    <x v="0"/>
    <x v="6"/>
  </r>
  <r>
    <s v="Parker, T."/>
    <s v="Medical Costs Account for the Largest Share of Nonmetro Federal Transfer Payments to Individuals"/>
    <x v="21"/>
    <x v="7"/>
    <x v="2"/>
    <x v="10"/>
  </r>
  <r>
    <s v="Nguyen, S., and M. Ollinger"/>
    <s v="Mergers and Acquisitions, Employment, Wages and Plant Closures in the U.S. Meat Product Industries"/>
    <x v="0"/>
    <x v="7"/>
    <x v="3"/>
    <x v="14"/>
  </r>
  <r>
    <s v="Aillery, M., N. Gollehon, V. Breneman, and S. Buchholt"/>
    <s v="Modeling Firm Spatial Interdependence Using National Data Coverage: A Regional Application to Manure Management"/>
    <x v="241"/>
    <x v="7"/>
    <x v="2"/>
    <x v="2"/>
  </r>
  <r>
    <s v="Key, N."/>
    <s v="Nonpecuniary Benefits to Farming: Implications for Supply Response to Decoupled Payments"/>
    <x v="1"/>
    <x v="7"/>
    <x v="2"/>
    <x v="24"/>
  </r>
  <r>
    <s v="Mancino, L., and F. Kuchler"/>
    <s v="Offsetting Behavior in Reducing High Cholesterol: Substitution of Medication for Diet and Lifestyle Changes"/>
    <x v="242"/>
    <x v="7"/>
    <x v="3"/>
    <x v="11"/>
  </r>
  <r>
    <s v="Gillespie, J., R. Nehring, C. Hallahan, and C. Sandretto"/>
    <s v="Pasture-Based Dairy Systems: Who Are the Producers and Are Their Operations More Profitable than Conventional Dairies?"/>
    <x v="63"/>
    <x v="7"/>
    <x v="2"/>
    <x v="8"/>
  </r>
  <r>
    <s v="Berck, P., E. Leibtag, A. Solis, and S. Villas-Boas"/>
    <s v="Patterns of Pass-through of Commodity Price Shocks to Retail Prices"/>
    <x v="1"/>
    <x v="7"/>
    <x v="3"/>
    <x v="14"/>
  </r>
  <r>
    <s v="Cooper, J."/>
    <s v="Payments Under the Average Crop Revenue Program: Implications for Government Costs and Producer Preferences"/>
    <x v="18"/>
    <x v="7"/>
    <x v="0"/>
    <x v="24"/>
  </r>
  <r>
    <s v="Ferrier, P."/>
    <s v="Quality Improvement Through Consumer Sorting and Disposal"/>
    <x v="12"/>
    <x v="7"/>
    <x v="2"/>
    <x v="14"/>
  </r>
  <r>
    <s v="Leibtag, E."/>
    <s v="Recording discrepancies in Nielsen Homescan data: Are they present and do they matter?"/>
    <x v="243"/>
    <x v="7"/>
    <x v="3"/>
    <x v="14"/>
  </r>
  <r>
    <s v="Liefert, W., and O. Leifert"/>
    <s v="Russia's Transition to Major Player in World Agricultural Markets"/>
    <x v="21"/>
    <x v="7"/>
    <x v="0"/>
    <x v="6"/>
  </r>
  <r>
    <s v="Mosheim, R."/>
    <s v="Scale Economies and Inefficiency of U.S. Dairy Farms"/>
    <x v="1"/>
    <x v="7"/>
    <x v="2"/>
    <x v="8"/>
  </r>
  <r>
    <s v="Mancino, L., J. Todd, and B. Lin"/>
    <s v="Separating What We Eat from Where: Measuring the Effect of Food Away from Home on Diet Quality"/>
    <x v="12"/>
    <x v="7"/>
    <x v="3"/>
    <x v="11"/>
  </r>
  <r>
    <s v="Nehring, R., J. Gillespie, C. Sandretto, and C. Hallahan"/>
    <s v="Small U.S. dairy farms: can they compete?"/>
    <x v="29"/>
    <x v="7"/>
    <x v="2"/>
    <x v="8"/>
  </r>
  <r>
    <s v="Schaible, G., and C. Kim"/>
    <s v="Structural Conservation Practices in U.S. Wheat Production: A Cost-Function Technology Adoption Approach"/>
    <x v="244"/>
    <x v="7"/>
    <x v="2"/>
    <x v="23"/>
  </r>
  <r>
    <s v="Daberkow, S., P. Korb, and F. Hoff"/>
    <s v="Structure of the U.S. Beekeeping Industry: 1982-2002"/>
    <x v="245"/>
    <x v="7"/>
    <x v="8"/>
    <x v="23"/>
  </r>
  <r>
    <s v="Paarlberg, P., A. Hillberg-Seitzinger, J. Lee, and K. Mathews"/>
    <s v="Supply Reductions, Export Restrictions, and Expectations For Hog Returns in a Potential Classical Swine Fever Outbreak in the United States"/>
    <x v="246"/>
    <x v="7"/>
    <x v="0"/>
    <x v="8"/>
  </r>
  <r>
    <s v="Gundersen, C., D. Jolliffe, and L. Tiehen"/>
    <s v="The challenge of program evaluation: When increasing program participation decreases the relative well-being of participants"/>
    <x v="12"/>
    <x v="7"/>
    <x v="3"/>
    <x v="7"/>
  </r>
  <r>
    <s v="Ollinger, M."/>
    <s v="The Direct and Indirect Costs of Food Safety Regulation"/>
    <x v="229"/>
    <x v="7"/>
    <x v="3"/>
    <x v="18"/>
  </r>
  <r>
    <s v="R. Sands"/>
    <s v="The Distribution and Magnitude of Emissions Mitigation Costs in Climate Stabilization Under Less Than Perfect International Cooperation: SGM Results"/>
    <x v="36"/>
    <x v="7"/>
    <x v="0"/>
    <x v="2"/>
  </r>
  <r>
    <s v="Cooper, J."/>
    <s v="The Empirical Distribution of the Costs of Revenue-Based Commodity Support Programs – Estimates and Policy Implications"/>
    <x v="229"/>
    <x v="7"/>
    <x v="0"/>
    <x v="24"/>
  </r>
  <r>
    <s v="Muhammad, A., and T. Hanson."/>
    <s v="The Importance of Product Cut and Form When estimating Fish demand: The Case of U.S. Catfish"/>
    <x v="0"/>
    <x v="7"/>
    <x v="0"/>
    <x v="14"/>
  </r>
  <r>
    <s v="Horowitz, J."/>
    <s v="The income-temperature relationship in a cross-section of countries and its implications for predicting the effects of global warming"/>
    <x v="187"/>
    <x v="7"/>
    <x v="2"/>
    <x v="2"/>
  </r>
  <r>
    <s v="McBride, W., and C. Greene"/>
    <s v="The Profitability of Organic Soybean Production"/>
    <x v="140"/>
    <x v="7"/>
    <x v="11"/>
    <x v="23"/>
  </r>
  <r>
    <s v="Kim, C., G. Schaible, and S. Daberko"/>
    <s v="The Relative Impacts of U.S. Bio-Fuel Policies on Fuel-Energy Markets: A Comparative Static Analysis,&quot; Journal of Agricultural and Applied Economics, 42, no. 1 (February 2009): 121-132."/>
    <x v="7"/>
    <x v="7"/>
    <x v="2"/>
    <x v="2"/>
  </r>
  <r>
    <s v="Broda, C., E. Leibtag, and D. Weinstein"/>
    <s v="The Role of Prices in Measuring the Poor's Living Standards"/>
    <x v="16"/>
    <x v="7"/>
    <x v="3"/>
    <x v="14"/>
  </r>
  <r>
    <s v="Lin, B."/>
    <s v="The U.S. Demand for Organic and Conventional Fresh Fruits: The Roles of Income and Price,” Sustainability, 1, no. 3 (August 2009): 464-478."/>
    <x v="216"/>
    <x v="7"/>
    <x v="3"/>
    <x v="23"/>
  </r>
  <r>
    <s v="Hansen, L."/>
    <s v="The Viability of Creating Wetlands for the Sale of Carbon Offsets"/>
    <x v="63"/>
    <x v="7"/>
    <x v="2"/>
    <x v="2"/>
  </r>
  <r>
    <s v="Liefert, W., and M. Shane"/>
    <s v="The World Economic Crisis and U.S. Agriculture: From Boom to Gloom?"/>
    <x v="21"/>
    <x v="7"/>
    <x v="0"/>
    <x v="19"/>
  </r>
  <r>
    <s v="Ahearn, M."/>
    <s v="Theme Overview: Implications of Health Care Reform for Farmers and Rural Residents"/>
    <x v="21"/>
    <x v="7"/>
    <x v="2"/>
    <x v="10"/>
  </r>
  <r>
    <s v="Jacknowitz, A., and L. Tiehen"/>
    <s v="Transitions Into and Out of the WIC Program: A Cause for Concern?&quot; Social Service Review, 83, no. 2 (June 2009): 151-183."/>
    <x v="35"/>
    <x v="7"/>
    <x v="3"/>
    <x v="7"/>
  </r>
  <r>
    <s v="Ahearn, M., and S. Low"/>
    <s v="Trends and Volatility in School Finance"/>
    <x v="1"/>
    <x v="7"/>
    <x v="2"/>
    <x v="16"/>
  </r>
  <r>
    <s v="Zhen, C., J. Taylor, M. Muth, and E. Leibtag"/>
    <s v="Understanding Differences in Self-Reported Expenditures between Household Scanner Data and Diary Survey Data: A Comparison of Homescan and Consumer Expenditure Survey"/>
    <x v="229"/>
    <x v="7"/>
    <x v="3"/>
    <x v="11"/>
  </r>
  <r>
    <s v="Guthrie, J., C. Newman,and K. Ralston"/>
    <s v="USDA School Meal Programs Face New Challenges"/>
    <x v="21"/>
    <x v="7"/>
    <x v="3"/>
    <x v="7"/>
  </r>
  <r>
    <s v="El-Osta, H., and M. Morehart"/>
    <s v="Welfare Decomposition in the Context of the Life-Cycle of Farm Operators: What Does a National Survey Reveal?"/>
    <x v="18"/>
    <x v="7"/>
    <x v="2"/>
    <x v="20"/>
  </r>
  <r>
    <s v="Melhim, A., E. O'Donoghue, and C.R. Shumway"/>
    <s v="What Does Initial Farm Size Imply About Growth and Diversification?"/>
    <x v="7"/>
    <x v="7"/>
    <x v="3"/>
    <x v="20"/>
  </r>
  <r>
    <s v="Nord, M."/>
    <s v="What Should the Government Mean by 'Hunger'?"/>
    <x v="91"/>
    <x v="7"/>
    <x v="3"/>
    <x v="11"/>
  </r>
  <r>
    <s v="Dimitri, C. and A. Effland"/>
    <s v="Why Did Contracts Supplant the Cash Market in the Broiler Industry? An Economic Analysis Featuring Technological Innovation and Institutional Response"/>
    <x v="184"/>
    <x v="7"/>
    <x v="0"/>
    <x v="21"/>
  </r>
  <r>
    <s v="Zawahri, N., Dinar, A. and G. Nigatu"/>
    <s v="Governing international freshwater resources: an analysis of treaty design"/>
    <x v="86"/>
    <x v="8"/>
    <x v="0"/>
    <x v="2"/>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r>
    <m/>
    <m/>
    <x v="247"/>
    <x v="8"/>
    <x v="7"/>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Year">
  <location ref="A3:B10" firstHeaderRow="1" firstDataRow="1" firstDataCol="1" rowPageCount="1" colPageCount="1"/>
  <pivotFields count="6">
    <pivotField showAll="0" defaultSubtotal="0"/>
    <pivotField showAll="0"/>
    <pivotField showAll="0"/>
    <pivotField axis="axisPage" dataField="1" showAll="0">
      <items count="10">
        <item x="7"/>
        <item x="6"/>
        <item x="5"/>
        <item x="4"/>
        <item x="3"/>
        <item x="2"/>
        <item x="8"/>
        <item x="1"/>
        <item x="0"/>
        <item t="default"/>
      </items>
    </pivotField>
    <pivotField axis="axisRow" showAll="0">
      <items count="22">
        <item x="3"/>
        <item m="1" x="16"/>
        <item x="10"/>
        <item x="13"/>
        <item x="6"/>
        <item m="1" x="20"/>
        <item x="0"/>
        <item x="12"/>
        <item x="11"/>
        <item m="1" x="18"/>
        <item x="1"/>
        <item m="1" x="19"/>
        <item x="2"/>
        <item x="14"/>
        <item x="8"/>
        <item x="15"/>
        <item x="4"/>
        <item m="1" x="17"/>
        <item x="7"/>
        <item x="9"/>
        <item x="5"/>
        <item t="default"/>
      </items>
    </pivotField>
    <pivotField showAll="0"/>
  </pivotFields>
  <rowFields count="1">
    <field x="4"/>
  </rowFields>
  <rowItems count="7">
    <i>
      <x/>
    </i>
    <i>
      <x v="4"/>
    </i>
    <i>
      <x v="6"/>
    </i>
    <i>
      <x v="12"/>
    </i>
    <i>
      <x v="16"/>
    </i>
    <i>
      <x v="20"/>
    </i>
    <i t="grand">
      <x/>
    </i>
  </rowItems>
  <colItems count="1">
    <i/>
  </colItems>
  <pageFields count="1">
    <pageField fld="3" item="7" hier="-1"/>
  </pageFields>
  <dataFields count="1">
    <dataField name="Count of ERS-Authored articles" fld="3"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Journal" fieldListSortAscending="1">
  <location ref="A3:B252" firstHeaderRow="1" firstDataRow="1" firstDataCol="1" rowPageCount="1" colPageCount="1"/>
  <pivotFields count="6">
    <pivotField showAll="0" defaultSubtotal="0"/>
    <pivotField showAll="0"/>
    <pivotField axis="axisRow" dataField="1" showAll="0" sortType="descending">
      <items count="275">
        <item m="1" x="254"/>
        <item m="1" x="260"/>
        <item m="1" x="265"/>
        <item x="133"/>
        <item x="172"/>
        <item x="169"/>
        <item x="0"/>
        <item x="18"/>
        <item x="29"/>
        <item x="3"/>
        <item x="134"/>
        <item x="177"/>
        <item x="153"/>
        <item x="196"/>
        <item m="1" x="268"/>
        <item x="208"/>
        <item x="1"/>
        <item x="215"/>
        <item x="181"/>
        <item m="1" x="267"/>
        <item x="23"/>
        <item x="165"/>
        <item x="6"/>
        <item m="1" x="269"/>
        <item m="1" x="272"/>
        <item x="179"/>
        <item x="59"/>
        <item x="224"/>
        <item x="104"/>
        <item x="150"/>
        <item m="1" x="263"/>
        <item x="17"/>
        <item x="171"/>
        <item x="85"/>
        <item x="115"/>
        <item x="178"/>
        <item x="213"/>
        <item x="118"/>
        <item x="202"/>
        <item x="21"/>
        <item x="64"/>
        <item x="116"/>
        <item x="106"/>
        <item x="124"/>
        <item x="211"/>
        <item m="1" x="250"/>
        <item x="138"/>
        <item x="103"/>
        <item x="100"/>
        <item x="45"/>
        <item x="94"/>
        <item x="92"/>
        <item x="219"/>
        <item x="135"/>
        <item x="158"/>
        <item x="128"/>
        <item x="199"/>
        <item x="22"/>
        <item x="155"/>
        <item x="207"/>
        <item x="81"/>
        <item x="235"/>
        <item x="170"/>
        <item x="36"/>
        <item x="110"/>
        <item x="71"/>
        <item x="187"/>
        <item x="136"/>
        <item x="173"/>
        <item x="166"/>
        <item x="41"/>
        <item x="107"/>
        <item x="74"/>
        <item x="12"/>
        <item x="236"/>
        <item x="72"/>
        <item x="68"/>
        <item x="217"/>
        <item x="223"/>
        <item x="120"/>
        <item m="1" x="257"/>
        <item x="129"/>
        <item x="27"/>
        <item x="161"/>
        <item x="24"/>
        <item x="102"/>
        <item x="48"/>
        <item x="142"/>
        <item x="9"/>
        <item m="1" x="251"/>
        <item x="146"/>
        <item x="125"/>
        <item x="152"/>
        <item x="147"/>
        <item x="189"/>
        <item x="56"/>
        <item x="139"/>
        <item x="105"/>
        <item x="168"/>
        <item x="7"/>
        <item m="1" x="253"/>
        <item x="184"/>
        <item x="63"/>
        <item x="175"/>
        <item x="218"/>
        <item x="156"/>
        <item x="157"/>
        <item x="205"/>
        <item x="221"/>
        <item x="242"/>
        <item x="117"/>
        <item x="70"/>
        <item x="137"/>
        <item x="180"/>
        <item x="183"/>
        <item x="11"/>
        <item m="1" x="252"/>
        <item x="89"/>
        <item x="245"/>
        <item x="197"/>
        <item x="16"/>
        <item x="174"/>
        <item x="88"/>
        <item x="167"/>
        <item x="201"/>
        <item x="239"/>
        <item x="159"/>
        <item x="164"/>
        <item x="121"/>
        <item x="160"/>
        <item x="132"/>
        <item x="91"/>
        <item x="97"/>
        <item x="154"/>
        <item x="234"/>
        <item x="214"/>
        <item x="93"/>
        <item x="244"/>
        <item x="39"/>
        <item x="238"/>
        <item x="182"/>
        <item x="109"/>
        <item x="210"/>
        <item x="231"/>
        <item x="52"/>
        <item x="149"/>
        <item x="226"/>
        <item x="193"/>
        <item x="79"/>
        <item x="114"/>
        <item x="246"/>
        <item x="192"/>
        <item x="126"/>
        <item x="191"/>
        <item x="227"/>
        <item x="185"/>
        <item m="1" x="258"/>
        <item x="4"/>
        <item x="151"/>
        <item x="194"/>
        <item x="240"/>
        <item x="225"/>
        <item x="241"/>
        <item x="230"/>
        <item x="123"/>
        <item x="228"/>
        <item x="143"/>
        <item x="127"/>
        <item x="69"/>
        <item x="101"/>
        <item x="43"/>
        <item x="243"/>
        <item x="200"/>
        <item x="140"/>
        <item x="75"/>
        <item x="176"/>
        <item m="1" x="264"/>
        <item x="57"/>
        <item x="229"/>
        <item x="190"/>
        <item x="141"/>
        <item x="232"/>
        <item x="87"/>
        <item x="144"/>
        <item x="195"/>
        <item x="90"/>
        <item x="148"/>
        <item x="111"/>
        <item x="212"/>
        <item x="198"/>
        <item x="163"/>
        <item x="233"/>
        <item x="35"/>
        <item x="162"/>
        <item x="188"/>
        <item x="216"/>
        <item x="237"/>
        <item x="220"/>
        <item x="130"/>
        <item x="222"/>
        <item x="186"/>
        <item x="131"/>
        <item x="55"/>
        <item x="247"/>
        <item m="1" x="259"/>
        <item x="84"/>
        <item m="1" x="262"/>
        <item x="61"/>
        <item x="99"/>
        <item x="108"/>
        <item x="82"/>
        <item m="1" x="261"/>
        <item x="66"/>
        <item x="28"/>
        <item m="1" x="248"/>
        <item x="60"/>
        <item x="50"/>
        <item x="86"/>
        <item x="76"/>
        <item m="1" x="270"/>
        <item x="5"/>
        <item m="1" x="273"/>
        <item x="44"/>
        <item x="77"/>
        <item x="78"/>
        <item m="1" x="271"/>
        <item x="53"/>
        <item m="1" x="256"/>
        <item x="204"/>
        <item x="203"/>
        <item x="206"/>
        <item x="209"/>
        <item x="13"/>
        <item x="54"/>
        <item x="20"/>
        <item x="37"/>
        <item x="83"/>
        <item x="10"/>
        <item x="58"/>
        <item x="98"/>
        <item x="15"/>
        <item x="119"/>
        <item x="145"/>
        <item x="62"/>
        <item m="1" x="255"/>
        <item x="33"/>
        <item x="112"/>
        <item x="46"/>
        <item x="122"/>
        <item x="47"/>
        <item m="1" x="266"/>
        <item x="65"/>
        <item x="113"/>
        <item x="32"/>
        <item m="1" x="249"/>
        <item x="80"/>
        <item x="67"/>
        <item x="25"/>
        <item x="26"/>
        <item x="96"/>
        <item x="95"/>
        <item x="73"/>
        <item x="2"/>
        <item x="8"/>
        <item x="14"/>
        <item x="19"/>
        <item x="30"/>
        <item x="31"/>
        <item x="34"/>
        <item x="38"/>
        <item x="40"/>
        <item x="42"/>
        <item x="49"/>
        <item x="51"/>
        <item t="default"/>
      </items>
      <autoSortScope>
        <pivotArea dataOnly="0" outline="0" fieldPosition="0">
          <references count="1">
            <reference field="4294967294" count="1" selected="0">
              <x v="0"/>
            </reference>
          </references>
        </pivotArea>
      </autoSortScope>
    </pivotField>
    <pivotField axis="axisPage" multipleItemSelectionAllowed="1" showAll="0">
      <items count="10">
        <item x="7"/>
        <item x="6"/>
        <item x="5"/>
        <item x="4"/>
        <item x="3"/>
        <item x="2"/>
        <item x="8"/>
        <item x="1"/>
        <item x="0"/>
        <item t="default"/>
      </items>
    </pivotField>
    <pivotField showAll="0"/>
    <pivotField showAll="0"/>
  </pivotFields>
  <rowFields count="1">
    <field x="2"/>
  </rowFields>
  <rowItems count="249">
    <i>
      <x v="16"/>
    </i>
    <i>
      <x v="39"/>
    </i>
    <i>
      <x v="99"/>
    </i>
    <i>
      <x v="20"/>
    </i>
    <i>
      <x v="8"/>
    </i>
    <i>
      <x v="7"/>
    </i>
    <i>
      <x v="73"/>
    </i>
    <i>
      <x v="9"/>
    </i>
    <i>
      <x v="6"/>
    </i>
    <i>
      <x v="102"/>
    </i>
    <i>
      <x v="88"/>
    </i>
    <i>
      <x v="157"/>
    </i>
    <i>
      <x v="178"/>
    </i>
    <i>
      <x v="131"/>
    </i>
    <i>
      <x v="144"/>
    </i>
    <i>
      <x v="63"/>
    </i>
    <i>
      <x v="170"/>
    </i>
    <i>
      <x v="69"/>
    </i>
    <i>
      <x v="103"/>
    </i>
    <i>
      <x v="117"/>
    </i>
    <i>
      <x v="21"/>
    </i>
    <i>
      <x v="152"/>
    </i>
    <i>
      <x v="65"/>
    </i>
    <i>
      <x v="183"/>
    </i>
    <i>
      <x v="127"/>
    </i>
    <i>
      <x v="173"/>
    </i>
    <i>
      <x v="60"/>
    </i>
    <i>
      <x v="50"/>
    </i>
    <i>
      <x v="120"/>
    </i>
    <i>
      <x v="70"/>
    </i>
    <i>
      <x v="22"/>
    </i>
    <i>
      <x v="174"/>
    </i>
    <i>
      <x v="28"/>
    </i>
    <i>
      <x v="34"/>
    </i>
    <i>
      <x v="37"/>
    </i>
    <i>
      <x v="51"/>
    </i>
    <i>
      <x v="201"/>
    </i>
    <i>
      <x v="208"/>
    </i>
    <i>
      <x v="189"/>
    </i>
    <i>
      <x v="224"/>
    </i>
    <i>
      <x v="172"/>
    </i>
    <i>
      <x v="5"/>
    </i>
    <i>
      <x v="185"/>
    </i>
    <i>
      <x v="10"/>
    </i>
    <i>
      <x v="200"/>
    </i>
    <i>
      <x v="40"/>
    </i>
    <i>
      <x v="101"/>
    </i>
    <i>
      <x v="57"/>
    </i>
    <i>
      <x v="42"/>
    </i>
    <i>
      <x v="82"/>
    </i>
    <i>
      <x v="187"/>
    </i>
    <i>
      <x v="149"/>
    </i>
    <i>
      <x v="195"/>
    </i>
    <i>
      <x v="84"/>
    </i>
    <i>
      <x v="222"/>
    </i>
    <i>
      <x v="95"/>
    </i>
    <i>
      <x v="239"/>
    </i>
    <i>
      <x v="223"/>
    </i>
    <i>
      <x v="113"/>
    </i>
    <i>
      <x v="115"/>
    </i>
    <i>
      <x v="111"/>
    </i>
    <i>
      <x v="138"/>
    </i>
    <i>
      <x v="186"/>
    </i>
    <i>
      <x v="141"/>
    </i>
    <i>
      <x v="216"/>
    </i>
    <i>
      <x v="72"/>
    </i>
    <i>
      <x v="26"/>
    </i>
    <i>
      <x v="75"/>
    </i>
    <i>
      <x v="202"/>
    </i>
    <i>
      <x v="76"/>
    </i>
    <i>
      <x v="237"/>
    </i>
    <i>
      <x v="81"/>
    </i>
    <i>
      <x v="264"/>
    </i>
    <i>
      <x v="85"/>
    </i>
    <i>
      <x v="180"/>
    </i>
    <i>
      <x v="86"/>
    </i>
    <i>
      <x v="192"/>
    </i>
    <i>
      <x v="12"/>
    </i>
    <i>
      <x v="66"/>
    </i>
    <i>
      <x v="92"/>
    </i>
    <i>
      <x v="218"/>
    </i>
    <i>
      <x v="93"/>
    </i>
    <i>
      <x v="3"/>
    </i>
    <i>
      <x v="31"/>
    </i>
    <i>
      <x v="54"/>
    </i>
    <i>
      <x v="97"/>
    </i>
    <i>
      <x v="168"/>
    </i>
    <i>
      <x v="106"/>
    </i>
    <i>
      <x v="177"/>
    </i>
    <i>
      <x v="107"/>
    </i>
    <i>
      <x v="182"/>
    </i>
    <i>
      <x v="110"/>
    </i>
    <i>
      <x v="62"/>
    </i>
    <i>
      <x v="46"/>
    </i>
    <i>
      <x v="64"/>
    </i>
    <i>
      <x v="48"/>
    </i>
    <i>
      <x v="207"/>
    </i>
    <i>
      <x v="49"/>
    </i>
    <i>
      <x v="215"/>
    </i>
    <i>
      <x v="122"/>
    </i>
    <i>
      <x v="217"/>
    </i>
    <i>
      <x v="124"/>
    </i>
    <i>
      <x v="226"/>
    </i>
    <i>
      <x v="128"/>
    </i>
    <i>
      <x v="261"/>
    </i>
    <i>
      <x v="129"/>
    </i>
    <i>
      <x v="71"/>
    </i>
    <i>
      <x v="119"/>
    </i>
    <i>
      <x v="38"/>
    </i>
    <i>
      <x v="27"/>
    </i>
    <i>
      <x v="121"/>
    </i>
    <i>
      <x v="242"/>
    </i>
    <i>
      <x v="91"/>
    </i>
    <i>
      <x v="193"/>
    </i>
    <i>
      <x v="123"/>
    </i>
    <i>
      <x v="213"/>
    </i>
    <i>
      <x v="79"/>
    </i>
    <i>
      <x v="234"/>
    </i>
    <i>
      <x v="125"/>
    </i>
    <i>
      <x v="252"/>
    </i>
    <i>
      <x v="126"/>
    </i>
    <i>
      <x v="41"/>
    </i>
    <i>
      <x v="33"/>
    </i>
    <i>
      <x v="197"/>
    </i>
    <i>
      <x v="11"/>
    </i>
    <i>
      <x v="87"/>
    </i>
    <i>
      <x v="94"/>
    </i>
    <i>
      <x v="78"/>
    </i>
    <i>
      <x v="130"/>
    </i>
    <i>
      <x v="230"/>
    </i>
    <i>
      <x v="265"/>
    </i>
    <i>
      <x v="238"/>
    </i>
    <i>
      <x v="266"/>
    </i>
    <i>
      <x v="247"/>
    </i>
    <i>
      <x v="268"/>
    </i>
    <i>
      <x v="257"/>
    </i>
    <i>
      <x v="270"/>
    </i>
    <i>
      <x v="61"/>
    </i>
    <i>
      <x v="272"/>
    </i>
    <i>
      <x v="191"/>
    </i>
    <i>
      <x v="29"/>
    </i>
    <i>
      <x v="36"/>
    </i>
    <i>
      <x v="137"/>
    </i>
    <i>
      <x v="199"/>
    </i>
    <i>
      <x v="18"/>
    </i>
    <i>
      <x v="205"/>
    </i>
    <i>
      <x v="139"/>
    </i>
    <i>
      <x v="210"/>
    </i>
    <i>
      <x v="140"/>
    </i>
    <i>
      <x v="47"/>
    </i>
    <i>
      <x v="96"/>
    </i>
    <i>
      <x v="67"/>
    </i>
    <i>
      <x v="142"/>
    </i>
    <i>
      <x v="228"/>
    </i>
    <i>
      <x v="143"/>
    </i>
    <i>
      <x v="232"/>
    </i>
    <i>
      <x v="52"/>
    </i>
    <i>
      <x v="236"/>
    </i>
    <i>
      <x v="145"/>
    </i>
    <i>
      <x v="240"/>
    </i>
    <i>
      <x v="146"/>
    </i>
    <i>
      <x v="245"/>
    </i>
    <i>
      <x v="147"/>
    </i>
    <i>
      <x v="249"/>
    </i>
    <i>
      <x v="148"/>
    </i>
    <i>
      <x v="255"/>
    </i>
    <i>
      <x v="53"/>
    </i>
    <i>
      <x v="259"/>
    </i>
    <i>
      <x v="150"/>
    </i>
    <i>
      <x v="263"/>
    </i>
    <i>
      <x v="151"/>
    </i>
    <i>
      <x v="188"/>
    </i>
    <i>
      <x v="83"/>
    </i>
    <i>
      <x v="190"/>
    </i>
    <i>
      <x v="153"/>
    </i>
    <i>
      <x v="74"/>
    </i>
    <i>
      <x v="154"/>
    </i>
    <i>
      <x v="194"/>
    </i>
    <i>
      <x v="155"/>
    </i>
    <i>
      <x v="196"/>
    </i>
    <i>
      <x v="4"/>
    </i>
    <i>
      <x v="198"/>
    </i>
    <i>
      <x v="158"/>
    </i>
    <i>
      <x v="108"/>
    </i>
    <i>
      <x v="159"/>
    </i>
    <i>
      <x v="109"/>
    </i>
    <i>
      <x v="160"/>
    </i>
    <i>
      <x v="77"/>
    </i>
    <i>
      <x v="161"/>
    </i>
    <i>
      <x v="209"/>
    </i>
    <i>
      <x v="162"/>
    </i>
    <i>
      <x v="212"/>
    </i>
    <i>
      <x v="98"/>
    </i>
    <i>
      <x v="112"/>
    </i>
    <i>
      <x v="164"/>
    </i>
    <i>
      <x v="114"/>
    </i>
    <i>
      <x v="165"/>
    </i>
    <i>
      <x v="220"/>
    </i>
    <i>
      <x v="166"/>
    </i>
    <i>
      <x v="68"/>
    </i>
    <i>
      <x v="167"/>
    </i>
    <i>
      <x v="90"/>
    </i>
    <i>
      <x v="13"/>
    </i>
    <i>
      <x v="229"/>
    </i>
    <i>
      <x v="169"/>
    </i>
    <i>
      <x v="231"/>
    </i>
    <i>
      <x v="55"/>
    </i>
    <i>
      <x v="233"/>
    </i>
    <i>
      <x v="171"/>
    </i>
    <i>
      <x v="235"/>
    </i>
    <i>
      <x v="56"/>
    </i>
    <i>
      <x v="118"/>
    </i>
    <i>
      <x v="43"/>
    </i>
    <i>
      <x v="25"/>
    </i>
    <i>
      <x v="58"/>
    </i>
    <i>
      <x v="241"/>
    </i>
    <i>
      <x v="175"/>
    </i>
    <i>
      <x v="243"/>
    </i>
    <i>
      <x v="15"/>
    </i>
    <i>
      <x v="246"/>
    </i>
    <i>
      <x v="17"/>
    </i>
    <i>
      <x v="248"/>
    </i>
    <i>
      <x v="179"/>
    </i>
    <i>
      <x v="251"/>
    </i>
    <i>
      <x v="44"/>
    </i>
    <i>
      <x v="253"/>
    </i>
    <i>
      <x v="181"/>
    </i>
    <i>
      <x v="256"/>
    </i>
    <i>
      <x v="104"/>
    </i>
    <i>
      <x v="258"/>
    </i>
    <i>
      <x v="59"/>
    </i>
    <i>
      <x v="260"/>
    </i>
    <i>
      <x v="184"/>
    </i>
    <i>
      <x v="262"/>
    </i>
    <i>
      <x v="35"/>
    </i>
    <i>
      <x v="32"/>
    </i>
    <i>
      <x v="105"/>
    </i>
    <i>
      <x v="163"/>
    </i>
    <i>
      <x v="267"/>
    </i>
    <i>
      <x v="132"/>
    </i>
    <i>
      <x v="269"/>
    </i>
    <i>
      <x v="133"/>
    </i>
    <i>
      <x v="271"/>
    </i>
    <i>
      <x v="134"/>
    </i>
    <i>
      <x v="273"/>
    </i>
    <i>
      <x v="135"/>
    </i>
    <i>
      <x v="136"/>
    </i>
    <i>
      <x v="203"/>
    </i>
    <i t="grand">
      <x/>
    </i>
  </rowItems>
  <colItems count="1">
    <i/>
  </colItems>
  <pageFields count="1">
    <pageField fld="3" hier="-1"/>
  </pageFields>
  <dataFields count="1">
    <dataField name="Count of ERS-authord articles" fld="2" subtotal="count" baseField="2" baseItem="16"/>
  </dataFields>
  <formats count="7">
    <format dxfId="6">
      <pivotArea field="3" type="button" dataOnly="0" labelOnly="1" outline="0" axis="axisPage" fieldPosition="0"/>
    </format>
    <format dxfId="5">
      <pivotArea field="2" type="button" dataOnly="0" labelOnly="1" outline="0" axis="axisRow" fieldPosition="0"/>
    </format>
    <format dxfId="4">
      <pivotArea dataOnly="0" labelOnly="1" fieldPosition="0">
        <references count="1">
          <reference field="2" count="50">
            <x v="3"/>
            <x v="5"/>
            <x v="6"/>
            <x v="7"/>
            <x v="8"/>
            <x v="9"/>
            <x v="10"/>
            <x v="12"/>
            <x v="16"/>
            <x v="20"/>
            <x v="21"/>
            <x v="22"/>
            <x v="34"/>
            <x v="37"/>
            <x v="39"/>
            <x v="40"/>
            <x v="42"/>
            <x v="50"/>
            <x v="51"/>
            <x v="60"/>
            <x v="63"/>
            <x v="65"/>
            <x v="69"/>
            <x v="73"/>
            <x v="95"/>
            <x v="99"/>
            <x v="101"/>
            <x v="102"/>
            <x v="103"/>
            <x v="113"/>
            <x v="117"/>
            <x v="120"/>
            <x v="127"/>
            <x v="128"/>
            <x v="131"/>
            <x v="132"/>
            <x v="144"/>
            <x v="149"/>
            <x v="152"/>
            <x v="157"/>
            <x v="172"/>
            <x v="173"/>
            <x v="174"/>
            <x v="178"/>
            <x v="183"/>
            <x v="185"/>
            <x v="189"/>
            <x v="195"/>
            <x v="200"/>
            <x v="201"/>
          </reference>
        </references>
      </pivotArea>
    </format>
    <format dxfId="3">
      <pivotArea dataOnly="0" labelOnly="1" fieldPosition="0">
        <references count="1">
          <reference field="2" count="50">
            <x v="17"/>
            <x v="23"/>
            <x v="28"/>
            <x v="30"/>
            <x v="31"/>
            <x v="41"/>
            <x v="43"/>
            <x v="46"/>
            <x v="47"/>
            <x v="48"/>
            <x v="54"/>
            <x v="57"/>
            <x v="62"/>
            <x v="66"/>
            <x v="70"/>
            <x v="72"/>
            <x v="76"/>
            <x v="78"/>
            <x v="81"/>
            <x v="84"/>
            <x v="85"/>
            <x v="86"/>
            <x v="87"/>
            <x v="88"/>
            <x v="89"/>
            <x v="90"/>
            <x v="91"/>
            <x v="92"/>
            <x v="93"/>
            <x v="106"/>
            <x v="107"/>
            <x v="110"/>
            <x v="111"/>
            <x v="115"/>
            <x v="124"/>
            <x v="129"/>
            <x v="133"/>
            <x v="138"/>
            <x v="146"/>
            <x v="150"/>
            <x v="154"/>
            <x v="158"/>
            <x v="162"/>
            <x v="166"/>
            <x v="170"/>
            <x v="177"/>
            <x v="180"/>
            <x v="186"/>
            <x v="194"/>
            <x v="202"/>
          </reference>
        </references>
      </pivotArea>
    </format>
    <format dxfId="2">
      <pivotArea dataOnly="0" labelOnly="1" fieldPosition="0">
        <references count="1">
          <reference field="2" count="50">
            <x v="13"/>
            <x v="15"/>
            <x v="18"/>
            <x v="25"/>
            <x v="27"/>
            <x v="32"/>
            <x v="33"/>
            <x v="35"/>
            <x v="45"/>
            <x v="49"/>
            <x v="52"/>
            <x v="53"/>
            <x v="55"/>
            <x v="56"/>
            <x v="67"/>
            <x v="68"/>
            <x v="71"/>
            <x v="75"/>
            <x v="94"/>
            <x v="96"/>
            <x v="97"/>
            <x v="98"/>
            <x v="100"/>
            <x v="104"/>
            <x v="105"/>
            <x v="108"/>
            <x v="109"/>
            <x v="112"/>
            <x v="114"/>
            <x v="116"/>
            <x v="118"/>
            <x v="143"/>
            <x v="145"/>
            <x v="147"/>
            <x v="148"/>
            <x v="151"/>
            <x v="153"/>
            <x v="155"/>
            <x v="156"/>
            <x v="160"/>
            <x v="164"/>
            <x v="168"/>
            <x v="176"/>
            <x v="182"/>
            <x v="184"/>
            <x v="188"/>
            <x v="190"/>
            <x v="192"/>
            <x v="196"/>
            <x v="198"/>
          </reference>
        </references>
      </pivotArea>
    </format>
    <format dxfId="1">
      <pivotArea dataOnly="0" labelOnly="1" fieldPosition="0">
        <references count="1">
          <reference field="2" count="48">
            <x v="4"/>
            <x v="11"/>
            <x v="24"/>
            <x v="26"/>
            <x v="29"/>
            <x v="36"/>
            <x v="38"/>
            <x v="44"/>
            <x v="58"/>
            <x v="59"/>
            <x v="61"/>
            <x v="64"/>
            <x v="74"/>
            <x v="77"/>
            <x v="79"/>
            <x v="80"/>
            <x v="82"/>
            <x v="83"/>
            <x v="119"/>
            <x v="121"/>
            <x v="122"/>
            <x v="123"/>
            <x v="125"/>
            <x v="126"/>
            <x v="130"/>
            <x v="134"/>
            <x v="135"/>
            <x v="136"/>
            <x v="137"/>
            <x v="139"/>
            <x v="140"/>
            <x v="141"/>
            <x v="142"/>
            <x v="159"/>
            <x v="161"/>
            <x v="163"/>
            <x v="165"/>
            <x v="167"/>
            <x v="169"/>
            <x v="171"/>
            <x v="175"/>
            <x v="179"/>
            <x v="181"/>
            <x v="187"/>
            <x v="191"/>
            <x v="193"/>
            <x v="197"/>
            <x v="199"/>
          </reference>
        </references>
      </pivotArea>
    </format>
    <format dxfId="0">
      <pivotArea dataOnly="0" labelOnly="1" grandRow="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B20" firstHeaderRow="1" firstDataRow="1" firstDataCol="1" rowPageCount="1" colPageCount="1"/>
  <pivotFields count="6">
    <pivotField showAll="0" defaultSubtotal="0"/>
    <pivotField showAll="0"/>
    <pivotField showAll="0"/>
    <pivotField axis="axisPage" showAll="0">
      <items count="10">
        <item x="7"/>
        <item x="6"/>
        <item x="5"/>
        <item x="4"/>
        <item x="3"/>
        <item x="2"/>
        <item x="8"/>
        <item x="1"/>
        <item x="0"/>
        <item t="default"/>
      </items>
    </pivotField>
    <pivotField axis="axisRow" dataField="1" showAll="0">
      <items count="22">
        <item x="3"/>
        <item m="1" x="16"/>
        <item x="10"/>
        <item x="13"/>
        <item x="6"/>
        <item m="1" x="20"/>
        <item x="0"/>
        <item x="12"/>
        <item x="11"/>
        <item m="1" x="18"/>
        <item x="1"/>
        <item x="2"/>
        <item x="8"/>
        <item x="4"/>
        <item m="1" x="19"/>
        <item m="1" x="17"/>
        <item x="14"/>
        <item x="15"/>
        <item x="7"/>
        <item x="9"/>
        <item x="5"/>
        <item t="default"/>
      </items>
    </pivotField>
    <pivotField showAll="0"/>
  </pivotFields>
  <rowFields count="1">
    <field x="4"/>
  </rowFields>
  <rowItems count="17">
    <i>
      <x/>
    </i>
    <i>
      <x v="2"/>
    </i>
    <i>
      <x v="3"/>
    </i>
    <i>
      <x v="4"/>
    </i>
    <i>
      <x v="6"/>
    </i>
    <i>
      <x v="7"/>
    </i>
    <i>
      <x v="8"/>
    </i>
    <i>
      <x v="10"/>
    </i>
    <i>
      <x v="11"/>
    </i>
    <i>
      <x v="12"/>
    </i>
    <i>
      <x v="13"/>
    </i>
    <i>
      <x v="16"/>
    </i>
    <i>
      <x v="17"/>
    </i>
    <i>
      <x v="18"/>
    </i>
    <i>
      <x v="19"/>
    </i>
    <i>
      <x v="20"/>
    </i>
    <i t="grand">
      <x/>
    </i>
  </rowItems>
  <colItems count="1">
    <i/>
  </colItems>
  <pageFields count="1">
    <pageField fld="3" hier="-1"/>
  </pageFields>
  <dataFields count="1">
    <dataField name="Count of Divis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Program Area">
  <location ref="A3:B29" firstHeaderRow="1" firstDataRow="1" firstDataCol="1"/>
  <pivotFields count="6">
    <pivotField showAll="0" defaultSubtotal="0"/>
    <pivotField showAll="0"/>
    <pivotField dataField="1" showAll="0"/>
    <pivotField showAll="0"/>
    <pivotField showAll="0"/>
    <pivotField axis="axisRow" showAll="0" sortType="descending">
      <items count="26">
        <item x="23"/>
        <item x="21"/>
        <item x="4"/>
        <item x="9"/>
        <item x="0"/>
        <item x="11"/>
        <item x="5"/>
        <item x="20"/>
        <item x="16"/>
        <item x="7"/>
        <item x="14"/>
        <item x="18"/>
        <item x="22"/>
        <item x="6"/>
        <item x="8"/>
        <item x="19"/>
        <item x="2"/>
        <item x="24"/>
        <item x="10"/>
        <item x="1"/>
        <item x="15"/>
        <item x="12"/>
        <item x="3"/>
        <item x="13"/>
        <item x="17"/>
        <item t="default"/>
      </items>
      <autoSortScope>
        <pivotArea dataOnly="0" outline="0" fieldPosition="0">
          <references count="1">
            <reference field="4294967294" count="1" selected="0">
              <x v="0"/>
            </reference>
          </references>
        </pivotArea>
      </autoSortScope>
    </pivotField>
  </pivotFields>
  <rowFields count="1">
    <field x="5"/>
  </rowFields>
  <rowItems count="26">
    <i>
      <x v="16"/>
    </i>
    <i>
      <x v="5"/>
    </i>
    <i>
      <x v="18"/>
    </i>
    <i>
      <x v="13"/>
    </i>
    <i>
      <x v="19"/>
    </i>
    <i>
      <x v="14"/>
    </i>
    <i>
      <x v="3"/>
    </i>
    <i>
      <x v="10"/>
    </i>
    <i>
      <x v="11"/>
    </i>
    <i>
      <x/>
    </i>
    <i>
      <x v="7"/>
    </i>
    <i>
      <x v="9"/>
    </i>
    <i>
      <x v="17"/>
    </i>
    <i>
      <x v="6"/>
    </i>
    <i>
      <x v="21"/>
    </i>
    <i>
      <x v="8"/>
    </i>
    <i>
      <x v="22"/>
    </i>
    <i>
      <x v="15"/>
    </i>
    <i>
      <x v="2"/>
    </i>
    <i>
      <x v="4"/>
    </i>
    <i>
      <x v="12"/>
    </i>
    <i>
      <x v="1"/>
    </i>
    <i>
      <x v="20"/>
    </i>
    <i>
      <x v="23"/>
    </i>
    <i>
      <x v="24"/>
    </i>
    <i t="grand">
      <x/>
    </i>
  </rowItems>
  <colItems count="1">
    <i/>
  </colItems>
  <dataFields count="1">
    <dataField name="Count of ERS-authored articles" fld="2" subtotal="count" baseField="5" baseItem="16"/>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J208" totalsRowShown="0" headerRowDxfId="17" dataDxfId="16">
  <autoFilter ref="A1:J208"/>
  <sortState ref="A2:J208">
    <sortCondition ref="B1:B208"/>
  </sortState>
  <tableColumns count="10">
    <tableColumn id="1" name="Last, First"/>
    <tableColumn id="2" name="ERS Staff" dataDxfId="15"/>
    <tableColumn id="3" name="Lead Author Name" dataDxfId="14"/>
    <tableColumn id="4" name="Contr. Author Name" dataDxfId="13"/>
    <tableColumn id="5" name="No. of Articles: Lead Author" dataDxfId="12"/>
    <tableColumn id="6" name="No. of Articles: Contr. Author" dataDxfId="11"/>
    <tableColumn id="7" name="Total" dataDxfId="10"/>
    <tableColumn id="8" name="No. of ERS Reports: Lead Author" dataDxfId="9"/>
    <tableColumn id="9" name="Number of Staff Analyes: Lead" dataDxfId="8"/>
    <tableColumn id="10" name="Number of Staff Analysis: Contrib." dataDxfId="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file.scirp.org/pdf/ME_2016053116584751.pdf" TargetMode="External"/><Relationship Id="rId13" Type="http://schemas.openxmlformats.org/officeDocument/2006/relationships/hyperlink" Target="https://doi.org/10.1017/age.2017.18" TargetMode="External"/><Relationship Id="rId18" Type="http://schemas.openxmlformats.org/officeDocument/2006/relationships/hyperlink" Target="https://doi.org/10.1007/s12230-017-9577-1" TargetMode="External"/><Relationship Id="rId26" Type="http://schemas.openxmlformats.org/officeDocument/2006/relationships/hyperlink" Target="https://doi.org/10.1017/aae.2016.48" TargetMode="External"/><Relationship Id="rId3" Type="http://schemas.openxmlformats.org/officeDocument/2006/relationships/hyperlink" Target="https://doi.org/10.1093/ajae/aaw075" TargetMode="External"/><Relationship Id="rId21" Type="http://schemas.openxmlformats.org/officeDocument/2006/relationships/hyperlink" Target="https://doi:10.1017/aae.2017.13" TargetMode="External"/><Relationship Id="rId7" Type="http://schemas.openxmlformats.org/officeDocument/2006/relationships/hyperlink" Target="http://journal.srsa.org/ojs/index.php/RRS/article/view/47.1.1" TargetMode="External"/><Relationship Id="rId12" Type="http://schemas.openxmlformats.org/officeDocument/2006/relationships/hyperlink" Target="https://doi.org/10.1016/j.enpol.2017.08.005" TargetMode="External"/><Relationship Id="rId17" Type="http://schemas.openxmlformats.org/officeDocument/2006/relationships/hyperlink" Target="https://doi.org/10.1016/j.foodpol.2017.03.002" TargetMode="External"/><Relationship Id="rId25" Type="http://schemas.openxmlformats.org/officeDocument/2006/relationships/hyperlink" Target="https://doi.org/10.1007/s00168-017-0814-9" TargetMode="External"/><Relationship Id="rId2" Type="http://schemas.openxmlformats.org/officeDocument/2006/relationships/hyperlink" Target="https://doi.org/10.3368/le.93.3.413" TargetMode="External"/><Relationship Id="rId16" Type="http://schemas.openxmlformats.org/officeDocument/2006/relationships/hyperlink" Target="https://doi.org/10.1002/ps.4598" TargetMode="External"/><Relationship Id="rId20" Type="http://schemas.openxmlformats.org/officeDocument/2006/relationships/hyperlink" Target="https://doi.org/10.1257/aer.p20171060" TargetMode="External"/><Relationship Id="rId1" Type="http://schemas.openxmlformats.org/officeDocument/2006/relationships/hyperlink" Target="https://ac.els-cdn.com/S0889157517301539/1-s2.0-S0889157517301539-main.pdf?_tid=2f30bb38-a910-11e7-9cb5-00000aacb35d&amp;acdnat=1507127443_8189bf48d4eac120d5a882bfacf52ad3" TargetMode="External"/><Relationship Id="rId6" Type="http://schemas.openxmlformats.org/officeDocument/2006/relationships/hyperlink" Target="http://ajae.oxfordjournals.org/cgi/content/full/aaw063?ijkey=v5xcWhTvW9fa6Fl&amp;keytype=ref%20" TargetMode="External"/><Relationship Id="rId11" Type="http://schemas.openxmlformats.org/officeDocument/2006/relationships/hyperlink" Target="http://onlinelibrary.wiley.com/doi/10.1111/1467-8489.12136/pdf" TargetMode="External"/><Relationship Id="rId24" Type="http://schemas.openxmlformats.org/officeDocument/2006/relationships/hyperlink" Target="https://doi.org/10.1093/aepp/ppw029" TargetMode="External"/><Relationship Id="rId5" Type="http://schemas.openxmlformats.org/officeDocument/2006/relationships/hyperlink" Target="http://www.sciencedirect.com/science/article/pii/S2211912416300190" TargetMode="External"/><Relationship Id="rId15" Type="http://schemas.openxmlformats.org/officeDocument/2006/relationships/hyperlink" Target="https://doi.org/10.1093/ajae/aax023" TargetMode="External"/><Relationship Id="rId23" Type="http://schemas.openxmlformats.org/officeDocument/2006/relationships/hyperlink" Target="https://doi.org/10.1146/annurev-resource100516-053524" TargetMode="External"/><Relationship Id="rId10" Type="http://schemas.openxmlformats.org/officeDocument/2006/relationships/hyperlink" Target="http://dx.doi.org/10.1080/00343404.2015.1119264" TargetMode="External"/><Relationship Id="rId19" Type="http://schemas.openxmlformats.org/officeDocument/2006/relationships/hyperlink" Target="https://doi.org/10.1007/s12155-017-9830-y" TargetMode="External"/><Relationship Id="rId4" Type="http://schemas.openxmlformats.org/officeDocument/2006/relationships/hyperlink" Target="http://redfame.com/journal/index.php/aef/article/view/1865/1929" TargetMode="External"/><Relationship Id="rId9" Type="http://schemas.openxmlformats.org/officeDocument/2006/relationships/hyperlink" Target="http://onlinelibrary.wiley.com/doi/10.1111/grow.12171/abstract" TargetMode="External"/><Relationship Id="rId14" Type="http://schemas.openxmlformats.org/officeDocument/2006/relationships/hyperlink" Target="https://doi.org/10.1108/AFR-05-2016-0053" TargetMode="External"/><Relationship Id="rId22" Type="http://schemas.openxmlformats.org/officeDocument/2006/relationships/hyperlink" Target="https://doi.org/10.1016/j.landusepol.2016.10.011" TargetMode="External"/><Relationship Id="rId27" Type="http://schemas.openxmlformats.org/officeDocument/2006/relationships/hyperlink" Target="http://www.jswconline.org/content/72/4/299.abstrac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onlinelibrary.wiley.com/doi/10.1111/grow.12171/abstract" TargetMode="External"/><Relationship Id="rId13" Type="http://schemas.openxmlformats.org/officeDocument/2006/relationships/hyperlink" Target="https://doi.org/10.1108/AFR-05-2016-0053" TargetMode="External"/><Relationship Id="rId18" Type="http://schemas.openxmlformats.org/officeDocument/2006/relationships/hyperlink" Target="https://doi.org/10.1007/s12155-017-9830-y" TargetMode="External"/><Relationship Id="rId26" Type="http://schemas.openxmlformats.org/officeDocument/2006/relationships/hyperlink" Target="http://www.jswconline.org/content/72/4/299.abstract" TargetMode="External"/><Relationship Id="rId3" Type="http://schemas.openxmlformats.org/officeDocument/2006/relationships/hyperlink" Target="http://redfame.com/journal/index.php/aef/article/view/1865/1929" TargetMode="External"/><Relationship Id="rId21" Type="http://schemas.openxmlformats.org/officeDocument/2006/relationships/hyperlink" Target="https://doi.org/10.1016/j.landusepol.2016.10.011" TargetMode="External"/><Relationship Id="rId7" Type="http://schemas.openxmlformats.org/officeDocument/2006/relationships/hyperlink" Target="http://file.scirp.org/pdf/ME_2016053116584751.pdf" TargetMode="External"/><Relationship Id="rId12" Type="http://schemas.openxmlformats.org/officeDocument/2006/relationships/hyperlink" Target="https://doi.org/10.1017/age.2017.18" TargetMode="External"/><Relationship Id="rId17" Type="http://schemas.openxmlformats.org/officeDocument/2006/relationships/hyperlink" Target="https://doi.org/10.1007/s12230-017-9577-1" TargetMode="External"/><Relationship Id="rId25" Type="http://schemas.openxmlformats.org/officeDocument/2006/relationships/hyperlink" Target="https://doi.org/10.1017/aae.2016.48" TargetMode="External"/><Relationship Id="rId2" Type="http://schemas.openxmlformats.org/officeDocument/2006/relationships/hyperlink" Target="https://doi.org/10.1093/ajae/aaw075" TargetMode="External"/><Relationship Id="rId16" Type="http://schemas.openxmlformats.org/officeDocument/2006/relationships/hyperlink" Target="https://doi.org/10.1016/j.foodpol.2017.03.002" TargetMode="External"/><Relationship Id="rId20" Type="http://schemas.openxmlformats.org/officeDocument/2006/relationships/hyperlink" Target="https://doi:10.1017/aae.2017.13" TargetMode="External"/><Relationship Id="rId1" Type="http://schemas.openxmlformats.org/officeDocument/2006/relationships/hyperlink" Target="https://doi.org/10.3368/le.93.3.413" TargetMode="External"/><Relationship Id="rId6" Type="http://schemas.openxmlformats.org/officeDocument/2006/relationships/hyperlink" Target="http://journal.srsa.org/ojs/index.php/RRS/article/view/47.1.1" TargetMode="External"/><Relationship Id="rId11" Type="http://schemas.openxmlformats.org/officeDocument/2006/relationships/hyperlink" Target="https://doi.org/10.1016/j.enpol.2017.08.005" TargetMode="External"/><Relationship Id="rId24" Type="http://schemas.openxmlformats.org/officeDocument/2006/relationships/hyperlink" Target="https://doi.org/10.1007/s00168-017-0814-9" TargetMode="External"/><Relationship Id="rId5" Type="http://schemas.openxmlformats.org/officeDocument/2006/relationships/hyperlink" Target="http://ajae.oxfordjournals.org/cgi/content/full/aaw063?ijkey=v5xcWhTvW9fa6Fl&amp;keytype=ref%20" TargetMode="External"/><Relationship Id="rId15" Type="http://schemas.openxmlformats.org/officeDocument/2006/relationships/hyperlink" Target="https://doi.org/10.1002/ps.4598" TargetMode="External"/><Relationship Id="rId23" Type="http://schemas.openxmlformats.org/officeDocument/2006/relationships/hyperlink" Target="https://doi.org/10.1093/aepp/ppw029" TargetMode="External"/><Relationship Id="rId10" Type="http://schemas.openxmlformats.org/officeDocument/2006/relationships/hyperlink" Target="http://onlinelibrary.wiley.com/doi/10.1111/1467-8489.12136/pdf" TargetMode="External"/><Relationship Id="rId19" Type="http://schemas.openxmlformats.org/officeDocument/2006/relationships/hyperlink" Target="https://doi.org/10.1257/aer.p20171060" TargetMode="External"/><Relationship Id="rId4" Type="http://schemas.openxmlformats.org/officeDocument/2006/relationships/hyperlink" Target="http://www.sciencedirect.com/science/article/pii/S2211912416300190" TargetMode="External"/><Relationship Id="rId9" Type="http://schemas.openxmlformats.org/officeDocument/2006/relationships/hyperlink" Target="http://dx.doi.org/10.1080/00343404.2015.1119264" TargetMode="External"/><Relationship Id="rId14" Type="http://schemas.openxmlformats.org/officeDocument/2006/relationships/hyperlink" Target="https://doi.org/10.1093/ajae/aax023" TargetMode="External"/><Relationship Id="rId22" Type="http://schemas.openxmlformats.org/officeDocument/2006/relationships/hyperlink" Target="https://doi.org/10.1146/annurev-resource100516-053524"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1"/>
  <sheetViews>
    <sheetView tabSelected="1" topLeftCell="A31" workbookViewId="0">
      <selection activeCell="B51" sqref="B51"/>
    </sheetView>
  </sheetViews>
  <sheetFormatPr defaultRowHeight="15" x14ac:dyDescent="0.25"/>
  <cols>
    <col min="1" max="1" width="61.28515625" customWidth="1"/>
    <col min="2" max="2" width="41.28515625" customWidth="1"/>
  </cols>
  <sheetData>
    <row r="1" spans="1:2" x14ac:dyDescent="0.25">
      <c r="A1" s="31" t="s">
        <v>3776</v>
      </c>
      <c r="B1" s="111" t="s">
        <v>3779</v>
      </c>
    </row>
    <row r="2" spans="1:2" ht="30" x14ac:dyDescent="0.25">
      <c r="A2" s="26" t="s">
        <v>3743</v>
      </c>
      <c r="B2" t="s">
        <v>3780</v>
      </c>
    </row>
    <row r="3" spans="1:2" ht="30" x14ac:dyDescent="0.25">
      <c r="A3" s="26" t="s">
        <v>3778</v>
      </c>
      <c r="B3" t="s">
        <v>3780</v>
      </c>
    </row>
    <row r="4" spans="1:2" x14ac:dyDescent="0.25">
      <c r="A4" s="26" t="s">
        <v>3751</v>
      </c>
      <c r="B4" t="s">
        <v>3780</v>
      </c>
    </row>
    <row r="5" spans="1:2" x14ac:dyDescent="0.25">
      <c r="A5" s="75" t="s">
        <v>3579</v>
      </c>
      <c r="B5" t="s">
        <v>3780</v>
      </c>
    </row>
    <row r="6" spans="1:2" x14ac:dyDescent="0.25">
      <c r="A6" s="7" t="s">
        <v>3772</v>
      </c>
      <c r="B6" t="s">
        <v>3780</v>
      </c>
    </row>
    <row r="7" spans="1:2" x14ac:dyDescent="0.25">
      <c r="A7" s="7" t="s">
        <v>3652</v>
      </c>
      <c r="B7" t="s">
        <v>3780</v>
      </c>
    </row>
    <row r="8" spans="1:2" x14ac:dyDescent="0.25">
      <c r="A8" s="7" t="s">
        <v>3767</v>
      </c>
      <c r="B8" t="s">
        <v>3780</v>
      </c>
    </row>
    <row r="9" spans="1:2" x14ac:dyDescent="0.25">
      <c r="A9" s="7" t="s">
        <v>3586</v>
      </c>
      <c r="B9" t="s">
        <v>3780</v>
      </c>
    </row>
    <row r="10" spans="1:2" x14ac:dyDescent="0.25">
      <c r="A10" s="7" t="s">
        <v>3771</v>
      </c>
      <c r="B10" s="52" t="s">
        <v>3780</v>
      </c>
    </row>
    <row r="11" spans="1:2" x14ac:dyDescent="0.25">
      <c r="A11" s="7" t="s">
        <v>3654</v>
      </c>
      <c r="B11" t="s">
        <v>3780</v>
      </c>
    </row>
    <row r="12" spans="1:2" x14ac:dyDescent="0.25">
      <c r="A12" s="7" t="s">
        <v>3740</v>
      </c>
      <c r="B12" s="52" t="s">
        <v>3780</v>
      </c>
    </row>
    <row r="13" spans="1:2" x14ac:dyDescent="0.25">
      <c r="A13" s="7" t="s">
        <v>3482</v>
      </c>
      <c r="B13" t="s">
        <v>3780</v>
      </c>
    </row>
    <row r="14" spans="1:2" x14ac:dyDescent="0.25">
      <c r="A14" s="7" t="s">
        <v>3770</v>
      </c>
      <c r="B14" s="60" t="s">
        <v>3780</v>
      </c>
    </row>
    <row r="15" spans="1:2" x14ac:dyDescent="0.25">
      <c r="A15" s="7" t="s">
        <v>3488</v>
      </c>
      <c r="B15" s="52" t="s">
        <v>3780</v>
      </c>
    </row>
    <row r="16" spans="1:2" x14ac:dyDescent="0.25">
      <c r="A16" s="7" t="s">
        <v>3587</v>
      </c>
      <c r="B16" t="s">
        <v>3780</v>
      </c>
    </row>
    <row r="17" spans="1:2" x14ac:dyDescent="0.25">
      <c r="A17" s="7" t="s">
        <v>3765</v>
      </c>
      <c r="B17" t="s">
        <v>3780</v>
      </c>
    </row>
    <row r="18" spans="1:2" x14ac:dyDescent="0.25">
      <c r="A18" s="7" t="s">
        <v>3766</v>
      </c>
      <c r="B18" s="60" t="s">
        <v>3780</v>
      </c>
    </row>
    <row r="19" spans="1:2" x14ac:dyDescent="0.25">
      <c r="A19" s="7" t="s">
        <v>3582</v>
      </c>
      <c r="B19" s="60" t="s">
        <v>3780</v>
      </c>
    </row>
    <row r="20" spans="1:2" x14ac:dyDescent="0.25">
      <c r="A20" s="7" t="s">
        <v>3484</v>
      </c>
      <c r="B20" s="60" t="s">
        <v>3780</v>
      </c>
    </row>
    <row r="21" spans="1:2" x14ac:dyDescent="0.25">
      <c r="A21" s="7" t="s">
        <v>3592</v>
      </c>
      <c r="B21" s="60" t="s">
        <v>3780</v>
      </c>
    </row>
    <row r="22" spans="1:2" x14ac:dyDescent="0.25">
      <c r="A22" s="7" t="s">
        <v>3580</v>
      </c>
      <c r="B22" s="60" t="s">
        <v>3780</v>
      </c>
    </row>
    <row r="23" spans="1:2" x14ac:dyDescent="0.25">
      <c r="A23" s="7" t="s">
        <v>3742</v>
      </c>
      <c r="B23" s="60" t="s">
        <v>3780</v>
      </c>
    </row>
    <row r="24" spans="1:2" x14ac:dyDescent="0.25">
      <c r="A24" s="7" t="s">
        <v>3764</v>
      </c>
      <c r="B24" s="60" t="s">
        <v>3780</v>
      </c>
    </row>
    <row r="25" spans="1:2" x14ac:dyDescent="0.25">
      <c r="A25" s="7" t="s">
        <v>3769</v>
      </c>
      <c r="B25" s="60" t="s">
        <v>3780</v>
      </c>
    </row>
    <row r="26" spans="1:2" x14ac:dyDescent="0.25">
      <c r="A26" s="7" t="s">
        <v>3576</v>
      </c>
      <c r="B26" s="60" t="s">
        <v>3780</v>
      </c>
    </row>
    <row r="27" spans="1:2" x14ac:dyDescent="0.25">
      <c r="A27" s="7" t="s">
        <v>3588</v>
      </c>
      <c r="B27" s="60" t="s">
        <v>3780</v>
      </c>
    </row>
    <row r="28" spans="1:2" x14ac:dyDescent="0.25">
      <c r="A28" s="7" t="s">
        <v>3744</v>
      </c>
      <c r="B28" s="60" t="s">
        <v>3780</v>
      </c>
    </row>
    <row r="29" spans="1:2" x14ac:dyDescent="0.25">
      <c r="A29" s="7" t="s">
        <v>3479</v>
      </c>
      <c r="B29" s="60" t="s">
        <v>3780</v>
      </c>
    </row>
    <row r="30" spans="1:2" x14ac:dyDescent="0.25">
      <c r="A30" s="7" t="s">
        <v>3753</v>
      </c>
      <c r="B30" s="60" t="s">
        <v>3780</v>
      </c>
    </row>
    <row r="31" spans="1:2" x14ac:dyDescent="0.25">
      <c r="A31" s="7" t="s">
        <v>3756</v>
      </c>
      <c r="B31" s="60" t="s">
        <v>3780</v>
      </c>
    </row>
    <row r="32" spans="1:2" x14ac:dyDescent="0.25">
      <c r="A32" s="7" t="s">
        <v>3578</v>
      </c>
      <c r="B32" s="60" t="s">
        <v>3780</v>
      </c>
    </row>
    <row r="33" spans="1:2" x14ac:dyDescent="0.25">
      <c r="A33" s="7" t="s">
        <v>3757</v>
      </c>
      <c r="B33" s="60" t="s">
        <v>3780</v>
      </c>
    </row>
    <row r="34" spans="1:2" x14ac:dyDescent="0.25">
      <c r="A34" s="7" t="s">
        <v>3755</v>
      </c>
      <c r="B34" s="60" t="s">
        <v>3780</v>
      </c>
    </row>
    <row r="35" spans="1:2" x14ac:dyDescent="0.25">
      <c r="A35" s="7" t="s">
        <v>3775</v>
      </c>
      <c r="B35" s="60" t="s">
        <v>3780</v>
      </c>
    </row>
    <row r="36" spans="1:2" x14ac:dyDescent="0.25">
      <c r="A36" s="7" t="s">
        <v>3759</v>
      </c>
      <c r="B36" s="60" t="s">
        <v>3780</v>
      </c>
    </row>
    <row r="37" spans="1:2" x14ac:dyDescent="0.25">
      <c r="A37" s="7" t="s">
        <v>3653</v>
      </c>
      <c r="B37" s="60" t="s">
        <v>3780</v>
      </c>
    </row>
    <row r="38" spans="1:2" x14ac:dyDescent="0.25">
      <c r="A38" s="7" t="s">
        <v>3490</v>
      </c>
      <c r="B38" s="60" t="s">
        <v>3780</v>
      </c>
    </row>
    <row r="39" spans="1:2" x14ac:dyDescent="0.25">
      <c r="A39" s="75" t="s">
        <v>3577</v>
      </c>
      <c r="B39" s="60" t="s">
        <v>3780</v>
      </c>
    </row>
    <row r="40" spans="1:2" x14ac:dyDescent="0.25">
      <c r="A40" s="7" t="s">
        <v>3584</v>
      </c>
      <c r="B40" s="60" t="s">
        <v>3780</v>
      </c>
    </row>
    <row r="41" spans="1:2" x14ac:dyDescent="0.25">
      <c r="A41" s="7" t="s">
        <v>3477</v>
      </c>
      <c r="B41" s="60" t="s">
        <v>3780</v>
      </c>
    </row>
    <row r="42" spans="1:2" x14ac:dyDescent="0.25">
      <c r="A42" s="7" t="s">
        <v>3485</v>
      </c>
      <c r="B42" s="60" t="s">
        <v>3780</v>
      </c>
    </row>
    <row r="43" spans="1:2" x14ac:dyDescent="0.25">
      <c r="A43" s="7" t="s">
        <v>3747</v>
      </c>
      <c r="B43" s="60" t="s">
        <v>3780</v>
      </c>
    </row>
    <row r="44" spans="1:2" x14ac:dyDescent="0.25">
      <c r="A44" s="7" t="s">
        <v>3487</v>
      </c>
      <c r="B44" s="60" t="s">
        <v>3780</v>
      </c>
    </row>
    <row r="45" spans="1:2" x14ac:dyDescent="0.25">
      <c r="A45" s="7" t="s">
        <v>3583</v>
      </c>
      <c r="B45" s="60" t="s">
        <v>3780</v>
      </c>
    </row>
    <row r="46" spans="1:2" x14ac:dyDescent="0.25">
      <c r="A46" s="7" t="s">
        <v>3655</v>
      </c>
      <c r="B46" s="60" t="s">
        <v>3780</v>
      </c>
    </row>
    <row r="47" spans="1:2" x14ac:dyDescent="0.25">
      <c r="A47" s="7" t="s">
        <v>3649</v>
      </c>
      <c r="B47" s="60" t="s">
        <v>3780</v>
      </c>
    </row>
    <row r="48" spans="1:2" ht="30" x14ac:dyDescent="0.25">
      <c r="A48" s="7" t="s">
        <v>3481</v>
      </c>
      <c r="B48" s="60" t="s">
        <v>3780</v>
      </c>
    </row>
    <row r="49" spans="1:2" x14ac:dyDescent="0.25">
      <c r="A49" s="7" t="s">
        <v>3763</v>
      </c>
      <c r="B49" s="60" t="s">
        <v>3780</v>
      </c>
    </row>
    <row r="50" spans="1:2" x14ac:dyDescent="0.25">
      <c r="A50" s="7" t="s">
        <v>3748</v>
      </c>
      <c r="B50" s="60" t="s">
        <v>3780</v>
      </c>
    </row>
    <row r="51" spans="1:2" x14ac:dyDescent="0.25">
      <c r="A51" s="7" t="s">
        <v>3749</v>
      </c>
      <c r="B51" s="60" t="s">
        <v>3780</v>
      </c>
    </row>
    <row r="52" spans="1:2" x14ac:dyDescent="0.25">
      <c r="A52" s="7" t="s">
        <v>3585</v>
      </c>
      <c r="B52" s="60" t="s">
        <v>3780</v>
      </c>
    </row>
    <row r="53" spans="1:2" x14ac:dyDescent="0.25">
      <c r="A53" s="7" t="s">
        <v>3760</v>
      </c>
      <c r="B53" s="60" t="s">
        <v>3780</v>
      </c>
    </row>
    <row r="54" spans="1:2" x14ac:dyDescent="0.25">
      <c r="A54" s="7" t="s">
        <v>3761</v>
      </c>
      <c r="B54" s="60" t="s">
        <v>3780</v>
      </c>
    </row>
    <row r="55" spans="1:2" x14ac:dyDescent="0.25">
      <c r="A55" s="7" t="s">
        <v>3575</v>
      </c>
      <c r="B55" s="60" t="s">
        <v>3780</v>
      </c>
    </row>
    <row r="56" spans="1:2" x14ac:dyDescent="0.25">
      <c r="A56" s="7" t="s">
        <v>3590</v>
      </c>
      <c r="B56" s="60" t="s">
        <v>3780</v>
      </c>
    </row>
    <row r="57" spans="1:2" x14ac:dyDescent="0.25">
      <c r="A57" s="7" t="s">
        <v>3483</v>
      </c>
      <c r="B57" s="60" t="s">
        <v>3780</v>
      </c>
    </row>
    <row r="58" spans="1:2" x14ac:dyDescent="0.25">
      <c r="A58" s="7" t="s">
        <v>3739</v>
      </c>
      <c r="B58" s="60" t="s">
        <v>3780</v>
      </c>
    </row>
    <row r="59" spans="1:2" ht="30" x14ac:dyDescent="0.25">
      <c r="A59" s="7" t="s">
        <v>3636</v>
      </c>
      <c r="B59" s="60" t="s">
        <v>3780</v>
      </c>
    </row>
    <row r="60" spans="1:2" x14ac:dyDescent="0.25">
      <c r="A60" s="7" t="s">
        <v>3774</v>
      </c>
      <c r="B60" s="60" t="s">
        <v>3780</v>
      </c>
    </row>
    <row r="61" spans="1:2" x14ac:dyDescent="0.25">
      <c r="A61" s="7" t="s">
        <v>3486</v>
      </c>
      <c r="B61" s="60" t="s">
        <v>3780</v>
      </c>
    </row>
    <row r="62" spans="1:2" x14ac:dyDescent="0.25">
      <c r="A62" s="75" t="s">
        <v>3773</v>
      </c>
      <c r="B62" s="60" t="s">
        <v>3780</v>
      </c>
    </row>
    <row r="63" spans="1:2" x14ac:dyDescent="0.25">
      <c r="A63" s="7" t="s">
        <v>3489</v>
      </c>
      <c r="B63" s="60" t="s">
        <v>3780</v>
      </c>
    </row>
    <row r="64" spans="1:2" x14ac:dyDescent="0.25">
      <c r="A64" s="7" t="s">
        <v>3648</v>
      </c>
      <c r="B64" s="60" t="s">
        <v>3780</v>
      </c>
    </row>
    <row r="65" spans="1:2" x14ac:dyDescent="0.25">
      <c r="A65" s="7" t="s">
        <v>3750</v>
      </c>
      <c r="B65" s="60" t="s">
        <v>3780</v>
      </c>
    </row>
    <row r="66" spans="1:2" x14ac:dyDescent="0.25">
      <c r="A66" s="7" t="s">
        <v>3768</v>
      </c>
      <c r="B66" s="60" t="s">
        <v>3780</v>
      </c>
    </row>
    <row r="67" spans="1:2" x14ac:dyDescent="0.25">
      <c r="A67" s="7"/>
      <c r="B67" s="60"/>
    </row>
    <row r="68" spans="1:2" ht="30" x14ac:dyDescent="0.25">
      <c r="A68" s="132" t="s">
        <v>3783</v>
      </c>
      <c r="B68" s="60"/>
    </row>
    <row r="69" spans="1:2" x14ac:dyDescent="0.25">
      <c r="A69" s="26" t="s">
        <v>106</v>
      </c>
      <c r="B69" t="s">
        <v>106</v>
      </c>
    </row>
    <row r="70" spans="1:2" x14ac:dyDescent="0.25">
      <c r="A70" s="26" t="s">
        <v>61</v>
      </c>
      <c r="B70" s="7" t="s">
        <v>61</v>
      </c>
    </row>
    <row r="71" spans="1:2" x14ac:dyDescent="0.25">
      <c r="A71" s="133" t="s">
        <v>51</v>
      </c>
      <c r="B71" t="s">
        <v>51</v>
      </c>
    </row>
    <row r="72" spans="1:2" x14ac:dyDescent="0.25">
      <c r="A72" s="7" t="s">
        <v>31</v>
      </c>
      <c r="B72" t="s">
        <v>31</v>
      </c>
    </row>
    <row r="73" spans="1:2" x14ac:dyDescent="0.25">
      <c r="A73" s="7" t="s">
        <v>3480</v>
      </c>
      <c r="B73" t="s">
        <v>279</v>
      </c>
    </row>
    <row r="74" spans="1:2" x14ac:dyDescent="0.25">
      <c r="A74" s="7" t="s">
        <v>338</v>
      </c>
      <c r="B74" t="s">
        <v>338</v>
      </c>
    </row>
    <row r="75" spans="1:2" x14ac:dyDescent="0.25">
      <c r="A75" s="7" t="s">
        <v>10</v>
      </c>
      <c r="B75" t="s">
        <v>10</v>
      </c>
    </row>
    <row r="76" spans="1:2" x14ac:dyDescent="0.25">
      <c r="A76" s="7" t="s">
        <v>10</v>
      </c>
      <c r="B76" s="52" t="s">
        <v>10</v>
      </c>
    </row>
    <row r="77" spans="1:2" x14ac:dyDescent="0.25">
      <c r="A77" s="7" t="s">
        <v>2855</v>
      </c>
      <c r="B77" t="s">
        <v>2855</v>
      </c>
    </row>
    <row r="78" spans="1:2" x14ac:dyDescent="0.25">
      <c r="A78" s="7" t="s">
        <v>27</v>
      </c>
      <c r="B78" s="51" t="s">
        <v>27</v>
      </c>
    </row>
    <row r="79" spans="1:2" x14ac:dyDescent="0.25">
      <c r="A79" s="7" t="s">
        <v>3478</v>
      </c>
      <c r="B79" s="60" t="s">
        <v>230</v>
      </c>
    </row>
    <row r="80" spans="1:2" x14ac:dyDescent="0.25">
      <c r="A80" s="7" t="s">
        <v>3781</v>
      </c>
      <c r="B80" t="s">
        <v>477</v>
      </c>
    </row>
    <row r="81" spans="1:2" x14ac:dyDescent="0.25">
      <c r="A81" s="7" t="s">
        <v>22</v>
      </c>
      <c r="B81" t="s">
        <v>22</v>
      </c>
    </row>
    <row r="82" spans="1:2" x14ac:dyDescent="0.25">
      <c r="A82" s="7" t="s">
        <v>3754</v>
      </c>
      <c r="B82" s="52" t="s">
        <v>3167</v>
      </c>
    </row>
    <row r="83" spans="1:2" x14ac:dyDescent="0.25">
      <c r="A83" s="7" t="s">
        <v>261</v>
      </c>
      <c r="B83" t="s">
        <v>261</v>
      </c>
    </row>
    <row r="84" spans="1:2" x14ac:dyDescent="0.25">
      <c r="A84" s="7" t="s">
        <v>20</v>
      </c>
      <c r="B84" t="s">
        <v>20</v>
      </c>
    </row>
    <row r="85" spans="1:2" x14ac:dyDescent="0.25">
      <c r="A85" s="7" t="s">
        <v>343</v>
      </c>
      <c r="B85" t="s">
        <v>343</v>
      </c>
    </row>
    <row r="86" spans="1:2" x14ac:dyDescent="0.25">
      <c r="A86" s="7" t="s">
        <v>522</v>
      </c>
      <c r="B86" s="52" t="s">
        <v>522</v>
      </c>
    </row>
    <row r="87" spans="1:2" x14ac:dyDescent="0.25">
      <c r="A87" s="7" t="s">
        <v>4</v>
      </c>
      <c r="B87" s="52" t="s">
        <v>4</v>
      </c>
    </row>
    <row r="88" spans="1:2" x14ac:dyDescent="0.25">
      <c r="A88" s="7" t="s">
        <v>313</v>
      </c>
      <c r="B88" s="52" t="s">
        <v>313</v>
      </c>
    </row>
    <row r="89" spans="1:2" x14ac:dyDescent="0.25">
      <c r="A89" s="7" t="s">
        <v>222</v>
      </c>
      <c r="B89" t="s">
        <v>222</v>
      </c>
    </row>
    <row r="90" spans="1:2" x14ac:dyDescent="0.25">
      <c r="A90" s="7" t="s">
        <v>59</v>
      </c>
      <c r="B90" t="s">
        <v>59</v>
      </c>
    </row>
    <row r="91" spans="1:2" x14ac:dyDescent="0.25">
      <c r="A91" s="7" t="s">
        <v>348</v>
      </c>
      <c r="B91" t="s">
        <v>348</v>
      </c>
    </row>
    <row r="92" spans="1:2" x14ac:dyDescent="0.25">
      <c r="A92" s="7" t="s">
        <v>280</v>
      </c>
      <c r="B92" t="s">
        <v>280</v>
      </c>
    </row>
    <row r="93" spans="1:2" x14ac:dyDescent="0.25">
      <c r="A93" s="75" t="s">
        <v>229</v>
      </c>
      <c r="B93" t="s">
        <v>229</v>
      </c>
    </row>
    <row r="94" spans="1:2" x14ac:dyDescent="0.25">
      <c r="A94" s="7" t="s">
        <v>471</v>
      </c>
      <c r="B94" t="s">
        <v>471</v>
      </c>
    </row>
    <row r="95" spans="1:2" x14ac:dyDescent="0.25">
      <c r="A95" s="7" t="s">
        <v>46</v>
      </c>
      <c r="B95" t="s">
        <v>46</v>
      </c>
    </row>
    <row r="96" spans="1:2" x14ac:dyDescent="0.25">
      <c r="A96" s="7" t="s">
        <v>89</v>
      </c>
      <c r="B96" t="s">
        <v>89</v>
      </c>
    </row>
    <row r="97" spans="1:2" x14ac:dyDescent="0.25">
      <c r="A97" s="7" t="s">
        <v>195</v>
      </c>
      <c r="B97" t="s">
        <v>195</v>
      </c>
    </row>
    <row r="98" spans="1:2" x14ac:dyDescent="0.25">
      <c r="A98" s="7" t="s">
        <v>122</v>
      </c>
      <c r="B98" t="s">
        <v>122</v>
      </c>
    </row>
    <row r="99" spans="1:2" x14ac:dyDescent="0.25">
      <c r="A99" s="75" t="s">
        <v>265</v>
      </c>
      <c r="B99" t="s">
        <v>265</v>
      </c>
    </row>
    <row r="100" spans="1:2" x14ac:dyDescent="0.25">
      <c r="A100" s="7" t="s">
        <v>3</v>
      </c>
      <c r="B100" t="s">
        <v>3</v>
      </c>
    </row>
    <row r="101" spans="1:2" x14ac:dyDescent="0.25">
      <c r="A101" s="7" t="s">
        <v>318</v>
      </c>
      <c r="B101" t="s">
        <v>318</v>
      </c>
    </row>
    <row r="102" spans="1:2" x14ac:dyDescent="0.25">
      <c r="A102" s="7" t="s">
        <v>2</v>
      </c>
      <c r="B102" t="s">
        <v>2</v>
      </c>
    </row>
    <row r="103" spans="1:2" x14ac:dyDescent="0.25">
      <c r="A103" s="7" t="s">
        <v>267</v>
      </c>
      <c r="B103" t="s">
        <v>267</v>
      </c>
    </row>
    <row r="104" spans="1:2" ht="15.75" thickBot="1" x14ac:dyDescent="0.3">
      <c r="A104" s="7" t="s">
        <v>213</v>
      </c>
      <c r="B104" s="134" t="s">
        <v>213</v>
      </c>
    </row>
    <row r="105" spans="1:2" ht="15.75" thickBot="1" x14ac:dyDescent="0.3">
      <c r="A105" s="7" t="s">
        <v>284</v>
      </c>
      <c r="B105" s="134" t="s">
        <v>284</v>
      </c>
    </row>
    <row r="106" spans="1:2" x14ac:dyDescent="0.25">
      <c r="A106" s="7" t="s">
        <v>281</v>
      </c>
      <c r="B106" t="s">
        <v>281</v>
      </c>
    </row>
    <row r="107" spans="1:2" x14ac:dyDescent="0.25">
      <c r="A107" s="7" t="s">
        <v>119</v>
      </c>
      <c r="B107" t="s">
        <v>119</v>
      </c>
    </row>
    <row r="108" spans="1:2" x14ac:dyDescent="0.25">
      <c r="A108" s="7" t="s">
        <v>192</v>
      </c>
      <c r="B108" t="s">
        <v>192</v>
      </c>
    </row>
    <row r="109" spans="1:2" x14ac:dyDescent="0.25">
      <c r="A109" s="7" t="s">
        <v>373</v>
      </c>
      <c r="B109" t="s">
        <v>373</v>
      </c>
    </row>
    <row r="110" spans="1:2" x14ac:dyDescent="0.25">
      <c r="A110" s="7" t="s">
        <v>100</v>
      </c>
      <c r="B110" t="s">
        <v>100</v>
      </c>
    </row>
    <row r="111" spans="1:2" x14ac:dyDescent="0.25">
      <c r="A111" s="7" t="s">
        <v>328</v>
      </c>
      <c r="B111" t="s">
        <v>328</v>
      </c>
    </row>
    <row r="112" spans="1:2" x14ac:dyDescent="0.25">
      <c r="A112" s="7" t="s">
        <v>18</v>
      </c>
      <c r="B112" t="s">
        <v>18</v>
      </c>
    </row>
    <row r="113" spans="1:2" x14ac:dyDescent="0.25">
      <c r="A113" s="7" t="s">
        <v>3169</v>
      </c>
      <c r="B113" t="s">
        <v>3169</v>
      </c>
    </row>
    <row r="114" spans="1:2" x14ac:dyDescent="0.25">
      <c r="A114" s="7" t="s">
        <v>39</v>
      </c>
      <c r="B114" t="s">
        <v>39</v>
      </c>
    </row>
    <row r="115" spans="1:2" x14ac:dyDescent="0.25">
      <c r="A115" s="7" t="s">
        <v>3589</v>
      </c>
      <c r="B115" t="s">
        <v>3249</v>
      </c>
    </row>
    <row r="116" spans="1:2" x14ac:dyDescent="0.25">
      <c r="A116" s="7" t="s">
        <v>3184</v>
      </c>
      <c r="B116" t="s">
        <v>3184</v>
      </c>
    </row>
    <row r="117" spans="1:2" x14ac:dyDescent="0.25">
      <c r="A117" s="7" t="s">
        <v>330</v>
      </c>
      <c r="B117" t="s">
        <v>330</v>
      </c>
    </row>
    <row r="118" spans="1:2" x14ac:dyDescent="0.25">
      <c r="A118" s="7" t="s">
        <v>382</v>
      </c>
      <c r="B118" t="s">
        <v>382</v>
      </c>
    </row>
    <row r="119" spans="1:2" x14ac:dyDescent="0.25">
      <c r="A119" s="7" t="s">
        <v>72</v>
      </c>
      <c r="B119" t="s">
        <v>72</v>
      </c>
    </row>
    <row r="120" spans="1:2" x14ac:dyDescent="0.25">
      <c r="A120" s="7" t="s">
        <v>3574</v>
      </c>
      <c r="B120" s="7" t="s">
        <v>3574</v>
      </c>
    </row>
    <row r="121" spans="1:2" ht="30" x14ac:dyDescent="0.25">
      <c r="A121" s="7" t="s">
        <v>3581</v>
      </c>
      <c r="B121" s="7" t="s">
        <v>3581</v>
      </c>
    </row>
  </sheetData>
  <sortState ref="A2:B121">
    <sortCondition ref="B2:B121"/>
    <sortCondition ref="A2:A12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2"/>
  <sheetViews>
    <sheetView workbookViewId="0">
      <selection activeCell="B55" sqref="A35:B55"/>
    </sheetView>
  </sheetViews>
  <sheetFormatPr defaultRowHeight="15" x14ac:dyDescent="0.25"/>
  <cols>
    <col min="1" max="1" width="73.85546875" style="7" bestFit="1" customWidth="1"/>
    <col min="2" max="2" width="27.28515625" bestFit="1" customWidth="1"/>
    <col min="3" max="3" width="11.5703125" customWidth="1"/>
    <col min="4" max="4" width="50.5703125" customWidth="1"/>
    <col min="5" max="5" width="37.42578125" customWidth="1"/>
    <col min="6" max="6" width="11.85546875" customWidth="1"/>
    <col min="7" max="7" width="12.28515625" customWidth="1"/>
    <col min="8" max="8" width="41.28515625" customWidth="1"/>
    <col min="9" max="9" width="21.42578125" customWidth="1"/>
    <col min="10" max="10" width="26.140625" customWidth="1"/>
    <col min="11" max="11" width="18.28515625" customWidth="1"/>
    <col min="12" max="12" width="19.5703125" customWidth="1"/>
    <col min="13" max="13" width="19.28515625" customWidth="1"/>
    <col min="14" max="14" width="17.28515625" customWidth="1"/>
    <col min="15" max="15" width="5.28515625" customWidth="1"/>
    <col min="16" max="16" width="25.85546875" customWidth="1"/>
    <col min="17" max="17" width="40" customWidth="1"/>
    <col min="18" max="18" width="34.85546875" customWidth="1"/>
    <col min="19" max="19" width="35.5703125" customWidth="1"/>
    <col min="20" max="20" width="23.85546875" customWidth="1"/>
    <col min="21" max="21" width="39" customWidth="1"/>
    <col min="22" max="22" width="18.42578125" customWidth="1"/>
    <col min="23" max="23" width="24.7109375" customWidth="1"/>
    <col min="24" max="24" width="40.28515625" customWidth="1"/>
    <col min="25" max="25" width="40.42578125" customWidth="1"/>
    <col min="26" max="26" width="14.5703125" customWidth="1"/>
    <col min="27" max="27" width="32.140625" customWidth="1"/>
    <col min="28" max="28" width="27.7109375" customWidth="1"/>
    <col min="29" max="29" width="53.28515625" customWidth="1"/>
    <col min="30" max="30" width="40.5703125" customWidth="1"/>
    <col min="31" max="31" width="20.5703125" customWidth="1"/>
    <col min="32" max="32" width="44.140625" customWidth="1"/>
    <col min="33" max="33" width="18.7109375" customWidth="1"/>
    <col min="34" max="34" width="24.85546875" customWidth="1"/>
    <col min="35" max="35" width="39.7109375" customWidth="1"/>
    <col min="36" max="36" width="17.7109375" customWidth="1"/>
    <col min="37" max="37" width="33.42578125" customWidth="1"/>
    <col min="38" max="38" width="33.28515625" customWidth="1"/>
    <col min="39" max="39" width="22.28515625" customWidth="1"/>
    <col min="40" max="40" width="7.85546875" customWidth="1"/>
    <col min="41" max="41" width="15" customWidth="1"/>
    <col min="42" max="42" width="24.42578125" customWidth="1"/>
    <col min="43" max="43" width="28.85546875" customWidth="1"/>
    <col min="44" max="44" width="22.7109375" customWidth="1"/>
    <col min="45" max="45" width="21.140625" customWidth="1"/>
    <col min="46" max="46" width="22.85546875" customWidth="1"/>
    <col min="47" max="47" width="19.7109375" customWidth="1"/>
    <col min="48" max="48" width="28.140625" customWidth="1"/>
    <col min="49" max="49" width="28.5703125" customWidth="1"/>
    <col min="50" max="50" width="41.140625" customWidth="1"/>
    <col min="51" max="51" width="31.5703125" customWidth="1"/>
    <col min="52" max="52" width="16.140625" customWidth="1"/>
    <col min="53" max="53" width="30.5703125" customWidth="1"/>
    <col min="54" max="54" width="26.140625" customWidth="1"/>
    <col min="55" max="55" width="28.28515625" customWidth="1"/>
    <col min="56" max="56" width="42.28515625" customWidth="1"/>
    <col min="57" max="57" width="18" customWidth="1"/>
    <col min="58" max="58" width="17" customWidth="1"/>
    <col min="59" max="59" width="24.140625" customWidth="1"/>
    <col min="60" max="60" width="44" customWidth="1"/>
    <col min="61" max="61" width="19.140625" customWidth="1"/>
    <col min="62" max="62" width="8.5703125" customWidth="1"/>
    <col min="63" max="63" width="7" customWidth="1"/>
    <col min="64" max="64" width="16.85546875" customWidth="1"/>
    <col min="65" max="65" width="14" customWidth="1"/>
    <col min="66" max="66" width="12.7109375" customWidth="1"/>
    <col min="67" max="67" width="36.85546875" customWidth="1"/>
    <col min="68" max="68" width="24.140625" customWidth="1"/>
    <col min="69" max="69" width="36.28515625" customWidth="1"/>
    <col min="70" max="70" width="11.85546875" customWidth="1"/>
    <col min="71" max="71" width="40.140625" customWidth="1"/>
    <col min="72" max="72" width="12.42578125" customWidth="1"/>
    <col min="73" max="73" width="15.28515625" customWidth="1"/>
    <col min="74" max="74" width="11.140625" customWidth="1"/>
    <col min="75" max="75" width="13.140625" customWidth="1"/>
    <col min="76" max="76" width="32.140625" customWidth="1"/>
    <col min="77" max="77" width="26.28515625" customWidth="1"/>
    <col min="78" max="78" width="35.140625" customWidth="1"/>
    <col min="79" max="79" width="16.7109375" customWidth="1"/>
    <col min="80" max="80" width="19.5703125" customWidth="1"/>
    <col min="81" max="81" width="24.7109375" customWidth="1"/>
    <col min="82" max="82" width="16.7109375" customWidth="1"/>
    <col min="83" max="83" width="24" customWidth="1"/>
    <col min="84" max="84" width="15.28515625" customWidth="1"/>
    <col min="85" max="85" width="30.140625" customWidth="1"/>
    <col min="86" max="86" width="49.85546875" customWidth="1"/>
    <col min="87" max="87" width="41.85546875" customWidth="1"/>
    <col min="88" max="88" width="29.85546875" customWidth="1"/>
    <col min="89" max="89" width="53.5703125" customWidth="1"/>
    <col min="90" max="90" width="54.140625" customWidth="1"/>
    <col min="91" max="91" width="42.7109375" customWidth="1"/>
    <col min="92" max="92" width="54.140625" customWidth="1"/>
    <col min="93" max="93" width="39.85546875" customWidth="1"/>
    <col min="94" max="94" width="46" customWidth="1"/>
    <col min="95" max="95" width="30.42578125" customWidth="1"/>
    <col min="96" max="96" width="35.7109375" customWidth="1"/>
    <col min="97" max="97" width="17.28515625" customWidth="1"/>
    <col min="98" max="98" width="21.85546875" customWidth="1"/>
    <col min="99" max="99" width="58.140625" customWidth="1"/>
    <col min="100" max="100" width="42.42578125" customWidth="1"/>
    <col min="101" max="101" width="43" customWidth="1"/>
    <col min="102" max="102" width="51" customWidth="1"/>
    <col min="103" max="103" width="43.5703125" customWidth="1"/>
    <col min="104" max="104" width="30.85546875" customWidth="1"/>
    <col min="105" max="105" width="29" customWidth="1"/>
    <col min="106" max="106" width="62.42578125" customWidth="1"/>
    <col min="107" max="107" width="42.42578125" customWidth="1"/>
    <col min="108" max="108" width="27.42578125" customWidth="1"/>
    <col min="109" max="109" width="25.140625" customWidth="1"/>
    <col min="110" max="110" width="25.7109375" customWidth="1"/>
    <col min="111" max="111" width="26" customWidth="1"/>
    <col min="112" max="112" width="25.28515625" customWidth="1"/>
    <col min="113" max="113" width="27.140625" customWidth="1"/>
    <col min="114" max="114" width="22.28515625" customWidth="1"/>
    <col min="115" max="115" width="26.28515625" customWidth="1"/>
    <col min="116" max="116" width="32.7109375" customWidth="1"/>
    <col min="117" max="117" width="34.28515625" customWidth="1"/>
    <col min="118" max="118" width="30" customWidth="1"/>
    <col min="119" max="119" width="30.28515625" customWidth="1"/>
    <col min="120" max="120" width="29.28515625" customWidth="1"/>
    <col min="121" max="121" width="31" customWidth="1"/>
    <col min="122" max="122" width="42.85546875" customWidth="1"/>
    <col min="123" max="123" width="36.28515625" customWidth="1"/>
    <col min="124" max="124" width="19.140625" customWidth="1"/>
    <col min="125" max="125" width="35.28515625" customWidth="1"/>
    <col min="126" max="126" width="28.7109375" customWidth="1"/>
    <col min="127" max="127" width="38.42578125" customWidth="1"/>
    <col min="128" max="128" width="34.85546875" customWidth="1"/>
    <col min="129" max="129" width="33" customWidth="1"/>
    <col min="130" max="130" width="24.7109375" customWidth="1"/>
    <col min="131" max="131" width="26.28515625" customWidth="1"/>
    <col min="132" max="132" width="43.42578125" customWidth="1"/>
    <col min="133" max="133" width="35.140625" customWidth="1"/>
    <col min="134" max="134" width="51.28515625" customWidth="1"/>
    <col min="135" max="135" width="24.85546875" customWidth="1"/>
    <col min="136" max="136" width="21.85546875" customWidth="1"/>
    <col min="137" max="137" width="30.42578125" customWidth="1"/>
    <col min="138" max="138" width="39.85546875" customWidth="1"/>
    <col min="139" max="139" width="18.5703125" customWidth="1"/>
    <col min="140" max="140" width="31.85546875" customWidth="1"/>
    <col min="141" max="141" width="40.42578125" customWidth="1"/>
    <col min="142" max="142" width="24.85546875" customWidth="1"/>
    <col min="143" max="143" width="30.28515625" customWidth="1"/>
    <col min="144" max="144" width="39.5703125" customWidth="1"/>
    <col min="145" max="145" width="29.140625" customWidth="1"/>
    <col min="146" max="146" width="22.28515625" customWidth="1"/>
    <col min="147" max="147" width="35.28515625" customWidth="1"/>
    <col min="148" max="148" width="42.85546875" customWidth="1"/>
    <col min="149" max="149" width="23.7109375" customWidth="1"/>
    <col min="150" max="150" width="36.140625" customWidth="1"/>
    <col min="151" max="151" width="36.5703125" customWidth="1"/>
    <col min="152" max="152" width="28.5703125" customWidth="1"/>
    <col min="153" max="153" width="65.5703125" bestFit="1" customWidth="1"/>
    <col min="154" max="154" width="49.28515625" customWidth="1"/>
    <col min="155" max="155" width="25.85546875" customWidth="1"/>
    <col min="156" max="156" width="25.140625" customWidth="1"/>
    <col min="157" max="157" width="28.28515625" customWidth="1"/>
    <col min="158" max="158" width="15" customWidth="1"/>
    <col min="159" max="159" width="33.140625" customWidth="1"/>
    <col min="160" max="160" width="26.28515625" customWidth="1"/>
    <col min="161" max="161" width="24.5703125" customWidth="1"/>
    <col min="162" max="162" width="19.140625" customWidth="1"/>
    <col min="163" max="163" width="25.7109375" customWidth="1"/>
    <col min="164" max="164" width="16.140625" customWidth="1"/>
    <col min="165" max="165" width="24.7109375" customWidth="1"/>
    <col min="166" max="166" width="35.28515625" customWidth="1"/>
    <col min="167" max="167" width="30.140625" customWidth="1"/>
    <col min="168" max="168" width="21" customWidth="1"/>
    <col min="169" max="169" width="45.5703125" customWidth="1"/>
    <col min="170" max="170" width="23.42578125" customWidth="1"/>
    <col min="171" max="171" width="21.7109375" customWidth="1"/>
    <col min="172" max="173" width="36" customWidth="1"/>
    <col min="174" max="174" width="38.5703125" customWidth="1"/>
    <col min="175" max="175" width="17.7109375" customWidth="1"/>
    <col min="176" max="176" width="14.85546875" customWidth="1"/>
    <col min="177" max="177" width="29.7109375" customWidth="1"/>
    <col min="178" max="178" width="30.5703125" customWidth="1"/>
    <col min="179" max="179" width="31" customWidth="1"/>
    <col min="180" max="180" width="32.28515625" customWidth="1"/>
    <col min="181" max="181" width="31.140625" customWidth="1"/>
    <col min="182" max="182" width="25.5703125" customWidth="1"/>
    <col min="183" max="183" width="26.140625" customWidth="1"/>
    <col min="184" max="184" width="12.28515625" customWidth="1"/>
    <col min="185" max="185" width="17.28515625" customWidth="1"/>
    <col min="186" max="186" width="14.5703125" customWidth="1"/>
    <col min="187" max="187" width="7.7109375" customWidth="1"/>
    <col min="188" max="188" width="24.140625" customWidth="1"/>
    <col min="189" max="189" width="12.28515625" customWidth="1"/>
    <col min="190" max="190" width="24.140625" customWidth="1"/>
    <col min="191" max="191" width="20.5703125" customWidth="1"/>
    <col min="192" max="192" width="21.5703125" customWidth="1"/>
    <col min="193" max="193" width="20.28515625" customWidth="1"/>
    <col min="194" max="194" width="11.42578125" customWidth="1"/>
    <col min="195" max="195" width="25.28515625" customWidth="1"/>
    <col min="196" max="196" width="13.140625" customWidth="1"/>
    <col min="197" max="197" width="20.5703125" customWidth="1"/>
    <col min="198" max="198" width="24.28515625" customWidth="1"/>
    <col min="199" max="199" width="38" customWidth="1"/>
    <col min="200" max="200" width="24.7109375" customWidth="1"/>
    <col min="201" max="201" width="9.5703125" customWidth="1"/>
    <col min="202" max="202" width="19.42578125" customWidth="1"/>
    <col min="203" max="203" width="28" customWidth="1"/>
    <col min="204" max="204" width="7.28515625" customWidth="1"/>
    <col min="205" max="205" width="11.28515625" bestFit="1" customWidth="1"/>
  </cols>
  <sheetData>
    <row r="1" spans="1:2" x14ac:dyDescent="0.25">
      <c r="A1" s="15" t="s">
        <v>204</v>
      </c>
      <c r="B1" t="s">
        <v>782</v>
      </c>
    </row>
    <row r="3" spans="1:2" x14ac:dyDescent="0.25">
      <c r="A3" s="15" t="s">
        <v>1</v>
      </c>
      <c r="B3" t="s">
        <v>2742</v>
      </c>
    </row>
    <row r="4" spans="1:2" x14ac:dyDescent="0.25">
      <c r="A4" s="16" t="s">
        <v>10</v>
      </c>
      <c r="B4" s="2">
        <v>66</v>
      </c>
    </row>
    <row r="5" spans="1:2" x14ac:dyDescent="0.25">
      <c r="A5" s="16" t="s">
        <v>20</v>
      </c>
      <c r="B5" s="2">
        <v>50</v>
      </c>
    </row>
    <row r="6" spans="1:2" x14ac:dyDescent="0.25">
      <c r="A6" s="16" t="s">
        <v>3</v>
      </c>
      <c r="B6" s="2">
        <v>34</v>
      </c>
    </row>
    <row r="7" spans="1:2" x14ac:dyDescent="0.25">
      <c r="A7" s="16" t="s">
        <v>27</v>
      </c>
      <c r="B7" s="2">
        <v>28</v>
      </c>
    </row>
    <row r="8" spans="1:2" x14ac:dyDescent="0.25">
      <c r="A8" s="16" t="s">
        <v>51</v>
      </c>
      <c r="B8" s="2">
        <v>26</v>
      </c>
    </row>
    <row r="9" spans="1:2" x14ac:dyDescent="0.25">
      <c r="A9" s="16" t="s">
        <v>61</v>
      </c>
      <c r="B9" s="2">
        <v>22</v>
      </c>
    </row>
    <row r="10" spans="1:2" x14ac:dyDescent="0.25">
      <c r="A10" s="16" t="s">
        <v>46</v>
      </c>
      <c r="B10" s="2">
        <v>22</v>
      </c>
    </row>
    <row r="11" spans="1:2" x14ac:dyDescent="0.25">
      <c r="A11" s="16" t="s">
        <v>31</v>
      </c>
      <c r="B11" s="2">
        <v>21</v>
      </c>
    </row>
    <row r="12" spans="1:2" x14ac:dyDescent="0.25">
      <c r="A12" s="16" t="s">
        <v>106</v>
      </c>
      <c r="B12" s="2">
        <v>15</v>
      </c>
    </row>
    <row r="13" spans="1:2" x14ac:dyDescent="0.25">
      <c r="A13" s="16" t="s">
        <v>2</v>
      </c>
      <c r="B13" s="2">
        <v>15</v>
      </c>
    </row>
    <row r="14" spans="1:2" x14ac:dyDescent="0.25">
      <c r="A14" s="16" t="s">
        <v>265</v>
      </c>
      <c r="B14" s="2">
        <v>15</v>
      </c>
    </row>
    <row r="15" spans="1:2" x14ac:dyDescent="0.25">
      <c r="A15" s="16" t="s">
        <v>18</v>
      </c>
      <c r="B15" s="2">
        <v>13</v>
      </c>
    </row>
    <row r="16" spans="1:2" x14ac:dyDescent="0.25">
      <c r="A16" s="16" t="s">
        <v>381</v>
      </c>
      <c r="B16" s="2">
        <v>11</v>
      </c>
    </row>
    <row r="17" spans="1:2" x14ac:dyDescent="0.25">
      <c r="A17" s="16" t="s">
        <v>192</v>
      </c>
      <c r="B17" s="2">
        <v>10</v>
      </c>
    </row>
    <row r="18" spans="1:2" x14ac:dyDescent="0.25">
      <c r="A18" s="16" t="s">
        <v>199</v>
      </c>
      <c r="B18" s="2">
        <v>9</v>
      </c>
    </row>
    <row r="19" spans="1:2" x14ac:dyDescent="0.25">
      <c r="A19" s="16" t="s">
        <v>59</v>
      </c>
      <c r="B19" s="2">
        <v>8</v>
      </c>
    </row>
    <row r="20" spans="1:2" x14ac:dyDescent="0.25">
      <c r="A20" s="16" t="s">
        <v>228</v>
      </c>
      <c r="B20" s="2">
        <v>6</v>
      </c>
    </row>
    <row r="21" spans="1:2" x14ac:dyDescent="0.25">
      <c r="A21" s="16" t="s">
        <v>280</v>
      </c>
      <c r="B21" s="2">
        <v>6</v>
      </c>
    </row>
    <row r="22" spans="1:2" x14ac:dyDescent="0.25">
      <c r="A22" s="16" t="s">
        <v>267</v>
      </c>
      <c r="B22" s="2">
        <v>6</v>
      </c>
    </row>
    <row r="23" spans="1:2" x14ac:dyDescent="0.25">
      <c r="A23" s="16" t="s">
        <v>223</v>
      </c>
      <c r="B23" s="2">
        <v>5</v>
      </c>
    </row>
    <row r="24" spans="1:2" x14ac:dyDescent="0.25">
      <c r="A24" s="16" t="s">
        <v>230</v>
      </c>
      <c r="B24" s="2">
        <v>5</v>
      </c>
    </row>
    <row r="25" spans="1:2" x14ac:dyDescent="0.25">
      <c r="A25" s="16" t="s">
        <v>206</v>
      </c>
      <c r="B25" s="2">
        <v>5</v>
      </c>
    </row>
    <row r="26" spans="1:2" x14ac:dyDescent="0.25">
      <c r="A26" s="16" t="s">
        <v>348</v>
      </c>
      <c r="B26" s="2">
        <v>5</v>
      </c>
    </row>
    <row r="27" spans="1:2" x14ac:dyDescent="0.25">
      <c r="A27" s="16" t="s">
        <v>227</v>
      </c>
      <c r="B27" s="2">
        <v>5</v>
      </c>
    </row>
    <row r="28" spans="1:2" x14ac:dyDescent="0.25">
      <c r="A28" s="16" t="s">
        <v>281</v>
      </c>
      <c r="B28" s="2">
        <v>4</v>
      </c>
    </row>
    <row r="29" spans="1:2" x14ac:dyDescent="0.25">
      <c r="A29" s="16" t="s">
        <v>74</v>
      </c>
      <c r="B29" s="2">
        <v>4</v>
      </c>
    </row>
    <row r="30" spans="1:2" x14ac:dyDescent="0.25">
      <c r="A30" s="16" t="s">
        <v>34</v>
      </c>
      <c r="B30" s="2">
        <v>4</v>
      </c>
    </row>
    <row r="31" spans="1:2" x14ac:dyDescent="0.25">
      <c r="A31" s="16" t="s">
        <v>288</v>
      </c>
      <c r="B31" s="2">
        <v>4</v>
      </c>
    </row>
    <row r="32" spans="1:2" x14ac:dyDescent="0.25">
      <c r="A32" s="16" t="s">
        <v>182</v>
      </c>
      <c r="B32" s="2">
        <v>4</v>
      </c>
    </row>
    <row r="33" spans="1:2" x14ac:dyDescent="0.25">
      <c r="A33" s="16" t="s">
        <v>229</v>
      </c>
      <c r="B33" s="2">
        <v>4</v>
      </c>
    </row>
    <row r="34" spans="1:2" x14ac:dyDescent="0.25">
      <c r="A34" s="16" t="s">
        <v>477</v>
      </c>
      <c r="B34" s="2">
        <v>4</v>
      </c>
    </row>
    <row r="35" spans="1:2" x14ac:dyDescent="0.25">
      <c r="A35" s="16" t="s">
        <v>9</v>
      </c>
      <c r="B35" s="2">
        <v>4</v>
      </c>
    </row>
    <row r="36" spans="1:2" x14ac:dyDescent="0.25">
      <c r="A36" s="16" t="s">
        <v>22</v>
      </c>
      <c r="B36" s="2">
        <v>4</v>
      </c>
    </row>
    <row r="37" spans="1:2" x14ac:dyDescent="0.25">
      <c r="A37" s="16" t="s">
        <v>16</v>
      </c>
      <c r="B37" s="2">
        <v>4</v>
      </c>
    </row>
    <row r="38" spans="1:2" x14ac:dyDescent="0.25">
      <c r="A38" s="16" t="s">
        <v>185</v>
      </c>
      <c r="B38" s="2">
        <v>4</v>
      </c>
    </row>
    <row r="39" spans="1:2" x14ac:dyDescent="0.25">
      <c r="A39" s="16" t="s">
        <v>345</v>
      </c>
      <c r="B39" s="2">
        <v>4</v>
      </c>
    </row>
    <row r="40" spans="1:2" x14ac:dyDescent="0.25">
      <c r="A40" s="16" t="s">
        <v>72</v>
      </c>
      <c r="B40" s="2">
        <v>4</v>
      </c>
    </row>
    <row r="41" spans="1:2" ht="14.45" x14ac:dyDescent="0.3">
      <c r="A41" s="3" t="s">
        <v>2838</v>
      </c>
      <c r="B41" s="2">
        <v>4</v>
      </c>
    </row>
    <row r="42" spans="1:2" ht="14.45" x14ac:dyDescent="0.3">
      <c r="A42" s="16" t="s">
        <v>334</v>
      </c>
      <c r="B42" s="2">
        <v>3</v>
      </c>
    </row>
    <row r="43" spans="1:2" ht="14.45" x14ac:dyDescent="0.3">
      <c r="A43" s="3" t="s">
        <v>2893</v>
      </c>
      <c r="B43" s="2">
        <v>3</v>
      </c>
    </row>
    <row r="44" spans="1:2" ht="14.45" x14ac:dyDescent="0.3">
      <c r="A44" s="16" t="s">
        <v>330</v>
      </c>
      <c r="B44" s="2">
        <v>3</v>
      </c>
    </row>
    <row r="45" spans="1:2" ht="14.45" x14ac:dyDescent="0.3">
      <c r="A45" s="16" t="s">
        <v>262</v>
      </c>
      <c r="B45" s="2">
        <v>3</v>
      </c>
    </row>
    <row r="46" spans="1:2" ht="14.45" x14ac:dyDescent="0.3">
      <c r="A46" s="16" t="s">
        <v>333</v>
      </c>
      <c r="B46" s="2">
        <v>3</v>
      </c>
    </row>
    <row r="47" spans="1:2" ht="14.45" x14ac:dyDescent="0.3">
      <c r="A47" s="16" t="s">
        <v>128</v>
      </c>
      <c r="B47" s="2">
        <v>3</v>
      </c>
    </row>
    <row r="48" spans="1:2" ht="14.45" x14ac:dyDescent="0.3">
      <c r="A48" s="16" t="s">
        <v>336</v>
      </c>
      <c r="B48" s="2">
        <v>3</v>
      </c>
    </row>
    <row r="49" spans="1:2" ht="14.45" x14ac:dyDescent="0.3">
      <c r="A49" s="16" t="s">
        <v>286</v>
      </c>
      <c r="B49" s="2">
        <v>3</v>
      </c>
    </row>
    <row r="50" spans="1:2" ht="14.45" x14ac:dyDescent="0.3">
      <c r="A50" s="16" t="s">
        <v>318</v>
      </c>
      <c r="B50" s="2">
        <v>3</v>
      </c>
    </row>
    <row r="51" spans="1:2" ht="14.45" x14ac:dyDescent="0.3">
      <c r="A51" s="16" t="s">
        <v>222</v>
      </c>
      <c r="B51" s="2">
        <v>3</v>
      </c>
    </row>
    <row r="52" spans="1:2" ht="14.45" x14ac:dyDescent="0.3">
      <c r="A52" s="16" t="s">
        <v>343</v>
      </c>
      <c r="B52" s="2">
        <v>3</v>
      </c>
    </row>
    <row r="53" spans="1:2" ht="14.45" x14ac:dyDescent="0.3">
      <c r="A53" s="16" t="s">
        <v>316</v>
      </c>
      <c r="B53" s="2">
        <v>3</v>
      </c>
    </row>
    <row r="54" spans="1:2" ht="14.45" x14ac:dyDescent="0.3">
      <c r="A54" s="16" t="s">
        <v>434</v>
      </c>
      <c r="B54" s="2">
        <v>3</v>
      </c>
    </row>
    <row r="55" spans="1:2" ht="14.45" x14ac:dyDescent="0.3">
      <c r="A55" s="16" t="s">
        <v>100</v>
      </c>
      <c r="B55" s="2">
        <v>3</v>
      </c>
    </row>
    <row r="56" spans="1:2" ht="14.45" x14ac:dyDescent="0.3">
      <c r="A56" s="16" t="s">
        <v>361</v>
      </c>
      <c r="B56" s="2">
        <v>3</v>
      </c>
    </row>
    <row r="57" spans="1:2" ht="14.45" x14ac:dyDescent="0.3">
      <c r="A57" s="16" t="s">
        <v>432</v>
      </c>
      <c r="B57" s="2">
        <v>3</v>
      </c>
    </row>
    <row r="58" spans="1:2" ht="14.45" x14ac:dyDescent="0.3">
      <c r="A58" s="3" t="s">
        <v>2882</v>
      </c>
      <c r="B58" s="2">
        <v>3</v>
      </c>
    </row>
    <row r="59" spans="1:2" ht="14.45" x14ac:dyDescent="0.3">
      <c r="A59" s="16" t="s">
        <v>54</v>
      </c>
      <c r="B59" s="2">
        <v>3</v>
      </c>
    </row>
    <row r="60" spans="1:2" ht="14.45" x14ac:dyDescent="0.3">
      <c r="A60" s="3" t="s">
        <v>3168</v>
      </c>
      <c r="B60" s="2">
        <v>3</v>
      </c>
    </row>
    <row r="61" spans="1:2" ht="14.45" x14ac:dyDescent="0.3">
      <c r="A61" s="3" t="s">
        <v>2892</v>
      </c>
      <c r="B61" s="2">
        <v>3</v>
      </c>
    </row>
    <row r="62" spans="1:2" ht="14.45" x14ac:dyDescent="0.3">
      <c r="A62" s="16" t="s">
        <v>319</v>
      </c>
      <c r="B62" s="2">
        <v>3</v>
      </c>
    </row>
    <row r="63" spans="1:2" ht="14.45" x14ac:dyDescent="0.3">
      <c r="A63" s="16" t="s">
        <v>213</v>
      </c>
      <c r="B63" s="2">
        <v>3</v>
      </c>
    </row>
    <row r="64" spans="1:2" ht="14.45" x14ac:dyDescent="0.3">
      <c r="A64" s="16" t="s">
        <v>162</v>
      </c>
      <c r="B64" s="2">
        <v>3</v>
      </c>
    </row>
    <row r="65" spans="1:2" ht="14.45" x14ac:dyDescent="0.3">
      <c r="A65" s="16" t="s">
        <v>462</v>
      </c>
      <c r="B65" s="2">
        <v>3</v>
      </c>
    </row>
    <row r="66" spans="1:2" ht="14.45" x14ac:dyDescent="0.3">
      <c r="A66" s="16" t="s">
        <v>166</v>
      </c>
      <c r="B66" s="2">
        <v>2</v>
      </c>
    </row>
    <row r="67" spans="1:2" ht="14.45" x14ac:dyDescent="0.3">
      <c r="A67" s="16" t="s">
        <v>373</v>
      </c>
      <c r="B67" s="2">
        <v>2</v>
      </c>
    </row>
    <row r="68" spans="1:2" ht="14.45" x14ac:dyDescent="0.3">
      <c r="A68" s="3" t="s">
        <v>2863</v>
      </c>
      <c r="B68" s="2">
        <v>2</v>
      </c>
    </row>
    <row r="69" spans="1:2" ht="14.45" x14ac:dyDescent="0.3">
      <c r="A69" s="16" t="s">
        <v>349</v>
      </c>
      <c r="B69" s="2">
        <v>2</v>
      </c>
    </row>
    <row r="70" spans="1:2" ht="14.45" x14ac:dyDescent="0.3">
      <c r="A70" s="16" t="s">
        <v>415</v>
      </c>
      <c r="B70" s="2">
        <v>2</v>
      </c>
    </row>
    <row r="71" spans="1:2" ht="14.45" x14ac:dyDescent="0.3">
      <c r="A71" s="16" t="s">
        <v>459</v>
      </c>
      <c r="B71" s="2">
        <v>2</v>
      </c>
    </row>
    <row r="72" spans="1:2" ht="14.45" x14ac:dyDescent="0.3">
      <c r="A72" s="16" t="s">
        <v>337</v>
      </c>
      <c r="B72" s="2">
        <v>2</v>
      </c>
    </row>
    <row r="73" spans="1:2" ht="14.45" x14ac:dyDescent="0.3">
      <c r="A73" s="16" t="s">
        <v>366</v>
      </c>
      <c r="B73" s="2">
        <v>2</v>
      </c>
    </row>
    <row r="74" spans="1:2" ht="14.45" x14ac:dyDescent="0.3">
      <c r="A74" s="3" t="s">
        <v>3166</v>
      </c>
      <c r="B74" s="2">
        <v>2</v>
      </c>
    </row>
    <row r="75" spans="1:2" ht="14.45" x14ac:dyDescent="0.3">
      <c r="A75" s="16" t="s">
        <v>195</v>
      </c>
      <c r="B75" s="2">
        <v>2</v>
      </c>
    </row>
    <row r="76" spans="1:2" ht="14.45" x14ac:dyDescent="0.3">
      <c r="A76" s="3" t="s">
        <v>3249</v>
      </c>
      <c r="B76" s="2">
        <v>2</v>
      </c>
    </row>
    <row r="77" spans="1:2" ht="14.45" x14ac:dyDescent="0.3">
      <c r="A77" s="16" t="s">
        <v>454</v>
      </c>
      <c r="B77" s="2">
        <v>2</v>
      </c>
    </row>
    <row r="78" spans="1:2" ht="14.45" x14ac:dyDescent="0.3">
      <c r="A78" s="16" t="s">
        <v>36</v>
      </c>
      <c r="B78" s="2">
        <v>2</v>
      </c>
    </row>
    <row r="79" spans="1:2" ht="14.45" x14ac:dyDescent="0.3">
      <c r="A79" s="16" t="s">
        <v>201</v>
      </c>
      <c r="B79" s="2">
        <v>2</v>
      </c>
    </row>
    <row r="80" spans="1:2" ht="14.45" x14ac:dyDescent="0.3">
      <c r="A80" s="16" t="s">
        <v>384</v>
      </c>
      <c r="B80" s="2">
        <v>2</v>
      </c>
    </row>
    <row r="81" spans="1:2" ht="14.45" x14ac:dyDescent="0.3">
      <c r="A81" s="16" t="s">
        <v>277</v>
      </c>
      <c r="B81" s="2">
        <v>2</v>
      </c>
    </row>
    <row r="82" spans="1:2" ht="14.45" x14ac:dyDescent="0.3">
      <c r="A82" s="16" t="s">
        <v>315</v>
      </c>
      <c r="B82" s="2">
        <v>2</v>
      </c>
    </row>
    <row r="83" spans="1:2" ht="14.45" x14ac:dyDescent="0.3">
      <c r="A83" s="16" t="s">
        <v>172</v>
      </c>
      <c r="B83" s="2">
        <v>2</v>
      </c>
    </row>
    <row r="84" spans="1:2" ht="14.45" x14ac:dyDescent="0.3">
      <c r="A84" s="3" t="s">
        <v>2867</v>
      </c>
      <c r="B84" s="2">
        <v>2</v>
      </c>
    </row>
    <row r="85" spans="1:2" ht="14.45" x14ac:dyDescent="0.3">
      <c r="A85" s="16" t="s">
        <v>131</v>
      </c>
      <c r="B85" s="2">
        <v>2</v>
      </c>
    </row>
    <row r="86" spans="1:2" ht="14.45" x14ac:dyDescent="0.3">
      <c r="A86" s="16" t="s">
        <v>203</v>
      </c>
      <c r="B86" s="2">
        <v>2</v>
      </c>
    </row>
    <row r="87" spans="1:2" ht="14.45" x14ac:dyDescent="0.3">
      <c r="A87" s="16" t="s">
        <v>479</v>
      </c>
      <c r="B87" s="2">
        <v>2</v>
      </c>
    </row>
    <row r="88" spans="1:2" ht="14.45" x14ac:dyDescent="0.3">
      <c r="A88" s="16" t="s">
        <v>234</v>
      </c>
      <c r="B88" s="2">
        <v>2</v>
      </c>
    </row>
    <row r="89" spans="1:2" ht="14.45" x14ac:dyDescent="0.3">
      <c r="A89" s="16" t="s">
        <v>482</v>
      </c>
      <c r="B89" s="2">
        <v>2</v>
      </c>
    </row>
    <row r="90" spans="1:2" ht="14.45" x14ac:dyDescent="0.3">
      <c r="A90" s="16" t="s">
        <v>417</v>
      </c>
      <c r="B90" s="2">
        <v>2</v>
      </c>
    </row>
    <row r="91" spans="1:2" ht="14.45" x14ac:dyDescent="0.3">
      <c r="A91" s="16" t="s">
        <v>268</v>
      </c>
      <c r="B91" s="2">
        <v>2</v>
      </c>
    </row>
    <row r="92" spans="1:2" ht="14.45" x14ac:dyDescent="0.3">
      <c r="A92" s="16" t="s">
        <v>175</v>
      </c>
      <c r="B92" s="2">
        <v>2</v>
      </c>
    </row>
    <row r="93" spans="1:2" ht="14.45" x14ac:dyDescent="0.3">
      <c r="A93" s="16" t="s">
        <v>353</v>
      </c>
      <c r="B93" s="2">
        <v>2</v>
      </c>
    </row>
    <row r="94" spans="1:2" ht="14.45" x14ac:dyDescent="0.3">
      <c r="A94" s="16" t="s">
        <v>467</v>
      </c>
      <c r="B94" s="2">
        <v>2</v>
      </c>
    </row>
    <row r="95" spans="1:2" ht="14.45" x14ac:dyDescent="0.3">
      <c r="A95" s="16" t="s">
        <v>164</v>
      </c>
      <c r="B95" s="2">
        <v>2</v>
      </c>
    </row>
    <row r="96" spans="1:2" ht="14.45" x14ac:dyDescent="0.3">
      <c r="A96" s="16" t="s">
        <v>226</v>
      </c>
      <c r="B96" s="2">
        <v>2</v>
      </c>
    </row>
    <row r="97" spans="1:2" ht="14.45" x14ac:dyDescent="0.3">
      <c r="A97" s="16" t="s">
        <v>4</v>
      </c>
      <c r="B97" s="2">
        <v>2</v>
      </c>
    </row>
    <row r="98" spans="1:2" ht="14.45" x14ac:dyDescent="0.3">
      <c r="A98" s="16" t="s">
        <v>445</v>
      </c>
      <c r="B98" s="2">
        <v>2</v>
      </c>
    </row>
    <row r="99" spans="1:2" ht="14.45" x14ac:dyDescent="0.3">
      <c r="A99" s="16" t="s">
        <v>312</v>
      </c>
      <c r="B99" s="2">
        <v>2</v>
      </c>
    </row>
    <row r="100" spans="1:2" ht="14.45" x14ac:dyDescent="0.3">
      <c r="A100" s="3" t="s">
        <v>2833</v>
      </c>
      <c r="B100" s="2">
        <v>2</v>
      </c>
    </row>
    <row r="101" spans="1:2" ht="14.45" x14ac:dyDescent="0.3">
      <c r="A101" s="16" t="s">
        <v>313</v>
      </c>
      <c r="B101" s="2">
        <v>2</v>
      </c>
    </row>
    <row r="102" spans="1:2" ht="14.45" x14ac:dyDescent="0.3">
      <c r="A102" s="3" t="s">
        <v>2877</v>
      </c>
      <c r="B102" s="2">
        <v>2</v>
      </c>
    </row>
    <row r="103" spans="1:2" ht="14.45" x14ac:dyDescent="0.3">
      <c r="A103" s="16" t="s">
        <v>322</v>
      </c>
      <c r="B103" s="2">
        <v>2</v>
      </c>
    </row>
    <row r="104" spans="1:2" ht="14.45" x14ac:dyDescent="0.3">
      <c r="A104" s="3" t="s">
        <v>2865</v>
      </c>
      <c r="B104" s="2">
        <v>2</v>
      </c>
    </row>
    <row r="105" spans="1:2" ht="14.45" x14ac:dyDescent="0.3">
      <c r="A105" s="16" t="s">
        <v>323</v>
      </c>
      <c r="B105" s="2">
        <v>2</v>
      </c>
    </row>
    <row r="106" spans="1:2" ht="14.45" x14ac:dyDescent="0.3">
      <c r="A106" s="3" t="s">
        <v>2899</v>
      </c>
      <c r="B106" s="2">
        <v>2</v>
      </c>
    </row>
    <row r="107" spans="1:2" ht="14.45" x14ac:dyDescent="0.3">
      <c r="A107" s="16" t="s">
        <v>177</v>
      </c>
      <c r="B107" s="2">
        <v>2</v>
      </c>
    </row>
    <row r="108" spans="1:2" ht="14.45" x14ac:dyDescent="0.3">
      <c r="A108" s="3" t="s">
        <v>2906</v>
      </c>
      <c r="B108" s="2">
        <v>2</v>
      </c>
    </row>
    <row r="109" spans="1:2" ht="14.45" x14ac:dyDescent="0.3">
      <c r="A109" s="16" t="s">
        <v>205</v>
      </c>
      <c r="B109" s="2">
        <v>2</v>
      </c>
    </row>
    <row r="110" spans="1:2" ht="14.45" x14ac:dyDescent="0.3">
      <c r="A110" s="16" t="s">
        <v>471</v>
      </c>
      <c r="B110" s="2">
        <v>2</v>
      </c>
    </row>
    <row r="111" spans="1:2" ht="14.45" x14ac:dyDescent="0.3">
      <c r="A111" s="16" t="s">
        <v>321</v>
      </c>
      <c r="B111" s="2">
        <v>1</v>
      </c>
    </row>
    <row r="112" spans="1:2" ht="14.45" x14ac:dyDescent="0.3">
      <c r="A112" s="16" t="s">
        <v>342</v>
      </c>
      <c r="B112" s="2">
        <v>1</v>
      </c>
    </row>
    <row r="113" spans="1:2" ht="14.45" x14ac:dyDescent="0.3">
      <c r="A113" s="16" t="s">
        <v>340</v>
      </c>
      <c r="B113" s="2">
        <v>1</v>
      </c>
    </row>
    <row r="114" spans="1:2" ht="14.45" x14ac:dyDescent="0.3">
      <c r="A114" s="16" t="s">
        <v>207</v>
      </c>
      <c r="B114" s="2">
        <v>1</v>
      </c>
    </row>
    <row r="115" spans="1:2" ht="14.45" x14ac:dyDescent="0.3">
      <c r="A115" s="3" t="s">
        <v>3171</v>
      </c>
      <c r="B115" s="2">
        <v>1</v>
      </c>
    </row>
    <row r="116" spans="1:2" ht="14.45" x14ac:dyDescent="0.3">
      <c r="A116" s="16" t="s">
        <v>168</v>
      </c>
      <c r="B116" s="2">
        <v>1</v>
      </c>
    </row>
    <row r="117" spans="1:2" ht="14.45" x14ac:dyDescent="0.3">
      <c r="A117" s="16" t="s">
        <v>247</v>
      </c>
      <c r="B117" s="2">
        <v>1</v>
      </c>
    </row>
    <row r="118" spans="1:2" ht="14.45" x14ac:dyDescent="0.3">
      <c r="A118" s="16" t="s">
        <v>284</v>
      </c>
      <c r="B118" s="2">
        <v>1</v>
      </c>
    </row>
    <row r="119" spans="1:2" ht="14.45" x14ac:dyDescent="0.3">
      <c r="A119" s="3" t="s">
        <v>3210</v>
      </c>
      <c r="B119" s="2">
        <v>1</v>
      </c>
    </row>
    <row r="120" spans="1:2" ht="14.45" x14ac:dyDescent="0.3">
      <c r="A120" s="16" t="s">
        <v>89</v>
      </c>
      <c r="B120" s="2">
        <v>1</v>
      </c>
    </row>
    <row r="121" spans="1:2" ht="14.45" x14ac:dyDescent="0.3">
      <c r="A121" s="3" t="s">
        <v>3163</v>
      </c>
      <c r="B121" s="2">
        <v>1</v>
      </c>
    </row>
    <row r="122" spans="1:2" ht="14.45" x14ac:dyDescent="0.3">
      <c r="A122" s="16" t="s">
        <v>369</v>
      </c>
      <c r="B122" s="2">
        <v>1</v>
      </c>
    </row>
    <row r="123" spans="1:2" ht="14.45" x14ac:dyDescent="0.3">
      <c r="A123" s="3" t="s">
        <v>3179</v>
      </c>
      <c r="B123" s="2">
        <v>1</v>
      </c>
    </row>
    <row r="124" spans="1:2" ht="14.45" x14ac:dyDescent="0.3">
      <c r="A124" s="16" t="s">
        <v>210</v>
      </c>
      <c r="B124" s="2">
        <v>1</v>
      </c>
    </row>
    <row r="125" spans="1:2" ht="14.45" x14ac:dyDescent="0.3">
      <c r="A125" s="16" t="s">
        <v>48</v>
      </c>
      <c r="B125" s="2">
        <v>1</v>
      </c>
    </row>
    <row r="126" spans="1:2" ht="14.45" x14ac:dyDescent="0.3">
      <c r="A126" s="16" t="s">
        <v>461</v>
      </c>
      <c r="B126" s="2">
        <v>1</v>
      </c>
    </row>
    <row r="127" spans="1:2" ht="14.45" x14ac:dyDescent="0.3">
      <c r="A127" s="16" t="s">
        <v>362</v>
      </c>
      <c r="B127" s="2">
        <v>1</v>
      </c>
    </row>
    <row r="128" spans="1:2" ht="14.45" x14ac:dyDescent="0.3">
      <c r="A128" s="16" t="s">
        <v>279</v>
      </c>
      <c r="B128" s="2">
        <v>1</v>
      </c>
    </row>
    <row r="129" spans="1:2" ht="14.45" x14ac:dyDescent="0.3">
      <c r="A129" s="16" t="s">
        <v>122</v>
      </c>
      <c r="B129" s="2">
        <v>1</v>
      </c>
    </row>
    <row r="130" spans="1:2" ht="14.45" x14ac:dyDescent="0.3">
      <c r="A130" s="16" t="s">
        <v>317</v>
      </c>
      <c r="B130" s="2">
        <v>1</v>
      </c>
    </row>
    <row r="131" spans="1:2" ht="14.45" x14ac:dyDescent="0.3">
      <c r="A131" s="16" t="s">
        <v>351</v>
      </c>
      <c r="B131" s="2">
        <v>1</v>
      </c>
    </row>
    <row r="132" spans="1:2" ht="14.45" x14ac:dyDescent="0.3">
      <c r="A132" s="16" t="s">
        <v>119</v>
      </c>
      <c r="B132" s="2">
        <v>1</v>
      </c>
    </row>
    <row r="133" spans="1:2" ht="14.45" x14ac:dyDescent="0.3">
      <c r="A133" s="3" t="s">
        <v>2748</v>
      </c>
      <c r="B133" s="2">
        <v>1</v>
      </c>
    </row>
    <row r="134" spans="1:2" ht="14.45" x14ac:dyDescent="0.3">
      <c r="A134" s="3" t="s">
        <v>3215</v>
      </c>
      <c r="B134" s="2">
        <v>1</v>
      </c>
    </row>
    <row r="135" spans="1:2" ht="14.45" x14ac:dyDescent="0.3">
      <c r="A135" s="3" t="s">
        <v>3167</v>
      </c>
      <c r="B135" s="2">
        <v>1</v>
      </c>
    </row>
    <row r="136" spans="1:2" ht="14.45" x14ac:dyDescent="0.3">
      <c r="A136" s="3" t="s">
        <v>3230</v>
      </c>
      <c r="B136" s="2">
        <v>1</v>
      </c>
    </row>
    <row r="137" spans="1:2" ht="14.45" x14ac:dyDescent="0.3">
      <c r="A137" s="3" t="s">
        <v>3175</v>
      </c>
      <c r="B137" s="2">
        <v>1</v>
      </c>
    </row>
    <row r="138" spans="1:2" ht="14.45" x14ac:dyDescent="0.3">
      <c r="A138" s="3" t="s">
        <v>3238</v>
      </c>
      <c r="B138" s="2">
        <v>1</v>
      </c>
    </row>
    <row r="139" spans="1:2" ht="14.45" x14ac:dyDescent="0.3">
      <c r="A139" s="3" t="s">
        <v>3183</v>
      </c>
      <c r="B139" s="2">
        <v>1</v>
      </c>
    </row>
    <row r="140" spans="1:2" ht="14.45" x14ac:dyDescent="0.3">
      <c r="A140" s="3" t="s">
        <v>3246</v>
      </c>
      <c r="B140" s="2">
        <v>1</v>
      </c>
    </row>
    <row r="141" spans="1:2" ht="14.45" x14ac:dyDescent="0.3">
      <c r="A141" s="16" t="s">
        <v>364</v>
      </c>
      <c r="B141" s="2">
        <v>1</v>
      </c>
    </row>
    <row r="142" spans="1:2" ht="14.45" x14ac:dyDescent="0.3">
      <c r="A142" s="3" t="s">
        <v>3222</v>
      </c>
      <c r="B142" s="2">
        <v>1</v>
      </c>
    </row>
    <row r="143" spans="1:2" ht="14.45" x14ac:dyDescent="0.3">
      <c r="A143" s="16" t="s">
        <v>383</v>
      </c>
      <c r="B143" s="2">
        <v>1</v>
      </c>
    </row>
    <row r="144" spans="1:2" ht="14.45" x14ac:dyDescent="0.3">
      <c r="A144" s="16" t="s">
        <v>154</v>
      </c>
      <c r="B144" s="2">
        <v>1</v>
      </c>
    </row>
    <row r="145" spans="1:2" ht="14.45" x14ac:dyDescent="0.3">
      <c r="A145" s="16" t="s">
        <v>341</v>
      </c>
      <c r="B145" s="2">
        <v>1</v>
      </c>
    </row>
    <row r="146" spans="1:2" ht="14.45" x14ac:dyDescent="0.3">
      <c r="A146" s="16" t="s">
        <v>371</v>
      </c>
      <c r="B146" s="2">
        <v>1</v>
      </c>
    </row>
    <row r="147" spans="1:2" ht="14.45" x14ac:dyDescent="0.3">
      <c r="A147" s="16" t="s">
        <v>363</v>
      </c>
      <c r="B147" s="2">
        <v>1</v>
      </c>
    </row>
    <row r="148" spans="1:2" ht="14.45" x14ac:dyDescent="0.3">
      <c r="A148" s="16" t="s">
        <v>310</v>
      </c>
      <c r="B148" s="2">
        <v>1</v>
      </c>
    </row>
    <row r="149" spans="1:2" ht="14.45" x14ac:dyDescent="0.3">
      <c r="A149" s="3" t="s">
        <v>2828</v>
      </c>
      <c r="B149" s="2">
        <v>1</v>
      </c>
    </row>
    <row r="150" spans="1:2" ht="14.45" x14ac:dyDescent="0.3">
      <c r="A150" s="16" t="s">
        <v>372</v>
      </c>
      <c r="B150" s="2">
        <v>1</v>
      </c>
    </row>
    <row r="151" spans="1:2" ht="14.45" x14ac:dyDescent="0.3">
      <c r="A151" s="3" t="s">
        <v>2844</v>
      </c>
      <c r="B151" s="2">
        <v>1</v>
      </c>
    </row>
    <row r="152" spans="1:2" ht="14.45" x14ac:dyDescent="0.3">
      <c r="A152" s="16" t="s">
        <v>324</v>
      </c>
      <c r="B152" s="2">
        <v>1</v>
      </c>
    </row>
    <row r="153" spans="1:2" ht="14.45" x14ac:dyDescent="0.3">
      <c r="A153" s="16" t="s">
        <v>507</v>
      </c>
      <c r="B153" s="2">
        <v>1</v>
      </c>
    </row>
    <row r="154" spans="1:2" ht="14.45" x14ac:dyDescent="0.3">
      <c r="A154" s="16" t="s">
        <v>513</v>
      </c>
      <c r="B154" s="2">
        <v>1</v>
      </c>
    </row>
    <row r="155" spans="1:2" ht="14.45" x14ac:dyDescent="0.3">
      <c r="A155" s="16" t="s">
        <v>66</v>
      </c>
      <c r="B155" s="2">
        <v>1</v>
      </c>
    </row>
    <row r="156" spans="1:2" ht="14.45" x14ac:dyDescent="0.3">
      <c r="A156" s="16" t="s">
        <v>356</v>
      </c>
      <c r="B156" s="2">
        <v>1</v>
      </c>
    </row>
    <row r="157" spans="1:2" ht="14.45" x14ac:dyDescent="0.3">
      <c r="A157" s="3" t="s">
        <v>2746</v>
      </c>
      <c r="B157" s="2">
        <v>1</v>
      </c>
    </row>
    <row r="158" spans="1:2" ht="14.45" x14ac:dyDescent="0.3">
      <c r="A158" s="16" t="s">
        <v>374</v>
      </c>
      <c r="B158" s="2">
        <v>1</v>
      </c>
    </row>
    <row r="159" spans="1:2" ht="14.45" x14ac:dyDescent="0.3">
      <c r="A159" s="3" t="s">
        <v>3161</v>
      </c>
      <c r="B159" s="2">
        <v>1</v>
      </c>
    </row>
    <row r="160" spans="1:2" ht="14.45" x14ac:dyDescent="0.3">
      <c r="A160" s="16" t="s">
        <v>346</v>
      </c>
      <c r="B160" s="2">
        <v>1</v>
      </c>
    </row>
    <row r="161" spans="1:2" ht="14.45" x14ac:dyDescent="0.3">
      <c r="A161" s="3" t="s">
        <v>3165</v>
      </c>
      <c r="B161" s="2">
        <v>1</v>
      </c>
    </row>
    <row r="162" spans="1:2" ht="14.45" x14ac:dyDescent="0.3">
      <c r="A162" s="16" t="s">
        <v>160</v>
      </c>
      <c r="B162" s="2">
        <v>1</v>
      </c>
    </row>
    <row r="163" spans="1:2" ht="14.45" x14ac:dyDescent="0.3">
      <c r="A163" s="3" t="s">
        <v>3169</v>
      </c>
      <c r="B163" s="2">
        <v>1</v>
      </c>
    </row>
    <row r="164" spans="1:2" ht="14.45" x14ac:dyDescent="0.3">
      <c r="A164" s="16" t="s">
        <v>357</v>
      </c>
      <c r="B164" s="2">
        <v>1</v>
      </c>
    </row>
    <row r="165" spans="1:2" ht="14.45" x14ac:dyDescent="0.3">
      <c r="A165" s="3" t="s">
        <v>3173</v>
      </c>
      <c r="B165" s="2">
        <v>1</v>
      </c>
    </row>
    <row r="166" spans="1:2" ht="14.45" x14ac:dyDescent="0.3">
      <c r="A166" s="16" t="s">
        <v>325</v>
      </c>
      <c r="B166" s="2">
        <v>1</v>
      </c>
    </row>
    <row r="167" spans="1:2" ht="14.45" x14ac:dyDescent="0.3">
      <c r="A167" s="3" t="s">
        <v>3177</v>
      </c>
      <c r="B167" s="2">
        <v>1</v>
      </c>
    </row>
    <row r="168" spans="1:2" ht="14.45" x14ac:dyDescent="0.3">
      <c r="A168" s="16" t="s">
        <v>503</v>
      </c>
      <c r="B168" s="2">
        <v>1</v>
      </c>
    </row>
    <row r="169" spans="1:2" ht="14.45" x14ac:dyDescent="0.3">
      <c r="A169" s="3" t="s">
        <v>3181</v>
      </c>
      <c r="B169" s="2">
        <v>1</v>
      </c>
    </row>
    <row r="170" spans="1:2" ht="14.45" x14ac:dyDescent="0.3">
      <c r="A170" s="16" t="s">
        <v>510</v>
      </c>
      <c r="B170" s="2">
        <v>1</v>
      </c>
    </row>
    <row r="171" spans="1:2" ht="14.45" x14ac:dyDescent="0.3">
      <c r="A171" s="3" t="s">
        <v>3185</v>
      </c>
      <c r="B171" s="2">
        <v>1</v>
      </c>
    </row>
    <row r="172" spans="1:2" ht="14.45" x14ac:dyDescent="0.3">
      <c r="A172" s="16" t="s">
        <v>375</v>
      </c>
      <c r="B172" s="2">
        <v>1</v>
      </c>
    </row>
    <row r="173" spans="1:2" ht="14.45" x14ac:dyDescent="0.3">
      <c r="A173" s="3" t="s">
        <v>3213</v>
      </c>
      <c r="B173" s="2">
        <v>1</v>
      </c>
    </row>
    <row r="174" spans="1:2" ht="14.45" x14ac:dyDescent="0.3">
      <c r="A174" s="16" t="s">
        <v>326</v>
      </c>
      <c r="B174" s="2">
        <v>1</v>
      </c>
    </row>
    <row r="175" spans="1:2" ht="14.45" x14ac:dyDescent="0.3">
      <c r="A175" s="16" t="s">
        <v>360</v>
      </c>
      <c r="B175" s="2">
        <v>1</v>
      </c>
    </row>
    <row r="176" spans="1:2" ht="14.45" x14ac:dyDescent="0.3">
      <c r="A176" s="16" t="s">
        <v>264</v>
      </c>
      <c r="B176" s="2">
        <v>1</v>
      </c>
    </row>
    <row r="177" spans="1:2" ht="14.45" x14ac:dyDescent="0.3">
      <c r="A177" s="16" t="s">
        <v>259</v>
      </c>
      <c r="B177" s="2">
        <v>1</v>
      </c>
    </row>
    <row r="178" spans="1:2" ht="14.45" x14ac:dyDescent="0.3">
      <c r="A178" s="16" t="s">
        <v>327</v>
      </c>
      <c r="B178" s="2">
        <v>1</v>
      </c>
    </row>
    <row r="179" spans="1:2" ht="14.45" x14ac:dyDescent="0.3">
      <c r="A179" s="16" t="s">
        <v>365</v>
      </c>
      <c r="B179" s="2">
        <v>1</v>
      </c>
    </row>
    <row r="180" spans="1:2" ht="14.45" x14ac:dyDescent="0.3">
      <c r="A180" s="16" t="s">
        <v>358</v>
      </c>
      <c r="B180" s="2">
        <v>1</v>
      </c>
    </row>
    <row r="181" spans="1:2" ht="14.45" x14ac:dyDescent="0.3">
      <c r="A181" s="16" t="s">
        <v>335</v>
      </c>
      <c r="B181" s="2">
        <v>1</v>
      </c>
    </row>
    <row r="182" spans="1:2" ht="14.45" x14ac:dyDescent="0.3">
      <c r="A182" s="16" t="s">
        <v>328</v>
      </c>
      <c r="B182" s="2">
        <v>1</v>
      </c>
    </row>
    <row r="183" spans="1:2" ht="14.45" x14ac:dyDescent="0.3">
      <c r="A183" s="16" t="s">
        <v>385</v>
      </c>
      <c r="B183" s="2">
        <v>1</v>
      </c>
    </row>
    <row r="184" spans="1:2" ht="14.45" x14ac:dyDescent="0.3">
      <c r="A184" s="16" t="s">
        <v>233</v>
      </c>
      <c r="B184" s="2">
        <v>1</v>
      </c>
    </row>
    <row r="185" spans="1:2" ht="14.45" x14ac:dyDescent="0.3">
      <c r="A185" s="16" t="s">
        <v>103</v>
      </c>
      <c r="B185" s="2">
        <v>1</v>
      </c>
    </row>
    <row r="186" spans="1:2" ht="14.45" x14ac:dyDescent="0.3">
      <c r="A186" s="16" t="s">
        <v>14</v>
      </c>
      <c r="B186" s="2">
        <v>1</v>
      </c>
    </row>
    <row r="187" spans="1:2" ht="14.45" x14ac:dyDescent="0.3">
      <c r="A187" s="16" t="s">
        <v>354</v>
      </c>
      <c r="B187" s="2">
        <v>1</v>
      </c>
    </row>
    <row r="188" spans="1:2" ht="14.45" x14ac:dyDescent="0.3">
      <c r="A188" s="16" t="s">
        <v>329</v>
      </c>
      <c r="B188" s="2">
        <v>1</v>
      </c>
    </row>
    <row r="189" spans="1:2" ht="14.45" x14ac:dyDescent="0.3">
      <c r="A189" s="16" t="s">
        <v>367</v>
      </c>
      <c r="B189" s="2">
        <v>1</v>
      </c>
    </row>
    <row r="190" spans="1:2" ht="14.45" x14ac:dyDescent="0.3">
      <c r="A190" s="16" t="s">
        <v>376</v>
      </c>
      <c r="B190" s="2">
        <v>1</v>
      </c>
    </row>
    <row r="191" spans="1:2" ht="14.45" x14ac:dyDescent="0.3">
      <c r="A191" s="16" t="s">
        <v>350</v>
      </c>
      <c r="B191" s="2">
        <v>1</v>
      </c>
    </row>
    <row r="192" spans="1:2" ht="14.45" x14ac:dyDescent="0.3">
      <c r="A192" s="16" t="s">
        <v>359</v>
      </c>
      <c r="B192" s="2">
        <v>1</v>
      </c>
    </row>
    <row r="193" spans="1:2" ht="14.45" x14ac:dyDescent="0.3">
      <c r="A193" s="3" t="s">
        <v>2841</v>
      </c>
      <c r="B193" s="2">
        <v>1</v>
      </c>
    </row>
    <row r="194" spans="1:2" ht="14.45" x14ac:dyDescent="0.3">
      <c r="A194" s="16" t="s">
        <v>377</v>
      </c>
      <c r="B194" s="2">
        <v>1</v>
      </c>
    </row>
    <row r="195" spans="1:2" ht="14.45" x14ac:dyDescent="0.3">
      <c r="A195" s="3" t="s">
        <v>2855</v>
      </c>
      <c r="B195" s="2">
        <v>1</v>
      </c>
    </row>
    <row r="196" spans="1:2" ht="14.45" x14ac:dyDescent="0.3">
      <c r="A196" s="16" t="s">
        <v>211</v>
      </c>
      <c r="B196" s="2">
        <v>1</v>
      </c>
    </row>
    <row r="197" spans="1:2" ht="14.45" x14ac:dyDescent="0.3">
      <c r="A197" s="16" t="s">
        <v>142</v>
      </c>
      <c r="B197" s="2">
        <v>1</v>
      </c>
    </row>
    <row r="198" spans="1:2" ht="14.45" x14ac:dyDescent="0.3">
      <c r="A198" s="16" t="s">
        <v>39</v>
      </c>
      <c r="B198" s="2">
        <v>1</v>
      </c>
    </row>
    <row r="199" spans="1:2" ht="14.45" x14ac:dyDescent="0.3">
      <c r="A199" s="16" t="s">
        <v>320</v>
      </c>
      <c r="B199" s="2">
        <v>1</v>
      </c>
    </row>
    <row r="200" spans="1:2" ht="14.45" x14ac:dyDescent="0.3">
      <c r="A200" s="16" t="s">
        <v>379</v>
      </c>
      <c r="B200" s="2">
        <v>1</v>
      </c>
    </row>
    <row r="201" spans="1:2" ht="14.45" x14ac:dyDescent="0.3">
      <c r="A201" s="3" t="s">
        <v>3281</v>
      </c>
      <c r="B201" s="2">
        <v>1</v>
      </c>
    </row>
    <row r="202" spans="1:2" ht="14.45" x14ac:dyDescent="0.3">
      <c r="A202" s="16" t="s">
        <v>136</v>
      </c>
      <c r="B202" s="2">
        <v>1</v>
      </c>
    </row>
    <row r="203" spans="1:2" ht="14.45" x14ac:dyDescent="0.3">
      <c r="A203" s="16" t="s">
        <v>214</v>
      </c>
      <c r="B203" s="2">
        <v>1</v>
      </c>
    </row>
    <row r="204" spans="1:2" ht="14.45" x14ac:dyDescent="0.3">
      <c r="A204" s="16" t="s">
        <v>519</v>
      </c>
      <c r="B204" s="2">
        <v>1</v>
      </c>
    </row>
    <row r="205" spans="1:2" ht="14.45" x14ac:dyDescent="0.3">
      <c r="A205" s="16" t="s">
        <v>12</v>
      </c>
      <c r="B205" s="2">
        <v>1</v>
      </c>
    </row>
    <row r="206" spans="1:2" ht="14.45" x14ac:dyDescent="0.3">
      <c r="A206" s="16" t="s">
        <v>309</v>
      </c>
      <c r="B206" s="2">
        <v>1</v>
      </c>
    </row>
    <row r="207" spans="1:2" ht="14.45" x14ac:dyDescent="0.3">
      <c r="A207" s="3" t="s">
        <v>2745</v>
      </c>
      <c r="B207" s="2">
        <v>1</v>
      </c>
    </row>
    <row r="208" spans="1:2" ht="14.45" x14ac:dyDescent="0.3">
      <c r="A208" s="16" t="s">
        <v>425</v>
      </c>
      <c r="B208" s="2">
        <v>1</v>
      </c>
    </row>
    <row r="209" spans="1:2" ht="14.45" x14ac:dyDescent="0.3">
      <c r="A209" s="3" t="s">
        <v>2744</v>
      </c>
      <c r="B209" s="2">
        <v>1</v>
      </c>
    </row>
    <row r="210" spans="1:2" ht="14.45" x14ac:dyDescent="0.3">
      <c r="A210" s="16" t="s">
        <v>110</v>
      </c>
      <c r="B210" s="2">
        <v>1</v>
      </c>
    </row>
    <row r="211" spans="1:2" ht="14.45" x14ac:dyDescent="0.3">
      <c r="A211" s="3" t="s">
        <v>3162</v>
      </c>
      <c r="B211" s="2">
        <v>1</v>
      </c>
    </row>
    <row r="212" spans="1:2" ht="14.45" x14ac:dyDescent="0.3">
      <c r="A212" s="16" t="s">
        <v>380</v>
      </c>
      <c r="B212" s="2">
        <v>1</v>
      </c>
    </row>
    <row r="213" spans="1:2" ht="14.45" x14ac:dyDescent="0.3">
      <c r="A213" s="3" t="s">
        <v>3164</v>
      </c>
      <c r="B213" s="2">
        <v>1</v>
      </c>
    </row>
    <row r="214" spans="1:2" ht="14.45" x14ac:dyDescent="0.3">
      <c r="A214" s="16" t="s">
        <v>314</v>
      </c>
      <c r="B214" s="2">
        <v>1</v>
      </c>
    </row>
    <row r="215" spans="1:2" ht="14.45" x14ac:dyDescent="0.3">
      <c r="A215" s="16" t="s">
        <v>368</v>
      </c>
      <c r="B215" s="2">
        <v>1</v>
      </c>
    </row>
    <row r="216" spans="1:2" ht="14.45" x14ac:dyDescent="0.3">
      <c r="A216" s="16" t="s">
        <v>522</v>
      </c>
      <c r="B216" s="2">
        <v>1</v>
      </c>
    </row>
    <row r="217" spans="1:2" ht="14.45" x14ac:dyDescent="0.3">
      <c r="A217" s="16" t="s">
        <v>311</v>
      </c>
      <c r="B217" s="2">
        <v>1</v>
      </c>
    </row>
    <row r="218" spans="1:2" ht="14.45" x14ac:dyDescent="0.3">
      <c r="A218" s="16" t="s">
        <v>152</v>
      </c>
      <c r="B218" s="2">
        <v>1</v>
      </c>
    </row>
    <row r="219" spans="1:2" ht="14.45" x14ac:dyDescent="0.3">
      <c r="A219" s="3" t="s">
        <v>3170</v>
      </c>
      <c r="B219" s="2">
        <v>1</v>
      </c>
    </row>
    <row r="220" spans="1:2" ht="14.45" x14ac:dyDescent="0.3">
      <c r="A220" s="16" t="s">
        <v>216</v>
      </c>
      <c r="B220" s="2">
        <v>1</v>
      </c>
    </row>
    <row r="221" spans="1:2" ht="14.45" x14ac:dyDescent="0.3">
      <c r="A221" s="3" t="s">
        <v>3172</v>
      </c>
      <c r="B221" s="2">
        <v>1</v>
      </c>
    </row>
    <row r="222" spans="1:2" ht="14.45" x14ac:dyDescent="0.3">
      <c r="A222" s="16" t="s">
        <v>338</v>
      </c>
      <c r="B222" s="2">
        <v>1</v>
      </c>
    </row>
    <row r="223" spans="1:2" ht="14.45" x14ac:dyDescent="0.3">
      <c r="A223" s="3" t="s">
        <v>3174</v>
      </c>
      <c r="B223" s="2">
        <v>1</v>
      </c>
    </row>
    <row r="224" spans="1:2" ht="14.45" x14ac:dyDescent="0.3">
      <c r="A224" s="16" t="s">
        <v>339</v>
      </c>
      <c r="B224" s="2">
        <v>1</v>
      </c>
    </row>
    <row r="225" spans="1:2" ht="14.45" x14ac:dyDescent="0.3">
      <c r="A225" s="3" t="s">
        <v>3176</v>
      </c>
      <c r="B225" s="2">
        <v>1</v>
      </c>
    </row>
    <row r="226" spans="1:2" ht="14.45" x14ac:dyDescent="0.3">
      <c r="A226" s="16" t="s">
        <v>331</v>
      </c>
      <c r="B226" s="2">
        <v>1</v>
      </c>
    </row>
    <row r="227" spans="1:2" ht="14.45" x14ac:dyDescent="0.3">
      <c r="A227" s="3" t="s">
        <v>3178</v>
      </c>
      <c r="B227" s="2">
        <v>1</v>
      </c>
    </row>
    <row r="228" spans="1:2" ht="14.45" x14ac:dyDescent="0.3">
      <c r="A228" s="16" t="s">
        <v>344</v>
      </c>
      <c r="B228" s="2">
        <v>1</v>
      </c>
    </row>
    <row r="229" spans="1:2" ht="14.45" x14ac:dyDescent="0.3">
      <c r="A229" s="3" t="s">
        <v>3180</v>
      </c>
      <c r="B229" s="2">
        <v>1</v>
      </c>
    </row>
    <row r="230" spans="1:2" ht="14.45" x14ac:dyDescent="0.3">
      <c r="A230" s="16" t="s">
        <v>382</v>
      </c>
      <c r="B230" s="2">
        <v>1</v>
      </c>
    </row>
    <row r="231" spans="1:2" ht="14.45" x14ac:dyDescent="0.3">
      <c r="A231" s="3" t="s">
        <v>3182</v>
      </c>
      <c r="B231" s="2">
        <v>1</v>
      </c>
    </row>
    <row r="232" spans="1:2" ht="14.45" x14ac:dyDescent="0.3">
      <c r="A232" s="16" t="s">
        <v>352</v>
      </c>
      <c r="B232" s="2">
        <v>1</v>
      </c>
    </row>
    <row r="233" spans="1:2" ht="14.45" x14ac:dyDescent="0.3">
      <c r="A233" s="3" t="s">
        <v>3184</v>
      </c>
      <c r="B233" s="2">
        <v>1</v>
      </c>
    </row>
    <row r="234" spans="1:2" ht="14.45" x14ac:dyDescent="0.3">
      <c r="A234" s="16" t="s">
        <v>347</v>
      </c>
      <c r="B234" s="2">
        <v>1</v>
      </c>
    </row>
    <row r="235" spans="1:2" ht="14.45" x14ac:dyDescent="0.3">
      <c r="A235" s="3" t="s">
        <v>3186</v>
      </c>
      <c r="B235" s="2">
        <v>1</v>
      </c>
    </row>
    <row r="236" spans="1:2" ht="14.45" x14ac:dyDescent="0.3">
      <c r="A236" s="16" t="s">
        <v>332</v>
      </c>
      <c r="B236" s="2">
        <v>1</v>
      </c>
    </row>
    <row r="237" spans="1:2" ht="14.45" x14ac:dyDescent="0.3">
      <c r="A237" s="3" t="s">
        <v>3194</v>
      </c>
      <c r="B237" s="2">
        <v>1</v>
      </c>
    </row>
    <row r="238" spans="1:2" ht="14.45" x14ac:dyDescent="0.3">
      <c r="A238" s="16" t="s">
        <v>209</v>
      </c>
      <c r="B238" s="2">
        <v>1</v>
      </c>
    </row>
    <row r="239" spans="1:2" ht="14.45" x14ac:dyDescent="0.3">
      <c r="A239" s="16" t="s">
        <v>261</v>
      </c>
      <c r="B239" s="2">
        <v>1</v>
      </c>
    </row>
    <row r="240" spans="1:2" ht="14.45" x14ac:dyDescent="0.3">
      <c r="A240" s="16" t="s">
        <v>266</v>
      </c>
      <c r="B240" s="2">
        <v>1</v>
      </c>
    </row>
    <row r="241" spans="1:2" ht="14.45" x14ac:dyDescent="0.3">
      <c r="A241" s="16" t="s">
        <v>378</v>
      </c>
      <c r="B241" s="2">
        <v>1</v>
      </c>
    </row>
    <row r="242" spans="1:2" ht="14.45" x14ac:dyDescent="0.3">
      <c r="A242" s="3" t="s">
        <v>3241</v>
      </c>
      <c r="B242" s="2">
        <v>1</v>
      </c>
    </row>
    <row r="243" spans="1:2" ht="14.45" x14ac:dyDescent="0.3">
      <c r="A243" s="16" t="s">
        <v>189</v>
      </c>
      <c r="B243" s="2">
        <v>1</v>
      </c>
    </row>
    <row r="244" spans="1:2" ht="14.45" x14ac:dyDescent="0.3">
      <c r="A244" s="3" t="s">
        <v>3279</v>
      </c>
      <c r="B244" s="2">
        <v>1</v>
      </c>
    </row>
    <row r="245" spans="1:2" ht="14.45" x14ac:dyDescent="0.3">
      <c r="A245" s="16" t="s">
        <v>179</v>
      </c>
      <c r="B245" s="2">
        <v>1</v>
      </c>
    </row>
    <row r="246" spans="1:2" ht="14.45" x14ac:dyDescent="0.3">
      <c r="A246" s="3" t="s">
        <v>3233</v>
      </c>
      <c r="B246" s="2">
        <v>1</v>
      </c>
    </row>
    <row r="247" spans="1:2" ht="14.45" x14ac:dyDescent="0.3">
      <c r="A247" s="16" t="s">
        <v>370</v>
      </c>
      <c r="B247" s="2">
        <v>1</v>
      </c>
    </row>
    <row r="248" spans="1:2" ht="14.45" x14ac:dyDescent="0.3">
      <c r="A248" s="3" t="s">
        <v>3252</v>
      </c>
      <c r="B248" s="2">
        <v>1</v>
      </c>
    </row>
    <row r="249" spans="1:2" ht="14.45" x14ac:dyDescent="0.3">
      <c r="A249" s="16" t="s">
        <v>355</v>
      </c>
      <c r="B249" s="2">
        <v>1</v>
      </c>
    </row>
    <row r="250" spans="1:2" ht="14.45" x14ac:dyDescent="0.3">
      <c r="A250" s="16" t="s">
        <v>489</v>
      </c>
      <c r="B250" s="2">
        <v>1</v>
      </c>
    </row>
    <row r="251" spans="1:2" ht="14.45" x14ac:dyDescent="0.3">
      <c r="A251" s="3" t="s">
        <v>2904</v>
      </c>
      <c r="B251" s="2"/>
    </row>
    <row r="252" spans="1:2" ht="14.45" x14ac:dyDescent="0.3">
      <c r="A252" s="16" t="s">
        <v>99</v>
      </c>
      <c r="B252" s="2">
        <v>766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55" sqref="A35:B55"/>
    </sheetView>
  </sheetViews>
  <sheetFormatPr defaultRowHeight="15" x14ac:dyDescent="0.25"/>
  <cols>
    <col min="1" max="1" width="13.140625" customWidth="1"/>
    <col min="2" max="3" width="16.28515625" customWidth="1"/>
    <col min="4" max="4" width="9.5703125" customWidth="1"/>
    <col min="5" max="5" width="10.5703125" customWidth="1"/>
    <col min="6" max="6" width="18" bestFit="1" customWidth="1"/>
    <col min="7" max="8" width="16.28515625" customWidth="1"/>
    <col min="9" max="9" width="11.28515625" customWidth="1"/>
    <col min="10" max="10" width="66.42578125" customWidth="1"/>
    <col min="11" max="11" width="81" bestFit="1" customWidth="1"/>
    <col min="12" max="12" width="89.85546875" bestFit="1" customWidth="1"/>
    <col min="13" max="13" width="51" customWidth="1"/>
    <col min="14" max="14" width="94.5703125" bestFit="1" customWidth="1"/>
    <col min="15" max="15" width="79.7109375" bestFit="1" customWidth="1"/>
    <col min="16" max="16" width="87.85546875" bestFit="1" customWidth="1"/>
    <col min="17" max="17" width="86.28515625" bestFit="1" customWidth="1"/>
    <col min="18" max="18" width="79.140625" bestFit="1" customWidth="1"/>
    <col min="19" max="19" width="54.85546875" customWidth="1"/>
    <col min="20" max="20" width="85.7109375" customWidth="1"/>
    <col min="21" max="21" width="86.7109375" customWidth="1"/>
    <col min="22" max="22" width="41.42578125" customWidth="1"/>
    <col min="23" max="23" width="76.5703125" bestFit="1" customWidth="1"/>
    <col min="24" max="24" width="101.7109375" bestFit="1" customWidth="1"/>
    <col min="25" max="25" width="30.28515625" customWidth="1"/>
    <col min="26" max="26" width="61.42578125" customWidth="1"/>
    <col min="27" max="27" width="56.28515625" customWidth="1"/>
    <col min="28" max="28" width="102.42578125" customWidth="1"/>
    <col min="29" max="29" width="58.140625" customWidth="1"/>
    <col min="30" max="30" width="97" bestFit="1" customWidth="1"/>
    <col min="31" max="31" width="78.85546875" bestFit="1" customWidth="1"/>
    <col min="32" max="32" width="41.28515625" customWidth="1"/>
    <col min="33" max="33" width="73.140625" customWidth="1"/>
    <col min="34" max="34" width="31.5703125" customWidth="1"/>
    <col min="35" max="35" width="59.42578125" customWidth="1"/>
    <col min="36" max="36" width="72" customWidth="1"/>
    <col min="37" max="37" width="76.85546875" customWidth="1"/>
    <col min="38" max="38" width="50" customWidth="1"/>
    <col min="39" max="39" width="82.28515625" customWidth="1"/>
    <col min="40" max="40" width="107.42578125" bestFit="1" customWidth="1"/>
    <col min="41" max="41" width="105.140625" bestFit="1" customWidth="1"/>
    <col min="42" max="42" width="73.7109375" customWidth="1"/>
    <col min="43" max="43" width="68.5703125" customWidth="1"/>
    <col min="44" max="44" width="91.42578125" bestFit="1" customWidth="1"/>
    <col min="45" max="45" width="72.85546875" customWidth="1"/>
    <col min="46" max="46" width="71.7109375" bestFit="1" customWidth="1"/>
    <col min="47" max="47" width="29.42578125" customWidth="1"/>
    <col min="48" max="48" width="65" customWidth="1"/>
    <col min="49" max="49" width="57" customWidth="1"/>
    <col min="50" max="50" width="72.28515625" customWidth="1"/>
    <col min="51" max="51" width="119.140625" bestFit="1" customWidth="1"/>
    <col min="52" max="52" width="109" bestFit="1" customWidth="1"/>
    <col min="53" max="53" width="77" bestFit="1" customWidth="1"/>
    <col min="54" max="54" width="101.140625" bestFit="1" customWidth="1"/>
    <col min="55" max="55" width="48" customWidth="1"/>
    <col min="56" max="56" width="157.5703125" bestFit="1" customWidth="1"/>
    <col min="57" max="57" width="56.5703125" customWidth="1"/>
    <col min="58" max="58" width="68.7109375" bestFit="1" customWidth="1"/>
    <col min="59" max="59" width="102.7109375" bestFit="1" customWidth="1"/>
    <col min="60" max="60" width="45.85546875" bestFit="1" customWidth="1"/>
    <col min="61" max="61" width="75.28515625" bestFit="1" customWidth="1"/>
    <col min="62" max="62" width="97.7109375" bestFit="1" customWidth="1"/>
    <col min="63" max="63" width="82.7109375" bestFit="1" customWidth="1"/>
    <col min="64" max="64" width="91.85546875" bestFit="1" customWidth="1"/>
    <col min="65" max="65" width="84.85546875" bestFit="1" customWidth="1"/>
    <col min="66" max="66" width="53.5703125" bestFit="1" customWidth="1"/>
    <col min="67" max="67" width="84.5703125" bestFit="1" customWidth="1"/>
    <col min="68" max="68" width="68.42578125" bestFit="1" customWidth="1"/>
    <col min="69" max="69" width="69.5703125" bestFit="1" customWidth="1"/>
    <col min="70" max="70" width="70.28515625" bestFit="1" customWidth="1"/>
    <col min="71" max="71" width="151.85546875" bestFit="1" customWidth="1"/>
    <col min="72" max="72" width="73.140625" bestFit="1" customWidth="1"/>
    <col min="73" max="73" width="85.7109375" bestFit="1" customWidth="1"/>
    <col min="74" max="74" width="90.28515625" bestFit="1" customWidth="1"/>
    <col min="75" max="75" width="57.28515625" bestFit="1" customWidth="1"/>
    <col min="76" max="76" width="109.140625" bestFit="1" customWidth="1"/>
    <col min="77" max="77" width="47.28515625" bestFit="1" customWidth="1"/>
    <col min="78" max="78" width="106.7109375" bestFit="1" customWidth="1"/>
    <col min="79" max="79" width="88.42578125" bestFit="1" customWidth="1"/>
    <col min="80" max="80" width="60.28515625" bestFit="1" customWidth="1"/>
    <col min="81" max="81" width="108.5703125" bestFit="1" customWidth="1"/>
    <col min="82" max="82" width="52.7109375" bestFit="1" customWidth="1"/>
    <col min="83" max="83" width="64.85546875" bestFit="1" customWidth="1"/>
    <col min="84" max="84" width="44.42578125" bestFit="1" customWidth="1"/>
    <col min="85" max="85" width="73.7109375" bestFit="1" customWidth="1"/>
    <col min="86" max="86" width="48" bestFit="1" customWidth="1"/>
    <col min="87" max="87" width="112" bestFit="1" customWidth="1"/>
    <col min="88" max="88" width="82.140625" bestFit="1" customWidth="1"/>
    <col min="89" max="89" width="78.42578125" bestFit="1" customWidth="1"/>
    <col min="90" max="90" width="59.7109375" bestFit="1" customWidth="1"/>
    <col min="91" max="91" width="66" bestFit="1" customWidth="1"/>
    <col min="92" max="92" width="92.140625" bestFit="1" customWidth="1"/>
    <col min="93" max="93" width="52" bestFit="1" customWidth="1"/>
    <col min="94" max="94" width="99.85546875" bestFit="1" customWidth="1"/>
    <col min="95" max="95" width="67.42578125" bestFit="1" customWidth="1"/>
    <col min="96" max="96" width="51.140625" bestFit="1" customWidth="1"/>
    <col min="97" max="97" width="69.5703125" bestFit="1" customWidth="1"/>
    <col min="98" max="98" width="85" bestFit="1" customWidth="1"/>
    <col min="99" max="99" width="78.7109375" bestFit="1" customWidth="1"/>
    <col min="100" max="100" width="11.28515625" bestFit="1" customWidth="1"/>
  </cols>
  <sheetData>
    <row r="1" spans="1:6" x14ac:dyDescent="0.25">
      <c r="A1" s="1" t="s">
        <v>204</v>
      </c>
      <c r="B1" t="s">
        <v>782</v>
      </c>
    </row>
    <row r="3" spans="1:6" x14ac:dyDescent="0.25">
      <c r="A3" s="1" t="s">
        <v>303</v>
      </c>
      <c r="B3" t="s">
        <v>304</v>
      </c>
    </row>
    <row r="4" spans="1:6" x14ac:dyDescent="0.25">
      <c r="A4" s="3" t="s">
        <v>124</v>
      </c>
      <c r="B4" s="2">
        <v>164</v>
      </c>
      <c r="E4" s="135"/>
      <c r="F4" s="135"/>
    </row>
    <row r="5" spans="1:6" x14ac:dyDescent="0.25">
      <c r="A5" s="3" t="s">
        <v>389</v>
      </c>
      <c r="B5" s="2">
        <v>8</v>
      </c>
    </row>
    <row r="6" spans="1:6" x14ac:dyDescent="0.25">
      <c r="A6" s="3" t="s">
        <v>392</v>
      </c>
      <c r="B6" s="2">
        <v>2</v>
      </c>
    </row>
    <row r="7" spans="1:6" x14ac:dyDescent="0.25">
      <c r="A7" s="3" t="s">
        <v>3253</v>
      </c>
      <c r="B7" s="2">
        <v>1</v>
      </c>
    </row>
    <row r="8" spans="1:6" x14ac:dyDescent="0.25">
      <c r="A8" s="3" t="s">
        <v>169</v>
      </c>
      <c r="B8" s="2">
        <v>195</v>
      </c>
      <c r="E8" s="136"/>
      <c r="F8" s="136"/>
    </row>
    <row r="9" spans="1:6" x14ac:dyDescent="0.25">
      <c r="A9" s="3" t="s">
        <v>393</v>
      </c>
      <c r="B9" s="2">
        <v>6</v>
      </c>
    </row>
    <row r="10" spans="1:6" x14ac:dyDescent="0.25">
      <c r="A10" s="3" t="s">
        <v>390</v>
      </c>
      <c r="B10" s="2">
        <v>11</v>
      </c>
    </row>
    <row r="11" spans="1:6" x14ac:dyDescent="0.25">
      <c r="A11" s="3" t="s">
        <v>3198</v>
      </c>
      <c r="B11" s="2">
        <v>1</v>
      </c>
    </row>
    <row r="12" spans="1:6" x14ac:dyDescent="0.25">
      <c r="A12" s="3" t="s">
        <v>78</v>
      </c>
      <c r="B12" s="2">
        <v>268</v>
      </c>
    </row>
    <row r="13" spans="1:6" x14ac:dyDescent="0.25">
      <c r="A13" s="3" t="s">
        <v>391</v>
      </c>
      <c r="B13" s="2">
        <v>9</v>
      </c>
    </row>
    <row r="14" spans="1:6" x14ac:dyDescent="0.25">
      <c r="A14" s="3" t="s">
        <v>3264</v>
      </c>
      <c r="B14" s="2">
        <v>1</v>
      </c>
    </row>
    <row r="15" spans="1:6" x14ac:dyDescent="0.25">
      <c r="A15" s="3" t="s">
        <v>1035</v>
      </c>
      <c r="B15" s="2">
        <v>1</v>
      </c>
    </row>
    <row r="16" spans="1:6" x14ac:dyDescent="0.25">
      <c r="A16" s="3" t="s">
        <v>1049</v>
      </c>
      <c r="B16" s="2">
        <v>1</v>
      </c>
    </row>
    <row r="17" spans="1:2" x14ac:dyDescent="0.25">
      <c r="A17" s="3" t="s">
        <v>2904</v>
      </c>
      <c r="B17" s="2"/>
    </row>
    <row r="18" spans="1:2" x14ac:dyDescent="0.25">
      <c r="A18" s="3" t="s">
        <v>2905</v>
      </c>
      <c r="B18" s="2">
        <v>1</v>
      </c>
    </row>
    <row r="19" spans="1:2" x14ac:dyDescent="0.25">
      <c r="A19" s="3" t="s">
        <v>3280</v>
      </c>
      <c r="B19" s="2">
        <v>1</v>
      </c>
    </row>
    <row r="20" spans="1:2" x14ac:dyDescent="0.25">
      <c r="A20" s="3" t="s">
        <v>99</v>
      </c>
      <c r="B20" s="2">
        <v>670</v>
      </c>
    </row>
    <row r="21" spans="1:2" x14ac:dyDescent="0.25">
      <c r="A21" s="3"/>
      <c r="B21" s="2"/>
    </row>
  </sheetData>
  <mergeCells count="2">
    <mergeCell ref="E4:F4"/>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
  <sheetViews>
    <sheetView workbookViewId="0">
      <selection activeCell="B55" sqref="A35:B55"/>
    </sheetView>
  </sheetViews>
  <sheetFormatPr defaultRowHeight="15" x14ac:dyDescent="0.25"/>
  <cols>
    <col min="1" max="1" width="47.140625" bestFit="1" customWidth="1"/>
    <col min="2" max="2" width="28.42578125" bestFit="1" customWidth="1"/>
  </cols>
  <sheetData>
    <row r="3" spans="1:2" x14ac:dyDescent="0.25">
      <c r="A3" s="1" t="s">
        <v>98</v>
      </c>
      <c r="B3" t="s">
        <v>2743</v>
      </c>
    </row>
    <row r="4" spans="1:2" x14ac:dyDescent="0.25">
      <c r="A4" s="3" t="s">
        <v>92</v>
      </c>
      <c r="B4" s="2">
        <v>117</v>
      </c>
    </row>
    <row r="5" spans="1:2" x14ac:dyDescent="0.25">
      <c r="A5" s="3" t="s">
        <v>83</v>
      </c>
      <c r="B5" s="2">
        <v>115</v>
      </c>
    </row>
    <row r="6" spans="1:2" x14ac:dyDescent="0.25">
      <c r="A6" s="3" t="s">
        <v>94</v>
      </c>
      <c r="B6" s="2">
        <v>64</v>
      </c>
    </row>
    <row r="7" spans="1:2" x14ac:dyDescent="0.25">
      <c r="A7" s="3" t="s">
        <v>90</v>
      </c>
      <c r="B7" s="2">
        <v>63</v>
      </c>
    </row>
    <row r="8" spans="1:2" x14ac:dyDescent="0.25">
      <c r="A8" s="3" t="s">
        <v>95</v>
      </c>
      <c r="B8" s="2">
        <v>45</v>
      </c>
    </row>
    <row r="9" spans="1:2" x14ac:dyDescent="0.25">
      <c r="A9" s="3" t="s">
        <v>91</v>
      </c>
      <c r="B9" s="2">
        <v>42</v>
      </c>
    </row>
    <row r="10" spans="1:2" x14ac:dyDescent="0.25">
      <c r="A10" s="3" t="s">
        <v>81</v>
      </c>
      <c r="B10" s="2">
        <v>42</v>
      </c>
    </row>
    <row r="11" spans="1:2" x14ac:dyDescent="0.25">
      <c r="A11" s="3" t="s">
        <v>96</v>
      </c>
      <c r="B11" s="2">
        <v>39</v>
      </c>
    </row>
    <row r="12" spans="1:2" x14ac:dyDescent="0.25">
      <c r="A12" s="3" t="s">
        <v>88</v>
      </c>
      <c r="B12" s="2">
        <v>33</v>
      </c>
    </row>
    <row r="13" spans="1:2" x14ac:dyDescent="0.25">
      <c r="A13" s="3" t="s">
        <v>79</v>
      </c>
      <c r="B13" s="2">
        <v>31</v>
      </c>
    </row>
    <row r="14" spans="1:2" x14ac:dyDescent="0.25">
      <c r="A14" s="3" t="s">
        <v>85</v>
      </c>
      <c r="B14" s="2">
        <v>30</v>
      </c>
    </row>
    <row r="15" spans="1:2" x14ac:dyDescent="0.25">
      <c r="A15" s="3" t="s">
        <v>87</v>
      </c>
      <c r="B15" s="2">
        <v>24</v>
      </c>
    </row>
    <row r="16" spans="1:2" x14ac:dyDescent="0.25">
      <c r="A16" s="3" t="s">
        <v>93</v>
      </c>
      <c r="B16" s="2">
        <v>21</v>
      </c>
    </row>
    <row r="17" spans="1:2" x14ac:dyDescent="0.25">
      <c r="A17" s="3" t="s">
        <v>84</v>
      </c>
      <c r="B17" s="2">
        <v>19</v>
      </c>
    </row>
    <row r="18" spans="1:2" x14ac:dyDescent="0.25">
      <c r="A18" s="3" t="s">
        <v>452</v>
      </c>
      <c r="B18" s="2">
        <v>18</v>
      </c>
    </row>
    <row r="19" spans="1:2" x14ac:dyDescent="0.25">
      <c r="A19" s="3" t="s">
        <v>86</v>
      </c>
      <c r="B19" s="2">
        <v>12</v>
      </c>
    </row>
    <row r="20" spans="1:2" x14ac:dyDescent="0.25">
      <c r="A20" s="3" t="s">
        <v>495</v>
      </c>
      <c r="B20" s="2">
        <v>9</v>
      </c>
    </row>
    <row r="21" spans="1:2" x14ac:dyDescent="0.25">
      <c r="A21" s="3" t="s">
        <v>157</v>
      </c>
      <c r="B21" s="2">
        <v>8</v>
      </c>
    </row>
    <row r="22" spans="1:2" x14ac:dyDescent="0.25">
      <c r="A22" s="3" t="s">
        <v>80</v>
      </c>
      <c r="B22" s="2">
        <v>8</v>
      </c>
    </row>
    <row r="23" spans="1:2" x14ac:dyDescent="0.25">
      <c r="A23" s="3" t="s">
        <v>82</v>
      </c>
      <c r="B23" s="2">
        <v>7</v>
      </c>
    </row>
    <row r="24" spans="1:2" x14ac:dyDescent="0.25">
      <c r="A24" s="3" t="s">
        <v>89</v>
      </c>
      <c r="B24" s="2">
        <v>7</v>
      </c>
    </row>
    <row r="25" spans="1:2" x14ac:dyDescent="0.25">
      <c r="A25" s="3" t="s">
        <v>97</v>
      </c>
      <c r="B25" s="2">
        <v>6</v>
      </c>
    </row>
    <row r="26" spans="1:2" x14ac:dyDescent="0.25">
      <c r="A26" s="3" t="s">
        <v>2904</v>
      </c>
      <c r="B26" s="2">
        <v>3</v>
      </c>
    </row>
    <row r="27" spans="1:2" x14ac:dyDescent="0.25">
      <c r="A27" s="3" t="s">
        <v>3283</v>
      </c>
      <c r="B27" s="2">
        <v>2</v>
      </c>
    </row>
    <row r="28" spans="1:2" x14ac:dyDescent="0.25">
      <c r="A28" s="3" t="s">
        <v>3284</v>
      </c>
      <c r="B28" s="2">
        <v>1</v>
      </c>
    </row>
    <row r="29" spans="1:2" x14ac:dyDescent="0.25">
      <c r="A29" s="3" t="s">
        <v>99</v>
      </c>
      <c r="B29" s="2">
        <v>766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53"/>
  <sheetViews>
    <sheetView topLeftCell="A364" workbookViewId="0">
      <selection activeCell="B55" sqref="A35:B55"/>
    </sheetView>
  </sheetViews>
  <sheetFormatPr defaultRowHeight="15" x14ac:dyDescent="0.25"/>
  <cols>
    <col min="1" max="1" width="23.5703125" style="9" bestFit="1" customWidth="1"/>
  </cols>
  <sheetData>
    <row r="1" spans="1:2" x14ac:dyDescent="0.25">
      <c r="A1" s="9" t="s">
        <v>2030</v>
      </c>
      <c r="B1" t="s">
        <v>2029</v>
      </c>
    </row>
    <row r="2" spans="1:2" x14ac:dyDescent="0.25">
      <c r="A2" s="9" t="s">
        <v>2030</v>
      </c>
      <c r="B2" t="s">
        <v>2107</v>
      </c>
    </row>
    <row r="3" spans="1:2" x14ac:dyDescent="0.25">
      <c r="A3" s="9" t="s">
        <v>2030</v>
      </c>
    </row>
    <row r="4" spans="1:2" x14ac:dyDescent="0.25">
      <c r="A4" s="9" t="s">
        <v>2030</v>
      </c>
    </row>
    <row r="5" spans="1:2" x14ac:dyDescent="0.25">
      <c r="A5" s="9" t="s">
        <v>2030</v>
      </c>
    </row>
    <row r="6" spans="1:2" x14ac:dyDescent="0.25">
      <c r="A6" s="9" t="s">
        <v>2030</v>
      </c>
    </row>
    <row r="7" spans="1:2" x14ac:dyDescent="0.25">
      <c r="A7" s="9" t="s">
        <v>2030</v>
      </c>
    </row>
    <row r="8" spans="1:2" x14ac:dyDescent="0.25">
      <c r="A8" s="9" t="s">
        <v>2030</v>
      </c>
    </row>
    <row r="9" spans="1:2" x14ac:dyDescent="0.25">
      <c r="A9" s="9" t="s">
        <v>2030</v>
      </c>
      <c r="B9" t="s">
        <v>2029</v>
      </c>
    </row>
    <row r="10" spans="1:2" x14ac:dyDescent="0.25">
      <c r="A10" s="9" t="s">
        <v>2030</v>
      </c>
      <c r="B10" t="s">
        <v>2169</v>
      </c>
    </row>
    <row r="11" spans="1:2" x14ac:dyDescent="0.25">
      <c r="A11" s="9" t="s">
        <v>2030</v>
      </c>
    </row>
    <row r="12" spans="1:2" x14ac:dyDescent="0.25">
      <c r="A12" s="9" t="s">
        <v>2030</v>
      </c>
    </row>
    <row r="13" spans="1:2" x14ac:dyDescent="0.25">
      <c r="A13" s="9" t="s">
        <v>2030</v>
      </c>
    </row>
    <row r="14" spans="1:2" x14ac:dyDescent="0.25">
      <c r="A14" s="9" t="s">
        <v>2030</v>
      </c>
      <c r="B14" t="s">
        <v>2113</v>
      </c>
    </row>
    <row r="15" spans="1:2" x14ac:dyDescent="0.25">
      <c r="A15" s="9" t="s">
        <v>2030</v>
      </c>
      <c r="B15" t="s">
        <v>2107</v>
      </c>
    </row>
    <row r="16" spans="1:2" x14ac:dyDescent="0.25">
      <c r="A16" s="9" t="s">
        <v>2030</v>
      </c>
    </row>
    <row r="17" spans="1:2" x14ac:dyDescent="0.25">
      <c r="A17" s="9" t="s">
        <v>2030</v>
      </c>
      <c r="B17" t="s">
        <v>2474</v>
      </c>
    </row>
    <row r="18" spans="1:2" x14ac:dyDescent="0.25">
      <c r="A18" s="9" t="s">
        <v>2030</v>
      </c>
      <c r="B18" t="s">
        <v>2029</v>
      </c>
    </row>
    <row r="19" spans="1:2" x14ac:dyDescent="0.25">
      <c r="A19" s="9" t="s">
        <v>2030</v>
      </c>
    </row>
    <row r="20" spans="1:2" x14ac:dyDescent="0.25">
      <c r="A20" s="9" t="s">
        <v>2030</v>
      </c>
      <c r="B20" t="s">
        <v>2541</v>
      </c>
    </row>
    <row r="21" spans="1:2" x14ac:dyDescent="0.25">
      <c r="A21" s="9" t="s">
        <v>2030</v>
      </c>
      <c r="B21" t="s">
        <v>2474</v>
      </c>
    </row>
    <row r="22" spans="1:2" x14ac:dyDescent="0.25">
      <c r="A22" s="9" t="s">
        <v>2030</v>
      </c>
      <c r="B22" t="s">
        <v>2706</v>
      </c>
    </row>
    <row r="23" spans="1:2" x14ac:dyDescent="0.25">
      <c r="A23" s="9" t="s">
        <v>1990</v>
      </c>
      <c r="B23" t="s">
        <v>1991</v>
      </c>
    </row>
    <row r="24" spans="1:2" x14ac:dyDescent="0.25">
      <c r="A24" s="9" t="s">
        <v>1990</v>
      </c>
    </row>
    <row r="25" spans="1:2" x14ac:dyDescent="0.25">
      <c r="A25" s="9" t="s">
        <v>1990</v>
      </c>
    </row>
    <row r="26" spans="1:2" x14ac:dyDescent="0.25">
      <c r="A26" s="9" t="s">
        <v>1990</v>
      </c>
      <c r="B26" t="s">
        <v>2551</v>
      </c>
    </row>
    <row r="27" spans="1:2" x14ac:dyDescent="0.25">
      <c r="A27" s="9" t="s">
        <v>2635</v>
      </c>
    </row>
    <row r="28" spans="1:2" x14ac:dyDescent="0.25">
      <c r="A28" s="9" t="s">
        <v>2042</v>
      </c>
      <c r="B28" t="s">
        <v>2115</v>
      </c>
    </row>
    <row r="29" spans="1:2" x14ac:dyDescent="0.25">
      <c r="A29" s="9" t="s">
        <v>2042</v>
      </c>
      <c r="B29" t="s">
        <v>1945</v>
      </c>
    </row>
    <row r="30" spans="1:2" x14ac:dyDescent="0.25">
      <c r="A30" s="9" t="s">
        <v>2472</v>
      </c>
    </row>
    <row r="31" spans="1:2" x14ac:dyDescent="0.25">
      <c r="A31" s="9" t="s">
        <v>2472</v>
      </c>
    </row>
    <row r="32" spans="1:2" x14ac:dyDescent="0.25">
      <c r="A32" s="9" t="s">
        <v>2610</v>
      </c>
      <c r="B32" t="s">
        <v>2064</v>
      </c>
    </row>
    <row r="33" spans="1:2" x14ac:dyDescent="0.25">
      <c r="A33" s="9" t="s">
        <v>2610</v>
      </c>
      <c r="B33" t="s">
        <v>2621</v>
      </c>
    </row>
    <row r="34" spans="1:2" x14ac:dyDescent="0.25">
      <c r="A34" s="9" t="s">
        <v>2610</v>
      </c>
      <c r="B34" t="s">
        <v>2700</v>
      </c>
    </row>
    <row r="35" spans="1:2" x14ac:dyDescent="0.25">
      <c r="A35" s="9" t="s">
        <v>2168</v>
      </c>
      <c r="B35" t="s">
        <v>2169</v>
      </c>
    </row>
    <row r="36" spans="1:2" x14ac:dyDescent="0.25">
      <c r="A36" s="9" t="s">
        <v>2168</v>
      </c>
    </row>
    <row r="37" spans="1:2" x14ac:dyDescent="0.25">
      <c r="A37" s="9" t="s">
        <v>2168</v>
      </c>
    </row>
    <row r="38" spans="1:2" x14ac:dyDescent="0.25">
      <c r="A38" s="9" t="s">
        <v>2168</v>
      </c>
    </row>
    <row r="39" spans="1:2" x14ac:dyDescent="0.25">
      <c r="A39" s="9" t="s">
        <v>1978</v>
      </c>
    </row>
    <row r="40" spans="1:2" x14ac:dyDescent="0.25">
      <c r="A40" s="9" t="s">
        <v>1978</v>
      </c>
    </row>
    <row r="41" spans="1:2" x14ac:dyDescent="0.25">
      <c r="A41" s="9" t="s">
        <v>1978</v>
      </c>
      <c r="B41" t="s">
        <v>2216</v>
      </c>
    </row>
    <row r="42" spans="1:2" x14ac:dyDescent="0.25">
      <c r="A42" s="9" t="s">
        <v>1978</v>
      </c>
    </row>
    <row r="43" spans="1:2" x14ac:dyDescent="0.25">
      <c r="A43" s="9" t="s">
        <v>1978</v>
      </c>
    </row>
    <row r="44" spans="1:2" x14ac:dyDescent="0.25">
      <c r="A44" s="9" t="s">
        <v>1978</v>
      </c>
    </row>
    <row r="45" spans="1:2" x14ac:dyDescent="0.25">
      <c r="A45" s="9" t="s">
        <v>1978</v>
      </c>
    </row>
    <row r="46" spans="1:2" x14ac:dyDescent="0.25">
      <c r="A46" s="9" t="s">
        <v>1978</v>
      </c>
      <c r="B46" t="s">
        <v>1940</v>
      </c>
    </row>
    <row r="47" spans="1:2" x14ac:dyDescent="0.25">
      <c r="A47" s="9" t="s">
        <v>1978</v>
      </c>
      <c r="B47" t="s">
        <v>2622</v>
      </c>
    </row>
    <row r="48" spans="1:2" x14ac:dyDescent="0.25">
      <c r="A48" s="9" t="s">
        <v>1978</v>
      </c>
    </row>
    <row r="49" spans="1:2" x14ac:dyDescent="0.25">
      <c r="A49" s="9" t="s">
        <v>2648</v>
      </c>
    </row>
    <row r="50" spans="1:2" x14ac:dyDescent="0.25">
      <c r="A50" s="9" t="s">
        <v>2648</v>
      </c>
      <c r="B50" t="s">
        <v>2701</v>
      </c>
    </row>
    <row r="51" spans="1:2" x14ac:dyDescent="0.25">
      <c r="A51" s="9" t="s">
        <v>1938</v>
      </c>
      <c r="B51" t="s">
        <v>1939</v>
      </c>
    </row>
    <row r="52" spans="1:2" x14ac:dyDescent="0.25">
      <c r="A52" s="9" t="s">
        <v>1938</v>
      </c>
      <c r="B52" t="s">
        <v>1986</v>
      </c>
    </row>
    <row r="53" spans="1:2" x14ac:dyDescent="0.25">
      <c r="A53" s="9" t="s">
        <v>1938</v>
      </c>
    </row>
    <row r="54" spans="1:2" x14ac:dyDescent="0.25">
      <c r="A54" s="9" t="s">
        <v>1938</v>
      </c>
    </row>
    <row r="55" spans="1:2" x14ac:dyDescent="0.25">
      <c r="A55" s="9" t="s">
        <v>1938</v>
      </c>
    </row>
    <row r="56" spans="1:2" x14ac:dyDescent="0.25">
      <c r="A56" s="9" t="s">
        <v>1938</v>
      </c>
      <c r="B56" t="s">
        <v>2116</v>
      </c>
    </row>
    <row r="57" spans="1:2" x14ac:dyDescent="0.25">
      <c r="A57" s="9" t="s">
        <v>1938</v>
      </c>
    </row>
    <row r="58" spans="1:2" x14ac:dyDescent="0.25">
      <c r="A58" s="9" t="s">
        <v>1938</v>
      </c>
      <c r="B58" t="s">
        <v>2113</v>
      </c>
    </row>
    <row r="59" spans="1:2" x14ac:dyDescent="0.25">
      <c r="A59" s="9" t="s">
        <v>1938</v>
      </c>
    </row>
    <row r="60" spans="1:2" x14ac:dyDescent="0.25">
      <c r="A60" s="9" t="s">
        <v>1938</v>
      </c>
    </row>
    <row r="61" spans="1:2" x14ac:dyDescent="0.25">
      <c r="A61" s="9" t="s">
        <v>1938</v>
      </c>
    </row>
    <row r="62" spans="1:2" x14ac:dyDescent="0.25">
      <c r="A62" s="9" t="s">
        <v>1938</v>
      </c>
      <c r="B62" t="s">
        <v>2147</v>
      </c>
    </row>
    <row r="63" spans="1:2" x14ac:dyDescent="0.25">
      <c r="A63" s="9" t="s">
        <v>1938</v>
      </c>
      <c r="B63" t="s">
        <v>2191</v>
      </c>
    </row>
    <row r="64" spans="1:2" x14ac:dyDescent="0.25">
      <c r="A64" s="9" t="s">
        <v>1938</v>
      </c>
      <c r="B64" t="s">
        <v>2222</v>
      </c>
    </row>
    <row r="65" spans="1:2" x14ac:dyDescent="0.25">
      <c r="A65" s="9" t="s">
        <v>1938</v>
      </c>
    </row>
    <row r="66" spans="1:2" x14ac:dyDescent="0.25">
      <c r="A66" s="9" t="s">
        <v>1938</v>
      </c>
    </row>
    <row r="67" spans="1:2" x14ac:dyDescent="0.25">
      <c r="A67" s="9" t="s">
        <v>1938</v>
      </c>
      <c r="B67" t="s">
        <v>2257</v>
      </c>
    </row>
    <row r="68" spans="1:2" x14ac:dyDescent="0.25">
      <c r="A68" s="9" t="s">
        <v>1938</v>
      </c>
      <c r="B68" t="s">
        <v>2262</v>
      </c>
    </row>
    <row r="69" spans="1:2" x14ac:dyDescent="0.25">
      <c r="A69" s="9" t="s">
        <v>1938</v>
      </c>
      <c r="B69" t="s">
        <v>2113</v>
      </c>
    </row>
    <row r="70" spans="1:2" x14ac:dyDescent="0.25">
      <c r="A70" s="9" t="s">
        <v>1938</v>
      </c>
    </row>
    <row r="71" spans="1:2" x14ac:dyDescent="0.25">
      <c r="A71" s="9" t="s">
        <v>1938</v>
      </c>
    </row>
    <row r="72" spans="1:2" x14ac:dyDescent="0.25">
      <c r="A72" s="9" t="s">
        <v>1938</v>
      </c>
    </row>
    <row r="73" spans="1:2" x14ac:dyDescent="0.25">
      <c r="A73" s="9" t="s">
        <v>1938</v>
      </c>
      <c r="B73" t="s">
        <v>1967</v>
      </c>
    </row>
    <row r="74" spans="1:2" x14ac:dyDescent="0.25">
      <c r="A74" s="9" t="s">
        <v>1938</v>
      </c>
      <c r="B74" t="s">
        <v>2048</v>
      </c>
    </row>
    <row r="75" spans="1:2" x14ac:dyDescent="0.25">
      <c r="A75" s="9" t="s">
        <v>1938</v>
      </c>
      <c r="B75" t="s">
        <v>2107</v>
      </c>
    </row>
    <row r="76" spans="1:2" x14ac:dyDescent="0.25">
      <c r="A76" s="9" t="s">
        <v>1938</v>
      </c>
      <c r="B76" t="s">
        <v>2113</v>
      </c>
    </row>
    <row r="77" spans="1:2" x14ac:dyDescent="0.25">
      <c r="A77" s="9" t="s">
        <v>1938</v>
      </c>
      <c r="B77" t="s">
        <v>2113</v>
      </c>
    </row>
    <row r="78" spans="1:2" x14ac:dyDescent="0.25">
      <c r="A78" s="9" t="s">
        <v>1938</v>
      </c>
    </row>
    <row r="79" spans="1:2" x14ac:dyDescent="0.25">
      <c r="A79" s="9" t="s">
        <v>1938</v>
      </c>
      <c r="B79" t="s">
        <v>1967</v>
      </c>
    </row>
    <row r="80" spans="1:2" x14ac:dyDescent="0.25">
      <c r="A80" s="9" t="s">
        <v>1938</v>
      </c>
      <c r="B80" t="s">
        <v>2388</v>
      </c>
    </row>
    <row r="81" spans="1:2" x14ac:dyDescent="0.25">
      <c r="A81" s="9" t="s">
        <v>1938</v>
      </c>
      <c r="B81" t="s">
        <v>2113</v>
      </c>
    </row>
    <row r="82" spans="1:2" x14ac:dyDescent="0.25">
      <c r="A82" s="9" t="s">
        <v>1938</v>
      </c>
      <c r="B82" t="s">
        <v>2394</v>
      </c>
    </row>
    <row r="83" spans="1:2" x14ac:dyDescent="0.25">
      <c r="A83" s="9" t="s">
        <v>1938</v>
      </c>
    </row>
    <row r="84" spans="1:2" x14ac:dyDescent="0.25">
      <c r="A84" s="9" t="s">
        <v>1938</v>
      </c>
      <c r="B84" t="s">
        <v>2113</v>
      </c>
    </row>
    <row r="85" spans="1:2" x14ac:dyDescent="0.25">
      <c r="A85" s="9" t="s">
        <v>1938</v>
      </c>
    </row>
    <row r="86" spans="1:2" x14ac:dyDescent="0.25">
      <c r="A86" s="9" t="s">
        <v>1938</v>
      </c>
      <c r="B86" t="s">
        <v>2113</v>
      </c>
    </row>
    <row r="87" spans="1:2" x14ac:dyDescent="0.25">
      <c r="A87" s="9" t="s">
        <v>1938</v>
      </c>
      <c r="B87" t="s">
        <v>2113</v>
      </c>
    </row>
    <row r="88" spans="1:2" x14ac:dyDescent="0.25">
      <c r="A88" s="9" t="s">
        <v>1938</v>
      </c>
      <c r="B88" t="s">
        <v>2436</v>
      </c>
    </row>
    <row r="89" spans="1:2" x14ac:dyDescent="0.25">
      <c r="A89" s="9" t="s">
        <v>1938</v>
      </c>
    </row>
    <row r="90" spans="1:2" x14ac:dyDescent="0.25">
      <c r="A90" s="9" t="s">
        <v>1938</v>
      </c>
      <c r="B90" t="s">
        <v>2113</v>
      </c>
    </row>
    <row r="91" spans="1:2" x14ac:dyDescent="0.25">
      <c r="A91" s="9" t="s">
        <v>1938</v>
      </c>
      <c r="B91" t="s">
        <v>2106</v>
      </c>
    </row>
    <row r="92" spans="1:2" x14ac:dyDescent="0.25">
      <c r="A92" s="9" t="s">
        <v>1938</v>
      </c>
    </row>
    <row r="93" spans="1:2" x14ac:dyDescent="0.25">
      <c r="A93" s="9" t="s">
        <v>1938</v>
      </c>
      <c r="B93" t="s">
        <v>2493</v>
      </c>
    </row>
    <row r="94" spans="1:2" x14ac:dyDescent="0.25">
      <c r="A94" s="9" t="s">
        <v>1938</v>
      </c>
      <c r="B94" t="s">
        <v>2496</v>
      </c>
    </row>
    <row r="95" spans="1:2" x14ac:dyDescent="0.25">
      <c r="A95" s="9" t="s">
        <v>1938</v>
      </c>
      <c r="B95" t="s">
        <v>2559</v>
      </c>
    </row>
    <row r="96" spans="1:2" x14ac:dyDescent="0.25">
      <c r="A96" s="9" t="s">
        <v>1938</v>
      </c>
      <c r="B96" t="s">
        <v>2574</v>
      </c>
    </row>
    <row r="97" spans="1:2" x14ac:dyDescent="0.25">
      <c r="A97" s="9" t="s">
        <v>1938</v>
      </c>
      <c r="B97" t="s">
        <v>1949</v>
      </c>
    </row>
    <row r="98" spans="1:2" x14ac:dyDescent="0.25">
      <c r="A98" s="9" t="s">
        <v>1938</v>
      </c>
      <c r="B98" t="s">
        <v>2702</v>
      </c>
    </row>
    <row r="99" spans="1:2" x14ac:dyDescent="0.25">
      <c r="A99" s="9" t="s">
        <v>1938</v>
      </c>
      <c r="B99" t="s">
        <v>2730</v>
      </c>
    </row>
    <row r="100" spans="1:2" x14ac:dyDescent="0.25">
      <c r="A100" s="9" t="s">
        <v>2614</v>
      </c>
      <c r="B100" t="s">
        <v>2094</v>
      </c>
    </row>
    <row r="101" spans="1:2" x14ac:dyDescent="0.25">
      <c r="A101" s="9" t="s">
        <v>2614</v>
      </c>
    </row>
    <row r="102" spans="1:2" x14ac:dyDescent="0.25">
      <c r="A102" s="9" t="s">
        <v>2104</v>
      </c>
    </row>
    <row r="103" spans="1:2" x14ac:dyDescent="0.25">
      <c r="A103" s="9" t="s">
        <v>2104</v>
      </c>
    </row>
    <row r="104" spans="1:2" x14ac:dyDescent="0.25">
      <c r="A104" s="9" t="s">
        <v>2104</v>
      </c>
      <c r="B104" t="s">
        <v>1977</v>
      </c>
    </row>
    <row r="105" spans="1:2" x14ac:dyDescent="0.25">
      <c r="A105" s="9" t="s">
        <v>2104</v>
      </c>
      <c r="B105" t="s">
        <v>2369</v>
      </c>
    </row>
    <row r="106" spans="1:2" x14ac:dyDescent="0.25">
      <c r="A106" s="9" t="s">
        <v>2104</v>
      </c>
      <c r="B106" t="s">
        <v>2004</v>
      </c>
    </row>
    <row r="107" spans="1:2" x14ac:dyDescent="0.25">
      <c r="A107" s="9" t="s">
        <v>2104</v>
      </c>
    </row>
    <row r="108" spans="1:2" x14ac:dyDescent="0.25">
      <c r="A108" s="9" t="s">
        <v>2104</v>
      </c>
    </row>
    <row r="109" spans="1:2" x14ac:dyDescent="0.25">
      <c r="A109" s="9" t="s">
        <v>2104</v>
      </c>
      <c r="B109" t="s">
        <v>2540</v>
      </c>
    </row>
    <row r="110" spans="1:2" x14ac:dyDescent="0.25">
      <c r="A110" s="9" t="s">
        <v>2156</v>
      </c>
      <c r="B110" t="s">
        <v>2157</v>
      </c>
    </row>
    <row r="111" spans="1:2" x14ac:dyDescent="0.25">
      <c r="A111" s="9" t="s">
        <v>2026</v>
      </c>
      <c r="B111" t="s">
        <v>2021</v>
      </c>
    </row>
    <row r="112" spans="1:2" x14ac:dyDescent="0.25">
      <c r="A112" s="9" t="s">
        <v>2026</v>
      </c>
    </row>
    <row r="113" spans="1:2" x14ac:dyDescent="0.25">
      <c r="A113" s="9" t="s">
        <v>2026</v>
      </c>
    </row>
    <row r="114" spans="1:2" x14ac:dyDescent="0.25">
      <c r="A114" s="9" t="s">
        <v>2026</v>
      </c>
    </row>
    <row r="115" spans="1:2" x14ac:dyDescent="0.25">
      <c r="A115" s="9" t="s">
        <v>2026</v>
      </c>
    </row>
    <row r="116" spans="1:2" x14ac:dyDescent="0.25">
      <c r="A116" s="9" t="s">
        <v>2026</v>
      </c>
    </row>
    <row r="117" spans="1:2" x14ac:dyDescent="0.25">
      <c r="A117" s="9" t="s">
        <v>2026</v>
      </c>
    </row>
    <row r="118" spans="1:2" x14ac:dyDescent="0.25">
      <c r="A118" s="9" t="s">
        <v>2217</v>
      </c>
      <c r="B118" t="s">
        <v>2028</v>
      </c>
    </row>
    <row r="119" spans="1:2" x14ac:dyDescent="0.25">
      <c r="A119" s="9" t="s">
        <v>1936</v>
      </c>
    </row>
    <row r="120" spans="1:2" x14ac:dyDescent="0.25">
      <c r="A120" s="9" t="s">
        <v>1936</v>
      </c>
    </row>
    <row r="121" spans="1:2" x14ac:dyDescent="0.25">
      <c r="A121" s="9" t="s">
        <v>1936</v>
      </c>
    </row>
    <row r="122" spans="1:2" x14ac:dyDescent="0.25">
      <c r="A122" s="9" t="s">
        <v>1936</v>
      </c>
      <c r="B122" t="s">
        <v>1999</v>
      </c>
    </row>
    <row r="123" spans="1:2" x14ac:dyDescent="0.25">
      <c r="A123" s="9" t="s">
        <v>1936</v>
      </c>
    </row>
    <row r="124" spans="1:2" x14ac:dyDescent="0.25">
      <c r="A124" s="9" t="s">
        <v>1936</v>
      </c>
    </row>
    <row r="125" spans="1:2" x14ac:dyDescent="0.25">
      <c r="A125" s="9" t="s">
        <v>1936</v>
      </c>
    </row>
    <row r="126" spans="1:2" x14ac:dyDescent="0.25">
      <c r="A126" s="9" t="s">
        <v>1936</v>
      </c>
    </row>
    <row r="127" spans="1:2" x14ac:dyDescent="0.25">
      <c r="A127" s="9" t="s">
        <v>1936</v>
      </c>
    </row>
    <row r="128" spans="1:2" x14ac:dyDescent="0.25">
      <c r="A128" s="9" t="s">
        <v>1936</v>
      </c>
      <c r="B128" t="s">
        <v>1999</v>
      </c>
    </row>
    <row r="129" spans="1:2" x14ac:dyDescent="0.25">
      <c r="A129" s="9" t="s">
        <v>1936</v>
      </c>
    </row>
    <row r="130" spans="1:2" x14ac:dyDescent="0.25">
      <c r="A130" s="9" t="s">
        <v>1936</v>
      </c>
    </row>
    <row r="131" spans="1:2" x14ac:dyDescent="0.25">
      <c r="A131" s="9" t="s">
        <v>1936</v>
      </c>
    </row>
    <row r="132" spans="1:2" x14ac:dyDescent="0.25">
      <c r="A132" s="9" t="s">
        <v>1936</v>
      </c>
    </row>
    <row r="133" spans="1:2" x14ac:dyDescent="0.25">
      <c r="A133" s="9" t="s">
        <v>1936</v>
      </c>
      <c r="B133" t="s">
        <v>2104</v>
      </c>
    </row>
    <row r="134" spans="1:2" x14ac:dyDescent="0.25">
      <c r="A134" s="9" t="s">
        <v>1936</v>
      </c>
    </row>
    <row r="135" spans="1:2" x14ac:dyDescent="0.25">
      <c r="A135" s="9" t="s">
        <v>1936</v>
      </c>
      <c r="B135" t="s">
        <v>1940</v>
      </c>
    </row>
    <row r="136" spans="1:2" x14ac:dyDescent="0.25">
      <c r="A136" s="9" t="s">
        <v>1936</v>
      </c>
    </row>
    <row r="137" spans="1:2" x14ac:dyDescent="0.25">
      <c r="A137" s="9" t="s">
        <v>1936</v>
      </c>
      <c r="B137" t="s">
        <v>2457</v>
      </c>
    </row>
    <row r="138" spans="1:2" x14ac:dyDescent="0.25">
      <c r="A138" s="9" t="s">
        <v>1936</v>
      </c>
    </row>
    <row r="139" spans="1:2" x14ac:dyDescent="0.25">
      <c r="A139" s="9" t="s">
        <v>1936</v>
      </c>
    </row>
    <row r="140" spans="1:2" x14ac:dyDescent="0.25">
      <c r="A140" s="9" t="s">
        <v>1936</v>
      </c>
    </row>
    <row r="141" spans="1:2" x14ac:dyDescent="0.25">
      <c r="A141" s="9" t="s">
        <v>1936</v>
      </c>
    </row>
    <row r="142" spans="1:2" x14ac:dyDescent="0.25">
      <c r="A142" s="9" t="s">
        <v>1936</v>
      </c>
    </row>
    <row r="143" spans="1:2" x14ac:dyDescent="0.25">
      <c r="A143" s="9" t="s">
        <v>1936</v>
      </c>
      <c r="B143" t="s">
        <v>1945</v>
      </c>
    </row>
    <row r="144" spans="1:2" x14ac:dyDescent="0.25">
      <c r="A144" s="9" t="s">
        <v>2149</v>
      </c>
    </row>
    <row r="145" spans="1:2" x14ac:dyDescent="0.25">
      <c r="A145" s="9" t="s">
        <v>2149</v>
      </c>
      <c r="B145" t="s">
        <v>2218</v>
      </c>
    </row>
    <row r="146" spans="1:2" x14ac:dyDescent="0.25">
      <c r="A146" s="9" t="s">
        <v>2149</v>
      </c>
      <c r="B146" t="s">
        <v>2350</v>
      </c>
    </row>
    <row r="147" spans="1:2" x14ac:dyDescent="0.25">
      <c r="A147" s="9" t="s">
        <v>2149</v>
      </c>
      <c r="B147" t="s">
        <v>2368</v>
      </c>
    </row>
    <row r="148" spans="1:2" x14ac:dyDescent="0.25">
      <c r="A148" s="9" t="s">
        <v>2149</v>
      </c>
      <c r="B148" t="s">
        <v>2375</v>
      </c>
    </row>
    <row r="149" spans="1:2" x14ac:dyDescent="0.25">
      <c r="A149" s="9" t="s">
        <v>2149</v>
      </c>
    </row>
    <row r="150" spans="1:2" x14ac:dyDescent="0.25">
      <c r="A150" s="9" t="s">
        <v>2149</v>
      </c>
      <c r="B150" t="s">
        <v>2443</v>
      </c>
    </row>
    <row r="151" spans="1:2" x14ac:dyDescent="0.25">
      <c r="A151" s="9" t="s">
        <v>2069</v>
      </c>
    </row>
    <row r="152" spans="1:2" x14ac:dyDescent="0.25">
      <c r="A152" s="9" t="s">
        <v>2069</v>
      </c>
    </row>
    <row r="153" spans="1:2" x14ac:dyDescent="0.25">
      <c r="A153" s="9" t="s">
        <v>2069</v>
      </c>
      <c r="B153" t="s">
        <v>1999</v>
      </c>
    </row>
    <row r="154" spans="1:2" x14ac:dyDescent="0.25">
      <c r="A154" s="9" t="s">
        <v>2250</v>
      </c>
    </row>
    <row r="155" spans="1:2" x14ac:dyDescent="0.25">
      <c r="A155" s="9" t="s">
        <v>2250</v>
      </c>
    </row>
    <row r="156" spans="1:2" x14ac:dyDescent="0.25">
      <c r="A156" s="9" t="s">
        <v>2145</v>
      </c>
      <c r="B156" t="s">
        <v>2153</v>
      </c>
    </row>
    <row r="157" spans="1:2" x14ac:dyDescent="0.25">
      <c r="A157" s="9" t="s">
        <v>2145</v>
      </c>
      <c r="B157" t="s">
        <v>1951</v>
      </c>
    </row>
    <row r="158" spans="1:2" x14ac:dyDescent="0.25">
      <c r="A158" s="9" t="s">
        <v>2145</v>
      </c>
      <c r="B158" t="s">
        <v>1951</v>
      </c>
    </row>
    <row r="159" spans="1:2" x14ac:dyDescent="0.25">
      <c r="A159" s="9" t="s">
        <v>2145</v>
      </c>
      <c r="B159" t="s">
        <v>1983</v>
      </c>
    </row>
    <row r="160" spans="1:2" x14ac:dyDescent="0.25">
      <c r="A160" s="9" t="s">
        <v>2145</v>
      </c>
    </row>
    <row r="161" spans="1:2" x14ac:dyDescent="0.25">
      <c r="A161" s="9" t="s">
        <v>2145</v>
      </c>
    </row>
    <row r="162" spans="1:2" x14ac:dyDescent="0.25">
      <c r="A162" s="9" t="s">
        <v>2145</v>
      </c>
    </row>
    <row r="163" spans="1:2" x14ac:dyDescent="0.25">
      <c r="A163" s="9" t="s">
        <v>2145</v>
      </c>
      <c r="B163" t="s">
        <v>1951</v>
      </c>
    </row>
    <row r="164" spans="1:2" x14ac:dyDescent="0.25">
      <c r="A164" s="9" t="s">
        <v>2145</v>
      </c>
    </row>
    <row r="165" spans="1:2" x14ac:dyDescent="0.25">
      <c r="A165" s="9" t="s">
        <v>2145</v>
      </c>
    </row>
    <row r="166" spans="1:2" x14ac:dyDescent="0.25">
      <c r="A166" s="9" t="s">
        <v>2145</v>
      </c>
    </row>
    <row r="167" spans="1:2" x14ac:dyDescent="0.25">
      <c r="A167" s="9" t="s">
        <v>2145</v>
      </c>
      <c r="B167" t="s">
        <v>2271</v>
      </c>
    </row>
    <row r="168" spans="1:2" x14ac:dyDescent="0.25">
      <c r="A168" s="9" t="s">
        <v>2145</v>
      </c>
    </row>
    <row r="169" spans="1:2" x14ac:dyDescent="0.25">
      <c r="A169" s="9" t="s">
        <v>2145</v>
      </c>
    </row>
    <row r="170" spans="1:2" x14ac:dyDescent="0.25">
      <c r="A170" s="9" t="s">
        <v>2145</v>
      </c>
      <c r="B170" t="s">
        <v>2594</v>
      </c>
    </row>
    <row r="171" spans="1:2" x14ac:dyDescent="0.25">
      <c r="A171" s="9" t="s">
        <v>1993</v>
      </c>
    </row>
    <row r="172" spans="1:2" x14ac:dyDescent="0.25">
      <c r="A172" s="9" t="s">
        <v>1993</v>
      </c>
    </row>
    <row r="173" spans="1:2" x14ac:dyDescent="0.25">
      <c r="A173" s="9" t="s">
        <v>1993</v>
      </c>
    </row>
    <row r="174" spans="1:2" x14ac:dyDescent="0.25">
      <c r="A174" s="9" t="s">
        <v>1993</v>
      </c>
      <c r="B174" t="s">
        <v>1973</v>
      </c>
    </row>
    <row r="175" spans="1:2" x14ac:dyDescent="0.25">
      <c r="A175" s="9" t="s">
        <v>1993</v>
      </c>
    </row>
    <row r="176" spans="1:2" x14ac:dyDescent="0.25">
      <c r="A176" s="9" t="s">
        <v>1993</v>
      </c>
    </row>
    <row r="177" spans="1:2" x14ac:dyDescent="0.25">
      <c r="A177" s="9" t="s">
        <v>1993</v>
      </c>
    </row>
    <row r="178" spans="1:2" x14ac:dyDescent="0.25">
      <c r="A178" s="9" t="s">
        <v>1993</v>
      </c>
      <c r="B178" t="s">
        <v>2048</v>
      </c>
    </row>
    <row r="179" spans="1:2" x14ac:dyDescent="0.25">
      <c r="A179" s="9" t="s">
        <v>1993</v>
      </c>
    </row>
    <row r="180" spans="1:2" x14ac:dyDescent="0.25">
      <c r="A180" s="9" t="s">
        <v>1993</v>
      </c>
    </row>
    <row r="181" spans="1:2" x14ac:dyDescent="0.25">
      <c r="A181" s="9" t="s">
        <v>1993</v>
      </c>
    </row>
    <row r="182" spans="1:2" x14ac:dyDescent="0.25">
      <c r="A182" s="9" t="s">
        <v>1993</v>
      </c>
    </row>
    <row r="183" spans="1:2" x14ac:dyDescent="0.25">
      <c r="A183" s="9" t="s">
        <v>1993</v>
      </c>
    </row>
    <row r="184" spans="1:2" x14ac:dyDescent="0.25">
      <c r="A184" s="9" t="s">
        <v>1993</v>
      </c>
    </row>
    <row r="185" spans="1:2" x14ac:dyDescent="0.25">
      <c r="A185" s="9" t="s">
        <v>1993</v>
      </c>
    </row>
    <row r="186" spans="1:2" x14ac:dyDescent="0.25">
      <c r="A186" s="9" t="s">
        <v>1993</v>
      </c>
    </row>
    <row r="187" spans="1:2" x14ac:dyDescent="0.25">
      <c r="A187" s="9" t="s">
        <v>1993</v>
      </c>
    </row>
    <row r="188" spans="1:2" x14ac:dyDescent="0.25">
      <c r="A188" s="9" t="s">
        <v>1993</v>
      </c>
    </row>
    <row r="189" spans="1:2" x14ac:dyDescent="0.25">
      <c r="A189" s="9" t="s">
        <v>1993</v>
      </c>
    </row>
    <row r="190" spans="1:2" x14ac:dyDescent="0.25">
      <c r="A190" s="9" t="s">
        <v>1993</v>
      </c>
      <c r="B190" t="s">
        <v>2273</v>
      </c>
    </row>
    <row r="191" spans="1:2" x14ac:dyDescent="0.25">
      <c r="A191" s="9" t="s">
        <v>1993</v>
      </c>
    </row>
    <row r="192" spans="1:2" x14ac:dyDescent="0.25">
      <c r="A192" s="9" t="s">
        <v>2032</v>
      </c>
    </row>
    <row r="193" spans="1:2" x14ac:dyDescent="0.25">
      <c r="A193" s="9" t="s">
        <v>2032</v>
      </c>
    </row>
    <row r="194" spans="1:2" x14ac:dyDescent="0.25">
      <c r="A194" s="9" t="s">
        <v>2032</v>
      </c>
      <c r="B194" t="s">
        <v>2206</v>
      </c>
    </row>
    <row r="195" spans="1:2" x14ac:dyDescent="0.25">
      <c r="A195" s="9" t="s">
        <v>2032</v>
      </c>
      <c r="B195" t="s">
        <v>2326</v>
      </c>
    </row>
    <row r="196" spans="1:2" x14ac:dyDescent="0.25">
      <c r="A196" s="9" t="s">
        <v>2011</v>
      </c>
      <c r="B196" t="s">
        <v>2012</v>
      </c>
    </row>
    <row r="197" spans="1:2" x14ac:dyDescent="0.25">
      <c r="A197" s="9" t="s">
        <v>2011</v>
      </c>
    </row>
    <row r="198" spans="1:2" x14ac:dyDescent="0.25">
      <c r="A198" s="9" t="s">
        <v>2011</v>
      </c>
    </row>
    <row r="199" spans="1:2" x14ac:dyDescent="0.25">
      <c r="A199" s="9" t="s">
        <v>2011</v>
      </c>
    </row>
    <row r="200" spans="1:2" x14ac:dyDescent="0.25">
      <c r="A200" s="9" t="s">
        <v>2011</v>
      </c>
    </row>
    <row r="201" spans="1:2" x14ac:dyDescent="0.25">
      <c r="A201" s="9" t="s">
        <v>2011</v>
      </c>
    </row>
    <row r="202" spans="1:2" x14ac:dyDescent="0.25">
      <c r="A202" s="9" t="s">
        <v>2011</v>
      </c>
      <c r="B202" t="s">
        <v>2199</v>
      </c>
    </row>
    <row r="203" spans="1:2" x14ac:dyDescent="0.25">
      <c r="A203" s="9" t="s">
        <v>2356</v>
      </c>
    </row>
    <row r="204" spans="1:2" x14ac:dyDescent="0.25">
      <c r="A204" s="9" t="s">
        <v>2356</v>
      </c>
      <c r="B204" t="s">
        <v>2719</v>
      </c>
    </row>
    <row r="205" spans="1:2" x14ac:dyDescent="0.25">
      <c r="A205" s="9" t="s">
        <v>1951</v>
      </c>
    </row>
    <row r="206" spans="1:2" x14ac:dyDescent="0.25">
      <c r="A206" s="9" t="s">
        <v>1951</v>
      </c>
    </row>
    <row r="207" spans="1:2" x14ac:dyDescent="0.25">
      <c r="A207" s="9" t="s">
        <v>1951</v>
      </c>
    </row>
    <row r="208" spans="1:2" x14ac:dyDescent="0.25">
      <c r="A208" s="9" t="s">
        <v>1951</v>
      </c>
    </row>
    <row r="209" spans="1:2" x14ac:dyDescent="0.25">
      <c r="A209" s="9" t="s">
        <v>1951</v>
      </c>
      <c r="B209" t="s">
        <v>2145</v>
      </c>
    </row>
    <row r="210" spans="1:2" x14ac:dyDescent="0.25">
      <c r="A210" s="9" t="s">
        <v>1951</v>
      </c>
      <c r="B210" t="s">
        <v>2145</v>
      </c>
    </row>
    <row r="211" spans="1:2" x14ac:dyDescent="0.25">
      <c r="A211" s="9" t="s">
        <v>1951</v>
      </c>
      <c r="B211" t="s">
        <v>2209</v>
      </c>
    </row>
    <row r="212" spans="1:2" x14ac:dyDescent="0.25">
      <c r="A212" s="9" t="s">
        <v>1951</v>
      </c>
      <c r="B212" t="s">
        <v>2145</v>
      </c>
    </row>
    <row r="213" spans="1:2" x14ac:dyDescent="0.25">
      <c r="A213" s="9" t="s">
        <v>1951</v>
      </c>
    </row>
    <row r="214" spans="1:2" x14ac:dyDescent="0.25">
      <c r="A214" s="9" t="s">
        <v>1951</v>
      </c>
    </row>
    <row r="215" spans="1:2" x14ac:dyDescent="0.25">
      <c r="A215" s="9" t="s">
        <v>1951</v>
      </c>
    </row>
    <row r="216" spans="1:2" x14ac:dyDescent="0.25">
      <c r="A216" s="9" t="s">
        <v>1951</v>
      </c>
      <c r="B216" t="s">
        <v>2311</v>
      </c>
    </row>
    <row r="217" spans="1:2" x14ac:dyDescent="0.25">
      <c r="A217" s="9" t="s">
        <v>1951</v>
      </c>
      <c r="B217" t="s">
        <v>2145</v>
      </c>
    </row>
    <row r="218" spans="1:2" x14ac:dyDescent="0.25">
      <c r="A218" s="9" t="s">
        <v>1951</v>
      </c>
      <c r="B218" t="s">
        <v>2145</v>
      </c>
    </row>
    <row r="219" spans="1:2" x14ac:dyDescent="0.25">
      <c r="A219" s="9" t="s">
        <v>1951</v>
      </c>
    </row>
    <row r="220" spans="1:2" x14ac:dyDescent="0.25">
      <c r="A220" s="9" t="s">
        <v>1951</v>
      </c>
    </row>
    <row r="221" spans="1:2" x14ac:dyDescent="0.25">
      <c r="A221" s="9" t="s">
        <v>1951</v>
      </c>
    </row>
    <row r="222" spans="1:2" x14ac:dyDescent="0.25">
      <c r="A222" s="9" t="s">
        <v>1951</v>
      </c>
    </row>
    <row r="223" spans="1:2" x14ac:dyDescent="0.25">
      <c r="A223" s="9" t="s">
        <v>1951</v>
      </c>
      <c r="B223" t="s">
        <v>2644</v>
      </c>
    </row>
    <row r="224" spans="1:2" x14ac:dyDescent="0.25">
      <c r="A224" s="9" t="s">
        <v>1951</v>
      </c>
    </row>
    <row r="225" spans="1:2" x14ac:dyDescent="0.25">
      <c r="A225" s="9" t="s">
        <v>2003</v>
      </c>
      <c r="B225" t="s">
        <v>2089</v>
      </c>
    </row>
    <row r="226" spans="1:2" x14ac:dyDescent="0.25">
      <c r="A226" s="9" t="s">
        <v>2003</v>
      </c>
    </row>
    <row r="227" spans="1:2" x14ac:dyDescent="0.25">
      <c r="A227" s="9" t="s">
        <v>2003</v>
      </c>
      <c r="B227" t="s">
        <v>2102</v>
      </c>
    </row>
    <row r="228" spans="1:2" x14ac:dyDescent="0.25">
      <c r="A228" s="9" t="s">
        <v>2003</v>
      </c>
    </row>
    <row r="229" spans="1:2" x14ac:dyDescent="0.25">
      <c r="A229" s="9" t="s">
        <v>2003</v>
      </c>
    </row>
    <row r="230" spans="1:2" x14ac:dyDescent="0.25">
      <c r="A230" s="9" t="s">
        <v>2003</v>
      </c>
    </row>
    <row r="231" spans="1:2" x14ac:dyDescent="0.25">
      <c r="A231" s="9" t="s">
        <v>2003</v>
      </c>
    </row>
    <row r="232" spans="1:2" x14ac:dyDescent="0.25">
      <c r="A232" s="9" t="s">
        <v>1945</v>
      </c>
      <c r="B232" t="s">
        <v>1946</v>
      </c>
    </row>
    <row r="233" spans="1:2" x14ac:dyDescent="0.25">
      <c r="A233" s="9" t="s">
        <v>1945</v>
      </c>
    </row>
    <row r="234" spans="1:2" x14ac:dyDescent="0.25">
      <c r="A234" s="9" t="s">
        <v>1945</v>
      </c>
      <c r="B234" t="s">
        <v>1948</v>
      </c>
    </row>
    <row r="235" spans="1:2" x14ac:dyDescent="0.25">
      <c r="A235" s="9" t="s">
        <v>1945</v>
      </c>
      <c r="B235" t="s">
        <v>1957</v>
      </c>
    </row>
    <row r="236" spans="1:2" x14ac:dyDescent="0.25">
      <c r="A236" s="9" t="s">
        <v>1945</v>
      </c>
      <c r="B236" t="s">
        <v>1962</v>
      </c>
    </row>
    <row r="237" spans="1:2" x14ac:dyDescent="0.25">
      <c r="A237" s="9" t="s">
        <v>1945</v>
      </c>
    </row>
    <row r="238" spans="1:2" x14ac:dyDescent="0.25">
      <c r="A238" s="9" t="s">
        <v>1945</v>
      </c>
    </row>
    <row r="239" spans="1:2" x14ac:dyDescent="0.25">
      <c r="A239" s="9" t="s">
        <v>1945</v>
      </c>
      <c r="B239" t="s">
        <v>1968</v>
      </c>
    </row>
    <row r="240" spans="1:2" x14ac:dyDescent="0.25">
      <c r="A240" s="9" t="s">
        <v>1945</v>
      </c>
      <c r="B240" t="s">
        <v>1970</v>
      </c>
    </row>
    <row r="241" spans="1:2" x14ac:dyDescent="0.25">
      <c r="A241" s="9" t="s">
        <v>1945</v>
      </c>
      <c r="B241" t="s">
        <v>1975</v>
      </c>
    </row>
    <row r="242" spans="1:2" x14ac:dyDescent="0.25">
      <c r="A242" s="9" t="s">
        <v>1945</v>
      </c>
    </row>
    <row r="243" spans="1:2" x14ac:dyDescent="0.25">
      <c r="A243" s="9" t="s">
        <v>1945</v>
      </c>
    </row>
    <row r="244" spans="1:2" x14ac:dyDescent="0.25">
      <c r="A244" s="9" t="s">
        <v>1945</v>
      </c>
    </row>
    <row r="245" spans="1:2" x14ac:dyDescent="0.25">
      <c r="A245" s="9" t="s">
        <v>1945</v>
      </c>
    </row>
    <row r="246" spans="1:2" x14ac:dyDescent="0.25">
      <c r="A246" s="9" t="s">
        <v>1945</v>
      </c>
      <c r="B246" t="s">
        <v>2001</v>
      </c>
    </row>
    <row r="247" spans="1:2" x14ac:dyDescent="0.25">
      <c r="A247" s="9" t="s">
        <v>1945</v>
      </c>
      <c r="B247" t="s">
        <v>2003</v>
      </c>
    </row>
    <row r="248" spans="1:2" x14ac:dyDescent="0.25">
      <c r="A248" s="9" t="s">
        <v>1945</v>
      </c>
      <c r="B248" t="s">
        <v>2006</v>
      </c>
    </row>
    <row r="249" spans="1:2" x14ac:dyDescent="0.25">
      <c r="A249" s="9" t="s">
        <v>1945</v>
      </c>
    </row>
    <row r="250" spans="1:2" x14ac:dyDescent="0.25">
      <c r="A250" s="9" t="s">
        <v>1945</v>
      </c>
      <c r="B250" t="s">
        <v>2013</v>
      </c>
    </row>
    <row r="251" spans="1:2" x14ac:dyDescent="0.25">
      <c r="A251" s="9" t="s">
        <v>1945</v>
      </c>
    </row>
    <row r="252" spans="1:2" x14ac:dyDescent="0.25">
      <c r="A252" s="9" t="s">
        <v>1945</v>
      </c>
    </row>
    <row r="253" spans="1:2" x14ac:dyDescent="0.25">
      <c r="A253" s="9" t="s">
        <v>1945</v>
      </c>
      <c r="B253" t="s">
        <v>2015</v>
      </c>
    </row>
    <row r="254" spans="1:2" x14ac:dyDescent="0.25">
      <c r="A254" s="9" t="s">
        <v>1945</v>
      </c>
    </row>
    <row r="255" spans="1:2" x14ac:dyDescent="0.25">
      <c r="A255" s="9" t="s">
        <v>1945</v>
      </c>
      <c r="B255" t="s">
        <v>2016</v>
      </c>
    </row>
    <row r="256" spans="1:2" x14ac:dyDescent="0.25">
      <c r="A256" s="9" t="s">
        <v>1945</v>
      </c>
    </row>
    <row r="257" spans="1:2" x14ac:dyDescent="0.25">
      <c r="A257" s="9" t="s">
        <v>1945</v>
      </c>
      <c r="B257" t="s">
        <v>2023</v>
      </c>
    </row>
    <row r="258" spans="1:2" x14ac:dyDescent="0.25">
      <c r="A258" s="9" t="s">
        <v>1945</v>
      </c>
      <c r="B258" t="s">
        <v>2024</v>
      </c>
    </row>
    <row r="259" spans="1:2" x14ac:dyDescent="0.25">
      <c r="A259" s="9" t="s">
        <v>1945</v>
      </c>
    </row>
    <row r="260" spans="1:2" x14ac:dyDescent="0.25">
      <c r="A260" s="9" t="s">
        <v>1945</v>
      </c>
      <c r="B260" t="s">
        <v>2027</v>
      </c>
    </row>
    <row r="261" spans="1:2" x14ac:dyDescent="0.25">
      <c r="A261" s="9" t="s">
        <v>1945</v>
      </c>
    </row>
    <row r="262" spans="1:2" x14ac:dyDescent="0.25">
      <c r="A262" s="9" t="s">
        <v>1945</v>
      </c>
      <c r="B262" t="s">
        <v>1953</v>
      </c>
    </row>
    <row r="263" spans="1:2" x14ac:dyDescent="0.25">
      <c r="A263" s="9" t="s">
        <v>1945</v>
      </c>
    </row>
    <row r="264" spans="1:2" x14ac:dyDescent="0.25">
      <c r="A264" s="9" t="s">
        <v>1945</v>
      </c>
    </row>
    <row r="265" spans="1:2" x14ac:dyDescent="0.25">
      <c r="A265" s="9" t="s">
        <v>1945</v>
      </c>
      <c r="B265" t="s">
        <v>2032</v>
      </c>
    </row>
    <row r="266" spans="1:2" x14ac:dyDescent="0.25">
      <c r="A266" s="9" t="s">
        <v>1945</v>
      </c>
      <c r="B266" t="s">
        <v>2036</v>
      </c>
    </row>
    <row r="267" spans="1:2" x14ac:dyDescent="0.25">
      <c r="A267" s="9" t="s">
        <v>1945</v>
      </c>
    </row>
    <row r="268" spans="1:2" x14ac:dyDescent="0.25">
      <c r="A268" s="9" t="s">
        <v>1945</v>
      </c>
      <c r="B268" t="s">
        <v>2041</v>
      </c>
    </row>
    <row r="269" spans="1:2" x14ac:dyDescent="0.25">
      <c r="A269" s="9" t="s">
        <v>1945</v>
      </c>
    </row>
    <row r="270" spans="1:2" x14ac:dyDescent="0.25">
      <c r="A270" s="9" t="s">
        <v>1945</v>
      </c>
    </row>
    <row r="271" spans="1:2" x14ac:dyDescent="0.25">
      <c r="A271" s="9" t="s">
        <v>1945</v>
      </c>
    </row>
    <row r="272" spans="1:2" x14ac:dyDescent="0.25">
      <c r="A272" s="9" t="s">
        <v>1945</v>
      </c>
      <c r="B272" t="s">
        <v>1954</v>
      </c>
    </row>
    <row r="273" spans="1:2" x14ac:dyDescent="0.25">
      <c r="A273" s="9" t="s">
        <v>1945</v>
      </c>
      <c r="B273" t="s">
        <v>1983</v>
      </c>
    </row>
    <row r="274" spans="1:2" x14ac:dyDescent="0.25">
      <c r="A274" s="9" t="s">
        <v>1945</v>
      </c>
      <c r="B274" t="s">
        <v>2055</v>
      </c>
    </row>
    <row r="275" spans="1:2" x14ac:dyDescent="0.25">
      <c r="A275" s="9" t="s">
        <v>1945</v>
      </c>
    </row>
    <row r="276" spans="1:2" x14ac:dyDescent="0.25">
      <c r="A276" s="9" t="s">
        <v>1945</v>
      </c>
    </row>
    <row r="277" spans="1:2" x14ac:dyDescent="0.25">
      <c r="A277" s="9" t="s">
        <v>1945</v>
      </c>
      <c r="B277" t="s">
        <v>2062</v>
      </c>
    </row>
    <row r="278" spans="1:2" x14ac:dyDescent="0.25">
      <c r="A278" s="9" t="s">
        <v>1945</v>
      </c>
      <c r="B278" t="s">
        <v>2067</v>
      </c>
    </row>
    <row r="279" spans="1:2" x14ac:dyDescent="0.25">
      <c r="A279" s="9" t="s">
        <v>1945</v>
      </c>
    </row>
    <row r="280" spans="1:2" x14ac:dyDescent="0.25">
      <c r="A280" s="9" t="s">
        <v>1945</v>
      </c>
      <c r="B280" t="s">
        <v>2070</v>
      </c>
    </row>
    <row r="281" spans="1:2" x14ac:dyDescent="0.25">
      <c r="A281" s="9" t="s">
        <v>1945</v>
      </c>
    </row>
    <row r="282" spans="1:2" x14ac:dyDescent="0.25">
      <c r="A282" s="9" t="s">
        <v>1945</v>
      </c>
      <c r="B282" t="s">
        <v>2071</v>
      </c>
    </row>
    <row r="283" spans="1:2" x14ac:dyDescent="0.25">
      <c r="A283" s="9" t="s">
        <v>1945</v>
      </c>
      <c r="B283" t="s">
        <v>2072</v>
      </c>
    </row>
    <row r="284" spans="1:2" x14ac:dyDescent="0.25">
      <c r="A284" s="9" t="s">
        <v>1945</v>
      </c>
      <c r="B284" t="s">
        <v>2073</v>
      </c>
    </row>
    <row r="285" spans="1:2" x14ac:dyDescent="0.25">
      <c r="A285" s="9" t="s">
        <v>1945</v>
      </c>
    </row>
    <row r="286" spans="1:2" x14ac:dyDescent="0.25">
      <c r="A286" s="9" t="s">
        <v>1945</v>
      </c>
    </row>
    <row r="287" spans="1:2" x14ac:dyDescent="0.25">
      <c r="A287" s="9" t="s">
        <v>1945</v>
      </c>
      <c r="B287" t="s">
        <v>2077</v>
      </c>
    </row>
    <row r="288" spans="1:2" x14ac:dyDescent="0.25">
      <c r="A288" s="9" t="s">
        <v>1945</v>
      </c>
      <c r="B288" t="s">
        <v>2028</v>
      </c>
    </row>
    <row r="289" spans="1:2" x14ac:dyDescent="0.25">
      <c r="A289" s="9" t="s">
        <v>1945</v>
      </c>
    </row>
    <row r="290" spans="1:2" x14ac:dyDescent="0.25">
      <c r="A290" s="9" t="s">
        <v>1945</v>
      </c>
    </row>
    <row r="291" spans="1:2" x14ac:dyDescent="0.25">
      <c r="A291" s="9" t="s">
        <v>1945</v>
      </c>
    </row>
    <row r="292" spans="1:2" x14ac:dyDescent="0.25">
      <c r="A292" s="9" t="s">
        <v>1945</v>
      </c>
      <c r="B292" t="s">
        <v>2090</v>
      </c>
    </row>
    <row r="293" spans="1:2" x14ac:dyDescent="0.25">
      <c r="A293" s="9" t="s">
        <v>1945</v>
      </c>
    </row>
    <row r="294" spans="1:2" x14ac:dyDescent="0.25">
      <c r="A294" s="9" t="s">
        <v>1945</v>
      </c>
    </row>
    <row r="295" spans="1:2" x14ac:dyDescent="0.25">
      <c r="A295" s="9" t="s">
        <v>1945</v>
      </c>
    </row>
    <row r="296" spans="1:2" x14ac:dyDescent="0.25">
      <c r="A296" s="9" t="s">
        <v>1945</v>
      </c>
      <c r="B296" t="s">
        <v>2099</v>
      </c>
    </row>
    <row r="297" spans="1:2" x14ac:dyDescent="0.25">
      <c r="A297" s="9" t="s">
        <v>1945</v>
      </c>
    </row>
    <row r="298" spans="1:2" x14ac:dyDescent="0.25">
      <c r="A298" s="9" t="s">
        <v>1945</v>
      </c>
      <c r="B298" t="s">
        <v>1936</v>
      </c>
    </row>
    <row r="299" spans="1:2" x14ac:dyDescent="0.25">
      <c r="A299" s="9" t="s">
        <v>1945</v>
      </c>
    </row>
    <row r="300" spans="1:2" x14ac:dyDescent="0.25">
      <c r="A300" s="9" t="s">
        <v>1945</v>
      </c>
      <c r="B300" t="s">
        <v>2037</v>
      </c>
    </row>
    <row r="301" spans="1:2" x14ac:dyDescent="0.25">
      <c r="A301" s="9" t="s">
        <v>1945</v>
      </c>
      <c r="B301" t="s">
        <v>1968</v>
      </c>
    </row>
    <row r="302" spans="1:2" x14ac:dyDescent="0.25">
      <c r="A302" s="9" t="s">
        <v>1945</v>
      </c>
    </row>
    <row r="303" spans="1:2" x14ac:dyDescent="0.25">
      <c r="A303" s="9" t="s">
        <v>1945</v>
      </c>
      <c r="B303" t="s">
        <v>1983</v>
      </c>
    </row>
    <row r="304" spans="1:2" x14ac:dyDescent="0.25">
      <c r="A304" s="9" t="s">
        <v>1945</v>
      </c>
    </row>
    <row r="305" spans="1:2" x14ac:dyDescent="0.25">
      <c r="A305" s="9" t="s">
        <v>1945</v>
      </c>
    </row>
    <row r="306" spans="1:2" x14ac:dyDescent="0.25">
      <c r="A306" s="9" t="s">
        <v>1945</v>
      </c>
    </row>
    <row r="307" spans="1:2" x14ac:dyDescent="0.25">
      <c r="A307" s="9" t="s">
        <v>1945</v>
      </c>
    </row>
    <row r="308" spans="1:2" x14ac:dyDescent="0.25">
      <c r="A308" s="9" t="s">
        <v>1945</v>
      </c>
      <c r="B308" t="s">
        <v>2119</v>
      </c>
    </row>
    <row r="309" spans="1:2" x14ac:dyDescent="0.25">
      <c r="A309" s="9" t="s">
        <v>1945</v>
      </c>
      <c r="B309" t="s">
        <v>2121</v>
      </c>
    </row>
    <row r="310" spans="1:2" x14ac:dyDescent="0.25">
      <c r="A310" s="9" t="s">
        <v>1945</v>
      </c>
    </row>
    <row r="311" spans="1:2" x14ac:dyDescent="0.25">
      <c r="A311" s="9" t="s">
        <v>1945</v>
      </c>
      <c r="B311" t="s">
        <v>2123</v>
      </c>
    </row>
    <row r="312" spans="1:2" x14ac:dyDescent="0.25">
      <c r="A312" s="9" t="s">
        <v>1945</v>
      </c>
    </row>
    <row r="313" spans="1:2" x14ac:dyDescent="0.25">
      <c r="A313" s="9" t="s">
        <v>1945</v>
      </c>
      <c r="B313" t="s">
        <v>2127</v>
      </c>
    </row>
    <row r="314" spans="1:2" x14ac:dyDescent="0.25">
      <c r="A314" s="9" t="s">
        <v>1945</v>
      </c>
      <c r="B314" t="s">
        <v>2129</v>
      </c>
    </row>
    <row r="315" spans="1:2" x14ac:dyDescent="0.25">
      <c r="A315" s="9" t="s">
        <v>1945</v>
      </c>
      <c r="B315" t="s">
        <v>2130</v>
      </c>
    </row>
    <row r="316" spans="1:2" x14ac:dyDescent="0.25">
      <c r="A316" s="9" t="s">
        <v>1945</v>
      </c>
    </row>
    <row r="317" spans="1:2" x14ac:dyDescent="0.25">
      <c r="A317" s="9" t="s">
        <v>1945</v>
      </c>
      <c r="B317" t="s">
        <v>1968</v>
      </c>
    </row>
    <row r="318" spans="1:2" x14ac:dyDescent="0.25">
      <c r="A318" s="9" t="s">
        <v>1945</v>
      </c>
      <c r="B318" t="s">
        <v>2132</v>
      </c>
    </row>
    <row r="319" spans="1:2" x14ac:dyDescent="0.25">
      <c r="A319" s="9" t="s">
        <v>1945</v>
      </c>
    </row>
    <row r="320" spans="1:2" x14ac:dyDescent="0.25">
      <c r="A320" s="9" t="s">
        <v>1945</v>
      </c>
      <c r="B320" t="s">
        <v>2134</v>
      </c>
    </row>
    <row r="321" spans="1:2" x14ac:dyDescent="0.25">
      <c r="A321" s="9" t="s">
        <v>1945</v>
      </c>
    </row>
    <row r="322" spans="1:2" x14ac:dyDescent="0.25">
      <c r="A322" s="9" t="s">
        <v>1945</v>
      </c>
    </row>
    <row r="323" spans="1:2" x14ac:dyDescent="0.25">
      <c r="A323" s="9" t="s">
        <v>1945</v>
      </c>
    </row>
    <row r="324" spans="1:2" x14ac:dyDescent="0.25">
      <c r="A324" s="9" t="s">
        <v>1945</v>
      </c>
    </row>
    <row r="325" spans="1:2" x14ac:dyDescent="0.25">
      <c r="A325" s="9" t="s">
        <v>1945</v>
      </c>
    </row>
    <row r="326" spans="1:2" x14ac:dyDescent="0.25">
      <c r="A326" s="9" t="s">
        <v>1945</v>
      </c>
      <c r="B326" t="s">
        <v>2140</v>
      </c>
    </row>
    <row r="327" spans="1:2" x14ac:dyDescent="0.25">
      <c r="A327" s="9" t="s">
        <v>1945</v>
      </c>
    </row>
    <row r="328" spans="1:2" x14ac:dyDescent="0.25">
      <c r="A328" s="9" t="s">
        <v>1945</v>
      </c>
    </row>
    <row r="329" spans="1:2" x14ac:dyDescent="0.25">
      <c r="A329" s="9" t="s">
        <v>1945</v>
      </c>
    </row>
    <row r="330" spans="1:2" x14ac:dyDescent="0.25">
      <c r="A330" s="9" t="s">
        <v>1945</v>
      </c>
    </row>
    <row r="331" spans="1:2" x14ac:dyDescent="0.25">
      <c r="A331" s="9" t="s">
        <v>1945</v>
      </c>
      <c r="B331" t="s">
        <v>2151</v>
      </c>
    </row>
    <row r="332" spans="1:2" x14ac:dyDescent="0.25">
      <c r="A332" s="9" t="s">
        <v>1945</v>
      </c>
    </row>
    <row r="333" spans="1:2" x14ac:dyDescent="0.25">
      <c r="A333" s="9" t="s">
        <v>1945</v>
      </c>
    </row>
    <row r="334" spans="1:2" x14ac:dyDescent="0.25">
      <c r="A334" s="9" t="s">
        <v>1945</v>
      </c>
    </row>
    <row r="335" spans="1:2" x14ac:dyDescent="0.25">
      <c r="A335" s="9" t="s">
        <v>1945</v>
      </c>
    </row>
    <row r="336" spans="1:2" x14ac:dyDescent="0.25">
      <c r="A336" s="9" t="s">
        <v>1945</v>
      </c>
    </row>
    <row r="337" spans="1:2" x14ac:dyDescent="0.25">
      <c r="A337" s="9" t="s">
        <v>1945</v>
      </c>
      <c r="B337" t="s">
        <v>2166</v>
      </c>
    </row>
    <row r="338" spans="1:2" x14ac:dyDescent="0.25">
      <c r="A338" s="9" t="s">
        <v>1945</v>
      </c>
    </row>
    <row r="339" spans="1:2" x14ac:dyDescent="0.25">
      <c r="A339" s="9" t="s">
        <v>1945</v>
      </c>
    </row>
    <row r="340" spans="1:2" x14ac:dyDescent="0.25">
      <c r="A340" s="9" t="s">
        <v>1945</v>
      </c>
      <c r="B340" t="s">
        <v>2176</v>
      </c>
    </row>
    <row r="341" spans="1:2" x14ac:dyDescent="0.25">
      <c r="A341" s="9" t="s">
        <v>1945</v>
      </c>
      <c r="B341" t="s">
        <v>2177</v>
      </c>
    </row>
    <row r="342" spans="1:2" x14ac:dyDescent="0.25">
      <c r="A342" s="9" t="s">
        <v>1945</v>
      </c>
      <c r="B342" t="s">
        <v>2178</v>
      </c>
    </row>
    <row r="343" spans="1:2" x14ac:dyDescent="0.25">
      <c r="A343" s="9" t="s">
        <v>1945</v>
      </c>
      <c r="B343" t="s">
        <v>2180</v>
      </c>
    </row>
    <row r="344" spans="1:2" x14ac:dyDescent="0.25">
      <c r="A344" s="9" t="s">
        <v>1945</v>
      </c>
      <c r="B344" t="s">
        <v>2181</v>
      </c>
    </row>
    <row r="345" spans="1:2" x14ac:dyDescent="0.25">
      <c r="A345" s="9" t="s">
        <v>1945</v>
      </c>
    </row>
    <row r="346" spans="1:2" x14ac:dyDescent="0.25">
      <c r="A346" s="9" t="s">
        <v>1945</v>
      </c>
      <c r="B346" t="s">
        <v>2182</v>
      </c>
    </row>
    <row r="347" spans="1:2" x14ac:dyDescent="0.25">
      <c r="A347" s="9" t="s">
        <v>1945</v>
      </c>
      <c r="B347" t="s">
        <v>2185</v>
      </c>
    </row>
    <row r="348" spans="1:2" x14ac:dyDescent="0.25">
      <c r="A348" s="9" t="s">
        <v>1945</v>
      </c>
    </row>
    <row r="349" spans="1:2" x14ac:dyDescent="0.25">
      <c r="A349" s="9" t="s">
        <v>1945</v>
      </c>
    </row>
    <row r="350" spans="1:2" x14ac:dyDescent="0.25">
      <c r="A350" s="9" t="s">
        <v>1945</v>
      </c>
      <c r="B350" t="s">
        <v>2190</v>
      </c>
    </row>
    <row r="351" spans="1:2" x14ac:dyDescent="0.25">
      <c r="A351" s="9" t="s">
        <v>1945</v>
      </c>
    </row>
    <row r="352" spans="1:2" x14ac:dyDescent="0.25">
      <c r="A352" s="9" t="s">
        <v>1945</v>
      </c>
    </row>
    <row r="353" spans="1:2" x14ac:dyDescent="0.25">
      <c r="A353" s="9" t="s">
        <v>1945</v>
      </c>
      <c r="B353" t="s">
        <v>2066</v>
      </c>
    </row>
    <row r="354" spans="1:2" x14ac:dyDescent="0.25">
      <c r="A354" s="9" t="s">
        <v>1945</v>
      </c>
    </row>
    <row r="355" spans="1:2" x14ac:dyDescent="0.25">
      <c r="A355" s="9" t="s">
        <v>1945</v>
      </c>
    </row>
    <row r="356" spans="1:2" x14ac:dyDescent="0.25">
      <c r="A356" s="9" t="s">
        <v>1945</v>
      </c>
      <c r="B356" t="s">
        <v>1968</v>
      </c>
    </row>
    <row r="357" spans="1:2" x14ac:dyDescent="0.25">
      <c r="A357" s="9" t="s">
        <v>1945</v>
      </c>
    </row>
    <row r="358" spans="1:2" x14ac:dyDescent="0.25">
      <c r="A358" s="9" t="s">
        <v>1945</v>
      </c>
      <c r="B358" t="s">
        <v>2210</v>
      </c>
    </row>
    <row r="359" spans="1:2" x14ac:dyDescent="0.25">
      <c r="A359" s="9" t="s">
        <v>1945</v>
      </c>
      <c r="B359" t="s">
        <v>2213</v>
      </c>
    </row>
    <row r="360" spans="1:2" x14ac:dyDescent="0.25">
      <c r="A360" s="9" t="s">
        <v>1945</v>
      </c>
    </row>
    <row r="361" spans="1:2" x14ac:dyDescent="0.25">
      <c r="A361" s="9" t="s">
        <v>1945</v>
      </c>
    </row>
    <row r="362" spans="1:2" x14ac:dyDescent="0.25">
      <c r="A362" s="9" t="s">
        <v>1945</v>
      </c>
      <c r="B362" t="s">
        <v>1937</v>
      </c>
    </row>
    <row r="363" spans="1:2" x14ac:dyDescent="0.25">
      <c r="A363" s="9" t="s">
        <v>1945</v>
      </c>
      <c r="B363" t="s">
        <v>1958</v>
      </c>
    </row>
    <row r="364" spans="1:2" x14ac:dyDescent="0.25">
      <c r="A364" s="9" t="s">
        <v>1945</v>
      </c>
    </row>
    <row r="365" spans="1:2" x14ac:dyDescent="0.25">
      <c r="A365" s="9" t="s">
        <v>1945</v>
      </c>
    </row>
    <row r="366" spans="1:2" x14ac:dyDescent="0.25">
      <c r="A366" s="9" t="s">
        <v>1945</v>
      </c>
    </row>
    <row r="367" spans="1:2" x14ac:dyDescent="0.25">
      <c r="A367" s="9" t="s">
        <v>1945</v>
      </c>
    </row>
    <row r="368" spans="1:2" x14ac:dyDescent="0.25">
      <c r="A368" s="9" t="s">
        <v>1945</v>
      </c>
    </row>
    <row r="369" spans="1:2" x14ac:dyDescent="0.25">
      <c r="A369" s="9" t="s">
        <v>1945</v>
      </c>
    </row>
    <row r="370" spans="1:2" x14ac:dyDescent="0.25">
      <c r="A370" s="9" t="s">
        <v>1945</v>
      </c>
      <c r="B370" t="s">
        <v>1937</v>
      </c>
    </row>
    <row r="371" spans="1:2" x14ac:dyDescent="0.25">
      <c r="A371" s="9" t="s">
        <v>1945</v>
      </c>
      <c r="B371" t="s">
        <v>2223</v>
      </c>
    </row>
    <row r="372" spans="1:2" x14ac:dyDescent="0.25">
      <c r="A372" s="9" t="s">
        <v>1945</v>
      </c>
      <c r="B372" t="s">
        <v>2224</v>
      </c>
    </row>
    <row r="373" spans="1:2" x14ac:dyDescent="0.25">
      <c r="A373" s="9" t="s">
        <v>1945</v>
      </c>
    </row>
    <row r="374" spans="1:2" x14ac:dyDescent="0.25">
      <c r="A374" s="9" t="s">
        <v>1945</v>
      </c>
    </row>
    <row r="375" spans="1:2" x14ac:dyDescent="0.25">
      <c r="A375" s="9" t="s">
        <v>1945</v>
      </c>
      <c r="B375" t="s">
        <v>2229</v>
      </c>
    </row>
    <row r="376" spans="1:2" x14ac:dyDescent="0.25">
      <c r="A376" s="9" t="s">
        <v>1945</v>
      </c>
    </row>
    <row r="377" spans="1:2" x14ac:dyDescent="0.25">
      <c r="A377" s="9" t="s">
        <v>1945</v>
      </c>
      <c r="B377" t="s">
        <v>2231</v>
      </c>
    </row>
    <row r="378" spans="1:2" x14ac:dyDescent="0.25">
      <c r="A378" s="9" t="s">
        <v>1945</v>
      </c>
      <c r="B378" t="s">
        <v>2232</v>
      </c>
    </row>
    <row r="379" spans="1:2" x14ac:dyDescent="0.25">
      <c r="A379" s="9" t="s">
        <v>1945</v>
      </c>
    </row>
    <row r="380" spans="1:2" x14ac:dyDescent="0.25">
      <c r="A380" s="9" t="s">
        <v>1945</v>
      </c>
    </row>
    <row r="381" spans="1:2" x14ac:dyDescent="0.25">
      <c r="A381" s="9" t="s">
        <v>1945</v>
      </c>
      <c r="B381" t="s">
        <v>2239</v>
      </c>
    </row>
    <row r="382" spans="1:2" x14ac:dyDescent="0.25">
      <c r="A382" s="9" t="s">
        <v>1945</v>
      </c>
    </row>
    <row r="383" spans="1:2" x14ac:dyDescent="0.25">
      <c r="A383" s="9" t="s">
        <v>1945</v>
      </c>
      <c r="B383" t="s">
        <v>2071</v>
      </c>
    </row>
    <row r="384" spans="1:2" x14ac:dyDescent="0.25">
      <c r="A384" s="9" t="s">
        <v>1945</v>
      </c>
      <c r="B384" t="s">
        <v>2241</v>
      </c>
    </row>
    <row r="385" spans="1:2" x14ac:dyDescent="0.25">
      <c r="A385" s="9" t="s">
        <v>1945</v>
      </c>
      <c r="B385" t="s">
        <v>2242</v>
      </c>
    </row>
    <row r="386" spans="1:2" x14ac:dyDescent="0.25">
      <c r="A386" s="9" t="s">
        <v>1945</v>
      </c>
      <c r="B386" t="s">
        <v>2239</v>
      </c>
    </row>
    <row r="387" spans="1:2" x14ac:dyDescent="0.25">
      <c r="A387" s="9" t="s">
        <v>1945</v>
      </c>
    </row>
    <row r="388" spans="1:2" x14ac:dyDescent="0.25">
      <c r="A388" s="9" t="s">
        <v>1945</v>
      </c>
      <c r="B388" t="s">
        <v>2078</v>
      </c>
    </row>
    <row r="389" spans="1:2" x14ac:dyDescent="0.25">
      <c r="A389" s="9" t="s">
        <v>1945</v>
      </c>
      <c r="B389" t="s">
        <v>2071</v>
      </c>
    </row>
    <row r="390" spans="1:2" x14ac:dyDescent="0.25">
      <c r="A390" s="9" t="s">
        <v>1945</v>
      </c>
      <c r="B390" t="s">
        <v>2244</v>
      </c>
    </row>
    <row r="391" spans="1:2" x14ac:dyDescent="0.25">
      <c r="A391" s="9" t="s">
        <v>1945</v>
      </c>
      <c r="B391" t="s">
        <v>2247</v>
      </c>
    </row>
    <row r="392" spans="1:2" x14ac:dyDescent="0.25">
      <c r="A392" s="9" t="s">
        <v>1945</v>
      </c>
      <c r="B392" t="s">
        <v>2248</v>
      </c>
    </row>
    <row r="393" spans="1:2" x14ac:dyDescent="0.25">
      <c r="A393" s="9" t="s">
        <v>1945</v>
      </c>
    </row>
    <row r="394" spans="1:2" x14ac:dyDescent="0.25">
      <c r="A394" s="9" t="s">
        <v>1945</v>
      </c>
    </row>
    <row r="395" spans="1:2" x14ac:dyDescent="0.25">
      <c r="A395" s="9" t="s">
        <v>1945</v>
      </c>
    </row>
    <row r="396" spans="1:2" x14ac:dyDescent="0.25">
      <c r="A396" s="9" t="s">
        <v>1945</v>
      </c>
    </row>
    <row r="397" spans="1:2" x14ac:dyDescent="0.25">
      <c r="A397" s="9" t="s">
        <v>1945</v>
      </c>
      <c r="B397" t="s">
        <v>2174</v>
      </c>
    </row>
    <row r="398" spans="1:2" x14ac:dyDescent="0.25">
      <c r="A398" s="9" t="s">
        <v>1945</v>
      </c>
    </row>
    <row r="399" spans="1:2" x14ac:dyDescent="0.25">
      <c r="A399" s="9" t="s">
        <v>1945</v>
      </c>
    </row>
    <row r="400" spans="1:2" x14ac:dyDescent="0.25">
      <c r="A400" s="9" t="s">
        <v>1945</v>
      </c>
      <c r="B400" t="s">
        <v>2255</v>
      </c>
    </row>
    <row r="401" spans="1:2" x14ac:dyDescent="0.25">
      <c r="A401" s="9" t="s">
        <v>1945</v>
      </c>
    </row>
    <row r="402" spans="1:2" x14ac:dyDescent="0.25">
      <c r="A402" s="9" t="s">
        <v>1945</v>
      </c>
    </row>
    <row r="403" spans="1:2" x14ac:dyDescent="0.25">
      <c r="A403" s="9" t="s">
        <v>1945</v>
      </c>
    </row>
    <row r="404" spans="1:2" ht="14.45" x14ac:dyDescent="0.3">
      <c r="A404" s="9" t="s">
        <v>1945</v>
      </c>
    </row>
    <row r="405" spans="1:2" ht="14.45" x14ac:dyDescent="0.3">
      <c r="A405" s="9" t="s">
        <v>1945</v>
      </c>
      <c r="B405" t="s">
        <v>2256</v>
      </c>
    </row>
    <row r="406" spans="1:2" ht="14.45" x14ac:dyDescent="0.3">
      <c r="A406" s="9" t="s">
        <v>1945</v>
      </c>
      <c r="B406" t="s">
        <v>2084</v>
      </c>
    </row>
    <row r="407" spans="1:2" ht="14.45" x14ac:dyDescent="0.3">
      <c r="A407" s="9" t="s">
        <v>1945</v>
      </c>
      <c r="B407" t="s">
        <v>2259</v>
      </c>
    </row>
    <row r="408" spans="1:2" ht="14.45" x14ac:dyDescent="0.3">
      <c r="A408" s="9" t="s">
        <v>1945</v>
      </c>
      <c r="B408" t="s">
        <v>2260</v>
      </c>
    </row>
    <row r="409" spans="1:2" ht="14.45" x14ac:dyDescent="0.3">
      <c r="A409" s="9" t="s">
        <v>1945</v>
      </c>
      <c r="B409" t="s">
        <v>2261</v>
      </c>
    </row>
    <row r="410" spans="1:2" ht="14.45" x14ac:dyDescent="0.3">
      <c r="A410" s="9" t="s">
        <v>1945</v>
      </c>
    </row>
    <row r="411" spans="1:2" ht="14.45" x14ac:dyDescent="0.3">
      <c r="A411" s="9" t="s">
        <v>1945</v>
      </c>
      <c r="B411" t="s">
        <v>2063</v>
      </c>
    </row>
    <row r="412" spans="1:2" ht="14.45" x14ac:dyDescent="0.3">
      <c r="A412" s="9" t="s">
        <v>1945</v>
      </c>
      <c r="B412" t="s">
        <v>2265</v>
      </c>
    </row>
    <row r="413" spans="1:2" ht="14.45" x14ac:dyDescent="0.3">
      <c r="A413" s="9" t="s">
        <v>1945</v>
      </c>
      <c r="B413" t="s">
        <v>2253</v>
      </c>
    </row>
    <row r="414" spans="1:2" ht="14.45" x14ac:dyDescent="0.3">
      <c r="A414" s="9" t="s">
        <v>1945</v>
      </c>
    </row>
    <row r="415" spans="1:2" ht="14.45" x14ac:dyDescent="0.3">
      <c r="A415" s="9" t="s">
        <v>1945</v>
      </c>
    </row>
    <row r="416" spans="1:2" ht="14.45" x14ac:dyDescent="0.3">
      <c r="A416" s="9" t="s">
        <v>1945</v>
      </c>
    </row>
    <row r="417" spans="1:2" ht="14.45" x14ac:dyDescent="0.3">
      <c r="A417" s="9" t="s">
        <v>1945</v>
      </c>
      <c r="B417" t="s">
        <v>2274</v>
      </c>
    </row>
    <row r="418" spans="1:2" ht="14.45" x14ac:dyDescent="0.3">
      <c r="A418" s="9" t="s">
        <v>1945</v>
      </c>
    </row>
    <row r="419" spans="1:2" ht="14.45" x14ac:dyDescent="0.3">
      <c r="A419" s="9" t="s">
        <v>1945</v>
      </c>
      <c r="B419" t="s">
        <v>2278</v>
      </c>
    </row>
    <row r="420" spans="1:2" ht="14.45" x14ac:dyDescent="0.3">
      <c r="A420" s="9" t="s">
        <v>1945</v>
      </c>
      <c r="B420" t="s">
        <v>1973</v>
      </c>
    </row>
    <row r="421" spans="1:2" ht="14.45" x14ac:dyDescent="0.3">
      <c r="A421" s="9" t="s">
        <v>1945</v>
      </c>
      <c r="B421" t="s">
        <v>2280</v>
      </c>
    </row>
    <row r="422" spans="1:2" ht="14.45" x14ac:dyDescent="0.3">
      <c r="A422" s="9" t="s">
        <v>1945</v>
      </c>
    </row>
    <row r="423" spans="1:2" ht="14.45" x14ac:dyDescent="0.3">
      <c r="A423" s="9" t="s">
        <v>1945</v>
      </c>
      <c r="B423" t="s">
        <v>1982</v>
      </c>
    </row>
    <row r="424" spans="1:2" ht="14.45" x14ac:dyDescent="0.3">
      <c r="A424" s="9" t="s">
        <v>1945</v>
      </c>
      <c r="B424" t="s">
        <v>2284</v>
      </c>
    </row>
    <row r="425" spans="1:2" ht="14.45" x14ac:dyDescent="0.3">
      <c r="A425" s="9" t="s">
        <v>1945</v>
      </c>
      <c r="B425" t="s">
        <v>2285</v>
      </c>
    </row>
    <row r="426" spans="1:2" ht="14.45" x14ac:dyDescent="0.3">
      <c r="A426" s="9" t="s">
        <v>1945</v>
      </c>
    </row>
    <row r="427" spans="1:2" ht="14.45" x14ac:dyDescent="0.3">
      <c r="A427" s="9" t="s">
        <v>1945</v>
      </c>
    </row>
    <row r="428" spans="1:2" ht="14.45" x14ac:dyDescent="0.3">
      <c r="A428" s="9" t="s">
        <v>1945</v>
      </c>
    </row>
    <row r="429" spans="1:2" ht="14.45" x14ac:dyDescent="0.3">
      <c r="A429" s="9" t="s">
        <v>1945</v>
      </c>
      <c r="B429" t="s">
        <v>2286</v>
      </c>
    </row>
    <row r="430" spans="1:2" ht="14.45" x14ac:dyDescent="0.3">
      <c r="A430" s="9" t="s">
        <v>1945</v>
      </c>
      <c r="B430" t="s">
        <v>2289</v>
      </c>
    </row>
    <row r="431" spans="1:2" ht="14.45" x14ac:dyDescent="0.3">
      <c r="A431" s="9" t="s">
        <v>1945</v>
      </c>
      <c r="B431" t="s">
        <v>2290</v>
      </c>
    </row>
    <row r="432" spans="1:2" ht="14.45" x14ac:dyDescent="0.3">
      <c r="A432" s="9" t="s">
        <v>1945</v>
      </c>
      <c r="B432" t="s">
        <v>2292</v>
      </c>
    </row>
    <row r="433" spans="1:2" ht="14.45" x14ac:dyDescent="0.3">
      <c r="A433" s="9" t="s">
        <v>1945</v>
      </c>
    </row>
    <row r="434" spans="1:2" ht="14.45" x14ac:dyDescent="0.3">
      <c r="A434" s="9" t="s">
        <v>1945</v>
      </c>
    </row>
    <row r="435" spans="1:2" ht="14.45" x14ac:dyDescent="0.3">
      <c r="A435" s="9" t="s">
        <v>1945</v>
      </c>
    </row>
    <row r="436" spans="1:2" ht="14.45" x14ac:dyDescent="0.3">
      <c r="A436" s="9" t="s">
        <v>1945</v>
      </c>
      <c r="B436" t="s">
        <v>2036</v>
      </c>
    </row>
    <row r="437" spans="1:2" ht="14.45" x14ac:dyDescent="0.3">
      <c r="A437" s="9" t="s">
        <v>1945</v>
      </c>
    </row>
    <row r="438" spans="1:2" ht="14.45" x14ac:dyDescent="0.3">
      <c r="A438" s="9" t="s">
        <v>1945</v>
      </c>
      <c r="B438" t="s">
        <v>2299</v>
      </c>
    </row>
    <row r="439" spans="1:2" ht="14.45" x14ac:dyDescent="0.3">
      <c r="A439" s="9" t="s">
        <v>1945</v>
      </c>
    </row>
    <row r="440" spans="1:2" ht="14.45" x14ac:dyDescent="0.3">
      <c r="A440" s="9" t="s">
        <v>1945</v>
      </c>
    </row>
    <row r="441" spans="1:2" ht="14.45" x14ac:dyDescent="0.3">
      <c r="A441" s="9" t="s">
        <v>1945</v>
      </c>
      <c r="B441" t="s">
        <v>2302</v>
      </c>
    </row>
    <row r="442" spans="1:2" ht="14.45" x14ac:dyDescent="0.3">
      <c r="A442" s="9" t="s">
        <v>1945</v>
      </c>
      <c r="B442" t="s">
        <v>1959</v>
      </c>
    </row>
    <row r="443" spans="1:2" ht="14.45" x14ac:dyDescent="0.3">
      <c r="A443" s="9" t="s">
        <v>1945</v>
      </c>
    </row>
    <row r="444" spans="1:2" ht="14.45" x14ac:dyDescent="0.3">
      <c r="A444" s="9" t="s">
        <v>1945</v>
      </c>
      <c r="B444" t="s">
        <v>2303</v>
      </c>
    </row>
    <row r="445" spans="1:2" ht="14.45" x14ac:dyDescent="0.3">
      <c r="A445" s="9" t="s">
        <v>1945</v>
      </c>
      <c r="B445" t="s">
        <v>2304</v>
      </c>
    </row>
    <row r="446" spans="1:2" ht="14.45" x14ac:dyDescent="0.3">
      <c r="A446" s="9" t="s">
        <v>1945</v>
      </c>
    </row>
    <row r="447" spans="1:2" ht="14.45" x14ac:dyDescent="0.3">
      <c r="A447" s="9" t="s">
        <v>1945</v>
      </c>
      <c r="B447" t="s">
        <v>2213</v>
      </c>
    </row>
    <row r="448" spans="1:2" ht="14.45" x14ac:dyDescent="0.3">
      <c r="A448" s="9" t="s">
        <v>1945</v>
      </c>
    </row>
    <row r="449" spans="1:2" ht="14.45" x14ac:dyDescent="0.3">
      <c r="A449" s="9" t="s">
        <v>1945</v>
      </c>
      <c r="B449" t="s">
        <v>2309</v>
      </c>
    </row>
    <row r="450" spans="1:2" ht="14.45" x14ac:dyDescent="0.3">
      <c r="A450" s="9" t="s">
        <v>1945</v>
      </c>
    </row>
    <row r="451" spans="1:2" ht="14.45" x14ac:dyDescent="0.3">
      <c r="A451" s="9" t="s">
        <v>1945</v>
      </c>
      <c r="B451" t="s">
        <v>2310</v>
      </c>
    </row>
    <row r="452" spans="1:2" ht="14.45" x14ac:dyDescent="0.3">
      <c r="A452" s="9" t="s">
        <v>1945</v>
      </c>
      <c r="B452" t="s">
        <v>2290</v>
      </c>
    </row>
    <row r="453" spans="1:2" ht="14.45" x14ac:dyDescent="0.3">
      <c r="A453" s="9" t="s">
        <v>1945</v>
      </c>
    </row>
    <row r="454" spans="1:2" ht="14.45" x14ac:dyDescent="0.3">
      <c r="A454" s="9" t="s">
        <v>1945</v>
      </c>
    </row>
    <row r="455" spans="1:2" ht="14.45" x14ac:dyDescent="0.3">
      <c r="A455" s="9" t="s">
        <v>1945</v>
      </c>
    </row>
    <row r="456" spans="1:2" ht="14.45" x14ac:dyDescent="0.3">
      <c r="A456" s="9" t="s">
        <v>1945</v>
      </c>
      <c r="B456" t="s">
        <v>2313</v>
      </c>
    </row>
    <row r="457" spans="1:2" ht="14.45" x14ac:dyDescent="0.3">
      <c r="A457" s="9" t="s">
        <v>1945</v>
      </c>
      <c r="B457" t="s">
        <v>2315</v>
      </c>
    </row>
    <row r="458" spans="1:2" ht="14.45" x14ac:dyDescent="0.3">
      <c r="A458" s="9" t="s">
        <v>1945</v>
      </c>
      <c r="B458" t="s">
        <v>2319</v>
      </c>
    </row>
    <row r="459" spans="1:2" ht="14.45" x14ac:dyDescent="0.3">
      <c r="A459" s="9" t="s">
        <v>1945</v>
      </c>
    </row>
    <row r="460" spans="1:2" ht="14.45" x14ac:dyDescent="0.3">
      <c r="A460" s="9" t="s">
        <v>1945</v>
      </c>
    </row>
    <row r="461" spans="1:2" ht="14.45" x14ac:dyDescent="0.3">
      <c r="A461" s="9" t="s">
        <v>1945</v>
      </c>
    </row>
    <row r="462" spans="1:2" ht="14.45" x14ac:dyDescent="0.3">
      <c r="A462" s="9" t="s">
        <v>1945</v>
      </c>
    </row>
    <row r="463" spans="1:2" ht="14.45" x14ac:dyDescent="0.3">
      <c r="A463" s="9" t="s">
        <v>1945</v>
      </c>
    </row>
    <row r="464" spans="1:2" ht="14.45" x14ac:dyDescent="0.3">
      <c r="A464" s="9" t="s">
        <v>1945</v>
      </c>
    </row>
    <row r="465" spans="1:2" ht="14.45" x14ac:dyDescent="0.3">
      <c r="A465" s="9" t="s">
        <v>1945</v>
      </c>
      <c r="B465" t="s">
        <v>2292</v>
      </c>
    </row>
    <row r="466" spans="1:2" ht="14.45" x14ac:dyDescent="0.3">
      <c r="A466" s="9" t="s">
        <v>1945</v>
      </c>
      <c r="B466" t="s">
        <v>2303</v>
      </c>
    </row>
    <row r="467" spans="1:2" ht="14.45" x14ac:dyDescent="0.3">
      <c r="A467" s="9" t="s">
        <v>1945</v>
      </c>
      <c r="B467" t="s">
        <v>2013</v>
      </c>
    </row>
    <row r="468" spans="1:2" ht="14.45" x14ac:dyDescent="0.3">
      <c r="A468" s="9" t="s">
        <v>1945</v>
      </c>
    </row>
    <row r="469" spans="1:2" ht="14.45" x14ac:dyDescent="0.3">
      <c r="A469" s="9" t="s">
        <v>1945</v>
      </c>
    </row>
    <row r="470" spans="1:2" ht="14.45" x14ac:dyDescent="0.3">
      <c r="A470" s="9" t="s">
        <v>1945</v>
      </c>
      <c r="B470" t="s">
        <v>2332</v>
      </c>
    </row>
    <row r="471" spans="1:2" ht="14.45" x14ac:dyDescent="0.3">
      <c r="A471" s="9" t="s">
        <v>1945</v>
      </c>
    </row>
    <row r="472" spans="1:2" ht="14.45" x14ac:dyDescent="0.3">
      <c r="A472" s="9" t="s">
        <v>1945</v>
      </c>
      <c r="B472" t="s">
        <v>2269</v>
      </c>
    </row>
    <row r="473" spans="1:2" ht="14.45" x14ac:dyDescent="0.3">
      <c r="A473" s="9" t="s">
        <v>1945</v>
      </c>
      <c r="B473" t="s">
        <v>2336</v>
      </c>
    </row>
    <row r="474" spans="1:2" ht="14.45" x14ac:dyDescent="0.3">
      <c r="A474" s="9" t="s">
        <v>1945</v>
      </c>
      <c r="B474" t="s">
        <v>2239</v>
      </c>
    </row>
    <row r="475" spans="1:2" ht="14.45" x14ac:dyDescent="0.3">
      <c r="A475" s="9" t="s">
        <v>1945</v>
      </c>
      <c r="B475" t="s">
        <v>2002</v>
      </c>
    </row>
    <row r="476" spans="1:2" ht="14.45" x14ac:dyDescent="0.3">
      <c r="A476" s="9" t="s">
        <v>1945</v>
      </c>
      <c r="B476" t="s">
        <v>2338</v>
      </c>
    </row>
    <row r="477" spans="1:2" ht="14.45" x14ac:dyDescent="0.3">
      <c r="A477" s="9" t="s">
        <v>1945</v>
      </c>
      <c r="B477" t="s">
        <v>2277</v>
      </c>
    </row>
    <row r="478" spans="1:2" ht="14.45" x14ac:dyDescent="0.3">
      <c r="A478" s="9" t="s">
        <v>1945</v>
      </c>
    </row>
    <row r="479" spans="1:2" ht="14.45" x14ac:dyDescent="0.3">
      <c r="A479" s="9" t="s">
        <v>1945</v>
      </c>
      <c r="B479" t="s">
        <v>2239</v>
      </c>
    </row>
    <row r="480" spans="1:2" ht="14.45" x14ac:dyDescent="0.3">
      <c r="A480" s="9" t="s">
        <v>1945</v>
      </c>
    </row>
    <row r="481" spans="1:2" ht="14.45" x14ac:dyDescent="0.3">
      <c r="A481" s="9" t="s">
        <v>1945</v>
      </c>
      <c r="B481" t="s">
        <v>2340</v>
      </c>
    </row>
    <row r="482" spans="1:2" ht="14.45" x14ac:dyDescent="0.3">
      <c r="A482" s="9" t="s">
        <v>1945</v>
      </c>
    </row>
    <row r="483" spans="1:2" ht="14.45" x14ac:dyDescent="0.3">
      <c r="A483" s="9" t="s">
        <v>1945</v>
      </c>
      <c r="B483" t="s">
        <v>2344</v>
      </c>
    </row>
    <row r="484" spans="1:2" ht="14.45" x14ac:dyDescent="0.3">
      <c r="A484" s="9" t="s">
        <v>1945</v>
      </c>
    </row>
    <row r="485" spans="1:2" ht="14.45" x14ac:dyDescent="0.3">
      <c r="A485" s="9" t="s">
        <v>1945</v>
      </c>
    </row>
    <row r="486" spans="1:2" ht="14.45" x14ac:dyDescent="0.3">
      <c r="A486" s="9" t="s">
        <v>1945</v>
      </c>
    </row>
    <row r="487" spans="1:2" ht="14.45" x14ac:dyDescent="0.3">
      <c r="A487" s="9" t="s">
        <v>1945</v>
      </c>
    </row>
    <row r="488" spans="1:2" ht="14.45" x14ac:dyDescent="0.3">
      <c r="A488" s="9" t="s">
        <v>1945</v>
      </c>
      <c r="B488" t="s">
        <v>2037</v>
      </c>
    </row>
    <row r="489" spans="1:2" ht="14.45" x14ac:dyDescent="0.3">
      <c r="A489" s="9" t="s">
        <v>1945</v>
      </c>
    </row>
    <row r="490" spans="1:2" ht="14.45" x14ac:dyDescent="0.3">
      <c r="A490" s="9" t="s">
        <v>1945</v>
      </c>
      <c r="B490" t="s">
        <v>2351</v>
      </c>
    </row>
    <row r="491" spans="1:2" ht="14.45" x14ac:dyDescent="0.3">
      <c r="A491" s="9" t="s">
        <v>1945</v>
      </c>
      <c r="B491" t="s">
        <v>2353</v>
      </c>
    </row>
    <row r="492" spans="1:2" ht="14.45" x14ac:dyDescent="0.3">
      <c r="A492" s="9" t="s">
        <v>1945</v>
      </c>
      <c r="B492" t="s">
        <v>2355</v>
      </c>
    </row>
    <row r="493" spans="1:2" ht="14.45" x14ac:dyDescent="0.3">
      <c r="A493" s="9" t="s">
        <v>1945</v>
      </c>
    </row>
    <row r="494" spans="1:2" ht="14.45" x14ac:dyDescent="0.3">
      <c r="A494" s="9" t="s">
        <v>1945</v>
      </c>
      <c r="B494" t="s">
        <v>2338</v>
      </c>
    </row>
    <row r="495" spans="1:2" ht="14.45" x14ac:dyDescent="0.3">
      <c r="A495" s="9" t="s">
        <v>1945</v>
      </c>
      <c r="B495" t="s">
        <v>2359</v>
      </c>
    </row>
    <row r="496" spans="1:2" ht="14.45" x14ac:dyDescent="0.3">
      <c r="A496" s="9" t="s">
        <v>1945</v>
      </c>
    </row>
    <row r="497" spans="1:2" ht="14.45" x14ac:dyDescent="0.3">
      <c r="A497" s="9" t="s">
        <v>1945</v>
      </c>
    </row>
    <row r="498" spans="1:2" ht="14.45" x14ac:dyDescent="0.3">
      <c r="A498" s="9" t="s">
        <v>1945</v>
      </c>
      <c r="B498" t="s">
        <v>2364</v>
      </c>
    </row>
    <row r="499" spans="1:2" ht="14.45" x14ac:dyDescent="0.3">
      <c r="A499" s="9" t="s">
        <v>1945</v>
      </c>
    </row>
    <row r="500" spans="1:2" ht="14.45" x14ac:dyDescent="0.3">
      <c r="A500" s="9" t="s">
        <v>1945</v>
      </c>
      <c r="B500" t="s">
        <v>2365</v>
      </c>
    </row>
    <row r="501" spans="1:2" ht="14.45" x14ac:dyDescent="0.3">
      <c r="A501" s="9" t="s">
        <v>1945</v>
      </c>
      <c r="B501" t="s">
        <v>2367</v>
      </c>
    </row>
    <row r="502" spans="1:2" ht="14.45" x14ac:dyDescent="0.3">
      <c r="A502" s="9" t="s">
        <v>1945</v>
      </c>
    </row>
    <row r="503" spans="1:2" ht="14.45" x14ac:dyDescent="0.3">
      <c r="A503" s="9" t="s">
        <v>1945</v>
      </c>
    </row>
    <row r="504" spans="1:2" ht="14.45" x14ac:dyDescent="0.3">
      <c r="A504" s="9" t="s">
        <v>1945</v>
      </c>
      <c r="B504" t="s">
        <v>2372</v>
      </c>
    </row>
    <row r="505" spans="1:2" ht="14.45" x14ac:dyDescent="0.3">
      <c r="A505" s="9" t="s">
        <v>1945</v>
      </c>
    </row>
    <row r="506" spans="1:2" ht="14.45" x14ac:dyDescent="0.3">
      <c r="A506" s="9" t="s">
        <v>1945</v>
      </c>
    </row>
    <row r="507" spans="1:2" ht="14.45" x14ac:dyDescent="0.3">
      <c r="A507" s="9" t="s">
        <v>1945</v>
      </c>
      <c r="B507" t="s">
        <v>2357</v>
      </c>
    </row>
    <row r="508" spans="1:2" ht="14.45" x14ac:dyDescent="0.3">
      <c r="A508" s="9" t="s">
        <v>1945</v>
      </c>
      <c r="B508" t="s">
        <v>2303</v>
      </c>
    </row>
    <row r="509" spans="1:2" ht="14.45" x14ac:dyDescent="0.3">
      <c r="A509" s="9" t="s">
        <v>1945</v>
      </c>
      <c r="B509" t="s">
        <v>2377</v>
      </c>
    </row>
    <row r="510" spans="1:2" ht="14.45" x14ac:dyDescent="0.3">
      <c r="A510" s="9" t="s">
        <v>1945</v>
      </c>
      <c r="B510" t="s">
        <v>2379</v>
      </c>
    </row>
    <row r="511" spans="1:2" ht="14.45" x14ac:dyDescent="0.3">
      <c r="A511" s="9" t="s">
        <v>1945</v>
      </c>
    </row>
    <row r="512" spans="1:2" ht="14.45" x14ac:dyDescent="0.3">
      <c r="A512" s="9" t="s">
        <v>1945</v>
      </c>
    </row>
    <row r="513" spans="1:2" ht="14.45" x14ac:dyDescent="0.3">
      <c r="A513" s="9" t="s">
        <v>1945</v>
      </c>
      <c r="B513" t="s">
        <v>2385</v>
      </c>
    </row>
    <row r="514" spans="1:2" ht="14.45" x14ac:dyDescent="0.3">
      <c r="A514" s="9" t="s">
        <v>1945</v>
      </c>
    </row>
    <row r="515" spans="1:2" ht="14.45" x14ac:dyDescent="0.3">
      <c r="A515" s="9" t="s">
        <v>1945</v>
      </c>
      <c r="B515" t="s">
        <v>2390</v>
      </c>
    </row>
    <row r="516" spans="1:2" ht="14.45" x14ac:dyDescent="0.3">
      <c r="A516" s="9" t="s">
        <v>1945</v>
      </c>
    </row>
    <row r="517" spans="1:2" ht="14.45" x14ac:dyDescent="0.3">
      <c r="A517" s="9" t="s">
        <v>1945</v>
      </c>
    </row>
    <row r="518" spans="1:2" ht="14.45" x14ac:dyDescent="0.3">
      <c r="A518" s="9" t="s">
        <v>1945</v>
      </c>
      <c r="B518" t="s">
        <v>2396</v>
      </c>
    </row>
    <row r="519" spans="1:2" ht="14.45" x14ac:dyDescent="0.3">
      <c r="A519" s="9" t="s">
        <v>1945</v>
      </c>
    </row>
    <row r="520" spans="1:2" ht="14.45" x14ac:dyDescent="0.3">
      <c r="A520" s="9" t="s">
        <v>1945</v>
      </c>
      <c r="B520" t="s">
        <v>2399</v>
      </c>
    </row>
    <row r="521" spans="1:2" ht="14.45" x14ac:dyDescent="0.3">
      <c r="A521" s="9" t="s">
        <v>1945</v>
      </c>
    </row>
    <row r="522" spans="1:2" ht="14.45" x14ac:dyDescent="0.3">
      <c r="A522" s="9" t="s">
        <v>1945</v>
      </c>
      <c r="B522" t="s">
        <v>2292</v>
      </c>
    </row>
    <row r="523" spans="1:2" ht="14.45" x14ac:dyDescent="0.3">
      <c r="A523" s="9" t="s">
        <v>1945</v>
      </c>
    </row>
    <row r="524" spans="1:2" ht="14.45" x14ac:dyDescent="0.3">
      <c r="A524" s="9" t="s">
        <v>1945</v>
      </c>
      <c r="B524" t="s">
        <v>2407</v>
      </c>
    </row>
    <row r="525" spans="1:2" ht="14.45" x14ac:dyDescent="0.3">
      <c r="A525" s="9" t="s">
        <v>1945</v>
      </c>
    </row>
    <row r="526" spans="1:2" ht="14.45" x14ac:dyDescent="0.3">
      <c r="A526" s="9" t="s">
        <v>1945</v>
      </c>
      <c r="B526" t="s">
        <v>2412</v>
      </c>
    </row>
    <row r="527" spans="1:2" ht="14.45" x14ac:dyDescent="0.3">
      <c r="A527" s="9" t="s">
        <v>1945</v>
      </c>
      <c r="B527" t="s">
        <v>2415</v>
      </c>
    </row>
    <row r="528" spans="1:2" ht="14.45" x14ac:dyDescent="0.3">
      <c r="A528" s="9" t="s">
        <v>1945</v>
      </c>
    </row>
    <row r="529" spans="1:2" ht="14.45" x14ac:dyDescent="0.3">
      <c r="A529" s="9" t="s">
        <v>1945</v>
      </c>
    </row>
    <row r="530" spans="1:2" ht="14.45" x14ac:dyDescent="0.3">
      <c r="A530" s="9" t="s">
        <v>1945</v>
      </c>
    </row>
    <row r="531" spans="1:2" ht="14.45" x14ac:dyDescent="0.3">
      <c r="A531" s="9" t="s">
        <v>1945</v>
      </c>
    </row>
    <row r="532" spans="1:2" ht="14.45" x14ac:dyDescent="0.3">
      <c r="A532" s="9" t="s">
        <v>1945</v>
      </c>
    </row>
    <row r="533" spans="1:2" ht="14.45" x14ac:dyDescent="0.3">
      <c r="A533" s="9" t="s">
        <v>1945</v>
      </c>
      <c r="B533" t="s">
        <v>2066</v>
      </c>
    </row>
    <row r="534" spans="1:2" ht="14.45" x14ac:dyDescent="0.3">
      <c r="A534" s="9" t="s">
        <v>1945</v>
      </c>
    </row>
    <row r="535" spans="1:2" ht="14.45" x14ac:dyDescent="0.3">
      <c r="A535" s="9" t="s">
        <v>1945</v>
      </c>
    </row>
    <row r="536" spans="1:2" ht="14.45" x14ac:dyDescent="0.3">
      <c r="A536" s="9" t="s">
        <v>1945</v>
      </c>
    </row>
    <row r="537" spans="1:2" ht="14.45" x14ac:dyDescent="0.3">
      <c r="A537" s="9" t="s">
        <v>1945</v>
      </c>
      <c r="B537" t="s">
        <v>2419</v>
      </c>
    </row>
    <row r="538" spans="1:2" ht="14.45" x14ac:dyDescent="0.3">
      <c r="A538" s="9" t="s">
        <v>1945</v>
      </c>
      <c r="B538" t="s">
        <v>2027</v>
      </c>
    </row>
    <row r="539" spans="1:2" ht="14.45" x14ac:dyDescent="0.3">
      <c r="A539" s="9" t="s">
        <v>1945</v>
      </c>
    </row>
    <row r="540" spans="1:2" ht="14.45" x14ac:dyDescent="0.3">
      <c r="A540" s="9" t="s">
        <v>1945</v>
      </c>
    </row>
    <row r="541" spans="1:2" ht="14.45" x14ac:dyDescent="0.3">
      <c r="A541" s="9" t="s">
        <v>1945</v>
      </c>
    </row>
    <row r="542" spans="1:2" ht="14.45" x14ac:dyDescent="0.3">
      <c r="A542" s="9" t="s">
        <v>1945</v>
      </c>
    </row>
    <row r="543" spans="1:2" ht="14.45" x14ac:dyDescent="0.3">
      <c r="A543" s="9" t="s">
        <v>1945</v>
      </c>
      <c r="B543" t="s">
        <v>2424</v>
      </c>
    </row>
    <row r="544" spans="1:2" ht="14.45" x14ac:dyDescent="0.3">
      <c r="A544" s="9" t="s">
        <v>1945</v>
      </c>
      <c r="B544" t="s">
        <v>2067</v>
      </c>
    </row>
    <row r="545" spans="1:2" ht="14.45" x14ac:dyDescent="0.3">
      <c r="A545" s="9" t="s">
        <v>1945</v>
      </c>
    </row>
    <row r="546" spans="1:2" ht="14.45" x14ac:dyDescent="0.3">
      <c r="A546" s="9" t="s">
        <v>1945</v>
      </c>
      <c r="B546" t="s">
        <v>2430</v>
      </c>
    </row>
    <row r="547" spans="1:2" ht="14.45" x14ac:dyDescent="0.3">
      <c r="A547" s="9" t="s">
        <v>1945</v>
      </c>
      <c r="B547" t="s">
        <v>2433</v>
      </c>
    </row>
    <row r="548" spans="1:2" ht="14.45" x14ac:dyDescent="0.3">
      <c r="A548" s="9" t="s">
        <v>1945</v>
      </c>
      <c r="B548" t="s">
        <v>2430</v>
      </c>
    </row>
    <row r="549" spans="1:2" ht="14.45" x14ac:dyDescent="0.3">
      <c r="A549" s="9" t="s">
        <v>1945</v>
      </c>
      <c r="B549" t="s">
        <v>2430</v>
      </c>
    </row>
    <row r="550" spans="1:2" ht="14.45" x14ac:dyDescent="0.3">
      <c r="A550" s="9" t="s">
        <v>1945</v>
      </c>
    </row>
    <row r="551" spans="1:2" ht="14.45" x14ac:dyDescent="0.3">
      <c r="A551" s="9" t="s">
        <v>1945</v>
      </c>
    </row>
    <row r="552" spans="1:2" ht="14.45" x14ac:dyDescent="0.3">
      <c r="A552" s="9" t="s">
        <v>1945</v>
      </c>
      <c r="B552" t="s">
        <v>2437</v>
      </c>
    </row>
    <row r="553" spans="1:2" ht="14.45" x14ac:dyDescent="0.3">
      <c r="A553" s="9" t="s">
        <v>1945</v>
      </c>
      <c r="B553" t="s">
        <v>2071</v>
      </c>
    </row>
    <row r="554" spans="1:2" ht="14.45" x14ac:dyDescent="0.3">
      <c r="A554" s="9" t="s">
        <v>1945</v>
      </c>
    </row>
    <row r="555" spans="1:2" ht="14.45" x14ac:dyDescent="0.3">
      <c r="A555" s="9" t="s">
        <v>1945</v>
      </c>
      <c r="B555" t="s">
        <v>2439</v>
      </c>
    </row>
    <row r="556" spans="1:2" ht="14.45" x14ac:dyDescent="0.3">
      <c r="A556" s="9" t="s">
        <v>1945</v>
      </c>
      <c r="B556" t="s">
        <v>2440</v>
      </c>
    </row>
    <row r="557" spans="1:2" ht="14.45" x14ac:dyDescent="0.3">
      <c r="A557" s="9" t="s">
        <v>1945</v>
      </c>
    </row>
    <row r="558" spans="1:2" ht="14.45" x14ac:dyDescent="0.3">
      <c r="A558" s="9" t="s">
        <v>1945</v>
      </c>
      <c r="B558" t="s">
        <v>2442</v>
      </c>
    </row>
    <row r="559" spans="1:2" ht="14.45" x14ac:dyDescent="0.3">
      <c r="A559" s="9" t="s">
        <v>1945</v>
      </c>
    </row>
    <row r="560" spans="1:2" ht="14.45" x14ac:dyDescent="0.3">
      <c r="A560" s="9" t="s">
        <v>1945</v>
      </c>
      <c r="B560" t="s">
        <v>2067</v>
      </c>
    </row>
    <row r="561" spans="1:2" ht="14.45" x14ac:dyDescent="0.3">
      <c r="A561" s="9" t="s">
        <v>1945</v>
      </c>
    </row>
    <row r="562" spans="1:2" ht="14.45" x14ac:dyDescent="0.3">
      <c r="A562" s="9" t="s">
        <v>1945</v>
      </c>
    </row>
    <row r="563" spans="1:2" ht="14.45" x14ac:dyDescent="0.3">
      <c r="A563" s="9" t="s">
        <v>1945</v>
      </c>
      <c r="B563" t="s">
        <v>2149</v>
      </c>
    </row>
    <row r="564" spans="1:2" ht="14.45" x14ac:dyDescent="0.3">
      <c r="A564" s="9" t="s">
        <v>1945</v>
      </c>
      <c r="B564" t="s">
        <v>1937</v>
      </c>
    </row>
    <row r="565" spans="1:2" ht="14.45" x14ac:dyDescent="0.3">
      <c r="A565" s="9" t="s">
        <v>1945</v>
      </c>
    </row>
    <row r="566" spans="1:2" ht="14.45" x14ac:dyDescent="0.3">
      <c r="A566" s="9" t="s">
        <v>1945</v>
      </c>
    </row>
    <row r="567" spans="1:2" ht="14.45" x14ac:dyDescent="0.3">
      <c r="A567" s="9" t="s">
        <v>1945</v>
      </c>
    </row>
    <row r="568" spans="1:2" ht="14.45" x14ac:dyDescent="0.3">
      <c r="A568" s="9" t="s">
        <v>1945</v>
      </c>
      <c r="B568" t="s">
        <v>2447</v>
      </c>
    </row>
    <row r="569" spans="1:2" ht="14.45" x14ac:dyDescent="0.3">
      <c r="A569" s="9" t="s">
        <v>1945</v>
      </c>
      <c r="B569" t="s">
        <v>1940</v>
      </c>
    </row>
    <row r="570" spans="1:2" ht="14.45" x14ac:dyDescent="0.3">
      <c r="A570" s="9" t="s">
        <v>1945</v>
      </c>
    </row>
    <row r="571" spans="1:2" ht="14.45" x14ac:dyDescent="0.3">
      <c r="A571" s="9" t="s">
        <v>1945</v>
      </c>
    </row>
    <row r="572" spans="1:2" ht="14.45" x14ac:dyDescent="0.3">
      <c r="A572" s="9" t="s">
        <v>1945</v>
      </c>
      <c r="B572" t="s">
        <v>2448</v>
      </c>
    </row>
    <row r="573" spans="1:2" ht="14.45" x14ac:dyDescent="0.3">
      <c r="A573" s="9" t="s">
        <v>1945</v>
      </c>
    </row>
    <row r="574" spans="1:2" ht="14.45" x14ac:dyDescent="0.3">
      <c r="A574" s="9" t="s">
        <v>1945</v>
      </c>
      <c r="B574" t="s">
        <v>2450</v>
      </c>
    </row>
    <row r="575" spans="1:2" ht="14.45" x14ac:dyDescent="0.3">
      <c r="A575" s="9" t="s">
        <v>1945</v>
      </c>
      <c r="B575" t="s">
        <v>2215</v>
      </c>
    </row>
    <row r="576" spans="1:2" ht="14.45" x14ac:dyDescent="0.3">
      <c r="A576" s="9" t="s">
        <v>1945</v>
      </c>
    </row>
    <row r="577" spans="1:2" ht="14.45" x14ac:dyDescent="0.3">
      <c r="A577" s="9" t="s">
        <v>1945</v>
      </c>
    </row>
    <row r="578" spans="1:2" ht="14.45" x14ac:dyDescent="0.3">
      <c r="A578" s="9" t="s">
        <v>1945</v>
      </c>
    </row>
    <row r="579" spans="1:2" ht="14.45" x14ac:dyDescent="0.3">
      <c r="A579" s="9" t="s">
        <v>1945</v>
      </c>
      <c r="B579" t="s">
        <v>2453</v>
      </c>
    </row>
    <row r="580" spans="1:2" ht="14.45" x14ac:dyDescent="0.3">
      <c r="A580" s="9" t="s">
        <v>1945</v>
      </c>
      <c r="B580" t="s">
        <v>2456</v>
      </c>
    </row>
    <row r="581" spans="1:2" ht="14.45" x14ac:dyDescent="0.3">
      <c r="A581" s="9" t="s">
        <v>1945</v>
      </c>
      <c r="B581" t="s">
        <v>2430</v>
      </c>
    </row>
    <row r="582" spans="1:2" ht="14.45" x14ac:dyDescent="0.3">
      <c r="A582" s="9" t="s">
        <v>1945</v>
      </c>
      <c r="B582" t="s">
        <v>2458</v>
      </c>
    </row>
    <row r="583" spans="1:2" ht="14.45" x14ac:dyDescent="0.3">
      <c r="A583" s="9" t="s">
        <v>1945</v>
      </c>
      <c r="B583" t="s">
        <v>1982</v>
      </c>
    </row>
    <row r="584" spans="1:2" ht="14.45" x14ac:dyDescent="0.3">
      <c r="A584" s="9" t="s">
        <v>1945</v>
      </c>
      <c r="B584" t="s">
        <v>2461</v>
      </c>
    </row>
    <row r="585" spans="1:2" ht="14.45" x14ac:dyDescent="0.3">
      <c r="A585" s="9" t="s">
        <v>1945</v>
      </c>
    </row>
    <row r="586" spans="1:2" ht="14.45" x14ac:dyDescent="0.3">
      <c r="A586" s="9" t="s">
        <v>1945</v>
      </c>
      <c r="B586" t="s">
        <v>2462</v>
      </c>
    </row>
    <row r="587" spans="1:2" ht="14.45" x14ac:dyDescent="0.3">
      <c r="A587" s="9" t="s">
        <v>1945</v>
      </c>
    </row>
    <row r="588" spans="1:2" ht="14.45" x14ac:dyDescent="0.3">
      <c r="A588" s="9" t="s">
        <v>1945</v>
      </c>
      <c r="B588" t="s">
        <v>2292</v>
      </c>
    </row>
    <row r="589" spans="1:2" ht="14.45" x14ac:dyDescent="0.3">
      <c r="A589" s="9" t="s">
        <v>1945</v>
      </c>
      <c r="B589" t="s">
        <v>2004</v>
      </c>
    </row>
    <row r="590" spans="1:2" ht="14.45" x14ac:dyDescent="0.3">
      <c r="A590" s="9" t="s">
        <v>1945</v>
      </c>
    </row>
    <row r="591" spans="1:2" ht="14.45" x14ac:dyDescent="0.3">
      <c r="A591" s="9" t="s">
        <v>1945</v>
      </c>
    </row>
    <row r="592" spans="1:2" ht="14.45" x14ac:dyDescent="0.3">
      <c r="A592" s="9" t="s">
        <v>1945</v>
      </c>
      <c r="B592" t="s">
        <v>2467</v>
      </c>
    </row>
    <row r="593" spans="1:2" ht="14.45" x14ac:dyDescent="0.3">
      <c r="A593" s="9" t="s">
        <v>1945</v>
      </c>
    </row>
    <row r="594" spans="1:2" ht="14.45" x14ac:dyDescent="0.3">
      <c r="A594" s="9" t="s">
        <v>1945</v>
      </c>
    </row>
    <row r="595" spans="1:2" ht="14.45" x14ac:dyDescent="0.3">
      <c r="A595" s="9" t="s">
        <v>1945</v>
      </c>
      <c r="B595" t="s">
        <v>2469</v>
      </c>
    </row>
    <row r="596" spans="1:2" ht="14.45" x14ac:dyDescent="0.3">
      <c r="A596" s="9" t="s">
        <v>1945</v>
      </c>
      <c r="B596" t="s">
        <v>2470</v>
      </c>
    </row>
    <row r="597" spans="1:2" ht="14.45" x14ac:dyDescent="0.3">
      <c r="A597" s="9" t="s">
        <v>1945</v>
      </c>
      <c r="B597" t="s">
        <v>2106</v>
      </c>
    </row>
    <row r="598" spans="1:2" ht="14.45" x14ac:dyDescent="0.3">
      <c r="A598" s="9" t="s">
        <v>1945</v>
      </c>
    </row>
    <row r="599" spans="1:2" ht="14.45" x14ac:dyDescent="0.3">
      <c r="A599" s="9" t="s">
        <v>1945</v>
      </c>
    </row>
    <row r="600" spans="1:2" ht="14.45" x14ac:dyDescent="0.3">
      <c r="A600" s="9" t="s">
        <v>1945</v>
      </c>
    </row>
    <row r="601" spans="1:2" ht="14.45" x14ac:dyDescent="0.3">
      <c r="A601" s="9" t="s">
        <v>1945</v>
      </c>
      <c r="B601" t="s">
        <v>2471</v>
      </c>
    </row>
    <row r="602" spans="1:2" ht="14.45" x14ac:dyDescent="0.3">
      <c r="A602" s="9" t="s">
        <v>1945</v>
      </c>
    </row>
    <row r="603" spans="1:2" ht="14.45" x14ac:dyDescent="0.3">
      <c r="A603" s="9" t="s">
        <v>1945</v>
      </c>
    </row>
    <row r="604" spans="1:2" ht="14.45" x14ac:dyDescent="0.3">
      <c r="A604" s="9" t="s">
        <v>1945</v>
      </c>
      <c r="B604" t="s">
        <v>2473</v>
      </c>
    </row>
    <row r="605" spans="1:2" ht="14.45" x14ac:dyDescent="0.3">
      <c r="A605" s="9" t="s">
        <v>1945</v>
      </c>
      <c r="B605" t="s">
        <v>2474</v>
      </c>
    </row>
    <row r="606" spans="1:2" ht="14.45" x14ac:dyDescent="0.3">
      <c r="A606" s="9" t="s">
        <v>1945</v>
      </c>
    </row>
    <row r="607" spans="1:2" ht="14.45" x14ac:dyDescent="0.3">
      <c r="A607" s="9" t="s">
        <v>1945</v>
      </c>
      <c r="B607" t="s">
        <v>2477</v>
      </c>
    </row>
    <row r="608" spans="1:2" ht="14.45" x14ac:dyDescent="0.3">
      <c r="A608" s="9" t="s">
        <v>1945</v>
      </c>
      <c r="B608" t="s">
        <v>2479</v>
      </c>
    </row>
    <row r="609" spans="1:2" ht="14.45" x14ac:dyDescent="0.3">
      <c r="A609" s="9" t="s">
        <v>1945</v>
      </c>
      <c r="B609" t="s">
        <v>2480</v>
      </c>
    </row>
    <row r="610" spans="1:2" ht="14.45" x14ac:dyDescent="0.3">
      <c r="A610" s="9" t="s">
        <v>1945</v>
      </c>
    </row>
    <row r="611" spans="1:2" ht="14.45" x14ac:dyDescent="0.3">
      <c r="A611" s="9" t="s">
        <v>1945</v>
      </c>
    </row>
    <row r="612" spans="1:2" ht="14.45" x14ac:dyDescent="0.3">
      <c r="A612" s="9" t="s">
        <v>1945</v>
      </c>
    </row>
    <row r="613" spans="1:2" ht="14.45" x14ac:dyDescent="0.3">
      <c r="A613" s="9" t="s">
        <v>1945</v>
      </c>
    </row>
    <row r="614" spans="1:2" ht="14.45" x14ac:dyDescent="0.3">
      <c r="A614" s="9" t="s">
        <v>1945</v>
      </c>
      <c r="B614" t="s">
        <v>2486</v>
      </c>
    </row>
    <row r="615" spans="1:2" ht="14.45" x14ac:dyDescent="0.3">
      <c r="A615" s="9" t="s">
        <v>1945</v>
      </c>
    </row>
    <row r="616" spans="1:2" ht="14.45" x14ac:dyDescent="0.3">
      <c r="A616" s="9" t="s">
        <v>1945</v>
      </c>
      <c r="B616" t="s">
        <v>2339</v>
      </c>
    </row>
    <row r="617" spans="1:2" ht="14.45" x14ac:dyDescent="0.3">
      <c r="A617" s="9" t="s">
        <v>1945</v>
      </c>
      <c r="B617" t="s">
        <v>2436</v>
      </c>
    </row>
    <row r="618" spans="1:2" ht="14.45" x14ac:dyDescent="0.3">
      <c r="A618" s="9" t="s">
        <v>1945</v>
      </c>
      <c r="B618" t="s">
        <v>2436</v>
      </c>
    </row>
    <row r="619" spans="1:2" ht="14.45" x14ac:dyDescent="0.3">
      <c r="A619" s="9" t="s">
        <v>1945</v>
      </c>
      <c r="B619" t="s">
        <v>2473</v>
      </c>
    </row>
    <row r="620" spans="1:2" ht="14.45" x14ac:dyDescent="0.3">
      <c r="A620" s="9" t="s">
        <v>1945</v>
      </c>
    </row>
    <row r="621" spans="1:2" ht="14.45" x14ac:dyDescent="0.3">
      <c r="A621" s="9" t="s">
        <v>1945</v>
      </c>
    </row>
    <row r="622" spans="1:2" ht="14.45" x14ac:dyDescent="0.3">
      <c r="A622" s="9" t="s">
        <v>1945</v>
      </c>
    </row>
    <row r="623" spans="1:2" ht="14.45" x14ac:dyDescent="0.3">
      <c r="A623" s="9" t="s">
        <v>1945</v>
      </c>
    </row>
    <row r="624" spans="1:2" ht="14.45" x14ac:dyDescent="0.3">
      <c r="A624" s="9" t="s">
        <v>1945</v>
      </c>
      <c r="B624" t="s">
        <v>2497</v>
      </c>
    </row>
    <row r="625" spans="1:2" ht="14.45" x14ac:dyDescent="0.3">
      <c r="A625" s="9" t="s">
        <v>1945</v>
      </c>
    </row>
    <row r="626" spans="1:2" ht="14.45" x14ac:dyDescent="0.3">
      <c r="A626" s="9" t="s">
        <v>1945</v>
      </c>
      <c r="B626" t="s">
        <v>2501</v>
      </c>
    </row>
    <row r="627" spans="1:2" ht="14.45" x14ac:dyDescent="0.3">
      <c r="A627" s="9" t="s">
        <v>1945</v>
      </c>
    </row>
    <row r="628" spans="1:2" ht="14.45" x14ac:dyDescent="0.3">
      <c r="A628" s="9" t="s">
        <v>1945</v>
      </c>
    </row>
    <row r="629" spans="1:2" ht="14.45" x14ac:dyDescent="0.3">
      <c r="A629" s="9" t="s">
        <v>1945</v>
      </c>
      <c r="B629" t="s">
        <v>1959</v>
      </c>
    </row>
    <row r="630" spans="1:2" ht="14.45" x14ac:dyDescent="0.3">
      <c r="A630" s="9" t="s">
        <v>1945</v>
      </c>
    </row>
    <row r="631" spans="1:2" ht="14.45" x14ac:dyDescent="0.3">
      <c r="A631" s="9" t="s">
        <v>1945</v>
      </c>
    </row>
    <row r="632" spans="1:2" ht="14.45" x14ac:dyDescent="0.3">
      <c r="A632" s="9" t="s">
        <v>1945</v>
      </c>
      <c r="B632" t="s">
        <v>2503</v>
      </c>
    </row>
    <row r="633" spans="1:2" ht="14.45" x14ac:dyDescent="0.3">
      <c r="A633" s="9" t="s">
        <v>1945</v>
      </c>
      <c r="B633" t="s">
        <v>2505</v>
      </c>
    </row>
    <row r="634" spans="1:2" ht="14.45" x14ac:dyDescent="0.3">
      <c r="A634" s="9" t="s">
        <v>1945</v>
      </c>
    </row>
    <row r="635" spans="1:2" ht="14.45" x14ac:dyDescent="0.3">
      <c r="A635" s="9" t="s">
        <v>1945</v>
      </c>
    </row>
    <row r="636" spans="1:2" ht="14.45" x14ac:dyDescent="0.3">
      <c r="A636" s="9" t="s">
        <v>1945</v>
      </c>
    </row>
    <row r="637" spans="1:2" ht="14.45" x14ac:dyDescent="0.3">
      <c r="A637" s="9" t="s">
        <v>1945</v>
      </c>
    </row>
    <row r="638" spans="1:2" ht="14.45" x14ac:dyDescent="0.3">
      <c r="A638" s="9" t="s">
        <v>1945</v>
      </c>
    </row>
    <row r="639" spans="1:2" ht="14.45" x14ac:dyDescent="0.3">
      <c r="A639" s="9" t="s">
        <v>1945</v>
      </c>
    </row>
    <row r="640" spans="1:2" ht="14.45" x14ac:dyDescent="0.3">
      <c r="A640" s="9" t="s">
        <v>1945</v>
      </c>
    </row>
    <row r="641" spans="1:2" ht="14.45" x14ac:dyDescent="0.3">
      <c r="A641" s="9" t="s">
        <v>1945</v>
      </c>
    </row>
    <row r="642" spans="1:2" ht="14.45" x14ac:dyDescent="0.3">
      <c r="A642" s="9" t="s">
        <v>1945</v>
      </c>
      <c r="B642" t="s">
        <v>2532</v>
      </c>
    </row>
    <row r="643" spans="1:2" ht="14.45" x14ac:dyDescent="0.3">
      <c r="A643" s="9" t="s">
        <v>1945</v>
      </c>
    </row>
    <row r="644" spans="1:2" ht="14.45" x14ac:dyDescent="0.3">
      <c r="A644" s="9" t="s">
        <v>1945</v>
      </c>
      <c r="B644" t="s">
        <v>1936</v>
      </c>
    </row>
    <row r="645" spans="1:2" ht="14.45" x14ac:dyDescent="0.3">
      <c r="A645" s="9" t="s">
        <v>1945</v>
      </c>
    </row>
    <row r="646" spans="1:2" ht="14.45" x14ac:dyDescent="0.3">
      <c r="A646" s="9" t="s">
        <v>1945</v>
      </c>
    </row>
    <row r="647" spans="1:2" ht="14.45" x14ac:dyDescent="0.3">
      <c r="A647" s="9" t="s">
        <v>1945</v>
      </c>
      <c r="B647" t="s">
        <v>2107</v>
      </c>
    </row>
    <row r="648" spans="1:2" ht="14.45" x14ac:dyDescent="0.3">
      <c r="A648" s="9" t="s">
        <v>1945</v>
      </c>
      <c r="B648" t="s">
        <v>2167</v>
      </c>
    </row>
    <row r="649" spans="1:2" ht="14.45" x14ac:dyDescent="0.3">
      <c r="A649" s="9" t="s">
        <v>1945</v>
      </c>
      <c r="B649" t="s">
        <v>2548</v>
      </c>
    </row>
    <row r="650" spans="1:2" ht="14.45" x14ac:dyDescent="0.3">
      <c r="A650" s="9" t="s">
        <v>1945</v>
      </c>
      <c r="B650" t="s">
        <v>2549</v>
      </c>
    </row>
    <row r="651" spans="1:2" ht="14.45" x14ac:dyDescent="0.3">
      <c r="A651" s="9" t="s">
        <v>1945</v>
      </c>
    </row>
    <row r="652" spans="1:2" ht="14.45" x14ac:dyDescent="0.3">
      <c r="A652" s="9" t="s">
        <v>1945</v>
      </c>
      <c r="B652" t="s">
        <v>1999</v>
      </c>
    </row>
    <row r="653" spans="1:2" ht="14.45" x14ac:dyDescent="0.3">
      <c r="A653" s="9" t="s">
        <v>1945</v>
      </c>
      <c r="B653" t="s">
        <v>2557</v>
      </c>
    </row>
    <row r="654" spans="1:2" ht="14.45" x14ac:dyDescent="0.3">
      <c r="A654" s="9" t="s">
        <v>1945</v>
      </c>
      <c r="B654" t="s">
        <v>2560</v>
      </c>
    </row>
    <row r="655" spans="1:2" ht="14.45" x14ac:dyDescent="0.3">
      <c r="A655" s="9" t="s">
        <v>1945</v>
      </c>
      <c r="B655" t="s">
        <v>2561</v>
      </c>
    </row>
    <row r="656" spans="1:2" ht="14.45" x14ac:dyDescent="0.3">
      <c r="A656" s="9" t="s">
        <v>1945</v>
      </c>
    </row>
    <row r="657" spans="1:2" ht="14.45" x14ac:dyDescent="0.3">
      <c r="A657" s="9" t="s">
        <v>1945</v>
      </c>
      <c r="B657" t="s">
        <v>2564</v>
      </c>
    </row>
    <row r="658" spans="1:2" ht="14.45" x14ac:dyDescent="0.3">
      <c r="A658" s="9" t="s">
        <v>1945</v>
      </c>
      <c r="B658" t="s">
        <v>2565</v>
      </c>
    </row>
    <row r="659" spans="1:2" ht="14.45" x14ac:dyDescent="0.3">
      <c r="A659" s="9" t="s">
        <v>1945</v>
      </c>
      <c r="B659" t="s">
        <v>2566</v>
      </c>
    </row>
    <row r="660" spans="1:2" ht="14.45" x14ac:dyDescent="0.3">
      <c r="A660" s="9" t="s">
        <v>1945</v>
      </c>
    </row>
    <row r="661" spans="1:2" ht="14.45" x14ac:dyDescent="0.3">
      <c r="A661" s="9" t="s">
        <v>1945</v>
      </c>
    </row>
    <row r="662" spans="1:2" ht="14.45" x14ac:dyDescent="0.3">
      <c r="A662" s="9" t="s">
        <v>1945</v>
      </c>
      <c r="B662" t="s">
        <v>2583</v>
      </c>
    </row>
    <row r="663" spans="1:2" ht="14.45" x14ac:dyDescent="0.3">
      <c r="A663" s="9" t="s">
        <v>1945</v>
      </c>
      <c r="B663" t="s">
        <v>2587</v>
      </c>
    </row>
    <row r="664" spans="1:2" ht="14.45" x14ac:dyDescent="0.3">
      <c r="A664" s="9" t="s">
        <v>1945</v>
      </c>
      <c r="B664" t="s">
        <v>2588</v>
      </c>
    </row>
    <row r="665" spans="1:2" ht="14.45" x14ac:dyDescent="0.3">
      <c r="A665" s="9" t="s">
        <v>1945</v>
      </c>
      <c r="B665" t="s">
        <v>2590</v>
      </c>
    </row>
    <row r="666" spans="1:2" ht="14.45" x14ac:dyDescent="0.3">
      <c r="A666" s="9" t="s">
        <v>1945</v>
      </c>
      <c r="B666" t="s">
        <v>2593</v>
      </c>
    </row>
    <row r="667" spans="1:2" ht="14.45" x14ac:dyDescent="0.3">
      <c r="A667" s="9" t="s">
        <v>1945</v>
      </c>
    </row>
    <row r="668" spans="1:2" ht="14.45" x14ac:dyDescent="0.3">
      <c r="A668" s="9" t="s">
        <v>1945</v>
      </c>
      <c r="B668" t="s">
        <v>2596</v>
      </c>
    </row>
    <row r="669" spans="1:2" ht="14.45" x14ac:dyDescent="0.3">
      <c r="A669" s="9" t="s">
        <v>1945</v>
      </c>
      <c r="B669" t="s">
        <v>2600</v>
      </c>
    </row>
    <row r="670" spans="1:2" ht="14.45" x14ac:dyDescent="0.3">
      <c r="A670" s="9" t="s">
        <v>1945</v>
      </c>
      <c r="B670" t="s">
        <v>2022</v>
      </c>
    </row>
    <row r="671" spans="1:2" ht="14.45" x14ac:dyDescent="0.3">
      <c r="A671" s="9" t="s">
        <v>1945</v>
      </c>
      <c r="B671" t="s">
        <v>2474</v>
      </c>
    </row>
    <row r="672" spans="1:2" ht="14.45" x14ac:dyDescent="0.3">
      <c r="A672" s="9" t="s">
        <v>1945</v>
      </c>
      <c r="B672" t="s">
        <v>2603</v>
      </c>
    </row>
    <row r="673" spans="1:2" ht="14.45" x14ac:dyDescent="0.3">
      <c r="A673" s="9" t="s">
        <v>1945</v>
      </c>
      <c r="B673" t="s">
        <v>2609</v>
      </c>
    </row>
    <row r="674" spans="1:2" ht="14.45" x14ac:dyDescent="0.3">
      <c r="A674" s="9" t="s">
        <v>1945</v>
      </c>
      <c r="B674" t="s">
        <v>2611</v>
      </c>
    </row>
    <row r="675" spans="1:2" ht="14.45" x14ac:dyDescent="0.3">
      <c r="A675" s="9" t="s">
        <v>1945</v>
      </c>
      <c r="B675" t="s">
        <v>2615</v>
      </c>
    </row>
    <row r="676" spans="1:2" ht="14.45" x14ac:dyDescent="0.3">
      <c r="A676" s="9" t="s">
        <v>1945</v>
      </c>
    </row>
    <row r="677" spans="1:2" ht="14.45" x14ac:dyDescent="0.3">
      <c r="A677" s="9" t="s">
        <v>1945</v>
      </c>
      <c r="B677" t="s">
        <v>2630</v>
      </c>
    </row>
    <row r="678" spans="1:2" ht="14.45" x14ac:dyDescent="0.3">
      <c r="A678" s="9" t="s">
        <v>1945</v>
      </c>
      <c r="B678" t="s">
        <v>2458</v>
      </c>
    </row>
    <row r="679" spans="1:2" ht="14.45" x14ac:dyDescent="0.3">
      <c r="A679" s="9" t="s">
        <v>1945</v>
      </c>
      <c r="B679" t="s">
        <v>2637</v>
      </c>
    </row>
    <row r="680" spans="1:2" ht="14.45" x14ac:dyDescent="0.3">
      <c r="A680" s="9" t="s">
        <v>1945</v>
      </c>
    </row>
    <row r="681" spans="1:2" ht="14.45" x14ac:dyDescent="0.3">
      <c r="A681" s="9" t="s">
        <v>1945</v>
      </c>
      <c r="B681" t="s">
        <v>2640</v>
      </c>
    </row>
    <row r="682" spans="1:2" ht="14.45" x14ac:dyDescent="0.3">
      <c r="A682" s="9" t="s">
        <v>1945</v>
      </c>
      <c r="B682" t="s">
        <v>1982</v>
      </c>
    </row>
    <row r="683" spans="1:2" ht="14.45" x14ac:dyDescent="0.3">
      <c r="A683" s="9" t="s">
        <v>1945</v>
      </c>
      <c r="B683" t="s">
        <v>2652</v>
      </c>
    </row>
    <row r="684" spans="1:2" ht="14.45" x14ac:dyDescent="0.3">
      <c r="A684" s="9" t="s">
        <v>1945</v>
      </c>
      <c r="B684" t="s">
        <v>2654</v>
      </c>
    </row>
    <row r="685" spans="1:2" ht="14.45" x14ac:dyDescent="0.3">
      <c r="A685" s="9" t="s">
        <v>1945</v>
      </c>
      <c r="B685" t="s">
        <v>2567</v>
      </c>
    </row>
    <row r="686" spans="1:2" ht="14.45" x14ac:dyDescent="0.3">
      <c r="A686" s="9" t="s">
        <v>1945</v>
      </c>
    </row>
    <row r="687" spans="1:2" ht="14.45" x14ac:dyDescent="0.3">
      <c r="A687" s="9" t="s">
        <v>1945</v>
      </c>
      <c r="B687" t="s">
        <v>2667</v>
      </c>
    </row>
    <row r="688" spans="1:2" ht="14.45" x14ac:dyDescent="0.3">
      <c r="A688" s="9" t="s">
        <v>1945</v>
      </c>
      <c r="B688" t="s">
        <v>2672</v>
      </c>
    </row>
    <row r="689" spans="1:2" ht="14.45" x14ac:dyDescent="0.3">
      <c r="A689" s="9" t="s">
        <v>1945</v>
      </c>
      <c r="B689" t="s">
        <v>2676</v>
      </c>
    </row>
    <row r="690" spans="1:2" ht="14.45" x14ac:dyDescent="0.3">
      <c r="A690" s="9" t="s">
        <v>1945</v>
      </c>
      <c r="B690" t="s">
        <v>2677</v>
      </c>
    </row>
    <row r="691" spans="1:2" ht="14.45" x14ac:dyDescent="0.3">
      <c r="A691" s="9" t="s">
        <v>1945</v>
      </c>
      <c r="B691" t="s">
        <v>2683</v>
      </c>
    </row>
    <row r="692" spans="1:2" ht="14.45" x14ac:dyDescent="0.3">
      <c r="A692" s="9" t="s">
        <v>1945</v>
      </c>
      <c r="B692" t="s">
        <v>2078</v>
      </c>
    </row>
    <row r="693" spans="1:2" ht="14.45" x14ac:dyDescent="0.3">
      <c r="A693" s="9" t="s">
        <v>1945</v>
      </c>
      <c r="B693" t="s">
        <v>2687</v>
      </c>
    </row>
    <row r="694" spans="1:2" ht="14.45" x14ac:dyDescent="0.3">
      <c r="A694" s="9" t="s">
        <v>1945</v>
      </c>
      <c r="B694" t="s">
        <v>2689</v>
      </c>
    </row>
    <row r="695" spans="1:2" ht="14.45" x14ac:dyDescent="0.3">
      <c r="A695" s="9" t="s">
        <v>1945</v>
      </c>
    </row>
    <row r="696" spans="1:2" ht="14.45" x14ac:dyDescent="0.3">
      <c r="A696" s="9" t="s">
        <v>1945</v>
      </c>
      <c r="B696" t="s">
        <v>2691</v>
      </c>
    </row>
    <row r="697" spans="1:2" ht="14.45" x14ac:dyDescent="0.3">
      <c r="A697" s="9" t="s">
        <v>1945</v>
      </c>
      <c r="B697" t="s">
        <v>2692</v>
      </c>
    </row>
    <row r="698" spans="1:2" ht="14.45" x14ac:dyDescent="0.3">
      <c r="A698" s="9" t="s">
        <v>1945</v>
      </c>
      <c r="B698" t="s">
        <v>2693</v>
      </c>
    </row>
    <row r="699" spans="1:2" ht="14.45" x14ac:dyDescent="0.3">
      <c r="A699" s="9" t="s">
        <v>1945</v>
      </c>
      <c r="B699" t="s">
        <v>2695</v>
      </c>
    </row>
    <row r="700" spans="1:2" ht="14.45" x14ac:dyDescent="0.3">
      <c r="A700" s="9" t="s">
        <v>1945</v>
      </c>
      <c r="B700" t="s">
        <v>2696</v>
      </c>
    </row>
    <row r="701" spans="1:2" ht="14.45" x14ac:dyDescent="0.3">
      <c r="A701" s="9" t="s">
        <v>1945</v>
      </c>
      <c r="B701" t="s">
        <v>2696</v>
      </c>
    </row>
    <row r="702" spans="1:2" ht="14.45" x14ac:dyDescent="0.3">
      <c r="A702" s="9" t="s">
        <v>1945</v>
      </c>
      <c r="B702" t="s">
        <v>2704</v>
      </c>
    </row>
    <row r="703" spans="1:2" ht="14.45" x14ac:dyDescent="0.3">
      <c r="A703" s="9" t="s">
        <v>1945</v>
      </c>
      <c r="B703" t="s">
        <v>2676</v>
      </c>
    </row>
    <row r="704" spans="1:2" ht="14.45" x14ac:dyDescent="0.3">
      <c r="A704" s="9" t="s">
        <v>1945</v>
      </c>
      <c r="B704" t="s">
        <v>2676</v>
      </c>
    </row>
    <row r="705" spans="1:2" ht="14.45" x14ac:dyDescent="0.3">
      <c r="A705" s="9" t="s">
        <v>1945</v>
      </c>
      <c r="B705" t="s">
        <v>2402</v>
      </c>
    </row>
    <row r="706" spans="1:2" ht="14.45" x14ac:dyDescent="0.3">
      <c r="A706" s="9" t="s">
        <v>1945</v>
      </c>
      <c r="B706" t="s">
        <v>2707</v>
      </c>
    </row>
    <row r="707" spans="1:2" ht="14.45" x14ac:dyDescent="0.3">
      <c r="A707" s="9" t="s">
        <v>1945</v>
      </c>
      <c r="B707" t="s">
        <v>2708</v>
      </c>
    </row>
    <row r="708" spans="1:2" ht="14.45" x14ac:dyDescent="0.3">
      <c r="A708" s="9" t="s">
        <v>1945</v>
      </c>
      <c r="B708" t="s">
        <v>2715</v>
      </c>
    </row>
    <row r="709" spans="1:2" ht="14.45" x14ac:dyDescent="0.3">
      <c r="A709" s="9" t="s">
        <v>1945</v>
      </c>
      <c r="B709" t="s">
        <v>2727</v>
      </c>
    </row>
    <row r="710" spans="1:2" ht="14.45" x14ac:dyDescent="0.3">
      <c r="A710" s="9" t="s">
        <v>1945</v>
      </c>
      <c r="B710" t="s">
        <v>2474</v>
      </c>
    </row>
    <row r="711" spans="1:2" ht="14.45" x14ac:dyDescent="0.3">
      <c r="A711" s="9" t="s">
        <v>1945</v>
      </c>
      <c r="B711" t="s">
        <v>2731</v>
      </c>
    </row>
    <row r="712" spans="1:2" ht="14.45" x14ac:dyDescent="0.3">
      <c r="A712" s="9" t="s">
        <v>1945</v>
      </c>
      <c r="B712" t="s">
        <v>2732</v>
      </c>
    </row>
    <row r="713" spans="1:2" ht="14.45" x14ac:dyDescent="0.3">
      <c r="A713" s="9" t="s">
        <v>1945</v>
      </c>
    </row>
    <row r="714" spans="1:2" ht="14.45" x14ac:dyDescent="0.3">
      <c r="A714" s="9" t="s">
        <v>1945</v>
      </c>
      <c r="B714" t="s">
        <v>2736</v>
      </c>
    </row>
    <row r="715" spans="1:2" ht="14.45" x14ac:dyDescent="0.3">
      <c r="A715" s="9" t="s">
        <v>1945</v>
      </c>
    </row>
    <row r="716" spans="1:2" ht="14.45" x14ac:dyDescent="0.3">
      <c r="A716" s="9" t="s">
        <v>1945</v>
      </c>
      <c r="B716" t="s">
        <v>2738</v>
      </c>
    </row>
    <row r="717" spans="1:2" ht="14.45" x14ac:dyDescent="0.3">
      <c r="A717" s="9" t="s">
        <v>2002</v>
      </c>
    </row>
    <row r="718" spans="1:2" ht="14.45" x14ac:dyDescent="0.3">
      <c r="A718" s="9" t="s">
        <v>2002</v>
      </c>
      <c r="B718" t="s">
        <v>2137</v>
      </c>
    </row>
    <row r="719" spans="1:2" ht="14.45" x14ac:dyDescent="0.3">
      <c r="A719" s="9" t="s">
        <v>2002</v>
      </c>
      <c r="B719" t="s">
        <v>2195</v>
      </c>
    </row>
    <row r="720" spans="1:2" ht="14.45" x14ac:dyDescent="0.3">
      <c r="A720" s="9" t="s">
        <v>2002</v>
      </c>
    </row>
    <row r="721" spans="1:2" ht="14.45" x14ac:dyDescent="0.3">
      <c r="A721" s="9" t="s">
        <v>2002</v>
      </c>
    </row>
    <row r="722" spans="1:2" ht="14.45" x14ac:dyDescent="0.3">
      <c r="A722" s="9" t="s">
        <v>2002</v>
      </c>
      <c r="B722" t="s">
        <v>2066</v>
      </c>
    </row>
    <row r="723" spans="1:2" ht="14.45" x14ac:dyDescent="0.3">
      <c r="A723" s="9" t="s">
        <v>2002</v>
      </c>
    </row>
    <row r="724" spans="1:2" ht="14.45" x14ac:dyDescent="0.3">
      <c r="A724" s="9" t="s">
        <v>2002</v>
      </c>
    </row>
    <row r="725" spans="1:2" ht="14.45" x14ac:dyDescent="0.3">
      <c r="A725" s="9" t="s">
        <v>2002</v>
      </c>
    </row>
    <row r="726" spans="1:2" ht="14.45" x14ac:dyDescent="0.3">
      <c r="A726" s="9" t="s">
        <v>2002</v>
      </c>
      <c r="B726" t="s">
        <v>2665</v>
      </c>
    </row>
    <row r="727" spans="1:2" ht="14.45" x14ac:dyDescent="0.3">
      <c r="A727" s="9" t="s">
        <v>2002</v>
      </c>
    </row>
    <row r="728" spans="1:2" ht="14.45" x14ac:dyDescent="0.3">
      <c r="A728" s="9" t="s">
        <v>2131</v>
      </c>
    </row>
    <row r="729" spans="1:2" ht="14.45" x14ac:dyDescent="0.3">
      <c r="A729" s="9" t="s">
        <v>2131</v>
      </c>
    </row>
    <row r="730" spans="1:2" ht="14.45" x14ac:dyDescent="0.3">
      <c r="A730" s="9" t="s">
        <v>2131</v>
      </c>
      <c r="B730" t="s">
        <v>2220</v>
      </c>
    </row>
    <row r="731" spans="1:2" ht="14.45" x14ac:dyDescent="0.3">
      <c r="A731" s="9" t="s">
        <v>2131</v>
      </c>
      <c r="B731" t="s">
        <v>2616</v>
      </c>
    </row>
    <row r="732" spans="1:2" ht="14.45" x14ac:dyDescent="0.3">
      <c r="A732" s="9" t="s">
        <v>2183</v>
      </c>
    </row>
    <row r="733" spans="1:2" ht="14.45" x14ac:dyDescent="0.3">
      <c r="A733" s="9" t="s">
        <v>2183</v>
      </c>
    </row>
    <row r="734" spans="1:2" ht="14.45" x14ac:dyDescent="0.3">
      <c r="A734" s="9" t="s">
        <v>2183</v>
      </c>
    </row>
    <row r="735" spans="1:2" ht="14.45" x14ac:dyDescent="0.3">
      <c r="A735" s="9" t="s">
        <v>2167</v>
      </c>
    </row>
    <row r="736" spans="1:2" ht="14.45" x14ac:dyDescent="0.3">
      <c r="A736" s="9" t="s">
        <v>2167</v>
      </c>
      <c r="B736" t="s">
        <v>2067</v>
      </c>
    </row>
    <row r="737" spans="1:2" ht="14.45" x14ac:dyDescent="0.3">
      <c r="A737" s="9" t="s">
        <v>1987</v>
      </c>
      <c r="B737" t="s">
        <v>1988</v>
      </c>
    </row>
    <row r="738" spans="1:2" ht="14.45" x14ac:dyDescent="0.3">
      <c r="A738" s="9" t="s">
        <v>1987</v>
      </c>
      <c r="B738" t="s">
        <v>2030</v>
      </c>
    </row>
    <row r="739" spans="1:2" ht="14.45" x14ac:dyDescent="0.3">
      <c r="A739" s="9" t="s">
        <v>2092</v>
      </c>
    </row>
    <row r="740" spans="1:2" ht="14.45" x14ac:dyDescent="0.3">
      <c r="A740" s="9" t="s">
        <v>2092</v>
      </c>
      <c r="B740" t="s">
        <v>1937</v>
      </c>
    </row>
    <row r="741" spans="1:2" ht="14.45" x14ac:dyDescent="0.3">
      <c r="A741" s="9" t="s">
        <v>2092</v>
      </c>
      <c r="B741" t="s">
        <v>2263</v>
      </c>
    </row>
    <row r="742" spans="1:2" ht="14.45" x14ac:dyDescent="0.3">
      <c r="A742" s="9" t="s">
        <v>2092</v>
      </c>
      <c r="B742" t="s">
        <v>2263</v>
      </c>
    </row>
    <row r="743" spans="1:2" ht="14.45" x14ac:dyDescent="0.3">
      <c r="A743" s="9" t="s">
        <v>2092</v>
      </c>
      <c r="B743" t="s">
        <v>1937</v>
      </c>
    </row>
    <row r="744" spans="1:2" ht="14.45" x14ac:dyDescent="0.3">
      <c r="A744" s="9" t="s">
        <v>2058</v>
      </c>
    </row>
    <row r="745" spans="1:2" ht="14.45" x14ac:dyDescent="0.3">
      <c r="A745" s="9" t="s">
        <v>2075</v>
      </c>
      <c r="B745" t="s">
        <v>2018</v>
      </c>
    </row>
    <row r="746" spans="1:2" ht="14.45" x14ac:dyDescent="0.3">
      <c r="A746" s="9" t="s">
        <v>2264</v>
      </c>
    </row>
    <row r="747" spans="1:2" ht="14.45" x14ac:dyDescent="0.3">
      <c r="A747" s="9" t="s">
        <v>2264</v>
      </c>
      <c r="B747" t="s">
        <v>2092</v>
      </c>
    </row>
    <row r="748" spans="1:2" ht="14.45" x14ac:dyDescent="0.3">
      <c r="A748" s="9" t="s">
        <v>2264</v>
      </c>
      <c r="B748" t="s">
        <v>2334</v>
      </c>
    </row>
    <row r="749" spans="1:2" ht="14.45" x14ac:dyDescent="0.3">
      <c r="A749" s="9" t="s">
        <v>2264</v>
      </c>
    </row>
    <row r="750" spans="1:2" ht="14.45" x14ac:dyDescent="0.3">
      <c r="A750" s="9" t="s">
        <v>2264</v>
      </c>
      <c r="B750" t="s">
        <v>1937</v>
      </c>
    </row>
    <row r="751" spans="1:2" ht="14.45" x14ac:dyDescent="0.3">
      <c r="A751" s="9" t="s">
        <v>2264</v>
      </c>
    </row>
    <row r="752" spans="1:2" ht="14.45" x14ac:dyDescent="0.3">
      <c r="A752" s="9" t="s">
        <v>2264</v>
      </c>
      <c r="B752" t="s">
        <v>2582</v>
      </c>
    </row>
    <row r="753" spans="1:2" ht="14.45" x14ac:dyDescent="0.3">
      <c r="A753" s="9" t="s">
        <v>2264</v>
      </c>
      <c r="B753" t="s">
        <v>2227</v>
      </c>
    </row>
    <row r="754" spans="1:2" ht="14.45" x14ac:dyDescent="0.3">
      <c r="A754" s="9" t="s">
        <v>2264</v>
      </c>
      <c r="B754" t="s">
        <v>2092</v>
      </c>
    </row>
    <row r="755" spans="1:2" ht="14.45" x14ac:dyDescent="0.3">
      <c r="A755" s="9" t="s">
        <v>2264</v>
      </c>
      <c r="B755" t="s">
        <v>2645</v>
      </c>
    </row>
    <row r="756" spans="1:2" ht="14.45" x14ac:dyDescent="0.3">
      <c r="A756" s="9" t="s">
        <v>2264</v>
      </c>
      <c r="B756" t="s">
        <v>1937</v>
      </c>
    </row>
    <row r="757" spans="1:2" ht="14.45" x14ac:dyDescent="0.3">
      <c r="A757" s="9" t="s">
        <v>2264</v>
      </c>
    </row>
    <row r="758" spans="1:2" ht="14.45" x14ac:dyDescent="0.3">
      <c r="A758" s="9" t="s">
        <v>2264</v>
      </c>
      <c r="B758" t="s">
        <v>2466</v>
      </c>
    </row>
    <row r="759" spans="1:2" ht="14.45" x14ac:dyDescent="0.3">
      <c r="A759" s="9" t="s">
        <v>2264</v>
      </c>
      <c r="B759" t="s">
        <v>2697</v>
      </c>
    </row>
    <row r="760" spans="1:2" ht="14.45" x14ac:dyDescent="0.3">
      <c r="A760" s="9" t="s">
        <v>2264</v>
      </c>
      <c r="B760" t="s">
        <v>2092</v>
      </c>
    </row>
    <row r="761" spans="1:2" ht="14.45" x14ac:dyDescent="0.3">
      <c r="A761" s="9" t="s">
        <v>2264</v>
      </c>
      <c r="B761" t="s">
        <v>2092</v>
      </c>
    </row>
    <row r="762" spans="1:2" ht="14.45" x14ac:dyDescent="0.3">
      <c r="A762" s="9" t="s">
        <v>2118</v>
      </c>
    </row>
    <row r="763" spans="1:2" ht="14.45" x14ac:dyDescent="0.3">
      <c r="A763" s="9" t="s">
        <v>2118</v>
      </c>
    </row>
    <row r="764" spans="1:2" ht="14.45" x14ac:dyDescent="0.3">
      <c r="A764" s="9" t="s">
        <v>1996</v>
      </c>
      <c r="B764" t="s">
        <v>1997</v>
      </c>
    </row>
    <row r="765" spans="1:2" ht="14.45" x14ac:dyDescent="0.3">
      <c r="A765" s="9" t="s">
        <v>1996</v>
      </c>
    </row>
    <row r="766" spans="1:2" ht="14.45" x14ac:dyDescent="0.3">
      <c r="A766" s="9" t="s">
        <v>2354</v>
      </c>
    </row>
    <row r="767" spans="1:2" ht="14.45" x14ac:dyDescent="0.3">
      <c r="A767" s="9" t="s">
        <v>2354</v>
      </c>
      <c r="B767" t="s">
        <v>2401</v>
      </c>
    </row>
    <row r="768" spans="1:2" ht="14.45" x14ac:dyDescent="0.3">
      <c r="A768" s="9" t="s">
        <v>2354</v>
      </c>
    </row>
    <row r="769" spans="1:2" ht="14.45" x14ac:dyDescent="0.3">
      <c r="A769" s="9" t="s">
        <v>2354</v>
      </c>
      <c r="B769" t="s">
        <v>2422</v>
      </c>
    </row>
    <row r="770" spans="1:2" ht="14.45" x14ac:dyDescent="0.3">
      <c r="A770" s="9" t="s">
        <v>2354</v>
      </c>
      <c r="B770" t="s">
        <v>2514</v>
      </c>
    </row>
    <row r="771" spans="1:2" ht="14.45" x14ac:dyDescent="0.3">
      <c r="A771" s="9" t="s">
        <v>2354</v>
      </c>
      <c r="B771" t="s">
        <v>2517</v>
      </c>
    </row>
    <row r="772" spans="1:2" ht="14.45" x14ac:dyDescent="0.3">
      <c r="A772" s="9" t="s">
        <v>2354</v>
      </c>
      <c r="B772" t="s">
        <v>2068</v>
      </c>
    </row>
    <row r="773" spans="1:2" ht="14.45" x14ac:dyDescent="0.3">
      <c r="A773" s="9" t="s">
        <v>2354</v>
      </c>
      <c r="B773" t="s">
        <v>2674</v>
      </c>
    </row>
    <row r="774" spans="1:2" ht="14.45" x14ac:dyDescent="0.3">
      <c r="A774" s="9" t="s">
        <v>1971</v>
      </c>
    </row>
    <row r="775" spans="1:2" ht="14.45" x14ac:dyDescent="0.3">
      <c r="A775" s="9" t="s">
        <v>1971</v>
      </c>
    </row>
    <row r="776" spans="1:2" ht="14.45" x14ac:dyDescent="0.3">
      <c r="A776" s="9" t="s">
        <v>1971</v>
      </c>
      <c r="B776" t="s">
        <v>2057</v>
      </c>
    </row>
    <row r="777" spans="1:2" ht="14.45" x14ac:dyDescent="0.3">
      <c r="A777" s="9" t="s">
        <v>1971</v>
      </c>
      <c r="B777" t="s">
        <v>2002</v>
      </c>
    </row>
    <row r="778" spans="1:2" ht="14.45" x14ac:dyDescent="0.3">
      <c r="A778" s="9" t="s">
        <v>1971</v>
      </c>
      <c r="B778" t="s">
        <v>2002</v>
      </c>
    </row>
    <row r="779" spans="1:2" ht="14.45" x14ac:dyDescent="0.3">
      <c r="A779" s="9" t="s">
        <v>1971</v>
      </c>
    </row>
    <row r="780" spans="1:2" ht="14.45" x14ac:dyDescent="0.3">
      <c r="A780" s="9" t="s">
        <v>2308</v>
      </c>
    </row>
    <row r="781" spans="1:2" ht="14.45" x14ac:dyDescent="0.3">
      <c r="A781" s="9" t="s">
        <v>2308</v>
      </c>
    </row>
    <row r="782" spans="1:2" ht="14.45" x14ac:dyDescent="0.3">
      <c r="A782" s="9" t="s">
        <v>1956</v>
      </c>
    </row>
    <row r="783" spans="1:2" ht="14.45" x14ac:dyDescent="0.3">
      <c r="A783" s="9" t="s">
        <v>1956</v>
      </c>
      <c r="B783" t="s">
        <v>1945</v>
      </c>
    </row>
    <row r="784" spans="1:2" ht="14.45" x14ac:dyDescent="0.3">
      <c r="A784" s="9" t="s">
        <v>1956</v>
      </c>
    </row>
    <row r="785" spans="1:2" ht="14.45" x14ac:dyDescent="0.3">
      <c r="A785" s="9" t="s">
        <v>1956</v>
      </c>
    </row>
    <row r="786" spans="1:2" ht="14.45" x14ac:dyDescent="0.3">
      <c r="A786" s="9" t="s">
        <v>1956</v>
      </c>
    </row>
    <row r="787" spans="1:2" ht="14.45" x14ac:dyDescent="0.3">
      <c r="A787" s="9" t="s">
        <v>1956</v>
      </c>
    </row>
    <row r="788" spans="1:2" ht="14.45" x14ac:dyDescent="0.3">
      <c r="A788" s="9" t="s">
        <v>1956</v>
      </c>
    </row>
    <row r="789" spans="1:2" ht="14.45" x14ac:dyDescent="0.3">
      <c r="A789" s="9" t="s">
        <v>1956</v>
      </c>
    </row>
    <row r="790" spans="1:2" ht="14.45" x14ac:dyDescent="0.3">
      <c r="A790" s="9" t="s">
        <v>1956</v>
      </c>
    </row>
    <row r="791" spans="1:2" ht="14.45" x14ac:dyDescent="0.3">
      <c r="A791" s="9" t="s">
        <v>1956</v>
      </c>
    </row>
    <row r="792" spans="1:2" ht="14.45" x14ac:dyDescent="0.3">
      <c r="A792" s="9" t="s">
        <v>1956</v>
      </c>
    </row>
    <row r="793" spans="1:2" ht="14.45" x14ac:dyDescent="0.3">
      <c r="A793" s="9" t="s">
        <v>1956</v>
      </c>
      <c r="B793" t="s">
        <v>2361</v>
      </c>
    </row>
    <row r="794" spans="1:2" ht="14.45" x14ac:dyDescent="0.3">
      <c r="A794" s="9" t="s">
        <v>1956</v>
      </c>
    </row>
    <row r="795" spans="1:2" ht="14.45" x14ac:dyDescent="0.3">
      <c r="A795" s="9" t="s">
        <v>1956</v>
      </c>
      <c r="B795" t="s">
        <v>2054</v>
      </c>
    </row>
    <row r="796" spans="1:2" ht="14.45" x14ac:dyDescent="0.3">
      <c r="A796" s="9" t="s">
        <v>1956</v>
      </c>
    </row>
    <row r="797" spans="1:2" ht="14.45" x14ac:dyDescent="0.3">
      <c r="A797" s="9" t="s">
        <v>1956</v>
      </c>
    </row>
    <row r="798" spans="1:2" ht="14.45" x14ac:dyDescent="0.3">
      <c r="A798" s="9" t="s">
        <v>2488</v>
      </c>
      <c r="B798" t="s">
        <v>1978</v>
      </c>
    </row>
    <row r="799" spans="1:2" ht="14.45" x14ac:dyDescent="0.3">
      <c r="A799" s="9" t="s">
        <v>1974</v>
      </c>
    </row>
    <row r="800" spans="1:2" ht="14.45" x14ac:dyDescent="0.3">
      <c r="A800" s="9" t="s">
        <v>1974</v>
      </c>
    </row>
    <row r="801" spans="1:2" ht="14.45" x14ac:dyDescent="0.3">
      <c r="A801" s="9" t="s">
        <v>2033</v>
      </c>
    </row>
    <row r="802" spans="1:2" ht="14.45" x14ac:dyDescent="0.3">
      <c r="A802" s="9" t="s">
        <v>2033</v>
      </c>
      <c r="B802" t="s">
        <v>2092</v>
      </c>
    </row>
    <row r="803" spans="1:2" ht="14.45" x14ac:dyDescent="0.3">
      <c r="A803" s="9" t="s">
        <v>2033</v>
      </c>
      <c r="B803" t="s">
        <v>1994</v>
      </c>
    </row>
    <row r="804" spans="1:2" ht="14.45" x14ac:dyDescent="0.3">
      <c r="A804" s="9" t="s">
        <v>2033</v>
      </c>
      <c r="B804" t="s">
        <v>2489</v>
      </c>
    </row>
    <row r="805" spans="1:2" ht="14.45" x14ac:dyDescent="0.3">
      <c r="A805" s="9" t="s">
        <v>2033</v>
      </c>
    </row>
    <row r="806" spans="1:2" ht="14.45" x14ac:dyDescent="0.3">
      <c r="A806" s="9" t="s">
        <v>2033</v>
      </c>
    </row>
    <row r="807" spans="1:2" ht="14.45" x14ac:dyDescent="0.3">
      <c r="A807" s="9" t="s">
        <v>2381</v>
      </c>
    </row>
    <row r="808" spans="1:2" ht="14.45" x14ac:dyDescent="0.3">
      <c r="A808" s="9" t="s">
        <v>2381</v>
      </c>
      <c r="B808" t="s">
        <v>2698</v>
      </c>
    </row>
    <row r="809" spans="1:2" ht="14.45" x14ac:dyDescent="0.3">
      <c r="A809" s="9" t="s">
        <v>2106</v>
      </c>
    </row>
    <row r="810" spans="1:2" ht="14.45" x14ac:dyDescent="0.3">
      <c r="A810" s="9" t="s">
        <v>2106</v>
      </c>
    </row>
    <row r="811" spans="1:2" ht="14.45" x14ac:dyDescent="0.3">
      <c r="A811" s="9" t="s">
        <v>2106</v>
      </c>
    </row>
    <row r="812" spans="1:2" ht="14.45" x14ac:dyDescent="0.3">
      <c r="A812" s="9" t="s">
        <v>2106</v>
      </c>
    </row>
    <row r="813" spans="1:2" ht="14.45" x14ac:dyDescent="0.3">
      <c r="A813" s="9" t="s">
        <v>2106</v>
      </c>
    </row>
    <row r="814" spans="1:2" ht="14.45" x14ac:dyDescent="0.3">
      <c r="A814" s="9" t="s">
        <v>2106</v>
      </c>
    </row>
    <row r="815" spans="1:2" ht="14.45" x14ac:dyDescent="0.3">
      <c r="A815" s="9" t="s">
        <v>2106</v>
      </c>
    </row>
    <row r="816" spans="1:2" ht="14.45" x14ac:dyDescent="0.3">
      <c r="A816" s="9" t="s">
        <v>2106</v>
      </c>
    </row>
    <row r="817" spans="1:2" ht="14.45" x14ac:dyDescent="0.3">
      <c r="A817" s="9" t="s">
        <v>2106</v>
      </c>
    </row>
    <row r="818" spans="1:2" ht="14.45" x14ac:dyDescent="0.3">
      <c r="A818" s="9" t="s">
        <v>2106</v>
      </c>
    </row>
    <row r="819" spans="1:2" ht="14.45" x14ac:dyDescent="0.3">
      <c r="A819" s="9" t="s">
        <v>2106</v>
      </c>
    </row>
    <row r="820" spans="1:2" ht="14.45" x14ac:dyDescent="0.3">
      <c r="A820" s="9" t="s">
        <v>2106</v>
      </c>
    </row>
    <row r="821" spans="1:2" ht="14.45" x14ac:dyDescent="0.3">
      <c r="A821" s="9" t="s">
        <v>2106</v>
      </c>
    </row>
    <row r="822" spans="1:2" ht="14.45" x14ac:dyDescent="0.3">
      <c r="A822" s="9" t="s">
        <v>2106</v>
      </c>
    </row>
    <row r="823" spans="1:2" ht="14.45" x14ac:dyDescent="0.3">
      <c r="A823" s="9" t="s">
        <v>2106</v>
      </c>
    </row>
    <row r="824" spans="1:2" ht="14.45" x14ac:dyDescent="0.3">
      <c r="A824" s="9" t="s">
        <v>2106</v>
      </c>
    </row>
    <row r="825" spans="1:2" ht="14.45" x14ac:dyDescent="0.3">
      <c r="A825" s="9" t="s">
        <v>2106</v>
      </c>
    </row>
    <row r="826" spans="1:2" ht="14.45" x14ac:dyDescent="0.3">
      <c r="A826" s="9" t="s">
        <v>2106</v>
      </c>
    </row>
    <row r="827" spans="1:2" ht="14.45" x14ac:dyDescent="0.3">
      <c r="A827" s="9" t="s">
        <v>2106</v>
      </c>
    </row>
    <row r="828" spans="1:2" ht="14.45" x14ac:dyDescent="0.3">
      <c r="A828" s="9" t="s">
        <v>2106</v>
      </c>
    </row>
    <row r="829" spans="1:2" ht="14.45" x14ac:dyDescent="0.3">
      <c r="A829" s="9" t="s">
        <v>2106</v>
      </c>
    </row>
    <row r="830" spans="1:2" ht="14.45" x14ac:dyDescent="0.3">
      <c r="A830" s="9" t="s">
        <v>2106</v>
      </c>
    </row>
    <row r="831" spans="1:2" ht="14.45" x14ac:dyDescent="0.3">
      <c r="A831" s="9" t="s">
        <v>2106</v>
      </c>
    </row>
    <row r="832" spans="1:2" ht="14.45" x14ac:dyDescent="0.3">
      <c r="A832" s="9" t="s">
        <v>2106</v>
      </c>
      <c r="B832" t="s">
        <v>2418</v>
      </c>
    </row>
    <row r="833" spans="1:2" ht="14.45" x14ac:dyDescent="0.3">
      <c r="A833" s="9" t="s">
        <v>2106</v>
      </c>
    </row>
    <row r="834" spans="1:2" ht="14.45" x14ac:dyDescent="0.3">
      <c r="A834" s="9" t="s">
        <v>2106</v>
      </c>
    </row>
    <row r="835" spans="1:2" ht="14.45" x14ac:dyDescent="0.3">
      <c r="A835" s="9" t="s">
        <v>2106</v>
      </c>
    </row>
    <row r="836" spans="1:2" ht="14.45" x14ac:dyDescent="0.3">
      <c r="A836" s="9" t="s">
        <v>2106</v>
      </c>
    </row>
    <row r="837" spans="1:2" ht="14.45" x14ac:dyDescent="0.3">
      <c r="A837" s="9" t="s">
        <v>2106</v>
      </c>
      <c r="B837" t="s">
        <v>2464</v>
      </c>
    </row>
    <row r="838" spans="1:2" ht="14.45" x14ac:dyDescent="0.3">
      <c r="A838" s="9" t="s">
        <v>2106</v>
      </c>
    </row>
    <row r="839" spans="1:2" ht="14.45" x14ac:dyDescent="0.3">
      <c r="A839" s="9" t="s">
        <v>2106</v>
      </c>
    </row>
    <row r="840" spans="1:2" ht="14.45" x14ac:dyDescent="0.3">
      <c r="A840" s="9" t="s">
        <v>2106</v>
      </c>
    </row>
    <row r="841" spans="1:2" ht="14.45" x14ac:dyDescent="0.3">
      <c r="A841" s="9" t="s">
        <v>2106</v>
      </c>
    </row>
    <row r="842" spans="1:2" ht="14.45" x14ac:dyDescent="0.3">
      <c r="A842" s="9" t="s">
        <v>2106</v>
      </c>
    </row>
    <row r="843" spans="1:2" ht="14.45" x14ac:dyDescent="0.3">
      <c r="A843" s="9" t="s">
        <v>2106</v>
      </c>
    </row>
    <row r="844" spans="1:2" ht="14.45" x14ac:dyDescent="0.3">
      <c r="A844" s="9" t="s">
        <v>1997</v>
      </c>
      <c r="B844" t="s">
        <v>1945</v>
      </c>
    </row>
    <row r="845" spans="1:2" ht="14.45" x14ac:dyDescent="0.3">
      <c r="A845" s="9" t="s">
        <v>1997</v>
      </c>
    </row>
    <row r="846" spans="1:2" ht="14.45" x14ac:dyDescent="0.3">
      <c r="A846" s="9" t="s">
        <v>1997</v>
      </c>
    </row>
    <row r="847" spans="1:2" ht="14.45" x14ac:dyDescent="0.3">
      <c r="A847" s="9" t="s">
        <v>1997</v>
      </c>
    </row>
    <row r="848" spans="1:2" ht="14.45" x14ac:dyDescent="0.3">
      <c r="A848" s="9" t="s">
        <v>1997</v>
      </c>
    </row>
    <row r="849" spans="1:2" ht="14.45" x14ac:dyDescent="0.3">
      <c r="A849" s="9" t="s">
        <v>1997</v>
      </c>
    </row>
    <row r="850" spans="1:2" ht="14.45" x14ac:dyDescent="0.3">
      <c r="A850" s="9" t="s">
        <v>1997</v>
      </c>
    </row>
    <row r="851" spans="1:2" ht="14.45" x14ac:dyDescent="0.3">
      <c r="A851" s="9" t="s">
        <v>1997</v>
      </c>
    </row>
    <row r="852" spans="1:2" ht="14.45" x14ac:dyDescent="0.3">
      <c r="A852" s="9" t="s">
        <v>2723</v>
      </c>
      <c r="B852" t="s">
        <v>2724</v>
      </c>
    </row>
    <row r="853" spans="1:2" ht="14.45" x14ac:dyDescent="0.3">
      <c r="A853" s="9" t="s">
        <v>2049</v>
      </c>
    </row>
    <row r="854" spans="1:2" ht="14.45" x14ac:dyDescent="0.3">
      <c r="A854" s="9" t="s">
        <v>2049</v>
      </c>
    </row>
    <row r="855" spans="1:2" ht="14.45" x14ac:dyDescent="0.3">
      <c r="A855" s="9" t="s">
        <v>2049</v>
      </c>
      <c r="B855" t="s">
        <v>2059</v>
      </c>
    </row>
    <row r="856" spans="1:2" ht="14.45" x14ac:dyDescent="0.3">
      <c r="A856" s="9" t="s">
        <v>2049</v>
      </c>
    </row>
    <row r="857" spans="1:2" ht="14.45" x14ac:dyDescent="0.3">
      <c r="A857" s="9" t="s">
        <v>2049</v>
      </c>
      <c r="B857" t="s">
        <v>2078</v>
      </c>
    </row>
    <row r="858" spans="1:2" ht="14.45" x14ac:dyDescent="0.3">
      <c r="A858" s="9" t="s">
        <v>2049</v>
      </c>
      <c r="B858" t="s">
        <v>2459</v>
      </c>
    </row>
    <row r="859" spans="1:2" ht="14.45" x14ac:dyDescent="0.3">
      <c r="A859" s="9" t="s">
        <v>2049</v>
      </c>
    </row>
    <row r="860" spans="1:2" ht="14.45" x14ac:dyDescent="0.3">
      <c r="A860" s="9" t="s">
        <v>2049</v>
      </c>
      <c r="B860" t="s">
        <v>2506</v>
      </c>
    </row>
    <row r="861" spans="1:2" ht="14.45" x14ac:dyDescent="0.3">
      <c r="A861" s="9" t="s">
        <v>2049</v>
      </c>
      <c r="B861" t="s">
        <v>2655</v>
      </c>
    </row>
    <row r="862" spans="1:2" ht="14.45" x14ac:dyDescent="0.3">
      <c r="A862" s="9" t="s">
        <v>2049</v>
      </c>
    </row>
    <row r="863" spans="1:2" ht="14.45" x14ac:dyDescent="0.3">
      <c r="A863" s="9" t="s">
        <v>2035</v>
      </c>
    </row>
    <row r="864" spans="1:2" ht="14.45" x14ac:dyDescent="0.3">
      <c r="A864" s="9" t="s">
        <v>2035</v>
      </c>
    </row>
    <row r="865" spans="1:2" ht="14.45" x14ac:dyDescent="0.3">
      <c r="A865" s="9" t="s">
        <v>2000</v>
      </c>
    </row>
    <row r="866" spans="1:2" ht="14.45" x14ac:dyDescent="0.3">
      <c r="A866" s="9" t="s">
        <v>2000</v>
      </c>
      <c r="B866" t="s">
        <v>1953</v>
      </c>
    </row>
    <row r="867" spans="1:2" ht="14.45" x14ac:dyDescent="0.3">
      <c r="A867" s="9" t="s">
        <v>2000</v>
      </c>
    </row>
    <row r="868" spans="1:2" ht="14.45" x14ac:dyDescent="0.3">
      <c r="A868" s="9" t="s">
        <v>2000</v>
      </c>
      <c r="B868" t="s">
        <v>1959</v>
      </c>
    </row>
    <row r="869" spans="1:2" ht="14.45" x14ac:dyDescent="0.3">
      <c r="A869" s="9" t="s">
        <v>2000</v>
      </c>
    </row>
    <row r="870" spans="1:2" ht="14.45" x14ac:dyDescent="0.3">
      <c r="A870" s="9" t="s">
        <v>2000</v>
      </c>
    </row>
    <row r="871" spans="1:2" ht="14.45" x14ac:dyDescent="0.3">
      <c r="A871" s="9" t="s">
        <v>2000</v>
      </c>
    </row>
    <row r="872" spans="1:2" ht="14.45" x14ac:dyDescent="0.3">
      <c r="A872" s="9" t="s">
        <v>2000</v>
      </c>
      <c r="B872" t="s">
        <v>1945</v>
      </c>
    </row>
    <row r="873" spans="1:2" ht="14.45" x14ac:dyDescent="0.3">
      <c r="A873" s="9" t="s">
        <v>2000</v>
      </c>
    </row>
    <row r="874" spans="1:2" ht="14.45" x14ac:dyDescent="0.3">
      <c r="A874" s="9" t="s">
        <v>2000</v>
      </c>
      <c r="B874" t="s">
        <v>1944</v>
      </c>
    </row>
    <row r="875" spans="1:2" ht="14.45" x14ac:dyDescent="0.3">
      <c r="A875" s="9" t="s">
        <v>2000</v>
      </c>
    </row>
    <row r="876" spans="1:2" ht="14.45" x14ac:dyDescent="0.3">
      <c r="A876" s="9" t="s">
        <v>2000</v>
      </c>
    </row>
    <row r="877" spans="1:2" ht="14.45" x14ac:dyDescent="0.3">
      <c r="A877" s="9" t="s">
        <v>2000</v>
      </c>
      <c r="B877" t="s">
        <v>2575</v>
      </c>
    </row>
    <row r="878" spans="1:2" ht="14.45" x14ac:dyDescent="0.3">
      <c r="A878" s="9" t="s">
        <v>2000</v>
      </c>
      <c r="B878" t="s">
        <v>2474</v>
      </c>
    </row>
    <row r="879" spans="1:2" ht="14.45" x14ac:dyDescent="0.3">
      <c r="A879" s="9" t="s">
        <v>2000</v>
      </c>
      <c r="B879" t="s">
        <v>2717</v>
      </c>
    </row>
    <row r="880" spans="1:2" ht="14.45" x14ac:dyDescent="0.3">
      <c r="A880" s="9" t="s">
        <v>2000</v>
      </c>
    </row>
    <row r="881" spans="1:2" ht="14.45" x14ac:dyDescent="0.3">
      <c r="A881" s="9" t="s">
        <v>1999</v>
      </c>
      <c r="B881" t="s">
        <v>1947</v>
      </c>
    </row>
    <row r="882" spans="1:2" ht="14.45" x14ac:dyDescent="0.3">
      <c r="A882" s="9" t="s">
        <v>1999</v>
      </c>
      <c r="B882" t="s">
        <v>1947</v>
      </c>
    </row>
    <row r="883" spans="1:2" ht="14.45" x14ac:dyDescent="0.3">
      <c r="A883" s="9" t="s">
        <v>1999</v>
      </c>
      <c r="B883" t="s">
        <v>2047</v>
      </c>
    </row>
    <row r="884" spans="1:2" ht="14.45" x14ac:dyDescent="0.3">
      <c r="A884" s="9" t="s">
        <v>1999</v>
      </c>
    </row>
    <row r="885" spans="1:2" ht="14.45" x14ac:dyDescent="0.3">
      <c r="A885" s="9" t="s">
        <v>1999</v>
      </c>
    </row>
    <row r="886" spans="1:2" ht="14.45" x14ac:dyDescent="0.3">
      <c r="A886" s="9" t="s">
        <v>1999</v>
      </c>
    </row>
    <row r="887" spans="1:2" ht="14.45" x14ac:dyDescent="0.3">
      <c r="A887" s="9" t="s">
        <v>1999</v>
      </c>
    </row>
    <row r="888" spans="1:2" ht="14.45" x14ac:dyDescent="0.3">
      <c r="A888" s="9" t="s">
        <v>1999</v>
      </c>
      <c r="B888" t="s">
        <v>2125</v>
      </c>
    </row>
    <row r="889" spans="1:2" ht="14.45" x14ac:dyDescent="0.3">
      <c r="A889" s="9" t="s">
        <v>1999</v>
      </c>
    </row>
    <row r="890" spans="1:2" ht="14.45" x14ac:dyDescent="0.3">
      <c r="A890" s="9" t="s">
        <v>1999</v>
      </c>
      <c r="B890" t="s">
        <v>2069</v>
      </c>
    </row>
    <row r="891" spans="1:2" ht="14.45" x14ac:dyDescent="0.3">
      <c r="A891" s="9" t="s">
        <v>1999</v>
      </c>
    </row>
    <row r="892" spans="1:2" ht="14.45" x14ac:dyDescent="0.3">
      <c r="A892" s="9" t="s">
        <v>1999</v>
      </c>
    </row>
    <row r="893" spans="1:2" ht="14.45" x14ac:dyDescent="0.3">
      <c r="A893" s="9" t="s">
        <v>1999</v>
      </c>
    </row>
    <row r="894" spans="1:2" ht="14.45" x14ac:dyDescent="0.3">
      <c r="A894" s="9" t="s">
        <v>1999</v>
      </c>
    </row>
    <row r="895" spans="1:2" ht="14.45" x14ac:dyDescent="0.3">
      <c r="A895" s="9" t="s">
        <v>1999</v>
      </c>
      <c r="B895" t="s">
        <v>2269</v>
      </c>
    </row>
    <row r="896" spans="1:2" ht="14.45" x14ac:dyDescent="0.3">
      <c r="A896" s="9" t="s">
        <v>1999</v>
      </c>
      <c r="B896" t="s">
        <v>2297</v>
      </c>
    </row>
    <row r="897" spans="1:2" ht="14.45" x14ac:dyDescent="0.3">
      <c r="A897" s="9" t="s">
        <v>1999</v>
      </c>
    </row>
    <row r="898" spans="1:2" ht="14.45" x14ac:dyDescent="0.3">
      <c r="A898" s="9" t="s">
        <v>1999</v>
      </c>
    </row>
    <row r="899" spans="1:2" ht="14.45" x14ac:dyDescent="0.3">
      <c r="A899" s="9" t="s">
        <v>1999</v>
      </c>
      <c r="B899" t="s">
        <v>1983</v>
      </c>
    </row>
    <row r="900" spans="1:2" ht="14.45" x14ac:dyDescent="0.3">
      <c r="A900" s="9" t="s">
        <v>1999</v>
      </c>
    </row>
    <row r="901" spans="1:2" ht="14.45" x14ac:dyDescent="0.3">
      <c r="A901" s="9" t="s">
        <v>1999</v>
      </c>
    </row>
    <row r="902" spans="1:2" ht="14.45" x14ac:dyDescent="0.3">
      <c r="A902" s="9" t="s">
        <v>1999</v>
      </c>
    </row>
    <row r="903" spans="1:2" ht="14.45" x14ac:dyDescent="0.3">
      <c r="A903" s="9" t="s">
        <v>1999</v>
      </c>
    </row>
    <row r="904" spans="1:2" ht="14.45" x14ac:dyDescent="0.3">
      <c r="A904" s="9" t="s">
        <v>1999</v>
      </c>
    </row>
    <row r="905" spans="1:2" ht="14.45" x14ac:dyDescent="0.3">
      <c r="A905" s="9" t="s">
        <v>1999</v>
      </c>
    </row>
    <row r="906" spans="1:2" ht="14.45" x14ac:dyDescent="0.3">
      <c r="A906" s="9" t="s">
        <v>1999</v>
      </c>
    </row>
    <row r="907" spans="1:2" ht="14.45" x14ac:dyDescent="0.3">
      <c r="A907" s="9" t="s">
        <v>1999</v>
      </c>
      <c r="B907" t="s">
        <v>2004</v>
      </c>
    </row>
    <row r="908" spans="1:2" ht="14.45" x14ac:dyDescent="0.3">
      <c r="A908" s="9" t="s">
        <v>1999</v>
      </c>
      <c r="B908" t="s">
        <v>2369</v>
      </c>
    </row>
    <row r="909" spans="1:2" ht="14.45" x14ac:dyDescent="0.3">
      <c r="A909" s="9" t="s">
        <v>1999</v>
      </c>
      <c r="B909" t="s">
        <v>2004</v>
      </c>
    </row>
    <row r="910" spans="1:2" ht="14.45" x14ac:dyDescent="0.3">
      <c r="A910" s="9" t="s">
        <v>1999</v>
      </c>
    </row>
    <row r="911" spans="1:2" ht="14.45" x14ac:dyDescent="0.3">
      <c r="A911" s="9" t="s">
        <v>1999</v>
      </c>
      <c r="B911" t="s">
        <v>2534</v>
      </c>
    </row>
    <row r="912" spans="1:2" ht="14.45" x14ac:dyDescent="0.3">
      <c r="A912" s="9" t="s">
        <v>1999</v>
      </c>
      <c r="B912" t="s">
        <v>2149</v>
      </c>
    </row>
    <row r="913" spans="1:2" ht="14.45" x14ac:dyDescent="0.3">
      <c r="A913" s="9" t="s">
        <v>1999</v>
      </c>
      <c r="B913" t="s">
        <v>2545</v>
      </c>
    </row>
    <row r="914" spans="1:2" ht="14.45" x14ac:dyDescent="0.3">
      <c r="A914" s="9" t="s">
        <v>1999</v>
      </c>
    </row>
    <row r="915" spans="1:2" ht="14.45" x14ac:dyDescent="0.3">
      <c r="A915" s="9" t="s">
        <v>1999</v>
      </c>
    </row>
    <row r="916" spans="1:2" ht="14.45" x14ac:dyDescent="0.3">
      <c r="A916" s="9" t="s">
        <v>1999</v>
      </c>
      <c r="B916" t="s">
        <v>2271</v>
      </c>
    </row>
    <row r="917" spans="1:2" ht="14.45" x14ac:dyDescent="0.3">
      <c r="A917" s="9" t="s">
        <v>1999</v>
      </c>
    </row>
    <row r="918" spans="1:2" ht="14.45" x14ac:dyDescent="0.3">
      <c r="A918" s="9" t="s">
        <v>1999</v>
      </c>
      <c r="B918" t="s">
        <v>2659</v>
      </c>
    </row>
    <row r="919" spans="1:2" ht="14.45" x14ac:dyDescent="0.3">
      <c r="A919" s="9" t="s">
        <v>1999</v>
      </c>
    </row>
    <row r="920" spans="1:2" ht="14.45" x14ac:dyDescent="0.3">
      <c r="A920" s="9" t="s">
        <v>1999</v>
      </c>
      <c r="B920" t="s">
        <v>2722</v>
      </c>
    </row>
    <row r="921" spans="1:2" ht="14.45" x14ac:dyDescent="0.3">
      <c r="A921" s="9" t="s">
        <v>1999</v>
      </c>
    </row>
    <row r="922" spans="1:2" ht="14.45" x14ac:dyDescent="0.3">
      <c r="A922" s="9" t="s">
        <v>2065</v>
      </c>
    </row>
    <row r="923" spans="1:2" ht="14.45" x14ac:dyDescent="0.3">
      <c r="A923" s="9" t="s">
        <v>2065</v>
      </c>
    </row>
    <row r="924" spans="1:2" ht="14.45" x14ac:dyDescent="0.3">
      <c r="A924" s="9" t="s">
        <v>2065</v>
      </c>
    </row>
    <row r="925" spans="1:2" ht="14.45" x14ac:dyDescent="0.3">
      <c r="A925" s="9" t="s">
        <v>2065</v>
      </c>
    </row>
    <row r="926" spans="1:2" ht="14.45" x14ac:dyDescent="0.3">
      <c r="A926" s="9" t="s">
        <v>2065</v>
      </c>
    </row>
    <row r="927" spans="1:2" ht="14.45" x14ac:dyDescent="0.3">
      <c r="A927" s="9" t="s">
        <v>2065</v>
      </c>
    </row>
    <row r="928" spans="1:2" ht="14.45" x14ac:dyDescent="0.3">
      <c r="A928" s="9" t="s">
        <v>2196</v>
      </c>
      <c r="B928" t="s">
        <v>2197</v>
      </c>
    </row>
    <row r="929" spans="1:2" ht="14.45" x14ac:dyDescent="0.3">
      <c r="A929" s="9" t="s">
        <v>2196</v>
      </c>
    </row>
    <row r="930" spans="1:2" ht="14.45" x14ac:dyDescent="0.3">
      <c r="A930" s="9" t="s">
        <v>2196</v>
      </c>
    </row>
    <row r="931" spans="1:2" ht="14.45" x14ac:dyDescent="0.3">
      <c r="A931" s="9" t="s">
        <v>2196</v>
      </c>
    </row>
    <row r="932" spans="1:2" ht="14.45" x14ac:dyDescent="0.3">
      <c r="A932" s="9" t="s">
        <v>2196</v>
      </c>
    </row>
    <row r="933" spans="1:2" ht="14.45" x14ac:dyDescent="0.3">
      <c r="A933" s="9" t="s">
        <v>2196</v>
      </c>
      <c r="B933" t="s">
        <v>2400</v>
      </c>
    </row>
    <row r="934" spans="1:2" ht="14.45" x14ac:dyDescent="0.3">
      <c r="A934" s="9" t="s">
        <v>2196</v>
      </c>
    </row>
    <row r="935" spans="1:2" ht="14.45" x14ac:dyDescent="0.3">
      <c r="A935" s="9" t="s">
        <v>2196</v>
      </c>
      <c r="B935" t="s">
        <v>2423</v>
      </c>
    </row>
    <row r="936" spans="1:2" ht="14.45" x14ac:dyDescent="0.3">
      <c r="A936" s="9" t="s">
        <v>1963</v>
      </c>
    </row>
    <row r="937" spans="1:2" ht="14.45" x14ac:dyDescent="0.3">
      <c r="A937" s="9" t="s">
        <v>1963</v>
      </c>
    </row>
    <row r="938" spans="1:2" ht="14.45" x14ac:dyDescent="0.3">
      <c r="A938" s="9" t="s">
        <v>1963</v>
      </c>
    </row>
    <row r="939" spans="1:2" ht="14.45" x14ac:dyDescent="0.3">
      <c r="A939" s="9" t="s">
        <v>1963</v>
      </c>
    </row>
    <row r="940" spans="1:2" ht="14.45" x14ac:dyDescent="0.3">
      <c r="A940" s="9" t="s">
        <v>2234</v>
      </c>
      <c r="B940" t="s">
        <v>2087</v>
      </c>
    </row>
    <row r="941" spans="1:2" ht="14.45" x14ac:dyDescent="0.3">
      <c r="A941" s="9" t="s">
        <v>2234</v>
      </c>
      <c r="B941" t="s">
        <v>2295</v>
      </c>
    </row>
    <row r="942" spans="1:2" ht="14.45" x14ac:dyDescent="0.3">
      <c r="A942" s="9" t="s">
        <v>2234</v>
      </c>
      <c r="B942" t="s">
        <v>2380</v>
      </c>
    </row>
    <row r="943" spans="1:2" ht="14.45" x14ac:dyDescent="0.3">
      <c r="A943" s="9" t="s">
        <v>2234</v>
      </c>
      <c r="B943" t="s">
        <v>2509</v>
      </c>
    </row>
    <row r="944" spans="1:2" ht="14.45" x14ac:dyDescent="0.3">
      <c r="A944" s="9" t="s">
        <v>2234</v>
      </c>
      <c r="B944" t="s">
        <v>2530</v>
      </c>
    </row>
    <row r="945" spans="1:2" ht="14.45" x14ac:dyDescent="0.3">
      <c r="A945" s="9" t="s">
        <v>2269</v>
      </c>
      <c r="B945" t="s">
        <v>1999</v>
      </c>
    </row>
    <row r="946" spans="1:2" ht="14.45" x14ac:dyDescent="0.3">
      <c r="A946" s="9" t="s">
        <v>2269</v>
      </c>
      <c r="B946" t="s">
        <v>1999</v>
      </c>
    </row>
    <row r="947" spans="1:2" ht="14.45" x14ac:dyDescent="0.3">
      <c r="A947" s="9" t="s">
        <v>2269</v>
      </c>
    </row>
    <row r="948" spans="1:2" ht="14.45" x14ac:dyDescent="0.3">
      <c r="A948" s="9" t="s">
        <v>2269</v>
      </c>
    </row>
    <row r="949" spans="1:2" ht="14.45" x14ac:dyDescent="0.3">
      <c r="A949" s="9" t="s">
        <v>2269</v>
      </c>
    </row>
    <row r="950" spans="1:2" ht="14.45" x14ac:dyDescent="0.3">
      <c r="A950" s="9" t="s">
        <v>2269</v>
      </c>
    </row>
    <row r="951" spans="1:2" ht="14.45" x14ac:dyDescent="0.3">
      <c r="A951" s="9" t="s">
        <v>2269</v>
      </c>
      <c r="B951" t="s">
        <v>2425</v>
      </c>
    </row>
    <row r="952" spans="1:2" ht="14.45" x14ac:dyDescent="0.3">
      <c r="A952" s="9" t="s">
        <v>2269</v>
      </c>
    </row>
    <row r="953" spans="1:2" ht="14.45" x14ac:dyDescent="0.3">
      <c r="A953" s="9" t="s">
        <v>2269</v>
      </c>
    </row>
    <row r="954" spans="1:2" ht="14.45" x14ac:dyDescent="0.3">
      <c r="A954" s="9" t="s">
        <v>2269</v>
      </c>
    </row>
    <row r="955" spans="1:2" ht="14.45" x14ac:dyDescent="0.3">
      <c r="A955" s="9" t="s">
        <v>2050</v>
      </c>
    </row>
    <row r="956" spans="1:2" ht="14.45" x14ac:dyDescent="0.3">
      <c r="A956" s="9" t="s">
        <v>2050</v>
      </c>
    </row>
    <row r="957" spans="1:2" ht="14.45" x14ac:dyDescent="0.3">
      <c r="A957" s="9" t="s">
        <v>2050</v>
      </c>
    </row>
    <row r="958" spans="1:2" ht="14.45" x14ac:dyDescent="0.3">
      <c r="A958" s="9" t="s">
        <v>2333</v>
      </c>
    </row>
    <row r="959" spans="1:2" ht="14.45" x14ac:dyDescent="0.3">
      <c r="A959" s="9" t="s">
        <v>2333</v>
      </c>
      <c r="B959" t="s">
        <v>2586</v>
      </c>
    </row>
    <row r="960" spans="1:2" ht="14.45" x14ac:dyDescent="0.3">
      <c r="A960" s="9" t="s">
        <v>2405</v>
      </c>
      <c r="B960" t="s">
        <v>2406</v>
      </c>
    </row>
    <row r="961" spans="1:2" ht="14.45" x14ac:dyDescent="0.3">
      <c r="A961" s="9" t="s">
        <v>2405</v>
      </c>
    </row>
    <row r="962" spans="1:2" ht="14.45" x14ac:dyDescent="0.3">
      <c r="A962" s="9" t="s">
        <v>2405</v>
      </c>
    </row>
    <row r="963" spans="1:2" ht="14.45" x14ac:dyDescent="0.3">
      <c r="A963" s="9" t="s">
        <v>2405</v>
      </c>
      <c r="B963" t="s">
        <v>1936</v>
      </c>
    </row>
    <row r="964" spans="1:2" ht="14.45" x14ac:dyDescent="0.3">
      <c r="A964" s="9" t="s">
        <v>2405</v>
      </c>
      <c r="B964" t="s">
        <v>2253</v>
      </c>
    </row>
    <row r="965" spans="1:2" ht="14.45" x14ac:dyDescent="0.3">
      <c r="A965" s="9" t="s">
        <v>2405</v>
      </c>
    </row>
    <row r="966" spans="1:2" ht="14.45" x14ac:dyDescent="0.3">
      <c r="A966" s="9" t="s">
        <v>2237</v>
      </c>
    </row>
    <row r="967" spans="1:2" ht="14.45" x14ac:dyDescent="0.3">
      <c r="A967" s="9" t="s">
        <v>2097</v>
      </c>
    </row>
    <row r="968" spans="1:2" ht="14.45" x14ac:dyDescent="0.3">
      <c r="A968" s="9" t="s">
        <v>2097</v>
      </c>
      <c r="B968" t="s">
        <v>1938</v>
      </c>
    </row>
    <row r="969" spans="1:2" ht="14.45" x14ac:dyDescent="0.3">
      <c r="A969" s="9" t="s">
        <v>2143</v>
      </c>
    </row>
    <row r="970" spans="1:2" ht="14.45" x14ac:dyDescent="0.3">
      <c r="A970" s="9" t="s">
        <v>2143</v>
      </c>
    </row>
    <row r="971" spans="1:2" ht="14.45" x14ac:dyDescent="0.3">
      <c r="A971" s="9" t="s">
        <v>2143</v>
      </c>
    </row>
    <row r="972" spans="1:2" ht="14.45" x14ac:dyDescent="0.3">
      <c r="A972" s="9" t="s">
        <v>2613</v>
      </c>
      <c r="B972" t="s">
        <v>1945</v>
      </c>
    </row>
    <row r="973" spans="1:2" ht="14.45" x14ac:dyDescent="0.3">
      <c r="A973" s="9" t="s">
        <v>2613</v>
      </c>
    </row>
    <row r="974" spans="1:2" ht="14.45" x14ac:dyDescent="0.3">
      <c r="A974" s="9" t="s">
        <v>2321</v>
      </c>
    </row>
    <row r="975" spans="1:2" ht="14.45" x14ac:dyDescent="0.3">
      <c r="A975" s="9" t="s">
        <v>1994</v>
      </c>
      <c r="B975" t="s">
        <v>1995</v>
      </c>
    </row>
    <row r="976" spans="1:2" ht="14.45" x14ac:dyDescent="0.3">
      <c r="A976" s="9" t="s">
        <v>1994</v>
      </c>
    </row>
    <row r="977" spans="1:2" ht="14.45" x14ac:dyDescent="0.3">
      <c r="A977" s="9" t="s">
        <v>1994</v>
      </c>
    </row>
    <row r="978" spans="1:2" ht="14.45" x14ac:dyDescent="0.3">
      <c r="A978" s="9" t="s">
        <v>1994</v>
      </c>
    </row>
    <row r="979" spans="1:2" ht="14.45" x14ac:dyDescent="0.3">
      <c r="A979" s="9" t="s">
        <v>1994</v>
      </c>
    </row>
    <row r="980" spans="1:2" ht="14.45" x14ac:dyDescent="0.3">
      <c r="A980" s="9" t="s">
        <v>1994</v>
      </c>
    </row>
    <row r="981" spans="1:2" ht="14.45" x14ac:dyDescent="0.3">
      <c r="A981" s="9" t="s">
        <v>1994</v>
      </c>
    </row>
    <row r="982" spans="1:2" ht="14.45" x14ac:dyDescent="0.3">
      <c r="A982" s="9" t="s">
        <v>1994</v>
      </c>
      <c r="B982" t="s">
        <v>2193</v>
      </c>
    </row>
    <row r="983" spans="1:2" ht="14.45" x14ac:dyDescent="0.3">
      <c r="A983" s="9" t="s">
        <v>1994</v>
      </c>
    </row>
    <row r="984" spans="1:2" ht="14.45" x14ac:dyDescent="0.3">
      <c r="A984" s="9" t="s">
        <v>1994</v>
      </c>
    </row>
    <row r="985" spans="1:2" ht="14.45" x14ac:dyDescent="0.3">
      <c r="A985" s="9" t="s">
        <v>1994</v>
      </c>
      <c r="B985" t="s">
        <v>2026</v>
      </c>
    </row>
    <row r="986" spans="1:2" ht="14.45" x14ac:dyDescent="0.3">
      <c r="A986" s="9" t="s">
        <v>1994</v>
      </c>
    </row>
    <row r="987" spans="1:2" ht="14.45" x14ac:dyDescent="0.3">
      <c r="A987" s="9" t="s">
        <v>1994</v>
      </c>
    </row>
    <row r="988" spans="1:2" ht="14.45" x14ac:dyDescent="0.3">
      <c r="A988" s="9" t="s">
        <v>1994</v>
      </c>
      <c r="B988" t="s">
        <v>2633</v>
      </c>
    </row>
    <row r="989" spans="1:2" ht="14.45" x14ac:dyDescent="0.3">
      <c r="A989" s="9" t="s">
        <v>1994</v>
      </c>
      <c r="B989" t="s">
        <v>2381</v>
      </c>
    </row>
    <row r="990" spans="1:2" ht="14.45" x14ac:dyDescent="0.3">
      <c r="A990" s="9" t="s">
        <v>1994</v>
      </c>
      <c r="B990" t="s">
        <v>2381</v>
      </c>
    </row>
    <row r="991" spans="1:2" ht="14.45" x14ac:dyDescent="0.3">
      <c r="A991" s="9" t="s">
        <v>2411</v>
      </c>
      <c r="B991" t="s">
        <v>2067</v>
      </c>
    </row>
    <row r="992" spans="1:2" ht="14.45" x14ac:dyDescent="0.3">
      <c r="A992" s="9" t="s">
        <v>1979</v>
      </c>
    </row>
    <row r="993" spans="1:2" ht="14.45" x14ac:dyDescent="0.3">
      <c r="A993" s="9" t="s">
        <v>1979</v>
      </c>
    </row>
    <row r="994" spans="1:2" ht="14.45" x14ac:dyDescent="0.3">
      <c r="A994" s="9" t="s">
        <v>1979</v>
      </c>
    </row>
    <row r="995" spans="1:2" ht="14.45" x14ac:dyDescent="0.3">
      <c r="A995" s="9" t="s">
        <v>1979</v>
      </c>
    </row>
    <row r="996" spans="1:2" ht="14.45" x14ac:dyDescent="0.3">
      <c r="A996" s="9" t="s">
        <v>1979</v>
      </c>
      <c r="B996" t="s">
        <v>1982</v>
      </c>
    </row>
    <row r="997" spans="1:2" ht="14.45" x14ac:dyDescent="0.3">
      <c r="A997" s="9" t="s">
        <v>1979</v>
      </c>
    </row>
    <row r="998" spans="1:2" ht="14.45" x14ac:dyDescent="0.3">
      <c r="A998" s="9" t="s">
        <v>1979</v>
      </c>
      <c r="B998" t="s">
        <v>2230</v>
      </c>
    </row>
    <row r="999" spans="1:2" ht="14.45" x14ac:dyDescent="0.3">
      <c r="A999" s="9" t="s">
        <v>1979</v>
      </c>
    </row>
    <row r="1000" spans="1:2" ht="14.45" x14ac:dyDescent="0.3">
      <c r="A1000" s="9" t="s">
        <v>1979</v>
      </c>
    </row>
    <row r="1001" spans="1:2" ht="14.45" x14ac:dyDescent="0.3">
      <c r="A1001" s="9" t="s">
        <v>1979</v>
      </c>
    </row>
    <row r="1002" spans="1:2" ht="14.45" x14ac:dyDescent="0.3">
      <c r="A1002" s="9" t="s">
        <v>1979</v>
      </c>
    </row>
    <row r="1003" spans="1:2" ht="14.45" x14ac:dyDescent="0.3">
      <c r="A1003" s="9" t="s">
        <v>1979</v>
      </c>
    </row>
    <row r="1004" spans="1:2" ht="14.45" x14ac:dyDescent="0.3">
      <c r="A1004" s="9" t="s">
        <v>1979</v>
      </c>
      <c r="B1004" t="s">
        <v>2460</v>
      </c>
    </row>
    <row r="1005" spans="1:2" ht="14.45" x14ac:dyDescent="0.3">
      <c r="A1005" s="9" t="s">
        <v>1979</v>
      </c>
      <c r="B1005" t="s">
        <v>1982</v>
      </c>
    </row>
    <row r="1006" spans="1:2" ht="14.45" x14ac:dyDescent="0.3">
      <c r="A1006" s="9" t="s">
        <v>2454</v>
      </c>
      <c r="B1006" t="s">
        <v>2054</v>
      </c>
    </row>
    <row r="1007" spans="1:2" ht="14.45" x14ac:dyDescent="0.3">
      <c r="A1007" s="9" t="s">
        <v>2225</v>
      </c>
    </row>
    <row r="1008" spans="1:2" ht="14.45" x14ac:dyDescent="0.3">
      <c r="A1008" s="9" t="s">
        <v>2225</v>
      </c>
      <c r="B1008" t="s">
        <v>2267</v>
      </c>
    </row>
    <row r="1009" spans="1:2" ht="14.45" x14ac:dyDescent="0.3">
      <c r="A1009" s="9" t="s">
        <v>2225</v>
      </c>
      <c r="B1009" t="s">
        <v>2331</v>
      </c>
    </row>
    <row r="1010" spans="1:2" ht="14.45" x14ac:dyDescent="0.3">
      <c r="A1010" s="9" t="s">
        <v>2225</v>
      </c>
      <c r="B1010" t="s">
        <v>2495</v>
      </c>
    </row>
    <row r="1011" spans="1:2" ht="14.45" x14ac:dyDescent="0.3">
      <c r="A1011" s="9" t="s">
        <v>2225</v>
      </c>
      <c r="B1011" t="s">
        <v>2524</v>
      </c>
    </row>
    <row r="1012" spans="1:2" ht="14.45" x14ac:dyDescent="0.3">
      <c r="A1012" s="9" t="s">
        <v>2225</v>
      </c>
    </row>
    <row r="1013" spans="1:2" ht="14.45" x14ac:dyDescent="0.3">
      <c r="A1013" s="9" t="s">
        <v>2225</v>
      </c>
      <c r="B1013" t="s">
        <v>2553</v>
      </c>
    </row>
    <row r="1014" spans="1:2" ht="14.45" x14ac:dyDescent="0.3">
      <c r="A1014" s="9" t="s">
        <v>2225</v>
      </c>
    </row>
    <row r="1015" spans="1:2" ht="14.45" x14ac:dyDescent="0.3">
      <c r="A1015" s="9" t="s">
        <v>2064</v>
      </c>
    </row>
    <row r="1016" spans="1:2" ht="14.45" x14ac:dyDescent="0.3">
      <c r="A1016" s="9" t="s">
        <v>2064</v>
      </c>
    </row>
    <row r="1017" spans="1:2" ht="14.45" x14ac:dyDescent="0.3">
      <c r="A1017" s="9" t="s">
        <v>2064</v>
      </c>
    </row>
    <row r="1018" spans="1:2" ht="14.45" x14ac:dyDescent="0.3">
      <c r="A1018" s="9" t="s">
        <v>2064</v>
      </c>
    </row>
    <row r="1019" spans="1:2" ht="14.45" x14ac:dyDescent="0.3">
      <c r="A1019" s="9" t="s">
        <v>2064</v>
      </c>
    </row>
    <row r="1020" spans="1:2" ht="14.45" x14ac:dyDescent="0.3">
      <c r="A1020" s="9" t="s">
        <v>2064</v>
      </c>
      <c r="B1020" t="s">
        <v>2572</v>
      </c>
    </row>
    <row r="1021" spans="1:2" ht="14.45" x14ac:dyDescent="0.3">
      <c r="A1021" s="9" t="s">
        <v>2064</v>
      </c>
    </row>
    <row r="1022" spans="1:2" ht="14.45" x14ac:dyDescent="0.3">
      <c r="A1022" s="9" t="s">
        <v>1991</v>
      </c>
      <c r="B1022" t="s">
        <v>1990</v>
      </c>
    </row>
    <row r="1023" spans="1:2" ht="14.45" x14ac:dyDescent="0.3">
      <c r="A1023" s="9" t="s">
        <v>1991</v>
      </c>
    </row>
    <row r="1024" spans="1:2" ht="14.45" x14ac:dyDescent="0.3">
      <c r="A1024" s="9" t="s">
        <v>2399</v>
      </c>
    </row>
    <row r="1025" spans="1:2" ht="14.45" x14ac:dyDescent="0.3">
      <c r="A1025" s="9" t="s">
        <v>2399</v>
      </c>
      <c r="B1025" t="s">
        <v>2533</v>
      </c>
    </row>
    <row r="1026" spans="1:2" ht="14.45" x14ac:dyDescent="0.3">
      <c r="A1026" s="9" t="s">
        <v>2399</v>
      </c>
    </row>
    <row r="1027" spans="1:2" ht="14.45" x14ac:dyDescent="0.3">
      <c r="A1027" s="9" t="s">
        <v>1988</v>
      </c>
      <c r="B1027" t="s">
        <v>2632</v>
      </c>
    </row>
    <row r="1028" spans="1:2" ht="14.45" x14ac:dyDescent="0.3">
      <c r="A1028" s="9" t="s">
        <v>2034</v>
      </c>
    </row>
    <row r="1029" spans="1:2" ht="14.45" x14ac:dyDescent="0.3">
      <c r="A1029" s="9" t="s">
        <v>2034</v>
      </c>
    </row>
    <row r="1030" spans="1:2" ht="14.45" x14ac:dyDescent="0.3">
      <c r="A1030" s="9" t="s">
        <v>2034</v>
      </c>
      <c r="B1030" t="s">
        <v>2327</v>
      </c>
    </row>
    <row r="1031" spans="1:2" ht="14.45" x14ac:dyDescent="0.3">
      <c r="A1031" s="9" t="s">
        <v>2154</v>
      </c>
    </row>
    <row r="1032" spans="1:2" ht="14.45" x14ac:dyDescent="0.3">
      <c r="A1032" s="9" t="s">
        <v>2154</v>
      </c>
    </row>
    <row r="1033" spans="1:2" ht="14.45" x14ac:dyDescent="0.3">
      <c r="A1033" s="9" t="s">
        <v>2154</v>
      </c>
    </row>
    <row r="1034" spans="1:2" ht="14.45" x14ac:dyDescent="0.3">
      <c r="A1034" s="9" t="s">
        <v>2154</v>
      </c>
    </row>
    <row r="1035" spans="1:2" ht="14.45" x14ac:dyDescent="0.3">
      <c r="A1035" s="9" t="s">
        <v>2020</v>
      </c>
      <c r="B1035" t="s">
        <v>1966</v>
      </c>
    </row>
    <row r="1036" spans="1:2" ht="14.45" x14ac:dyDescent="0.3">
      <c r="A1036" s="9" t="s">
        <v>2020</v>
      </c>
    </row>
    <row r="1037" spans="1:2" ht="14.45" x14ac:dyDescent="0.3">
      <c r="A1037" s="9" t="s">
        <v>2020</v>
      </c>
    </row>
    <row r="1038" spans="1:2" ht="14.45" x14ac:dyDescent="0.3">
      <c r="A1038" s="9" t="s">
        <v>2020</v>
      </c>
    </row>
    <row r="1039" spans="1:2" ht="14.45" x14ac:dyDescent="0.3">
      <c r="A1039" s="9" t="s">
        <v>2020</v>
      </c>
      <c r="B1039" t="s">
        <v>2408</v>
      </c>
    </row>
    <row r="1040" spans="1:2" ht="14.45" x14ac:dyDescent="0.3">
      <c r="A1040" s="9" t="s">
        <v>2020</v>
      </c>
    </row>
    <row r="1041" spans="1:2" ht="14.45" x14ac:dyDescent="0.3">
      <c r="A1041" s="9" t="s">
        <v>2215</v>
      </c>
    </row>
    <row r="1042" spans="1:2" ht="14.45" x14ac:dyDescent="0.3">
      <c r="A1042" s="9" t="s">
        <v>2215</v>
      </c>
    </row>
    <row r="1043" spans="1:2" ht="14.45" x14ac:dyDescent="0.3">
      <c r="A1043" s="9" t="s">
        <v>2215</v>
      </c>
    </row>
    <row r="1044" spans="1:2" ht="14.45" x14ac:dyDescent="0.3">
      <c r="A1044" s="9" t="s">
        <v>2215</v>
      </c>
      <c r="B1044" t="s">
        <v>2465</v>
      </c>
    </row>
    <row r="1045" spans="1:2" ht="14.45" x14ac:dyDescent="0.3">
      <c r="A1045" s="9" t="s">
        <v>2048</v>
      </c>
    </row>
    <row r="1046" spans="1:2" ht="14.45" x14ac:dyDescent="0.3">
      <c r="A1046" s="9" t="s">
        <v>2048</v>
      </c>
    </row>
    <row r="1047" spans="1:2" ht="14.45" x14ac:dyDescent="0.3">
      <c r="A1047" s="9" t="s">
        <v>2048</v>
      </c>
      <c r="B1047" t="s">
        <v>2146</v>
      </c>
    </row>
    <row r="1048" spans="1:2" ht="14.45" x14ac:dyDescent="0.3">
      <c r="A1048" s="9" t="s">
        <v>2048</v>
      </c>
    </row>
    <row r="1049" spans="1:2" ht="14.45" x14ac:dyDescent="0.3">
      <c r="A1049" s="9" t="s">
        <v>2048</v>
      </c>
      <c r="B1049" t="s">
        <v>1993</v>
      </c>
    </row>
    <row r="1050" spans="1:2" ht="14.45" x14ac:dyDescent="0.3">
      <c r="A1050" s="9" t="s">
        <v>2048</v>
      </c>
    </row>
    <row r="1051" spans="1:2" ht="14.45" x14ac:dyDescent="0.3">
      <c r="A1051" s="9" t="s">
        <v>2048</v>
      </c>
      <c r="B1051" t="s">
        <v>1993</v>
      </c>
    </row>
    <row r="1052" spans="1:2" ht="14.45" x14ac:dyDescent="0.3">
      <c r="A1052" s="9" t="s">
        <v>2048</v>
      </c>
    </row>
    <row r="1053" spans="1:2" ht="14.45" x14ac:dyDescent="0.3">
      <c r="A1053" s="9" t="s">
        <v>2048</v>
      </c>
      <c r="B1053" t="s">
        <v>2288</v>
      </c>
    </row>
    <row r="1054" spans="1:2" ht="14.45" x14ac:dyDescent="0.3">
      <c r="A1054" s="9" t="s">
        <v>2048</v>
      </c>
    </row>
    <row r="1055" spans="1:2" ht="14.45" x14ac:dyDescent="0.3">
      <c r="A1055" s="9" t="s">
        <v>2048</v>
      </c>
      <c r="B1055" t="s">
        <v>2371</v>
      </c>
    </row>
    <row r="1056" spans="1:2" ht="14.45" x14ac:dyDescent="0.3">
      <c r="A1056" s="9" t="s">
        <v>2048</v>
      </c>
      <c r="B1056" t="s">
        <v>2030</v>
      </c>
    </row>
    <row r="1057" spans="1:2" ht="14.45" x14ac:dyDescent="0.3">
      <c r="A1057" s="9" t="s">
        <v>2048</v>
      </c>
    </row>
    <row r="1058" spans="1:2" ht="14.45" x14ac:dyDescent="0.3">
      <c r="A1058" s="9" t="s">
        <v>2048</v>
      </c>
      <c r="B1058" t="s">
        <v>2356</v>
      </c>
    </row>
    <row r="1059" spans="1:2" ht="14.45" x14ac:dyDescent="0.3">
      <c r="A1059" s="9" t="s">
        <v>2048</v>
      </c>
    </row>
    <row r="1060" spans="1:2" ht="14.45" x14ac:dyDescent="0.3">
      <c r="A1060" s="9" t="s">
        <v>2048</v>
      </c>
    </row>
    <row r="1061" spans="1:2" ht="14.45" x14ac:dyDescent="0.3">
      <c r="A1061" s="9" t="s">
        <v>2048</v>
      </c>
    </row>
    <row r="1062" spans="1:2" ht="14.45" x14ac:dyDescent="0.3">
      <c r="A1062" s="9" t="s">
        <v>2048</v>
      </c>
    </row>
    <row r="1063" spans="1:2" ht="14.45" x14ac:dyDescent="0.3">
      <c r="A1063" s="9" t="s">
        <v>2048</v>
      </c>
    </row>
    <row r="1064" spans="1:2" ht="14.45" x14ac:dyDescent="0.3">
      <c r="A1064" s="9" t="s">
        <v>2048</v>
      </c>
    </row>
    <row r="1065" spans="1:2" ht="14.45" x14ac:dyDescent="0.3">
      <c r="A1065" s="9" t="s">
        <v>2048</v>
      </c>
      <c r="B1065" t="s">
        <v>2022</v>
      </c>
    </row>
    <row r="1066" spans="1:2" ht="14.45" x14ac:dyDescent="0.3">
      <c r="A1066" s="9" t="s">
        <v>2048</v>
      </c>
      <c r="B1066" t="s">
        <v>2525</v>
      </c>
    </row>
    <row r="1067" spans="1:2" ht="14.45" x14ac:dyDescent="0.3">
      <c r="A1067" s="9" t="s">
        <v>2048</v>
      </c>
    </row>
    <row r="1068" spans="1:2" ht="14.45" x14ac:dyDescent="0.3">
      <c r="A1068" s="9" t="s">
        <v>2048</v>
      </c>
      <c r="B1068" t="s">
        <v>2527</v>
      </c>
    </row>
    <row r="1069" spans="1:2" ht="14.45" x14ac:dyDescent="0.3">
      <c r="A1069" s="9" t="s">
        <v>2048</v>
      </c>
    </row>
    <row r="1070" spans="1:2" ht="14.45" x14ac:dyDescent="0.3">
      <c r="A1070" s="9" t="s">
        <v>2048</v>
      </c>
    </row>
    <row r="1071" spans="1:2" ht="14.45" x14ac:dyDescent="0.3">
      <c r="A1071" s="9" t="s">
        <v>2048</v>
      </c>
    </row>
    <row r="1072" spans="1:2" ht="14.45" x14ac:dyDescent="0.3">
      <c r="A1072" s="9" t="s">
        <v>2048</v>
      </c>
    </row>
    <row r="1073" spans="1:2" ht="14.45" x14ac:dyDescent="0.3">
      <c r="A1073" s="9" t="s">
        <v>2048</v>
      </c>
    </row>
    <row r="1074" spans="1:2" ht="14.45" x14ac:dyDescent="0.3">
      <c r="A1074" s="9" t="s">
        <v>2048</v>
      </c>
    </row>
    <row r="1075" spans="1:2" ht="14.45" x14ac:dyDescent="0.3">
      <c r="A1075" s="9" t="s">
        <v>2048</v>
      </c>
    </row>
    <row r="1076" spans="1:2" ht="14.45" x14ac:dyDescent="0.3">
      <c r="A1076" s="9" t="s">
        <v>2048</v>
      </c>
    </row>
    <row r="1077" spans="1:2" ht="14.45" x14ac:dyDescent="0.3">
      <c r="A1077" s="9" t="s">
        <v>2048</v>
      </c>
    </row>
    <row r="1078" spans="1:2" ht="14.45" x14ac:dyDescent="0.3">
      <c r="A1078" s="9" t="s">
        <v>2048</v>
      </c>
    </row>
    <row r="1079" spans="1:2" ht="14.45" x14ac:dyDescent="0.3">
      <c r="A1079" s="9" t="s">
        <v>2252</v>
      </c>
    </row>
    <row r="1080" spans="1:2" ht="14.45" x14ac:dyDescent="0.3">
      <c r="A1080" s="9" t="s">
        <v>2252</v>
      </c>
    </row>
    <row r="1081" spans="1:2" ht="14.45" x14ac:dyDescent="0.3">
      <c r="A1081" s="9" t="s">
        <v>2649</v>
      </c>
      <c r="B1081" t="s">
        <v>2650</v>
      </c>
    </row>
    <row r="1082" spans="1:2" ht="14.45" x14ac:dyDescent="0.3">
      <c r="A1082" s="9" t="s">
        <v>1940</v>
      </c>
    </row>
    <row r="1083" spans="1:2" ht="14.45" x14ac:dyDescent="0.3">
      <c r="A1083" s="9" t="s">
        <v>1940</v>
      </c>
    </row>
    <row r="1084" spans="1:2" ht="14.45" x14ac:dyDescent="0.3">
      <c r="A1084" s="9" t="s">
        <v>1940</v>
      </c>
    </row>
    <row r="1085" spans="1:2" ht="14.45" x14ac:dyDescent="0.3">
      <c r="A1085" s="9" t="s">
        <v>1940</v>
      </c>
    </row>
    <row r="1086" spans="1:2" ht="14.45" x14ac:dyDescent="0.3">
      <c r="A1086" s="9" t="s">
        <v>1940</v>
      </c>
      <c r="B1086" t="s">
        <v>2163</v>
      </c>
    </row>
    <row r="1087" spans="1:2" ht="14.45" x14ac:dyDescent="0.3">
      <c r="A1087" s="9" t="s">
        <v>1940</v>
      </c>
    </row>
    <row r="1088" spans="1:2" ht="14.45" x14ac:dyDescent="0.3">
      <c r="A1088" s="9" t="s">
        <v>1940</v>
      </c>
    </row>
    <row r="1089" spans="1:2" ht="14.45" x14ac:dyDescent="0.3">
      <c r="A1089" s="9" t="s">
        <v>1940</v>
      </c>
      <c r="B1089" t="s">
        <v>2203</v>
      </c>
    </row>
    <row r="1090" spans="1:2" ht="14.45" x14ac:dyDescent="0.3">
      <c r="A1090" s="9" t="s">
        <v>1940</v>
      </c>
      <c r="B1090" t="s">
        <v>1978</v>
      </c>
    </row>
    <row r="1091" spans="1:2" ht="14.45" x14ac:dyDescent="0.3">
      <c r="A1091" s="9" t="s">
        <v>1940</v>
      </c>
    </row>
    <row r="1092" spans="1:2" ht="14.45" x14ac:dyDescent="0.3">
      <c r="A1092" s="9" t="s">
        <v>1940</v>
      </c>
    </row>
    <row r="1093" spans="1:2" ht="14.45" x14ac:dyDescent="0.3">
      <c r="A1093" s="9" t="s">
        <v>1940</v>
      </c>
    </row>
    <row r="1094" spans="1:2" ht="14.45" x14ac:dyDescent="0.3">
      <c r="A1094" s="9" t="s">
        <v>1940</v>
      </c>
    </row>
    <row r="1095" spans="1:2" ht="14.45" x14ac:dyDescent="0.3">
      <c r="A1095" s="9" t="s">
        <v>1940</v>
      </c>
      <c r="B1095" t="s">
        <v>1983</v>
      </c>
    </row>
    <row r="1096" spans="1:2" ht="14.45" x14ac:dyDescent="0.3">
      <c r="A1096" s="9" t="s">
        <v>1940</v>
      </c>
    </row>
    <row r="1097" spans="1:2" ht="14.45" x14ac:dyDescent="0.3">
      <c r="A1097" s="9" t="s">
        <v>1940</v>
      </c>
      <c r="B1097" t="s">
        <v>2203</v>
      </c>
    </row>
    <row r="1098" spans="1:2" ht="14.45" x14ac:dyDescent="0.3">
      <c r="A1098" s="9" t="s">
        <v>1940</v>
      </c>
    </row>
    <row r="1099" spans="1:2" ht="14.45" x14ac:dyDescent="0.3">
      <c r="A1099" s="9" t="s">
        <v>1940</v>
      </c>
    </row>
    <row r="1100" spans="1:2" ht="14.45" x14ac:dyDescent="0.3">
      <c r="A1100" s="9" t="s">
        <v>1940</v>
      </c>
    </row>
    <row r="1101" spans="1:2" ht="14.45" x14ac:dyDescent="0.3">
      <c r="A1101" s="9" t="s">
        <v>1940</v>
      </c>
    </row>
    <row r="1102" spans="1:2" ht="14.45" x14ac:dyDescent="0.3">
      <c r="A1102" s="9" t="s">
        <v>1940</v>
      </c>
    </row>
    <row r="1103" spans="1:2" ht="14.45" x14ac:dyDescent="0.3">
      <c r="A1103" s="9" t="s">
        <v>1940</v>
      </c>
    </row>
    <row r="1104" spans="1:2" ht="14.45" x14ac:dyDescent="0.3">
      <c r="A1104" s="9" t="s">
        <v>1940</v>
      </c>
      <c r="B1104" t="s">
        <v>2432</v>
      </c>
    </row>
    <row r="1105" spans="1:2" ht="14.45" x14ac:dyDescent="0.3">
      <c r="A1105" s="9" t="s">
        <v>1940</v>
      </c>
    </row>
    <row r="1106" spans="1:2" ht="14.45" x14ac:dyDescent="0.3">
      <c r="A1106" s="9" t="s">
        <v>1940</v>
      </c>
    </row>
    <row r="1107" spans="1:2" ht="14.45" x14ac:dyDescent="0.3">
      <c r="A1107" s="9" t="s">
        <v>1940</v>
      </c>
      <c r="B1107" t="s">
        <v>2488</v>
      </c>
    </row>
    <row r="1108" spans="1:2" ht="14.45" x14ac:dyDescent="0.3">
      <c r="A1108" s="9" t="s">
        <v>1940</v>
      </c>
      <c r="B1108" t="s">
        <v>1978</v>
      </c>
    </row>
    <row r="1109" spans="1:2" ht="14.45" x14ac:dyDescent="0.3">
      <c r="A1109" s="9" t="s">
        <v>1940</v>
      </c>
    </row>
    <row r="1110" spans="1:2" ht="14.45" x14ac:dyDescent="0.3">
      <c r="A1110" s="9" t="s">
        <v>1940</v>
      </c>
    </row>
    <row r="1111" spans="1:2" ht="14.45" x14ac:dyDescent="0.3">
      <c r="A1111" s="9" t="s">
        <v>1940</v>
      </c>
      <c r="B1111" t="s">
        <v>2608</v>
      </c>
    </row>
    <row r="1112" spans="1:2" ht="14.45" x14ac:dyDescent="0.3">
      <c r="A1112" s="9" t="s">
        <v>1940</v>
      </c>
    </row>
    <row r="1113" spans="1:2" ht="14.45" x14ac:dyDescent="0.3">
      <c r="A1113" s="9" t="s">
        <v>1964</v>
      </c>
    </row>
    <row r="1114" spans="1:2" ht="14.45" x14ac:dyDescent="0.3">
      <c r="A1114" s="9" t="s">
        <v>1964</v>
      </c>
    </row>
    <row r="1115" spans="1:2" ht="14.45" x14ac:dyDescent="0.3">
      <c r="A1115" s="9" t="s">
        <v>1980</v>
      </c>
    </row>
    <row r="1116" spans="1:2" ht="14.45" x14ac:dyDescent="0.3">
      <c r="A1116" s="9" t="s">
        <v>1980</v>
      </c>
    </row>
    <row r="1117" spans="1:2" ht="14.45" x14ac:dyDescent="0.3">
      <c r="A1117" s="9" t="s">
        <v>1980</v>
      </c>
      <c r="B1117" t="s">
        <v>2050</v>
      </c>
    </row>
    <row r="1118" spans="1:2" ht="14.45" x14ac:dyDescent="0.3">
      <c r="A1118" s="9" t="s">
        <v>1980</v>
      </c>
      <c r="B1118" t="s">
        <v>1938</v>
      </c>
    </row>
    <row r="1119" spans="1:2" ht="14.45" x14ac:dyDescent="0.3">
      <c r="A1119" s="9" t="s">
        <v>2491</v>
      </c>
    </row>
    <row r="1120" spans="1:2" ht="14.45" x14ac:dyDescent="0.3">
      <c r="A1120" s="9" t="s">
        <v>2491</v>
      </c>
      <c r="B1120" t="s">
        <v>2357</v>
      </c>
    </row>
    <row r="1121" spans="1:2" ht="14.45" x14ac:dyDescent="0.3">
      <c r="A1121" s="9" t="s">
        <v>2491</v>
      </c>
      <c r="B1121" t="s">
        <v>2521</v>
      </c>
    </row>
    <row r="1122" spans="1:2" ht="14.45" x14ac:dyDescent="0.3">
      <c r="A1122" s="9" t="s">
        <v>2491</v>
      </c>
      <c r="B1122" t="s">
        <v>2571</v>
      </c>
    </row>
    <row r="1123" spans="1:2" ht="14.45" x14ac:dyDescent="0.3">
      <c r="A1123" s="9" t="s">
        <v>2491</v>
      </c>
      <c r="B1123" t="s">
        <v>2601</v>
      </c>
    </row>
    <row r="1124" spans="1:2" ht="14.45" x14ac:dyDescent="0.3">
      <c r="A1124" s="9" t="s">
        <v>2491</v>
      </c>
    </row>
    <row r="1125" spans="1:2" ht="14.45" x14ac:dyDescent="0.3">
      <c r="A1125" s="9" t="s">
        <v>2491</v>
      </c>
      <c r="B1125" t="s">
        <v>2474</v>
      </c>
    </row>
    <row r="1126" spans="1:2" ht="14.45" x14ac:dyDescent="0.3">
      <c r="A1126" s="9" t="s">
        <v>2491</v>
      </c>
    </row>
    <row r="1127" spans="1:2" ht="14.45" x14ac:dyDescent="0.3">
      <c r="A1127" s="9" t="s">
        <v>2491</v>
      </c>
      <c r="B1127" t="s">
        <v>2357</v>
      </c>
    </row>
    <row r="1128" spans="1:2" ht="14.45" x14ac:dyDescent="0.3">
      <c r="A1128" s="9" t="s">
        <v>2040</v>
      </c>
    </row>
    <row r="1129" spans="1:2" ht="14.45" x14ac:dyDescent="0.3">
      <c r="A1129" s="9" t="s">
        <v>2040</v>
      </c>
      <c r="B1129" t="s">
        <v>2217</v>
      </c>
    </row>
    <row r="1130" spans="1:2" ht="14.45" x14ac:dyDescent="0.3">
      <c r="A1130" s="9" t="s">
        <v>2040</v>
      </c>
      <c r="B1130" t="s">
        <v>2066</v>
      </c>
    </row>
    <row r="1131" spans="1:2" ht="14.45" x14ac:dyDescent="0.3">
      <c r="A1131" s="9" t="s">
        <v>2040</v>
      </c>
      <c r="B1131" t="s">
        <v>2599</v>
      </c>
    </row>
    <row r="1132" spans="1:2" ht="14.45" x14ac:dyDescent="0.3">
      <c r="A1132" s="9" t="s">
        <v>2556</v>
      </c>
      <c r="B1132" t="s">
        <v>2131</v>
      </c>
    </row>
    <row r="1133" spans="1:2" ht="14.45" x14ac:dyDescent="0.3">
      <c r="A1133" s="9" t="s">
        <v>2556</v>
      </c>
    </row>
    <row r="1134" spans="1:2" ht="14.45" x14ac:dyDescent="0.3">
      <c r="A1134" s="9" t="s">
        <v>2556</v>
      </c>
      <c r="B1134" t="s">
        <v>2602</v>
      </c>
    </row>
    <row r="1135" spans="1:2" ht="14.45" x14ac:dyDescent="0.3">
      <c r="A1135" s="9" t="s">
        <v>2556</v>
      </c>
      <c r="B1135" t="s">
        <v>2680</v>
      </c>
    </row>
    <row r="1136" spans="1:2" ht="14.45" x14ac:dyDescent="0.3">
      <c r="A1136" s="9" t="s">
        <v>2556</v>
      </c>
      <c r="B1136" t="s">
        <v>2690</v>
      </c>
    </row>
    <row r="1137" spans="1:2" ht="14.45" x14ac:dyDescent="0.3">
      <c r="A1137" s="9" t="s">
        <v>2068</v>
      </c>
    </row>
    <row r="1138" spans="1:2" ht="14.45" x14ac:dyDescent="0.3">
      <c r="A1138" s="9" t="s">
        <v>2068</v>
      </c>
    </row>
    <row r="1139" spans="1:2" ht="14.45" x14ac:dyDescent="0.3">
      <c r="A1139" s="9" t="s">
        <v>2068</v>
      </c>
    </row>
    <row r="1140" spans="1:2" ht="14.45" x14ac:dyDescent="0.3">
      <c r="A1140" s="9" t="s">
        <v>2068</v>
      </c>
    </row>
    <row r="1141" spans="1:2" ht="14.45" x14ac:dyDescent="0.3">
      <c r="A1141" s="9" t="s">
        <v>2068</v>
      </c>
    </row>
    <row r="1142" spans="1:2" ht="14.45" x14ac:dyDescent="0.3">
      <c r="A1142" s="9" t="s">
        <v>2068</v>
      </c>
    </row>
    <row r="1143" spans="1:2" ht="14.45" x14ac:dyDescent="0.3">
      <c r="A1143" s="9" t="s">
        <v>2068</v>
      </c>
    </row>
    <row r="1144" spans="1:2" ht="14.45" x14ac:dyDescent="0.3">
      <c r="A1144" s="9" t="s">
        <v>2068</v>
      </c>
      <c r="B1144" t="s">
        <v>2013</v>
      </c>
    </row>
    <row r="1145" spans="1:2" ht="14.45" x14ac:dyDescent="0.3">
      <c r="A1145" s="9" t="s">
        <v>2068</v>
      </c>
    </row>
    <row r="1146" spans="1:2" ht="14.45" x14ac:dyDescent="0.3">
      <c r="A1146" s="9" t="s">
        <v>2068</v>
      </c>
      <c r="B1146" t="s">
        <v>2589</v>
      </c>
    </row>
    <row r="1147" spans="1:2" ht="14.45" x14ac:dyDescent="0.3">
      <c r="A1147" s="9" t="s">
        <v>2597</v>
      </c>
      <c r="B1147" t="s">
        <v>2598</v>
      </c>
    </row>
    <row r="1148" spans="1:2" ht="14.45" x14ac:dyDescent="0.3">
      <c r="A1148" s="9" t="s">
        <v>2199</v>
      </c>
    </row>
    <row r="1149" spans="1:2" ht="14.45" x14ac:dyDescent="0.3">
      <c r="A1149" s="9" t="s">
        <v>2199</v>
      </c>
    </row>
    <row r="1150" spans="1:2" ht="14.45" x14ac:dyDescent="0.3">
      <c r="A1150" s="9" t="s">
        <v>2199</v>
      </c>
    </row>
    <row r="1151" spans="1:2" ht="14.45" x14ac:dyDescent="0.3">
      <c r="A1151" s="9" t="s">
        <v>2199</v>
      </c>
    </row>
    <row r="1152" spans="1:2" ht="14.45" x14ac:dyDescent="0.3">
      <c r="A1152" s="9" t="s">
        <v>2187</v>
      </c>
      <c r="B1152" t="s">
        <v>1937</v>
      </c>
    </row>
    <row r="1153" spans="1:2" ht="14.45" x14ac:dyDescent="0.3">
      <c r="A1153" s="9" t="s">
        <v>2187</v>
      </c>
      <c r="B1153" t="s">
        <v>1982</v>
      </c>
    </row>
    <row r="1154" spans="1:2" ht="14.45" x14ac:dyDescent="0.3">
      <c r="A1154" s="9" t="s">
        <v>2187</v>
      </c>
    </row>
    <row r="1155" spans="1:2" ht="14.45" x14ac:dyDescent="0.3">
      <c r="A1155" s="9" t="s">
        <v>2083</v>
      </c>
    </row>
    <row r="1156" spans="1:2" ht="14.45" x14ac:dyDescent="0.3">
      <c r="A1156" s="9" t="s">
        <v>2037</v>
      </c>
      <c r="B1156" t="s">
        <v>2038</v>
      </c>
    </row>
    <row r="1157" spans="1:2" ht="14.45" x14ac:dyDescent="0.3">
      <c r="A1157" s="9" t="s">
        <v>2037</v>
      </c>
      <c r="B1157" t="s">
        <v>2076</v>
      </c>
    </row>
    <row r="1158" spans="1:2" ht="14.45" x14ac:dyDescent="0.3">
      <c r="A1158" s="9" t="s">
        <v>2037</v>
      </c>
      <c r="B1158" t="s">
        <v>2079</v>
      </c>
    </row>
    <row r="1159" spans="1:2" ht="14.45" x14ac:dyDescent="0.3">
      <c r="A1159" s="9" t="s">
        <v>2037</v>
      </c>
      <c r="B1159" t="s">
        <v>1945</v>
      </c>
    </row>
    <row r="1160" spans="1:2" ht="14.45" x14ac:dyDescent="0.3">
      <c r="A1160" s="9" t="s">
        <v>2037</v>
      </c>
      <c r="B1160" t="s">
        <v>1945</v>
      </c>
    </row>
    <row r="1161" spans="1:2" ht="14.45" x14ac:dyDescent="0.3">
      <c r="A1161" s="9" t="s">
        <v>2037</v>
      </c>
      <c r="B1161" t="s">
        <v>2260</v>
      </c>
    </row>
    <row r="1162" spans="1:2" ht="14.45" x14ac:dyDescent="0.3">
      <c r="A1162" s="9" t="s">
        <v>2037</v>
      </c>
      <c r="B1162" t="s">
        <v>2329</v>
      </c>
    </row>
    <row r="1163" spans="1:2" ht="14.45" x14ac:dyDescent="0.3">
      <c r="A1163" s="9" t="s">
        <v>2037</v>
      </c>
    </row>
    <row r="1164" spans="1:2" ht="14.45" x14ac:dyDescent="0.3">
      <c r="A1164" s="9" t="s">
        <v>2037</v>
      </c>
    </row>
    <row r="1165" spans="1:2" ht="14.45" x14ac:dyDescent="0.3">
      <c r="A1165" s="9" t="s">
        <v>2037</v>
      </c>
      <c r="B1165" t="s">
        <v>1982</v>
      </c>
    </row>
    <row r="1166" spans="1:2" ht="14.45" x14ac:dyDescent="0.3">
      <c r="A1166" s="9" t="s">
        <v>2037</v>
      </c>
    </row>
    <row r="1167" spans="1:2" ht="14.45" x14ac:dyDescent="0.3">
      <c r="A1167" s="9" t="s">
        <v>2511</v>
      </c>
      <c r="B1167" t="s">
        <v>2682</v>
      </c>
    </row>
    <row r="1168" spans="1:2" ht="14.45" x14ac:dyDescent="0.3">
      <c r="A1168" s="9" t="s">
        <v>2066</v>
      </c>
      <c r="B1168" t="s">
        <v>1953</v>
      </c>
    </row>
    <row r="1169" spans="1:2" ht="14.45" x14ac:dyDescent="0.3">
      <c r="A1169" s="9" t="s">
        <v>2066</v>
      </c>
    </row>
    <row r="1170" spans="1:2" ht="14.45" x14ac:dyDescent="0.3">
      <c r="A1170" s="9" t="s">
        <v>2066</v>
      </c>
      <c r="B1170" t="s">
        <v>2117</v>
      </c>
    </row>
    <row r="1171" spans="1:2" ht="14.45" x14ac:dyDescent="0.3">
      <c r="A1171" s="9" t="s">
        <v>2066</v>
      </c>
    </row>
    <row r="1172" spans="1:2" ht="14.45" x14ac:dyDescent="0.3">
      <c r="A1172" s="9" t="s">
        <v>2066</v>
      </c>
    </row>
    <row r="1173" spans="1:2" ht="14.45" x14ac:dyDescent="0.3">
      <c r="A1173" s="9" t="s">
        <v>2066</v>
      </c>
      <c r="B1173" t="s">
        <v>2270</v>
      </c>
    </row>
    <row r="1174" spans="1:2" ht="14.45" x14ac:dyDescent="0.3">
      <c r="A1174" s="9" t="s">
        <v>2066</v>
      </c>
      <c r="B1174" t="s">
        <v>1945</v>
      </c>
    </row>
    <row r="1175" spans="1:2" ht="14.45" x14ac:dyDescent="0.3">
      <c r="A1175" s="9" t="s">
        <v>2066</v>
      </c>
    </row>
    <row r="1176" spans="1:2" ht="14.45" x14ac:dyDescent="0.3">
      <c r="A1176" s="9" t="s">
        <v>2066</v>
      </c>
    </row>
    <row r="1177" spans="1:2" ht="14.45" x14ac:dyDescent="0.3">
      <c r="A1177" s="9" t="s">
        <v>2066</v>
      </c>
      <c r="B1177" t="s">
        <v>2104</v>
      </c>
    </row>
    <row r="1178" spans="1:2" ht="14.45" x14ac:dyDescent="0.3">
      <c r="A1178" s="9" t="s">
        <v>2066</v>
      </c>
      <c r="B1178" t="s">
        <v>2320</v>
      </c>
    </row>
    <row r="1179" spans="1:2" ht="14.45" x14ac:dyDescent="0.3">
      <c r="A1179" s="9" t="s">
        <v>2066</v>
      </c>
      <c r="B1179" t="s">
        <v>2271</v>
      </c>
    </row>
    <row r="1180" spans="1:2" ht="14.45" x14ac:dyDescent="0.3">
      <c r="A1180" s="9" t="s">
        <v>2066</v>
      </c>
    </row>
    <row r="1181" spans="1:2" ht="14.45" x14ac:dyDescent="0.3">
      <c r="A1181" s="9" t="s">
        <v>2066</v>
      </c>
      <c r="B1181" t="s">
        <v>2002</v>
      </c>
    </row>
    <row r="1182" spans="1:2" ht="14.45" x14ac:dyDescent="0.3">
      <c r="A1182" s="9" t="s">
        <v>2066</v>
      </c>
    </row>
    <row r="1183" spans="1:2" ht="14.45" x14ac:dyDescent="0.3">
      <c r="A1183" s="9" t="s">
        <v>2066</v>
      </c>
    </row>
    <row r="1184" spans="1:2" ht="14.45" x14ac:dyDescent="0.3">
      <c r="A1184" s="9" t="s">
        <v>2066</v>
      </c>
    </row>
    <row r="1185" spans="1:2" ht="14.45" x14ac:dyDescent="0.3">
      <c r="A1185" s="9" t="s">
        <v>2066</v>
      </c>
    </row>
    <row r="1186" spans="1:2" ht="14.45" x14ac:dyDescent="0.3">
      <c r="A1186" s="9" t="s">
        <v>2066</v>
      </c>
    </row>
    <row r="1187" spans="1:2" ht="14.45" x14ac:dyDescent="0.3">
      <c r="A1187" s="9" t="s">
        <v>2066</v>
      </c>
    </row>
    <row r="1188" spans="1:2" ht="14.45" x14ac:dyDescent="0.3">
      <c r="A1188" s="9" t="s">
        <v>2066</v>
      </c>
    </row>
    <row r="1189" spans="1:2" ht="14.45" x14ac:dyDescent="0.3">
      <c r="A1189" s="9" t="s">
        <v>2066</v>
      </c>
    </row>
    <row r="1190" spans="1:2" ht="14.45" x14ac:dyDescent="0.3">
      <c r="A1190" s="9" t="s">
        <v>2066</v>
      </c>
      <c r="B1190" t="s">
        <v>1999</v>
      </c>
    </row>
    <row r="1191" spans="1:2" ht="14.45" x14ac:dyDescent="0.3">
      <c r="A1191" s="9" t="s">
        <v>2066</v>
      </c>
      <c r="B1191" t="s">
        <v>2646</v>
      </c>
    </row>
    <row r="1192" spans="1:2" ht="14.45" x14ac:dyDescent="0.3">
      <c r="A1192" s="9" t="s">
        <v>2066</v>
      </c>
    </row>
    <row r="1193" spans="1:2" ht="14.45" x14ac:dyDescent="0.3">
      <c r="A1193" s="9" t="s">
        <v>2297</v>
      </c>
      <c r="B1193" t="s">
        <v>2455</v>
      </c>
    </row>
    <row r="1194" spans="1:2" ht="14.45" x14ac:dyDescent="0.3">
      <c r="A1194" s="9" t="s">
        <v>2297</v>
      </c>
    </row>
    <row r="1195" spans="1:2" ht="14.45" x14ac:dyDescent="0.3">
      <c r="A1195" s="9" t="s">
        <v>2297</v>
      </c>
    </row>
    <row r="1196" spans="1:2" ht="14.45" x14ac:dyDescent="0.3">
      <c r="A1196" s="9" t="s">
        <v>2297</v>
      </c>
      <c r="B1196" t="s">
        <v>1945</v>
      </c>
    </row>
    <row r="1197" spans="1:2" ht="14.45" x14ac:dyDescent="0.3">
      <c r="A1197" s="9" t="s">
        <v>2297</v>
      </c>
      <c r="B1197" t="s">
        <v>2684</v>
      </c>
    </row>
    <row r="1198" spans="1:2" ht="14.45" x14ac:dyDescent="0.3">
      <c r="A1198" s="9" t="s">
        <v>2082</v>
      </c>
    </row>
    <row r="1199" spans="1:2" ht="14.45" x14ac:dyDescent="0.3">
      <c r="A1199" s="9" t="s">
        <v>2082</v>
      </c>
      <c r="B1199" t="s">
        <v>1960</v>
      </c>
    </row>
    <row r="1200" spans="1:2" ht="14.45" x14ac:dyDescent="0.3">
      <c r="A1200" s="9" t="s">
        <v>2082</v>
      </c>
      <c r="B1200" t="s">
        <v>1960</v>
      </c>
    </row>
    <row r="1201" spans="1:2" ht="14.45" x14ac:dyDescent="0.3">
      <c r="A1201" s="9" t="s">
        <v>2082</v>
      </c>
    </row>
    <row r="1202" spans="1:2" ht="14.45" x14ac:dyDescent="0.3">
      <c r="A1202" s="9" t="s">
        <v>2082</v>
      </c>
      <c r="B1202" t="s">
        <v>1960</v>
      </c>
    </row>
    <row r="1203" spans="1:2" ht="14.45" x14ac:dyDescent="0.3">
      <c r="A1203" s="9" t="s">
        <v>2082</v>
      </c>
    </row>
    <row r="1204" spans="1:2" ht="14.45" x14ac:dyDescent="0.3">
      <c r="A1204" s="9" t="s">
        <v>2082</v>
      </c>
      <c r="B1204" t="s">
        <v>1960</v>
      </c>
    </row>
    <row r="1205" spans="1:2" ht="14.45" x14ac:dyDescent="0.3">
      <c r="A1205" s="9" t="s">
        <v>2082</v>
      </c>
    </row>
    <row r="1206" spans="1:2" ht="14.45" x14ac:dyDescent="0.3">
      <c r="A1206" s="9" t="s">
        <v>2082</v>
      </c>
      <c r="B1206" t="s">
        <v>1960</v>
      </c>
    </row>
    <row r="1207" spans="1:2" ht="14.45" x14ac:dyDescent="0.3">
      <c r="A1207" s="9" t="s">
        <v>2082</v>
      </c>
      <c r="B1207" t="s">
        <v>1960</v>
      </c>
    </row>
    <row r="1208" spans="1:2" ht="14.45" x14ac:dyDescent="0.3">
      <c r="A1208" s="9" t="s">
        <v>2082</v>
      </c>
      <c r="B1208" t="s">
        <v>1960</v>
      </c>
    </row>
    <row r="1209" spans="1:2" ht="14.45" x14ac:dyDescent="0.3">
      <c r="A1209" s="9" t="s">
        <v>2082</v>
      </c>
    </row>
    <row r="1210" spans="1:2" ht="14.45" x14ac:dyDescent="0.3">
      <c r="A1210" s="9" t="s">
        <v>2082</v>
      </c>
      <c r="B1210" t="s">
        <v>1960</v>
      </c>
    </row>
    <row r="1211" spans="1:2" ht="14.45" x14ac:dyDescent="0.3">
      <c r="A1211" s="9" t="s">
        <v>2082</v>
      </c>
    </row>
    <row r="1212" spans="1:2" ht="14.45" x14ac:dyDescent="0.3">
      <c r="A1212" s="9" t="s">
        <v>2082</v>
      </c>
    </row>
    <row r="1213" spans="1:2" ht="14.45" x14ac:dyDescent="0.3">
      <c r="A1213" s="9" t="s">
        <v>2082</v>
      </c>
    </row>
    <row r="1214" spans="1:2" ht="14.45" x14ac:dyDescent="0.3">
      <c r="A1214" s="9" t="s">
        <v>2082</v>
      </c>
    </row>
    <row r="1215" spans="1:2" ht="14.45" x14ac:dyDescent="0.3">
      <c r="A1215" s="9" t="s">
        <v>2082</v>
      </c>
    </row>
    <row r="1216" spans="1:2" ht="14.45" x14ac:dyDescent="0.3">
      <c r="A1216" s="9" t="s">
        <v>2082</v>
      </c>
      <c r="B1216" t="s">
        <v>2416</v>
      </c>
    </row>
    <row r="1217" spans="1:2" ht="14.45" x14ac:dyDescent="0.3">
      <c r="A1217" s="9" t="s">
        <v>2082</v>
      </c>
    </row>
    <row r="1218" spans="1:2" ht="14.45" x14ac:dyDescent="0.3">
      <c r="A1218" s="9" t="s">
        <v>2082</v>
      </c>
    </row>
    <row r="1219" spans="1:2" ht="14.45" x14ac:dyDescent="0.3">
      <c r="A1219" s="9" t="s">
        <v>2082</v>
      </c>
    </row>
    <row r="1220" spans="1:2" ht="14.45" x14ac:dyDescent="0.3">
      <c r="A1220" s="9" t="s">
        <v>2082</v>
      </c>
    </row>
    <row r="1221" spans="1:2" ht="14.45" x14ac:dyDescent="0.3">
      <c r="A1221" s="9" t="s">
        <v>2082</v>
      </c>
    </row>
    <row r="1222" spans="1:2" ht="14.45" x14ac:dyDescent="0.3">
      <c r="A1222" s="9" t="s">
        <v>2082</v>
      </c>
    </row>
    <row r="1223" spans="1:2" ht="14.45" x14ac:dyDescent="0.3">
      <c r="A1223" s="9" t="s">
        <v>2082</v>
      </c>
    </row>
    <row r="1224" spans="1:2" ht="14.45" x14ac:dyDescent="0.3">
      <c r="A1224" s="9" t="s">
        <v>2082</v>
      </c>
    </row>
    <row r="1225" spans="1:2" ht="14.45" x14ac:dyDescent="0.3">
      <c r="A1225" s="9" t="s">
        <v>2082</v>
      </c>
      <c r="B1225" t="s">
        <v>2577</v>
      </c>
    </row>
    <row r="1226" spans="1:2" ht="14.45" x14ac:dyDescent="0.3">
      <c r="A1226" s="9" t="s">
        <v>2082</v>
      </c>
      <c r="B1226" t="s">
        <v>2297</v>
      </c>
    </row>
    <row r="1227" spans="1:2" ht="14.45" x14ac:dyDescent="0.3">
      <c r="A1227" s="9" t="s">
        <v>2082</v>
      </c>
    </row>
    <row r="1228" spans="1:2" ht="14.45" x14ac:dyDescent="0.3">
      <c r="A1228" s="9" t="s">
        <v>2082</v>
      </c>
    </row>
    <row r="1229" spans="1:2" ht="14.45" x14ac:dyDescent="0.3">
      <c r="A1229" s="9" t="s">
        <v>2082</v>
      </c>
    </row>
    <row r="1230" spans="1:2" ht="14.45" x14ac:dyDescent="0.3">
      <c r="A1230" s="9" t="s">
        <v>2082</v>
      </c>
    </row>
    <row r="1231" spans="1:2" ht="14.45" x14ac:dyDescent="0.3">
      <c r="A1231" s="9" t="s">
        <v>2082</v>
      </c>
    </row>
    <row r="1232" spans="1:2" ht="14.45" x14ac:dyDescent="0.3">
      <c r="A1232" s="9" t="s">
        <v>2082</v>
      </c>
    </row>
    <row r="1233" spans="1:2" ht="14.45" x14ac:dyDescent="0.3">
      <c r="A1233" s="9" t="s">
        <v>2082</v>
      </c>
    </row>
    <row r="1234" spans="1:2" ht="14.45" x14ac:dyDescent="0.3">
      <c r="A1234" s="9" t="s">
        <v>2082</v>
      </c>
      <c r="B1234" t="s">
        <v>2705</v>
      </c>
    </row>
    <row r="1235" spans="1:2" ht="14.45" x14ac:dyDescent="0.3">
      <c r="A1235" s="9" t="s">
        <v>2082</v>
      </c>
    </row>
    <row r="1236" spans="1:2" ht="14.45" x14ac:dyDescent="0.3">
      <c r="A1236" s="9" t="s">
        <v>2082</v>
      </c>
    </row>
    <row r="1237" spans="1:2" ht="14.45" x14ac:dyDescent="0.3">
      <c r="A1237" s="9" t="s">
        <v>2061</v>
      </c>
    </row>
    <row r="1238" spans="1:2" ht="14.45" x14ac:dyDescent="0.3">
      <c r="A1238" s="9" t="s">
        <v>2526</v>
      </c>
      <c r="B1238" t="s">
        <v>2354</v>
      </c>
    </row>
    <row r="1239" spans="1:2" ht="14.45" x14ac:dyDescent="0.3">
      <c r="A1239" s="9" t="s">
        <v>2526</v>
      </c>
    </row>
    <row r="1240" spans="1:2" ht="14.45" x14ac:dyDescent="0.3">
      <c r="A1240" s="9" t="s">
        <v>2246</v>
      </c>
    </row>
    <row r="1241" spans="1:2" ht="14.45" x14ac:dyDescent="0.3">
      <c r="A1241" s="9" t="s">
        <v>2246</v>
      </c>
    </row>
    <row r="1242" spans="1:2" ht="14.45" x14ac:dyDescent="0.3">
      <c r="A1242" s="9" t="s">
        <v>2246</v>
      </c>
      <c r="B1242" t="s">
        <v>1996</v>
      </c>
    </row>
    <row r="1243" spans="1:2" ht="14.45" x14ac:dyDescent="0.3">
      <c r="A1243" s="9" t="s">
        <v>2021</v>
      </c>
    </row>
    <row r="1244" spans="1:2" ht="14.45" x14ac:dyDescent="0.3">
      <c r="A1244" s="9" t="s">
        <v>2021</v>
      </c>
      <c r="B1244" t="s">
        <v>1991</v>
      </c>
    </row>
    <row r="1245" spans="1:2" ht="14.45" x14ac:dyDescent="0.3">
      <c r="A1245" s="9" t="s">
        <v>2021</v>
      </c>
    </row>
    <row r="1246" spans="1:2" ht="14.45" x14ac:dyDescent="0.3">
      <c r="A1246" s="9" t="s">
        <v>2474</v>
      </c>
    </row>
    <row r="1247" spans="1:2" ht="14.45" x14ac:dyDescent="0.3">
      <c r="A1247" s="9" t="s">
        <v>2474</v>
      </c>
      <c r="B1247" t="s">
        <v>2481</v>
      </c>
    </row>
    <row r="1248" spans="1:2" ht="14.45" x14ac:dyDescent="0.3">
      <c r="A1248" s="9" t="s">
        <v>2474</v>
      </c>
      <c r="B1248" t="s">
        <v>2487</v>
      </c>
    </row>
    <row r="1249" spans="1:2" ht="14.45" x14ac:dyDescent="0.3">
      <c r="A1249" s="9" t="s">
        <v>2474</v>
      </c>
      <c r="B1249" t="s">
        <v>2113</v>
      </c>
    </row>
    <row r="1250" spans="1:2" ht="14.45" x14ac:dyDescent="0.3">
      <c r="A1250" s="9" t="s">
        <v>2474</v>
      </c>
      <c r="B1250" t="s">
        <v>2504</v>
      </c>
    </row>
    <row r="1251" spans="1:2" ht="14.45" x14ac:dyDescent="0.3">
      <c r="A1251" s="9" t="s">
        <v>2474</v>
      </c>
      <c r="B1251" t="s">
        <v>2113</v>
      </c>
    </row>
    <row r="1252" spans="1:2" ht="14.45" x14ac:dyDescent="0.3">
      <c r="A1252" s="9" t="s">
        <v>2474</v>
      </c>
      <c r="B1252" t="s">
        <v>2516</v>
      </c>
    </row>
    <row r="1253" spans="1:2" ht="14.45" x14ac:dyDescent="0.3">
      <c r="A1253" s="9" t="s">
        <v>2474</v>
      </c>
    </row>
    <row r="1254" spans="1:2" ht="14.45" x14ac:dyDescent="0.3">
      <c r="A1254" s="9" t="s">
        <v>2474</v>
      </c>
    </row>
    <row r="1255" spans="1:2" ht="14.45" x14ac:dyDescent="0.3">
      <c r="A1255" s="9" t="s">
        <v>2474</v>
      </c>
      <c r="B1255" t="s">
        <v>2535</v>
      </c>
    </row>
    <row r="1256" spans="1:2" ht="14.45" x14ac:dyDescent="0.3">
      <c r="A1256" s="9" t="s">
        <v>2474</v>
      </c>
    </row>
    <row r="1257" spans="1:2" ht="14.45" x14ac:dyDescent="0.3">
      <c r="A1257" s="9" t="s">
        <v>2474</v>
      </c>
      <c r="B1257" t="s">
        <v>2552</v>
      </c>
    </row>
    <row r="1258" spans="1:2" ht="14.45" x14ac:dyDescent="0.3">
      <c r="A1258" s="9" t="s">
        <v>2474</v>
      </c>
      <c r="B1258" t="s">
        <v>1945</v>
      </c>
    </row>
    <row r="1259" spans="1:2" ht="14.45" x14ac:dyDescent="0.3">
      <c r="A1259" s="9" t="s">
        <v>2474</v>
      </c>
      <c r="B1259" t="s">
        <v>2573</v>
      </c>
    </row>
    <row r="1260" spans="1:2" ht="14.45" x14ac:dyDescent="0.3">
      <c r="A1260" s="9" t="s">
        <v>2474</v>
      </c>
      <c r="B1260" t="s">
        <v>2579</v>
      </c>
    </row>
    <row r="1261" spans="1:2" ht="14.45" x14ac:dyDescent="0.3">
      <c r="A1261" s="9" t="s">
        <v>2474</v>
      </c>
      <c r="B1261" t="s">
        <v>2625</v>
      </c>
    </row>
    <row r="1262" spans="1:2" ht="14.45" x14ac:dyDescent="0.3">
      <c r="A1262" s="9" t="s">
        <v>2474</v>
      </c>
    </row>
    <row r="1263" spans="1:2" ht="14.45" x14ac:dyDescent="0.3">
      <c r="A1263" s="9" t="s">
        <v>2474</v>
      </c>
    </row>
    <row r="1264" spans="1:2" ht="14.45" x14ac:dyDescent="0.3">
      <c r="A1264" s="9" t="s">
        <v>2474</v>
      </c>
      <c r="B1264" t="s">
        <v>2378</v>
      </c>
    </row>
    <row r="1265" spans="1:2" ht="14.45" x14ac:dyDescent="0.3">
      <c r="A1265" s="9" t="s">
        <v>2474</v>
      </c>
      <c r="B1265" t="s">
        <v>2681</v>
      </c>
    </row>
    <row r="1266" spans="1:2" ht="14.45" x14ac:dyDescent="0.3">
      <c r="A1266" s="9" t="s">
        <v>2474</v>
      </c>
    </row>
    <row r="1267" spans="1:2" ht="14.45" x14ac:dyDescent="0.3">
      <c r="A1267" s="9" t="s">
        <v>2474</v>
      </c>
      <c r="B1267" t="s">
        <v>2685</v>
      </c>
    </row>
    <row r="1268" spans="1:2" ht="14.45" x14ac:dyDescent="0.3">
      <c r="A1268" s="9" t="s">
        <v>2474</v>
      </c>
    </row>
    <row r="1269" spans="1:2" ht="14.45" x14ac:dyDescent="0.3">
      <c r="A1269" s="9" t="s">
        <v>2474</v>
      </c>
      <c r="B1269" t="s">
        <v>2703</v>
      </c>
    </row>
    <row r="1270" spans="1:2" ht="14.45" x14ac:dyDescent="0.3">
      <c r="A1270" s="9" t="s">
        <v>2474</v>
      </c>
    </row>
    <row r="1271" spans="1:2" ht="14.45" x14ac:dyDescent="0.3">
      <c r="A1271" s="9" t="s">
        <v>2474</v>
      </c>
      <c r="B1271" t="s">
        <v>2737</v>
      </c>
    </row>
    <row r="1272" spans="1:2" ht="14.45" x14ac:dyDescent="0.3">
      <c r="A1272" s="9" t="s">
        <v>2207</v>
      </c>
      <c r="B1272" t="s">
        <v>2208</v>
      </c>
    </row>
    <row r="1273" spans="1:2" ht="14.45" x14ac:dyDescent="0.3">
      <c r="A1273" s="9" t="s">
        <v>2207</v>
      </c>
    </row>
    <row r="1274" spans="1:2" ht="14.45" x14ac:dyDescent="0.3">
      <c r="A1274" s="9" t="s">
        <v>2207</v>
      </c>
    </row>
    <row r="1275" spans="1:2" ht="14.45" x14ac:dyDescent="0.3">
      <c r="A1275" s="9" t="s">
        <v>1958</v>
      </c>
    </row>
    <row r="1276" spans="1:2" ht="14.45" x14ac:dyDescent="0.3">
      <c r="A1276" s="9" t="s">
        <v>1958</v>
      </c>
      <c r="B1276" t="s">
        <v>2017</v>
      </c>
    </row>
    <row r="1277" spans="1:2" ht="14.45" x14ac:dyDescent="0.3">
      <c r="A1277" s="9" t="s">
        <v>1958</v>
      </c>
      <c r="B1277" t="s">
        <v>2114</v>
      </c>
    </row>
    <row r="1278" spans="1:2" ht="14.45" x14ac:dyDescent="0.3">
      <c r="A1278" s="9" t="s">
        <v>1958</v>
      </c>
    </row>
    <row r="1279" spans="1:2" ht="14.45" x14ac:dyDescent="0.3">
      <c r="A1279" s="9" t="s">
        <v>1958</v>
      </c>
    </row>
    <row r="1280" spans="1:2" ht="14.45" x14ac:dyDescent="0.3">
      <c r="A1280" s="9" t="s">
        <v>1958</v>
      </c>
    </row>
    <row r="1281" spans="1:2" ht="14.45" x14ac:dyDescent="0.3">
      <c r="A1281" s="9" t="s">
        <v>1958</v>
      </c>
      <c r="B1281" t="s">
        <v>2636</v>
      </c>
    </row>
    <row r="1282" spans="1:2" ht="14.45" x14ac:dyDescent="0.3">
      <c r="A1282" s="9" t="s">
        <v>1958</v>
      </c>
    </row>
    <row r="1283" spans="1:2" ht="14.45" x14ac:dyDescent="0.3">
      <c r="A1283" s="9" t="s">
        <v>2078</v>
      </c>
    </row>
    <row r="1284" spans="1:2" ht="14.45" x14ac:dyDescent="0.3">
      <c r="A1284" s="9" t="s">
        <v>2078</v>
      </c>
    </row>
    <row r="1285" spans="1:2" ht="14.45" x14ac:dyDescent="0.3">
      <c r="A1285" s="9" t="s">
        <v>2078</v>
      </c>
    </row>
    <row r="1286" spans="1:2" ht="14.45" x14ac:dyDescent="0.3">
      <c r="A1286" s="9" t="s">
        <v>2078</v>
      </c>
      <c r="B1286" t="s">
        <v>2089</v>
      </c>
    </row>
    <row r="1287" spans="1:2" ht="14.45" x14ac:dyDescent="0.3">
      <c r="A1287" s="9" t="s">
        <v>2078</v>
      </c>
    </row>
    <row r="1288" spans="1:2" ht="14.45" x14ac:dyDescent="0.3">
      <c r="A1288" s="9" t="s">
        <v>2078</v>
      </c>
      <c r="B1288" t="s">
        <v>2325</v>
      </c>
    </row>
    <row r="1289" spans="1:2" ht="14.45" x14ac:dyDescent="0.3">
      <c r="A1289" s="9" t="s">
        <v>2078</v>
      </c>
      <c r="B1289" t="s">
        <v>2398</v>
      </c>
    </row>
    <row r="1290" spans="1:2" ht="14.45" x14ac:dyDescent="0.3">
      <c r="A1290" s="9" t="s">
        <v>2078</v>
      </c>
    </row>
    <row r="1291" spans="1:2" ht="14.45" x14ac:dyDescent="0.3">
      <c r="A1291" s="9" t="s">
        <v>2078</v>
      </c>
    </row>
    <row r="1292" spans="1:2" ht="14.45" x14ac:dyDescent="0.3">
      <c r="A1292" s="9" t="s">
        <v>2078</v>
      </c>
    </row>
    <row r="1293" spans="1:2" ht="14.45" x14ac:dyDescent="0.3">
      <c r="A1293" s="9" t="s">
        <v>2078</v>
      </c>
    </row>
    <row r="1294" spans="1:2" ht="14.45" x14ac:dyDescent="0.3">
      <c r="A1294" s="9" t="s">
        <v>2078</v>
      </c>
      <c r="B1294" t="s">
        <v>2510</v>
      </c>
    </row>
    <row r="1295" spans="1:2" ht="14.45" x14ac:dyDescent="0.3">
      <c r="A1295" s="9" t="s">
        <v>2078</v>
      </c>
      <c r="B1295" t="s">
        <v>1945</v>
      </c>
    </row>
    <row r="1296" spans="1:2" ht="14.45" x14ac:dyDescent="0.3">
      <c r="A1296" s="9" t="s">
        <v>2078</v>
      </c>
    </row>
    <row r="1297" spans="1:2" ht="14.45" x14ac:dyDescent="0.3">
      <c r="A1297" s="9" t="s">
        <v>2078</v>
      </c>
      <c r="B1297" t="s">
        <v>2558</v>
      </c>
    </row>
    <row r="1298" spans="1:2" ht="14.45" x14ac:dyDescent="0.3">
      <c r="A1298" s="9" t="s">
        <v>2078</v>
      </c>
      <c r="B1298" t="s">
        <v>2576</v>
      </c>
    </row>
    <row r="1299" spans="1:2" ht="14.45" x14ac:dyDescent="0.3">
      <c r="A1299" s="9" t="s">
        <v>2078</v>
      </c>
      <c r="B1299" t="s">
        <v>2580</v>
      </c>
    </row>
    <row r="1300" spans="1:2" ht="14.45" x14ac:dyDescent="0.3">
      <c r="A1300" s="9" t="s">
        <v>2078</v>
      </c>
      <c r="B1300" t="s">
        <v>2575</v>
      </c>
    </row>
    <row r="1301" spans="1:2" ht="14.45" x14ac:dyDescent="0.3">
      <c r="A1301" s="9" t="s">
        <v>2078</v>
      </c>
      <c r="B1301" t="s">
        <v>2626</v>
      </c>
    </row>
    <row r="1302" spans="1:2" ht="14.45" x14ac:dyDescent="0.3">
      <c r="A1302" s="9" t="s">
        <v>2078</v>
      </c>
      <c r="B1302" t="s">
        <v>2679</v>
      </c>
    </row>
    <row r="1303" spans="1:2" ht="14.45" x14ac:dyDescent="0.3">
      <c r="A1303" s="9" t="s">
        <v>2078</v>
      </c>
    </row>
    <row r="1304" spans="1:2" ht="14.45" x14ac:dyDescent="0.3">
      <c r="A1304" s="9" t="s">
        <v>2078</v>
      </c>
      <c r="B1304" t="s">
        <v>2720</v>
      </c>
    </row>
    <row r="1305" spans="1:2" ht="14.45" x14ac:dyDescent="0.3">
      <c r="A1305" s="9" t="s">
        <v>2078</v>
      </c>
      <c r="B1305" t="s">
        <v>2733</v>
      </c>
    </row>
    <row r="1306" spans="1:2" ht="14.45" x14ac:dyDescent="0.3">
      <c r="A1306" s="9" t="s">
        <v>2010</v>
      </c>
    </row>
    <row r="1307" spans="1:2" ht="14.45" x14ac:dyDescent="0.3">
      <c r="A1307" s="9" t="s">
        <v>2010</v>
      </c>
    </row>
    <row r="1308" spans="1:2" ht="14.45" x14ac:dyDescent="0.3">
      <c r="A1308" s="9" t="s">
        <v>2010</v>
      </c>
    </row>
    <row r="1309" spans="1:2" ht="14.45" x14ac:dyDescent="0.3">
      <c r="A1309" s="9" t="s">
        <v>2010</v>
      </c>
    </row>
    <row r="1310" spans="1:2" ht="14.45" x14ac:dyDescent="0.3">
      <c r="A1310" s="9" t="s">
        <v>2010</v>
      </c>
    </row>
    <row r="1311" spans="1:2" ht="14.45" x14ac:dyDescent="0.3">
      <c r="A1311" s="9" t="s">
        <v>2010</v>
      </c>
      <c r="B1311" t="s">
        <v>2049</v>
      </c>
    </row>
    <row r="1312" spans="1:2" ht="14.45" x14ac:dyDescent="0.3">
      <c r="A1312" s="9" t="s">
        <v>2010</v>
      </c>
    </row>
    <row r="1313" spans="1:2" ht="14.45" x14ac:dyDescent="0.3">
      <c r="A1313" s="9" t="s">
        <v>2010</v>
      </c>
    </row>
    <row r="1314" spans="1:2" ht="14.45" x14ac:dyDescent="0.3">
      <c r="A1314" s="9" t="s">
        <v>2010</v>
      </c>
    </row>
    <row r="1315" spans="1:2" ht="14.45" x14ac:dyDescent="0.3">
      <c r="A1315" s="9" t="s">
        <v>2010</v>
      </c>
    </row>
    <row r="1316" spans="1:2" ht="14.45" x14ac:dyDescent="0.3">
      <c r="A1316" s="9" t="s">
        <v>2010</v>
      </c>
    </row>
    <row r="1317" spans="1:2" ht="14.45" x14ac:dyDescent="0.3">
      <c r="A1317" s="9" t="s">
        <v>2010</v>
      </c>
    </row>
    <row r="1318" spans="1:2" ht="14.45" x14ac:dyDescent="0.3">
      <c r="A1318" s="9" t="s">
        <v>2010</v>
      </c>
    </row>
    <row r="1319" spans="1:2" ht="14.45" x14ac:dyDescent="0.3">
      <c r="A1319" s="9" t="s">
        <v>2010</v>
      </c>
      <c r="B1319" t="s">
        <v>2103</v>
      </c>
    </row>
    <row r="1320" spans="1:2" ht="14.45" x14ac:dyDescent="0.3">
      <c r="A1320" s="9" t="s">
        <v>2010</v>
      </c>
    </row>
    <row r="1321" spans="1:2" ht="14.45" x14ac:dyDescent="0.3">
      <c r="A1321" s="9" t="s">
        <v>2010</v>
      </c>
      <c r="B1321" t="s">
        <v>1976</v>
      </c>
    </row>
    <row r="1322" spans="1:2" ht="14.45" x14ac:dyDescent="0.3">
      <c r="A1322" s="9" t="s">
        <v>2010</v>
      </c>
    </row>
    <row r="1323" spans="1:2" ht="14.45" x14ac:dyDescent="0.3">
      <c r="A1323" s="9" t="s">
        <v>2010</v>
      </c>
      <c r="B1323" t="s">
        <v>2049</v>
      </c>
    </row>
    <row r="1324" spans="1:2" ht="14.45" x14ac:dyDescent="0.3">
      <c r="A1324" s="9" t="s">
        <v>2010</v>
      </c>
    </row>
    <row r="1325" spans="1:2" ht="14.45" x14ac:dyDescent="0.3">
      <c r="A1325" s="9" t="s">
        <v>2010</v>
      </c>
    </row>
    <row r="1326" spans="1:2" ht="14.45" x14ac:dyDescent="0.3">
      <c r="A1326" s="9" t="s">
        <v>2010</v>
      </c>
    </row>
    <row r="1327" spans="1:2" ht="14.45" x14ac:dyDescent="0.3">
      <c r="A1327" s="9" t="s">
        <v>2010</v>
      </c>
    </row>
    <row r="1328" spans="1:2" ht="14.45" x14ac:dyDescent="0.3">
      <c r="A1328" s="9" t="s">
        <v>2010</v>
      </c>
    </row>
    <row r="1329" spans="1:2" ht="14.45" x14ac:dyDescent="0.3">
      <c r="A1329" s="9" t="s">
        <v>2010</v>
      </c>
    </row>
    <row r="1330" spans="1:2" ht="14.45" x14ac:dyDescent="0.3">
      <c r="A1330" s="9" t="s">
        <v>2010</v>
      </c>
      <c r="B1330" t="s">
        <v>2592</v>
      </c>
    </row>
    <row r="1331" spans="1:2" ht="14.45" x14ac:dyDescent="0.3">
      <c r="A1331" s="9" t="s">
        <v>2010</v>
      </c>
    </row>
    <row r="1332" spans="1:2" ht="14.45" x14ac:dyDescent="0.3">
      <c r="A1332" s="9" t="s">
        <v>2010</v>
      </c>
    </row>
    <row r="1333" spans="1:2" ht="14.45" x14ac:dyDescent="0.3">
      <c r="A1333" s="9" t="s">
        <v>2010</v>
      </c>
      <c r="B1333" t="s">
        <v>2686</v>
      </c>
    </row>
    <row r="1334" spans="1:2" ht="14.45" x14ac:dyDescent="0.3">
      <c r="A1334" s="9" t="s">
        <v>2010</v>
      </c>
      <c r="B1334" t="s">
        <v>2037</v>
      </c>
    </row>
    <row r="1335" spans="1:2" ht="14.45" x14ac:dyDescent="0.3">
      <c r="A1335" s="9" t="s">
        <v>2393</v>
      </c>
    </row>
    <row r="1336" spans="1:2" ht="14.45" x14ac:dyDescent="0.3">
      <c r="A1336" s="9" t="s">
        <v>2393</v>
      </c>
    </row>
    <row r="1337" spans="1:2" ht="14.45" x14ac:dyDescent="0.3">
      <c r="A1337" s="9" t="s">
        <v>2393</v>
      </c>
    </row>
    <row r="1338" spans="1:2" ht="14.45" x14ac:dyDescent="0.3">
      <c r="A1338" s="9" t="s">
        <v>2393</v>
      </c>
    </row>
    <row r="1339" spans="1:2" ht="14.45" x14ac:dyDescent="0.3">
      <c r="A1339" s="9" t="s">
        <v>2393</v>
      </c>
    </row>
    <row r="1340" spans="1:2" ht="14.45" x14ac:dyDescent="0.3">
      <c r="A1340" s="9" t="s">
        <v>2393</v>
      </c>
    </row>
    <row r="1341" spans="1:2" ht="14.45" x14ac:dyDescent="0.3">
      <c r="A1341" s="9" t="s">
        <v>2393</v>
      </c>
    </row>
    <row r="1342" spans="1:2" ht="14.45" x14ac:dyDescent="0.3">
      <c r="A1342" s="9" t="s">
        <v>2162</v>
      </c>
    </row>
    <row r="1343" spans="1:2" ht="14.45" x14ac:dyDescent="0.3">
      <c r="A1343" s="9" t="s">
        <v>1989</v>
      </c>
    </row>
    <row r="1344" spans="1:2" ht="14.45" x14ac:dyDescent="0.3">
      <c r="A1344" s="9" t="s">
        <v>1989</v>
      </c>
    </row>
    <row r="1345" spans="1:2" ht="14.45" x14ac:dyDescent="0.3">
      <c r="A1345" s="9" t="s">
        <v>1989</v>
      </c>
    </row>
    <row r="1346" spans="1:2" ht="14.45" x14ac:dyDescent="0.3">
      <c r="A1346" s="9" t="s">
        <v>1941</v>
      </c>
    </row>
    <row r="1347" spans="1:2" ht="14.45" x14ac:dyDescent="0.3">
      <c r="A1347" s="9" t="s">
        <v>2046</v>
      </c>
    </row>
    <row r="1348" spans="1:2" ht="14.45" x14ac:dyDescent="0.3">
      <c r="A1348" s="9" t="s">
        <v>2046</v>
      </c>
    </row>
    <row r="1349" spans="1:2" ht="14.45" x14ac:dyDescent="0.3">
      <c r="A1349" s="9" t="s">
        <v>2046</v>
      </c>
    </row>
    <row r="1350" spans="1:2" ht="14.45" x14ac:dyDescent="0.3">
      <c r="A1350" s="9" t="s">
        <v>2046</v>
      </c>
      <c r="B1350" t="s">
        <v>2512</v>
      </c>
    </row>
    <row r="1351" spans="1:2" ht="14.45" x14ac:dyDescent="0.3">
      <c r="A1351" s="9" t="s">
        <v>2046</v>
      </c>
    </row>
    <row r="1352" spans="1:2" ht="14.45" x14ac:dyDescent="0.3">
      <c r="A1352" s="9" t="s">
        <v>2046</v>
      </c>
      <c r="B1352" t="s">
        <v>2624</v>
      </c>
    </row>
    <row r="1353" spans="1:2" ht="14.45" x14ac:dyDescent="0.3">
      <c r="A1353" s="9" t="s">
        <v>2120</v>
      </c>
    </row>
    <row r="1354" spans="1:2" ht="14.45" x14ac:dyDescent="0.3">
      <c r="A1354" s="9" t="s">
        <v>2029</v>
      </c>
      <c r="B1354" t="s">
        <v>2030</v>
      </c>
    </row>
    <row r="1355" spans="1:2" ht="14.45" x14ac:dyDescent="0.3">
      <c r="A1355" s="9" t="s">
        <v>2029</v>
      </c>
      <c r="B1355" t="s">
        <v>2135</v>
      </c>
    </row>
    <row r="1356" spans="1:2" ht="14.45" x14ac:dyDescent="0.3">
      <c r="A1356" s="9" t="s">
        <v>2014</v>
      </c>
    </row>
    <row r="1357" spans="1:2" ht="14.45" x14ac:dyDescent="0.3">
      <c r="A1357" s="9" t="s">
        <v>2014</v>
      </c>
    </row>
    <row r="1358" spans="1:2" ht="14.45" x14ac:dyDescent="0.3">
      <c r="A1358" s="9" t="s">
        <v>2014</v>
      </c>
    </row>
    <row r="1359" spans="1:2" ht="14.45" x14ac:dyDescent="0.3">
      <c r="A1359" s="9" t="s">
        <v>2014</v>
      </c>
      <c r="B1359" t="s">
        <v>2100</v>
      </c>
    </row>
    <row r="1360" spans="1:2" ht="14.45" x14ac:dyDescent="0.3">
      <c r="A1360" s="9" t="s">
        <v>2014</v>
      </c>
    </row>
    <row r="1361" spans="1:2" ht="14.45" x14ac:dyDescent="0.3">
      <c r="A1361" s="9" t="s">
        <v>2014</v>
      </c>
      <c r="B1361" t="s">
        <v>2032</v>
      </c>
    </row>
    <row r="1362" spans="1:2" ht="14.45" x14ac:dyDescent="0.3">
      <c r="A1362" s="9" t="s">
        <v>2014</v>
      </c>
    </row>
    <row r="1363" spans="1:2" ht="14.45" x14ac:dyDescent="0.3">
      <c r="A1363" s="9" t="s">
        <v>2174</v>
      </c>
    </row>
    <row r="1364" spans="1:2" ht="14.45" x14ac:dyDescent="0.3">
      <c r="A1364" s="9" t="s">
        <v>2174</v>
      </c>
    </row>
    <row r="1365" spans="1:2" ht="14.45" x14ac:dyDescent="0.3">
      <c r="A1365" s="9" t="s">
        <v>2174</v>
      </c>
    </row>
    <row r="1366" spans="1:2" ht="14.45" x14ac:dyDescent="0.3">
      <c r="A1366" s="9" t="s">
        <v>2174</v>
      </c>
    </row>
    <row r="1367" spans="1:2" ht="14.45" x14ac:dyDescent="0.3">
      <c r="A1367" s="9" t="s">
        <v>2174</v>
      </c>
    </row>
    <row r="1368" spans="1:2" ht="14.45" x14ac:dyDescent="0.3">
      <c r="A1368" s="9" t="s">
        <v>2174</v>
      </c>
      <c r="B1368" t="s">
        <v>2233</v>
      </c>
    </row>
    <row r="1369" spans="1:2" ht="14.45" x14ac:dyDescent="0.3">
      <c r="A1369" s="9" t="s">
        <v>2174</v>
      </c>
    </row>
    <row r="1370" spans="1:2" ht="14.45" x14ac:dyDescent="0.3">
      <c r="A1370" s="9" t="s">
        <v>2174</v>
      </c>
    </row>
    <row r="1371" spans="1:2" ht="14.45" x14ac:dyDescent="0.3">
      <c r="A1371" s="9" t="s">
        <v>2174</v>
      </c>
    </row>
    <row r="1372" spans="1:2" ht="14.45" x14ac:dyDescent="0.3">
      <c r="A1372" s="9" t="s">
        <v>2174</v>
      </c>
    </row>
    <row r="1373" spans="1:2" ht="14.45" x14ac:dyDescent="0.3">
      <c r="A1373" s="9" t="s">
        <v>2164</v>
      </c>
      <c r="B1373" t="s">
        <v>2165</v>
      </c>
    </row>
    <row r="1374" spans="1:2" ht="14.45" x14ac:dyDescent="0.3">
      <c r="A1374" s="9" t="s">
        <v>2164</v>
      </c>
      <c r="B1374" t="s">
        <v>2300</v>
      </c>
    </row>
    <row r="1375" spans="1:2" ht="14.45" x14ac:dyDescent="0.3">
      <c r="A1375" s="9" t="s">
        <v>2164</v>
      </c>
    </row>
    <row r="1376" spans="1:2" ht="14.45" x14ac:dyDescent="0.3">
      <c r="A1376" s="9" t="s">
        <v>2164</v>
      </c>
      <c r="B1376" t="s">
        <v>1945</v>
      </c>
    </row>
    <row r="1377" spans="1:2" ht="14.45" x14ac:dyDescent="0.3">
      <c r="A1377" s="9" t="s">
        <v>2164</v>
      </c>
    </row>
    <row r="1378" spans="1:2" ht="14.45" x14ac:dyDescent="0.3">
      <c r="A1378" s="9" t="s">
        <v>2164</v>
      </c>
    </row>
    <row r="1379" spans="1:2" ht="14.45" x14ac:dyDescent="0.3">
      <c r="A1379" s="9" t="s">
        <v>2624</v>
      </c>
      <c r="B1379" t="s">
        <v>2183</v>
      </c>
    </row>
    <row r="1380" spans="1:2" ht="14.45" x14ac:dyDescent="0.3">
      <c r="A1380" s="9" t="s">
        <v>2624</v>
      </c>
    </row>
    <row r="1381" spans="1:2" ht="14.45" x14ac:dyDescent="0.3">
      <c r="A1381" s="9" t="s">
        <v>2428</v>
      </c>
    </row>
    <row r="1382" spans="1:2" ht="14.45" x14ac:dyDescent="0.3">
      <c r="A1382" s="9" t="s">
        <v>2428</v>
      </c>
      <c r="B1382" t="s">
        <v>2716</v>
      </c>
    </row>
    <row r="1383" spans="1:2" ht="14.45" x14ac:dyDescent="0.3">
      <c r="A1383" s="9" t="s">
        <v>1934</v>
      </c>
      <c r="B1383" t="s">
        <v>1935</v>
      </c>
    </row>
    <row r="1384" spans="1:2" ht="14.45" x14ac:dyDescent="0.3">
      <c r="A1384" s="9" t="s">
        <v>2357</v>
      </c>
      <c r="B1384" t="s">
        <v>2358</v>
      </c>
    </row>
    <row r="1385" spans="1:2" ht="14.45" x14ac:dyDescent="0.3">
      <c r="A1385" s="9" t="s">
        <v>2357</v>
      </c>
    </row>
    <row r="1386" spans="1:2" ht="14.45" x14ac:dyDescent="0.3">
      <c r="A1386" s="9" t="s">
        <v>2357</v>
      </c>
    </row>
    <row r="1387" spans="1:2" ht="14.45" x14ac:dyDescent="0.3">
      <c r="A1387" s="9" t="s">
        <v>2357</v>
      </c>
      <c r="B1387" t="s">
        <v>1940</v>
      </c>
    </row>
    <row r="1388" spans="1:2" ht="14.45" x14ac:dyDescent="0.3">
      <c r="A1388" s="9" t="s">
        <v>2357</v>
      </c>
      <c r="B1388" t="s">
        <v>2446</v>
      </c>
    </row>
    <row r="1389" spans="1:2" ht="14.45" x14ac:dyDescent="0.3">
      <c r="A1389" s="9" t="s">
        <v>2357</v>
      </c>
    </row>
    <row r="1390" spans="1:2" ht="14.45" x14ac:dyDescent="0.3">
      <c r="A1390" s="9" t="s">
        <v>2357</v>
      </c>
    </row>
    <row r="1391" spans="1:2" ht="14.45" x14ac:dyDescent="0.3">
      <c r="A1391" s="9" t="s">
        <v>2357</v>
      </c>
      <c r="B1391" t="s">
        <v>2492</v>
      </c>
    </row>
    <row r="1392" spans="1:2" ht="14.45" x14ac:dyDescent="0.3">
      <c r="A1392" s="9" t="s">
        <v>2357</v>
      </c>
    </row>
    <row r="1393" spans="1:2" ht="14.45" x14ac:dyDescent="0.3">
      <c r="A1393" s="9" t="s">
        <v>2357</v>
      </c>
    </row>
    <row r="1394" spans="1:2" ht="14.45" x14ac:dyDescent="0.3">
      <c r="A1394" s="9" t="s">
        <v>2357</v>
      </c>
      <c r="B1394" t="s">
        <v>2539</v>
      </c>
    </row>
    <row r="1395" spans="1:2" ht="14.45" x14ac:dyDescent="0.3">
      <c r="A1395" s="9" t="s">
        <v>2357</v>
      </c>
    </row>
    <row r="1396" spans="1:2" ht="14.45" x14ac:dyDescent="0.3">
      <c r="A1396" s="9" t="s">
        <v>2357</v>
      </c>
      <c r="B1396" t="s">
        <v>1978</v>
      </c>
    </row>
    <row r="1397" spans="1:2" ht="14.45" x14ac:dyDescent="0.3">
      <c r="A1397" s="9" t="s">
        <v>2357</v>
      </c>
    </row>
    <row r="1398" spans="1:2" ht="14.45" x14ac:dyDescent="0.3">
      <c r="A1398" s="9" t="s">
        <v>2357</v>
      </c>
      <c r="B1398" t="s">
        <v>2660</v>
      </c>
    </row>
    <row r="1399" spans="1:2" ht="14.45" x14ac:dyDescent="0.3">
      <c r="A1399" s="9" t="s">
        <v>2357</v>
      </c>
    </row>
    <row r="1400" spans="1:2" ht="14.45" x14ac:dyDescent="0.3">
      <c r="A1400" s="9" t="s">
        <v>2357</v>
      </c>
      <c r="B1400" t="s">
        <v>2491</v>
      </c>
    </row>
    <row r="1401" spans="1:2" ht="14.45" x14ac:dyDescent="0.3">
      <c r="A1401" s="9" t="s">
        <v>2357</v>
      </c>
    </row>
    <row r="1402" spans="1:2" ht="14.45" x14ac:dyDescent="0.3">
      <c r="A1402" s="9" t="s">
        <v>2063</v>
      </c>
    </row>
    <row r="1403" spans="1:2" ht="14.45" x14ac:dyDescent="0.3">
      <c r="A1403" s="9" t="s">
        <v>2063</v>
      </c>
      <c r="B1403" t="s">
        <v>1999</v>
      </c>
    </row>
    <row r="1404" spans="1:2" ht="14.45" x14ac:dyDescent="0.3">
      <c r="A1404" s="9" t="s">
        <v>2063</v>
      </c>
    </row>
    <row r="1405" spans="1:2" ht="14.45" x14ac:dyDescent="0.3">
      <c r="A1405" s="9" t="s">
        <v>2063</v>
      </c>
    </row>
    <row r="1406" spans="1:2" ht="14.45" x14ac:dyDescent="0.3">
      <c r="A1406" s="9" t="s">
        <v>2063</v>
      </c>
    </row>
    <row r="1407" spans="1:2" ht="14.45" x14ac:dyDescent="0.3">
      <c r="A1407" s="9" t="s">
        <v>2063</v>
      </c>
      <c r="B1407" t="s">
        <v>1983</v>
      </c>
    </row>
    <row r="1408" spans="1:2" ht="14.45" x14ac:dyDescent="0.3">
      <c r="A1408" s="9" t="s">
        <v>2628</v>
      </c>
    </row>
    <row r="1409" spans="1:2" ht="14.45" x14ac:dyDescent="0.3">
      <c r="A1409" s="9" t="s">
        <v>2314</v>
      </c>
    </row>
    <row r="1410" spans="1:2" ht="14.45" x14ac:dyDescent="0.3">
      <c r="A1410" s="9" t="s">
        <v>2482</v>
      </c>
      <c r="B1410" t="s">
        <v>2483</v>
      </c>
    </row>
    <row r="1411" spans="1:2" ht="14.45" x14ac:dyDescent="0.3">
      <c r="A1411" s="9" t="s">
        <v>2482</v>
      </c>
      <c r="B1411" t="s">
        <v>2499</v>
      </c>
    </row>
    <row r="1412" spans="1:2" ht="14.45" x14ac:dyDescent="0.3">
      <c r="A1412" s="9" t="s">
        <v>2482</v>
      </c>
    </row>
    <row r="1413" spans="1:2" ht="14.45" x14ac:dyDescent="0.3">
      <c r="A1413" s="9" t="s">
        <v>2482</v>
      </c>
      <c r="B1413" t="s">
        <v>1945</v>
      </c>
    </row>
    <row r="1414" spans="1:2" ht="14.45" x14ac:dyDescent="0.3">
      <c r="A1414" s="9" t="s">
        <v>2482</v>
      </c>
      <c r="B1414" t="s">
        <v>2523</v>
      </c>
    </row>
    <row r="1415" spans="1:2" ht="14.45" x14ac:dyDescent="0.3">
      <c r="A1415" s="9" t="s">
        <v>2482</v>
      </c>
      <c r="B1415" t="s">
        <v>2531</v>
      </c>
    </row>
    <row r="1416" spans="1:2" ht="14.45" x14ac:dyDescent="0.3">
      <c r="A1416" s="9" t="s">
        <v>2482</v>
      </c>
    </row>
    <row r="1417" spans="1:2" ht="14.45" x14ac:dyDescent="0.3">
      <c r="A1417" s="9" t="s">
        <v>2482</v>
      </c>
    </row>
    <row r="1418" spans="1:2" ht="14.45" x14ac:dyDescent="0.3">
      <c r="A1418" s="9" t="s">
        <v>2387</v>
      </c>
      <c r="B1418" t="s">
        <v>2270</v>
      </c>
    </row>
    <row r="1419" spans="1:2" ht="14.45" x14ac:dyDescent="0.3">
      <c r="A1419" s="9" t="s">
        <v>1973</v>
      </c>
      <c r="B1419" t="s">
        <v>1974</v>
      </c>
    </row>
    <row r="1420" spans="1:2" ht="14.45" x14ac:dyDescent="0.3">
      <c r="A1420" s="9" t="s">
        <v>1973</v>
      </c>
    </row>
    <row r="1421" spans="1:2" ht="14.45" x14ac:dyDescent="0.3">
      <c r="A1421" s="9" t="s">
        <v>1973</v>
      </c>
    </row>
    <row r="1422" spans="1:2" ht="14.45" x14ac:dyDescent="0.3">
      <c r="A1422" s="9" t="s">
        <v>1944</v>
      </c>
      <c r="B1422" t="s">
        <v>2296</v>
      </c>
    </row>
    <row r="1423" spans="1:2" ht="14.45" x14ac:dyDescent="0.3">
      <c r="A1423" s="9" t="s">
        <v>1944</v>
      </c>
      <c r="B1423" t="s">
        <v>2374</v>
      </c>
    </row>
    <row r="1424" spans="1:2" ht="14.45" x14ac:dyDescent="0.3">
      <c r="A1424" s="9" t="s">
        <v>1944</v>
      </c>
      <c r="B1424" t="s">
        <v>2429</v>
      </c>
    </row>
    <row r="1425" spans="1:2" ht="14.45" x14ac:dyDescent="0.3">
      <c r="A1425" s="9" t="s">
        <v>1944</v>
      </c>
    </row>
    <row r="1426" spans="1:2" ht="14.45" x14ac:dyDescent="0.3">
      <c r="A1426" s="9" t="s">
        <v>1944</v>
      </c>
      <c r="B1426" t="s">
        <v>2728</v>
      </c>
    </row>
    <row r="1427" spans="1:2" ht="14.45" x14ac:dyDescent="0.3">
      <c r="A1427" s="9" t="s">
        <v>2253</v>
      </c>
    </row>
    <row r="1428" spans="1:2" ht="14.45" x14ac:dyDescent="0.3">
      <c r="A1428" s="9" t="s">
        <v>2253</v>
      </c>
    </row>
    <row r="1429" spans="1:2" ht="14.45" x14ac:dyDescent="0.3">
      <c r="A1429" s="9" t="s">
        <v>2253</v>
      </c>
      <c r="B1429" t="s">
        <v>2322</v>
      </c>
    </row>
    <row r="1430" spans="1:2" ht="14.45" x14ac:dyDescent="0.3">
      <c r="A1430" s="9" t="s">
        <v>2253</v>
      </c>
    </row>
    <row r="1431" spans="1:2" ht="14.45" x14ac:dyDescent="0.3">
      <c r="A1431" s="9" t="s">
        <v>2253</v>
      </c>
    </row>
    <row r="1432" spans="1:2" ht="14.45" x14ac:dyDescent="0.3">
      <c r="A1432" s="9" t="s">
        <v>2253</v>
      </c>
      <c r="B1432" t="s">
        <v>2207</v>
      </c>
    </row>
    <row r="1433" spans="1:2" ht="14.45" x14ac:dyDescent="0.3">
      <c r="A1433" s="9" t="s">
        <v>2253</v>
      </c>
      <c r="B1433" t="s">
        <v>2726</v>
      </c>
    </row>
    <row r="1434" spans="1:2" ht="14.45" x14ac:dyDescent="0.3">
      <c r="A1434" s="9" t="s">
        <v>2520</v>
      </c>
      <c r="B1434" t="s">
        <v>2113</v>
      </c>
    </row>
    <row r="1435" spans="1:2" ht="14.45" x14ac:dyDescent="0.3">
      <c r="A1435" s="9" t="s">
        <v>2087</v>
      </c>
      <c r="B1435" t="s">
        <v>2088</v>
      </c>
    </row>
    <row r="1436" spans="1:2" ht="14.45" x14ac:dyDescent="0.3">
      <c r="A1436" s="9" t="s">
        <v>2087</v>
      </c>
      <c r="B1436" t="s">
        <v>2345</v>
      </c>
    </row>
    <row r="1437" spans="1:2" ht="14.45" x14ac:dyDescent="0.3">
      <c r="A1437" s="9" t="s">
        <v>2087</v>
      </c>
    </row>
    <row r="1438" spans="1:2" ht="14.45" x14ac:dyDescent="0.3">
      <c r="A1438" s="9" t="s">
        <v>1982</v>
      </c>
      <c r="B1438" t="s">
        <v>1979</v>
      </c>
    </row>
    <row r="1439" spans="1:2" ht="14.45" x14ac:dyDescent="0.3">
      <c r="A1439" s="9" t="s">
        <v>1982</v>
      </c>
      <c r="B1439" t="s">
        <v>2025</v>
      </c>
    </row>
    <row r="1440" spans="1:2" ht="14.45" x14ac:dyDescent="0.3">
      <c r="A1440" s="9" t="s">
        <v>1982</v>
      </c>
      <c r="B1440" t="s">
        <v>2025</v>
      </c>
    </row>
    <row r="1441" spans="1:2" ht="14.45" x14ac:dyDescent="0.3">
      <c r="A1441" s="9" t="s">
        <v>1982</v>
      </c>
    </row>
    <row r="1442" spans="1:2" ht="14.45" x14ac:dyDescent="0.3">
      <c r="A1442" s="9" t="s">
        <v>1982</v>
      </c>
      <c r="B1442" t="s">
        <v>1979</v>
      </c>
    </row>
    <row r="1443" spans="1:2" ht="14.45" x14ac:dyDescent="0.3">
      <c r="A1443" s="9" t="s">
        <v>1982</v>
      </c>
    </row>
    <row r="1444" spans="1:2" ht="14.45" x14ac:dyDescent="0.3">
      <c r="A1444" s="9" t="s">
        <v>1982</v>
      </c>
      <c r="B1444" t="s">
        <v>1979</v>
      </c>
    </row>
    <row r="1445" spans="1:2" ht="14.45" x14ac:dyDescent="0.3">
      <c r="A1445" s="9" t="s">
        <v>1982</v>
      </c>
      <c r="B1445" t="s">
        <v>2170</v>
      </c>
    </row>
    <row r="1446" spans="1:2" ht="14.45" x14ac:dyDescent="0.3">
      <c r="A1446" s="9" t="s">
        <v>1982</v>
      </c>
    </row>
    <row r="1447" spans="1:2" ht="14.45" x14ac:dyDescent="0.3">
      <c r="A1447" s="9" t="s">
        <v>1982</v>
      </c>
      <c r="B1447" t="s">
        <v>1979</v>
      </c>
    </row>
    <row r="1448" spans="1:2" ht="14.45" x14ac:dyDescent="0.3">
      <c r="A1448" s="9" t="s">
        <v>1982</v>
      </c>
    </row>
    <row r="1449" spans="1:2" ht="14.45" x14ac:dyDescent="0.3">
      <c r="A1449" s="9" t="s">
        <v>1982</v>
      </c>
      <c r="B1449" t="s">
        <v>1979</v>
      </c>
    </row>
    <row r="1450" spans="1:2" ht="14.45" x14ac:dyDescent="0.3">
      <c r="A1450" s="9" t="s">
        <v>1982</v>
      </c>
      <c r="B1450" t="s">
        <v>2236</v>
      </c>
    </row>
    <row r="1451" spans="1:2" ht="14.45" x14ac:dyDescent="0.3">
      <c r="A1451" s="9" t="s">
        <v>1982</v>
      </c>
    </row>
    <row r="1452" spans="1:2" ht="14.45" x14ac:dyDescent="0.3">
      <c r="A1452" s="9" t="s">
        <v>1982</v>
      </c>
      <c r="B1452" t="s">
        <v>1979</v>
      </c>
    </row>
    <row r="1453" spans="1:2" ht="14.45" x14ac:dyDescent="0.3">
      <c r="A1453" s="9" t="s">
        <v>1982</v>
      </c>
      <c r="B1453" t="s">
        <v>2249</v>
      </c>
    </row>
    <row r="1454" spans="1:2" ht="14.45" x14ac:dyDescent="0.3">
      <c r="A1454" s="9" t="s">
        <v>1982</v>
      </c>
    </row>
    <row r="1455" spans="1:2" ht="14.45" x14ac:dyDescent="0.3">
      <c r="A1455" s="9" t="s">
        <v>1982</v>
      </c>
    </row>
    <row r="1456" spans="1:2" ht="14.45" x14ac:dyDescent="0.3">
      <c r="A1456" s="9" t="s">
        <v>1982</v>
      </c>
    </row>
    <row r="1457" spans="1:2" ht="14.45" x14ac:dyDescent="0.3">
      <c r="A1457" s="9" t="s">
        <v>1982</v>
      </c>
      <c r="B1457" t="s">
        <v>2342</v>
      </c>
    </row>
    <row r="1458" spans="1:2" ht="14.45" x14ac:dyDescent="0.3">
      <c r="A1458" s="9" t="s">
        <v>1982</v>
      </c>
      <c r="B1458" t="s">
        <v>2373</v>
      </c>
    </row>
    <row r="1459" spans="1:2" ht="14.45" x14ac:dyDescent="0.3">
      <c r="A1459" s="9" t="s">
        <v>1982</v>
      </c>
      <c r="B1459" t="s">
        <v>1979</v>
      </c>
    </row>
    <row r="1460" spans="1:2" ht="14.45" x14ac:dyDescent="0.3">
      <c r="A1460" s="9" t="s">
        <v>1982</v>
      </c>
    </row>
    <row r="1461" spans="1:2" ht="14.45" x14ac:dyDescent="0.3">
      <c r="A1461" s="9" t="s">
        <v>1982</v>
      </c>
      <c r="B1461" t="s">
        <v>2417</v>
      </c>
    </row>
    <row r="1462" spans="1:2" ht="14.45" x14ac:dyDescent="0.3">
      <c r="A1462" s="9" t="s">
        <v>1982</v>
      </c>
    </row>
    <row r="1463" spans="1:2" ht="14.45" x14ac:dyDescent="0.3">
      <c r="A1463" s="9" t="s">
        <v>1982</v>
      </c>
      <c r="B1463" t="s">
        <v>2451</v>
      </c>
    </row>
    <row r="1464" spans="1:2" ht="14.45" x14ac:dyDescent="0.3">
      <c r="A1464" s="9" t="s">
        <v>1982</v>
      </c>
      <c r="B1464" t="s">
        <v>2249</v>
      </c>
    </row>
    <row r="1465" spans="1:2" ht="14.45" x14ac:dyDescent="0.3">
      <c r="A1465" s="9" t="s">
        <v>1982</v>
      </c>
    </row>
    <row r="1466" spans="1:2" ht="14.45" x14ac:dyDescent="0.3">
      <c r="A1466" s="9" t="s">
        <v>1982</v>
      </c>
    </row>
    <row r="1467" spans="1:2" ht="14.45" x14ac:dyDescent="0.3">
      <c r="A1467" s="9" t="s">
        <v>1982</v>
      </c>
      <c r="B1467" t="s">
        <v>2537</v>
      </c>
    </row>
    <row r="1468" spans="1:2" ht="14.45" x14ac:dyDescent="0.3">
      <c r="A1468" s="9" t="s">
        <v>1982</v>
      </c>
      <c r="B1468" t="s">
        <v>1979</v>
      </c>
    </row>
    <row r="1469" spans="1:2" ht="14.45" x14ac:dyDescent="0.3">
      <c r="A1469" s="9" t="s">
        <v>2670</v>
      </c>
      <c r="B1469" t="s">
        <v>2671</v>
      </c>
    </row>
    <row r="1470" spans="1:2" ht="14.45" x14ac:dyDescent="0.3">
      <c r="A1470" s="9" t="s">
        <v>2160</v>
      </c>
    </row>
    <row r="1471" spans="1:2" ht="14.45" x14ac:dyDescent="0.3">
      <c r="A1471" s="9" t="s">
        <v>1981</v>
      </c>
    </row>
    <row r="1472" spans="1:2" ht="14.45" x14ac:dyDescent="0.3">
      <c r="A1472" s="9" t="s">
        <v>1981</v>
      </c>
    </row>
    <row r="1473" spans="1:2" ht="14.45" x14ac:dyDescent="0.3">
      <c r="A1473" s="9" t="s">
        <v>2434</v>
      </c>
    </row>
    <row r="1474" spans="1:2" ht="14.45" x14ac:dyDescent="0.3">
      <c r="A1474" s="9" t="s">
        <v>2007</v>
      </c>
      <c r="B1474" t="s">
        <v>2008</v>
      </c>
    </row>
    <row r="1475" spans="1:2" ht="14.45" x14ac:dyDescent="0.3">
      <c r="A1475" s="9" t="s">
        <v>2007</v>
      </c>
    </row>
    <row r="1476" spans="1:2" ht="14.45" x14ac:dyDescent="0.3">
      <c r="A1476" s="9" t="s">
        <v>2007</v>
      </c>
      <c r="B1476" t="s">
        <v>1945</v>
      </c>
    </row>
    <row r="1477" spans="1:2" ht="14.45" x14ac:dyDescent="0.3">
      <c r="A1477" s="9" t="s">
        <v>2013</v>
      </c>
      <c r="B1477" t="s">
        <v>1994</v>
      </c>
    </row>
    <row r="1478" spans="1:2" ht="14.45" x14ac:dyDescent="0.3">
      <c r="A1478" s="9" t="s">
        <v>2013</v>
      </c>
      <c r="B1478" t="s">
        <v>2028</v>
      </c>
    </row>
    <row r="1479" spans="1:2" ht="14.45" x14ac:dyDescent="0.3">
      <c r="A1479" s="9" t="s">
        <v>2013</v>
      </c>
      <c r="B1479" t="s">
        <v>2126</v>
      </c>
    </row>
    <row r="1480" spans="1:2" ht="14.45" x14ac:dyDescent="0.3">
      <c r="A1480" s="9" t="s">
        <v>2013</v>
      </c>
      <c r="B1480" t="s">
        <v>2189</v>
      </c>
    </row>
    <row r="1481" spans="1:2" ht="14.45" x14ac:dyDescent="0.3">
      <c r="A1481" s="9" t="s">
        <v>2013</v>
      </c>
      <c r="B1481" t="s">
        <v>2049</v>
      </c>
    </row>
    <row r="1482" spans="1:2" ht="14.45" x14ac:dyDescent="0.3">
      <c r="A1482" s="9" t="s">
        <v>2013</v>
      </c>
      <c r="B1482" t="s">
        <v>2204</v>
      </c>
    </row>
    <row r="1483" spans="1:2" ht="14.45" x14ac:dyDescent="0.3">
      <c r="A1483" s="9" t="s">
        <v>2013</v>
      </c>
    </row>
    <row r="1484" spans="1:2" ht="14.45" x14ac:dyDescent="0.3">
      <c r="A1484" s="9" t="s">
        <v>2013</v>
      </c>
      <c r="B1484" t="s">
        <v>2196</v>
      </c>
    </row>
    <row r="1485" spans="1:2" ht="14.45" x14ac:dyDescent="0.3">
      <c r="A1485" s="9" t="s">
        <v>2013</v>
      </c>
      <c r="B1485" t="s">
        <v>2251</v>
      </c>
    </row>
    <row r="1486" spans="1:2" ht="14.45" x14ac:dyDescent="0.3">
      <c r="A1486" s="9" t="s">
        <v>2013</v>
      </c>
    </row>
    <row r="1487" spans="1:2" ht="14.45" x14ac:dyDescent="0.3">
      <c r="A1487" s="9" t="s">
        <v>2013</v>
      </c>
      <c r="B1487" t="s">
        <v>2266</v>
      </c>
    </row>
    <row r="1488" spans="1:2" ht="14.45" x14ac:dyDescent="0.3">
      <c r="A1488" s="9" t="s">
        <v>2013</v>
      </c>
      <c r="B1488" t="s">
        <v>2067</v>
      </c>
    </row>
    <row r="1489" spans="1:2" ht="14.45" x14ac:dyDescent="0.3">
      <c r="A1489" s="9" t="s">
        <v>2013</v>
      </c>
      <c r="B1489" t="s">
        <v>2291</v>
      </c>
    </row>
    <row r="1490" spans="1:2" ht="14.45" x14ac:dyDescent="0.3">
      <c r="A1490" s="9" t="s">
        <v>2013</v>
      </c>
    </row>
    <row r="1491" spans="1:2" ht="14.45" x14ac:dyDescent="0.3">
      <c r="A1491" s="9" t="s">
        <v>2013</v>
      </c>
      <c r="B1491" t="s">
        <v>2312</v>
      </c>
    </row>
    <row r="1492" spans="1:2" ht="14.45" x14ac:dyDescent="0.3">
      <c r="A1492" s="9" t="s">
        <v>2013</v>
      </c>
      <c r="B1492" t="s">
        <v>2316</v>
      </c>
    </row>
    <row r="1493" spans="1:2" ht="14.45" x14ac:dyDescent="0.3">
      <c r="A1493" s="9" t="s">
        <v>2013</v>
      </c>
      <c r="B1493" t="s">
        <v>2317</v>
      </c>
    </row>
    <row r="1494" spans="1:2" ht="14.45" x14ac:dyDescent="0.3">
      <c r="A1494" s="9" t="s">
        <v>2013</v>
      </c>
      <c r="B1494" t="s">
        <v>2335</v>
      </c>
    </row>
    <row r="1495" spans="1:2" ht="14.45" x14ac:dyDescent="0.3">
      <c r="A1495" s="9" t="s">
        <v>2013</v>
      </c>
      <c r="B1495" t="s">
        <v>2348</v>
      </c>
    </row>
    <row r="1496" spans="1:2" ht="14.45" x14ac:dyDescent="0.3">
      <c r="A1496" s="9" t="s">
        <v>2013</v>
      </c>
    </row>
    <row r="1497" spans="1:2" ht="14.45" x14ac:dyDescent="0.3">
      <c r="A1497" s="9" t="s">
        <v>2013</v>
      </c>
      <c r="B1497" t="s">
        <v>2349</v>
      </c>
    </row>
    <row r="1498" spans="1:2" ht="14.45" x14ac:dyDescent="0.3">
      <c r="A1498" s="9" t="s">
        <v>2013</v>
      </c>
      <c r="B1498" t="s">
        <v>2196</v>
      </c>
    </row>
    <row r="1499" spans="1:2" ht="14.45" x14ac:dyDescent="0.3">
      <c r="A1499" s="9" t="s">
        <v>2013</v>
      </c>
      <c r="B1499" t="s">
        <v>2623</v>
      </c>
    </row>
    <row r="1500" spans="1:2" ht="14.45" x14ac:dyDescent="0.3">
      <c r="A1500" s="9" t="s">
        <v>2013</v>
      </c>
      <c r="B1500" t="s">
        <v>2737</v>
      </c>
    </row>
    <row r="1501" spans="1:2" ht="14.45" x14ac:dyDescent="0.3">
      <c r="A1501" s="9" t="s">
        <v>1965</v>
      </c>
    </row>
    <row r="1502" spans="1:2" ht="14.45" x14ac:dyDescent="0.3">
      <c r="A1502" s="9" t="s">
        <v>1965</v>
      </c>
      <c r="B1502" t="s">
        <v>2005</v>
      </c>
    </row>
    <row r="1503" spans="1:2" ht="14.45" x14ac:dyDescent="0.3">
      <c r="A1503" s="9" t="s">
        <v>1965</v>
      </c>
    </row>
    <row r="1504" spans="1:2" ht="14.45" x14ac:dyDescent="0.3">
      <c r="A1504" s="9" t="s">
        <v>1965</v>
      </c>
    </row>
    <row r="1505" spans="1:2" ht="14.45" x14ac:dyDescent="0.3">
      <c r="A1505" s="9" t="s">
        <v>1965</v>
      </c>
    </row>
    <row r="1506" spans="1:2" ht="14.45" x14ac:dyDescent="0.3">
      <c r="A1506" s="9" t="s">
        <v>1965</v>
      </c>
    </row>
    <row r="1507" spans="1:2" ht="14.45" x14ac:dyDescent="0.3">
      <c r="A1507" s="9" t="s">
        <v>1965</v>
      </c>
      <c r="B1507" t="s">
        <v>2107</v>
      </c>
    </row>
    <row r="1508" spans="1:2" ht="14.45" x14ac:dyDescent="0.3">
      <c r="A1508" s="9" t="s">
        <v>2148</v>
      </c>
    </row>
    <row r="1509" spans="1:2" ht="14.45" x14ac:dyDescent="0.3">
      <c r="A1509" s="9" t="s">
        <v>2051</v>
      </c>
      <c r="B1509" t="s">
        <v>2052</v>
      </c>
    </row>
    <row r="1510" spans="1:2" ht="14.45" x14ac:dyDescent="0.3">
      <c r="A1510" s="9" t="s">
        <v>2051</v>
      </c>
    </row>
    <row r="1511" spans="1:2" ht="14.45" x14ac:dyDescent="0.3">
      <c r="A1511" s="9" t="s">
        <v>2051</v>
      </c>
      <c r="B1511" t="s">
        <v>2075</v>
      </c>
    </row>
    <row r="1512" spans="1:2" ht="14.45" x14ac:dyDescent="0.3">
      <c r="A1512" s="9" t="s">
        <v>2051</v>
      </c>
    </row>
    <row r="1513" spans="1:2" ht="14.45" x14ac:dyDescent="0.3">
      <c r="A1513" s="9" t="s">
        <v>2051</v>
      </c>
    </row>
    <row r="1514" spans="1:2" ht="14.45" x14ac:dyDescent="0.3">
      <c r="A1514" s="9" t="s">
        <v>2051</v>
      </c>
    </row>
    <row r="1515" spans="1:2" ht="14.45" x14ac:dyDescent="0.3">
      <c r="A1515" s="9" t="s">
        <v>2051</v>
      </c>
    </row>
    <row r="1516" spans="1:2" ht="14.45" x14ac:dyDescent="0.3">
      <c r="A1516" s="9" t="s">
        <v>2051</v>
      </c>
      <c r="B1516" t="s">
        <v>2018</v>
      </c>
    </row>
    <row r="1517" spans="1:2" ht="14.45" x14ac:dyDescent="0.3">
      <c r="A1517" s="9" t="s">
        <v>2051</v>
      </c>
      <c r="B1517" t="s">
        <v>2343</v>
      </c>
    </row>
    <row r="1518" spans="1:2" ht="14.45" x14ac:dyDescent="0.3">
      <c r="A1518" s="9" t="s">
        <v>2051</v>
      </c>
      <c r="B1518" t="s">
        <v>2362</v>
      </c>
    </row>
    <row r="1519" spans="1:2" ht="14.45" x14ac:dyDescent="0.3">
      <c r="A1519" s="9" t="s">
        <v>2051</v>
      </c>
    </row>
    <row r="1520" spans="1:2" ht="14.45" x14ac:dyDescent="0.3">
      <c r="A1520" s="9" t="s">
        <v>2051</v>
      </c>
    </row>
    <row r="1521" spans="1:2" ht="14.45" x14ac:dyDescent="0.3">
      <c r="A1521" s="9" t="s">
        <v>2051</v>
      </c>
    </row>
    <row r="1522" spans="1:2" ht="14.45" x14ac:dyDescent="0.3">
      <c r="A1522" s="9" t="s">
        <v>2051</v>
      </c>
    </row>
    <row r="1523" spans="1:2" ht="14.45" x14ac:dyDescent="0.3">
      <c r="A1523" s="9" t="s">
        <v>2051</v>
      </c>
      <c r="B1523" t="s">
        <v>2554</v>
      </c>
    </row>
    <row r="1524" spans="1:2" ht="14.45" x14ac:dyDescent="0.3">
      <c r="A1524" s="9" t="s">
        <v>2051</v>
      </c>
      <c r="B1524" t="s">
        <v>2188</v>
      </c>
    </row>
    <row r="1525" spans="1:2" ht="14.45" x14ac:dyDescent="0.3">
      <c r="A1525" s="9" t="s">
        <v>2051</v>
      </c>
      <c r="B1525" t="s">
        <v>2188</v>
      </c>
    </row>
    <row r="1526" spans="1:2" ht="14.45" x14ac:dyDescent="0.3">
      <c r="A1526" s="9" t="s">
        <v>2051</v>
      </c>
      <c r="B1526" t="s">
        <v>2188</v>
      </c>
    </row>
    <row r="1527" spans="1:2" ht="14.45" x14ac:dyDescent="0.3">
      <c r="A1527" s="9" t="s">
        <v>2039</v>
      </c>
    </row>
    <row r="1528" spans="1:2" ht="14.45" x14ac:dyDescent="0.3">
      <c r="A1528" s="9" t="s">
        <v>2039</v>
      </c>
    </row>
    <row r="1529" spans="1:2" ht="14.45" x14ac:dyDescent="0.3">
      <c r="A1529" s="9" t="s">
        <v>2039</v>
      </c>
    </row>
    <row r="1530" spans="1:2" ht="14.45" x14ac:dyDescent="0.3">
      <c r="A1530" s="9" t="s">
        <v>2039</v>
      </c>
    </row>
    <row r="1531" spans="1:2" ht="14.45" x14ac:dyDescent="0.3">
      <c r="A1531" s="9" t="s">
        <v>2039</v>
      </c>
    </row>
    <row r="1532" spans="1:2" ht="14.45" x14ac:dyDescent="0.3">
      <c r="A1532" s="9" t="s">
        <v>2039</v>
      </c>
    </row>
    <row r="1533" spans="1:2" ht="14.45" x14ac:dyDescent="0.3">
      <c r="A1533" s="9" t="s">
        <v>2039</v>
      </c>
      <c r="B1533" t="s">
        <v>2328</v>
      </c>
    </row>
    <row r="1534" spans="1:2" ht="14.45" x14ac:dyDescent="0.3">
      <c r="A1534" s="9" t="s">
        <v>2039</v>
      </c>
    </row>
    <row r="1535" spans="1:2" ht="14.45" x14ac:dyDescent="0.3">
      <c r="A1535" s="9" t="s">
        <v>2039</v>
      </c>
      <c r="B1535" t="s">
        <v>2383</v>
      </c>
    </row>
    <row r="1536" spans="1:2" ht="14.45" x14ac:dyDescent="0.3">
      <c r="A1536" s="9" t="s">
        <v>2039</v>
      </c>
      <c r="B1536" t="s">
        <v>2269</v>
      </c>
    </row>
    <row r="1537" spans="1:2" ht="14.45" x14ac:dyDescent="0.3">
      <c r="A1537" s="9" t="s">
        <v>2039</v>
      </c>
      <c r="B1537" t="s">
        <v>1937</v>
      </c>
    </row>
    <row r="1538" spans="1:2" ht="14.45" x14ac:dyDescent="0.3">
      <c r="A1538" s="9" t="s">
        <v>2402</v>
      </c>
      <c r="B1538" t="s">
        <v>1945</v>
      </c>
    </row>
    <row r="1539" spans="1:2" ht="14.45" x14ac:dyDescent="0.3">
      <c r="A1539" s="9" t="s">
        <v>2402</v>
      </c>
      <c r="B1539" t="s">
        <v>1945</v>
      </c>
    </row>
    <row r="1540" spans="1:2" ht="14.45" x14ac:dyDescent="0.3">
      <c r="A1540" s="9" t="s">
        <v>2402</v>
      </c>
      <c r="B1540" t="s">
        <v>2500</v>
      </c>
    </row>
    <row r="1541" spans="1:2" ht="14.45" x14ac:dyDescent="0.3">
      <c r="A1541" s="9" t="s">
        <v>2402</v>
      </c>
    </row>
    <row r="1542" spans="1:2" ht="14.45" x14ac:dyDescent="0.3">
      <c r="A1542" s="9" t="s">
        <v>2402</v>
      </c>
      <c r="B1542" t="s">
        <v>2547</v>
      </c>
    </row>
    <row r="1543" spans="1:2" ht="14.45" x14ac:dyDescent="0.3">
      <c r="A1543" s="9" t="s">
        <v>2402</v>
      </c>
      <c r="B1543" t="s">
        <v>2711</v>
      </c>
    </row>
    <row r="1544" spans="1:2" ht="14.45" x14ac:dyDescent="0.3">
      <c r="A1544" s="9" t="s">
        <v>2108</v>
      </c>
    </row>
    <row r="1545" spans="1:2" ht="14.45" x14ac:dyDescent="0.3">
      <c r="A1545" s="9" t="s">
        <v>2108</v>
      </c>
    </row>
    <row r="1546" spans="1:2" ht="14.45" x14ac:dyDescent="0.3">
      <c r="A1546" s="9" t="s">
        <v>2108</v>
      </c>
    </row>
    <row r="1547" spans="1:2" ht="14.45" x14ac:dyDescent="0.3">
      <c r="A1547" s="9" t="s">
        <v>2108</v>
      </c>
      <c r="B1547" t="s">
        <v>2158</v>
      </c>
    </row>
    <row r="1548" spans="1:2" ht="14.45" x14ac:dyDescent="0.3">
      <c r="A1548" s="9" t="s">
        <v>2108</v>
      </c>
    </row>
    <row r="1549" spans="1:2" ht="14.45" x14ac:dyDescent="0.3">
      <c r="A1549" s="9" t="s">
        <v>2108</v>
      </c>
    </row>
    <row r="1550" spans="1:2" ht="14.45" x14ac:dyDescent="0.3">
      <c r="A1550" s="9" t="s">
        <v>2108</v>
      </c>
      <c r="B1550" t="s">
        <v>2638</v>
      </c>
    </row>
    <row r="1551" spans="1:2" ht="14.45" x14ac:dyDescent="0.3">
      <c r="A1551" s="9" t="s">
        <v>2475</v>
      </c>
      <c r="B1551" t="s">
        <v>2476</v>
      </c>
    </row>
    <row r="1552" spans="1:2" ht="14.45" x14ac:dyDescent="0.3">
      <c r="A1552" s="9" t="s">
        <v>2378</v>
      </c>
    </row>
    <row r="1553" spans="1:2" ht="14.45" x14ac:dyDescent="0.3">
      <c r="A1553" s="9" t="s">
        <v>2378</v>
      </c>
    </row>
    <row r="1554" spans="1:2" ht="14.45" x14ac:dyDescent="0.3">
      <c r="A1554" s="9" t="s">
        <v>2378</v>
      </c>
      <c r="B1554" t="s">
        <v>1945</v>
      </c>
    </row>
    <row r="1555" spans="1:2" ht="14.45" x14ac:dyDescent="0.3">
      <c r="A1555" s="9" t="s">
        <v>2378</v>
      </c>
      <c r="B1555" t="s">
        <v>2478</v>
      </c>
    </row>
    <row r="1556" spans="1:2" ht="14.45" x14ac:dyDescent="0.3">
      <c r="A1556" s="9" t="s">
        <v>2378</v>
      </c>
    </row>
    <row r="1557" spans="1:2" ht="14.45" x14ac:dyDescent="0.3">
      <c r="A1557" s="9" t="s">
        <v>2378</v>
      </c>
    </row>
    <row r="1558" spans="1:2" ht="14.45" x14ac:dyDescent="0.3">
      <c r="A1558" s="9" t="s">
        <v>2378</v>
      </c>
      <c r="B1558" t="s">
        <v>2688</v>
      </c>
    </row>
    <row r="1559" spans="1:2" ht="14.45" x14ac:dyDescent="0.3">
      <c r="A1559" s="9" t="s">
        <v>2378</v>
      </c>
      <c r="B1559" t="s">
        <v>2699</v>
      </c>
    </row>
    <row r="1560" spans="1:2" ht="14.45" x14ac:dyDescent="0.3">
      <c r="A1560" s="9" t="s">
        <v>2378</v>
      </c>
      <c r="B1560" t="s">
        <v>2712</v>
      </c>
    </row>
    <row r="1561" spans="1:2" ht="14.45" x14ac:dyDescent="0.3">
      <c r="A1561" s="9" t="s">
        <v>2378</v>
      </c>
      <c r="B1561" t="s">
        <v>2381</v>
      </c>
    </row>
    <row r="1562" spans="1:2" ht="14.45" x14ac:dyDescent="0.3">
      <c r="A1562" s="9" t="s">
        <v>2018</v>
      </c>
      <c r="B1562" t="s">
        <v>2019</v>
      </c>
    </row>
    <row r="1563" spans="1:2" ht="14.45" x14ac:dyDescent="0.3">
      <c r="A1563" s="9" t="s">
        <v>2018</v>
      </c>
    </row>
    <row r="1564" spans="1:2" ht="14.45" x14ac:dyDescent="0.3">
      <c r="A1564" s="9" t="s">
        <v>2018</v>
      </c>
    </row>
    <row r="1565" spans="1:2" ht="14.45" x14ac:dyDescent="0.3">
      <c r="A1565" s="9" t="s">
        <v>2018</v>
      </c>
    </row>
    <row r="1566" spans="1:2" ht="14.45" x14ac:dyDescent="0.3">
      <c r="A1566" s="9" t="s">
        <v>2018</v>
      </c>
    </row>
    <row r="1567" spans="1:2" ht="14.45" x14ac:dyDescent="0.3">
      <c r="A1567" s="9" t="s">
        <v>2018</v>
      </c>
      <c r="B1567" t="s">
        <v>2051</v>
      </c>
    </row>
    <row r="1568" spans="1:2" ht="14.45" x14ac:dyDescent="0.3">
      <c r="A1568" s="9" t="s">
        <v>2018</v>
      </c>
      <c r="B1568" t="s">
        <v>2034</v>
      </c>
    </row>
    <row r="1569" spans="1:2" ht="14.45" x14ac:dyDescent="0.3">
      <c r="A1569" s="9" t="s">
        <v>2018</v>
      </c>
      <c r="B1569" t="s">
        <v>2347</v>
      </c>
    </row>
    <row r="1570" spans="1:2" ht="14.45" x14ac:dyDescent="0.3">
      <c r="A1570" s="9" t="s">
        <v>2018</v>
      </c>
    </row>
    <row r="1571" spans="1:2" ht="14.45" x14ac:dyDescent="0.3">
      <c r="A1571" s="9" t="s">
        <v>2018</v>
      </c>
      <c r="B1571" t="s">
        <v>2591</v>
      </c>
    </row>
    <row r="1572" spans="1:2" ht="14.45" x14ac:dyDescent="0.3">
      <c r="A1572" s="9" t="s">
        <v>2018</v>
      </c>
      <c r="B1572" t="s">
        <v>2729</v>
      </c>
    </row>
    <row r="1573" spans="1:2" ht="14.45" x14ac:dyDescent="0.3">
      <c r="A1573" s="9" t="s">
        <v>2018</v>
      </c>
      <c r="B1573" t="s">
        <v>2595</v>
      </c>
    </row>
    <row r="1574" spans="1:2" ht="14.45" x14ac:dyDescent="0.3">
      <c r="A1574" s="9" t="s">
        <v>2004</v>
      </c>
    </row>
    <row r="1575" spans="1:2" ht="14.45" x14ac:dyDescent="0.3">
      <c r="A1575" s="9" t="s">
        <v>2004</v>
      </c>
      <c r="B1575" t="s">
        <v>2056</v>
      </c>
    </row>
    <row r="1576" spans="1:2" ht="14.45" x14ac:dyDescent="0.3">
      <c r="A1576" s="9" t="s">
        <v>2004</v>
      </c>
    </row>
    <row r="1577" spans="1:2" ht="14.45" x14ac:dyDescent="0.3">
      <c r="A1577" s="9" t="s">
        <v>2004</v>
      </c>
    </row>
    <row r="1578" spans="1:2" ht="14.45" x14ac:dyDescent="0.3">
      <c r="A1578" s="9" t="s">
        <v>2004</v>
      </c>
      <c r="B1578" t="s">
        <v>1936</v>
      </c>
    </row>
    <row r="1579" spans="1:2" ht="14.45" x14ac:dyDescent="0.3">
      <c r="A1579" s="9" t="s">
        <v>2004</v>
      </c>
    </row>
    <row r="1580" spans="1:2" ht="14.45" x14ac:dyDescent="0.3">
      <c r="A1580" s="9" t="s">
        <v>2004</v>
      </c>
      <c r="B1580" t="s">
        <v>1999</v>
      </c>
    </row>
    <row r="1581" spans="1:2" ht="14.45" x14ac:dyDescent="0.3">
      <c r="A1581" s="9" t="s">
        <v>2004</v>
      </c>
    </row>
    <row r="1582" spans="1:2" ht="14.45" x14ac:dyDescent="0.3">
      <c r="A1582" s="9" t="s">
        <v>2004</v>
      </c>
    </row>
    <row r="1583" spans="1:2" ht="14.45" x14ac:dyDescent="0.3">
      <c r="A1583" s="9" t="s">
        <v>2004</v>
      </c>
      <c r="B1583" t="s">
        <v>2370</v>
      </c>
    </row>
    <row r="1584" spans="1:2" ht="14.45" x14ac:dyDescent="0.3">
      <c r="A1584" s="9" t="s">
        <v>2004</v>
      </c>
      <c r="B1584" t="s">
        <v>2389</v>
      </c>
    </row>
    <row r="1585" spans="1:2" ht="14.45" x14ac:dyDescent="0.3">
      <c r="A1585" s="9" t="s">
        <v>2004</v>
      </c>
    </row>
    <row r="1586" spans="1:2" ht="14.45" x14ac:dyDescent="0.3">
      <c r="A1586" s="9" t="s">
        <v>2004</v>
      </c>
    </row>
    <row r="1587" spans="1:2" ht="14.45" x14ac:dyDescent="0.3">
      <c r="A1587" s="9" t="s">
        <v>2004</v>
      </c>
      <c r="B1587" t="s">
        <v>2104</v>
      </c>
    </row>
    <row r="1588" spans="1:2" ht="14.45" x14ac:dyDescent="0.3">
      <c r="A1588" s="9" t="s">
        <v>2004</v>
      </c>
    </row>
    <row r="1589" spans="1:2" ht="14.45" x14ac:dyDescent="0.3">
      <c r="A1589" s="9" t="s">
        <v>2004</v>
      </c>
      <c r="B1589" t="s">
        <v>1936</v>
      </c>
    </row>
    <row r="1590" spans="1:2" ht="14.45" x14ac:dyDescent="0.3">
      <c r="A1590" s="9" t="s">
        <v>2004</v>
      </c>
      <c r="B1590" t="s">
        <v>1999</v>
      </c>
    </row>
    <row r="1591" spans="1:2" ht="14.45" x14ac:dyDescent="0.3">
      <c r="A1591" s="9" t="s">
        <v>2004</v>
      </c>
      <c r="B1591" t="s">
        <v>2653</v>
      </c>
    </row>
    <row r="1592" spans="1:2" ht="14.45" x14ac:dyDescent="0.3">
      <c r="A1592" s="9" t="s">
        <v>2004</v>
      </c>
    </row>
    <row r="1593" spans="1:2" ht="14.45" x14ac:dyDescent="0.3">
      <c r="A1593" s="9" t="s">
        <v>2004</v>
      </c>
    </row>
    <row r="1594" spans="1:2" ht="14.45" x14ac:dyDescent="0.3">
      <c r="A1594" s="9" t="s">
        <v>2004</v>
      </c>
      <c r="B1594" t="s">
        <v>2713</v>
      </c>
    </row>
    <row r="1595" spans="1:2" ht="14.45" x14ac:dyDescent="0.3">
      <c r="A1595" s="9" t="s">
        <v>2158</v>
      </c>
      <c r="B1595" t="s">
        <v>1983</v>
      </c>
    </row>
    <row r="1596" spans="1:2" ht="14.45" x14ac:dyDescent="0.3">
      <c r="A1596" s="9" t="s">
        <v>2158</v>
      </c>
    </row>
    <row r="1597" spans="1:2" ht="14.45" x14ac:dyDescent="0.3">
      <c r="A1597" s="9" t="s">
        <v>2158</v>
      </c>
    </row>
    <row r="1598" spans="1:2" ht="14.45" x14ac:dyDescent="0.3">
      <c r="A1598" s="9" t="s">
        <v>2158</v>
      </c>
    </row>
    <row r="1599" spans="1:2" ht="14.45" x14ac:dyDescent="0.3">
      <c r="A1599" s="9" t="s">
        <v>2158</v>
      </c>
    </row>
    <row r="1600" spans="1:2" ht="14.45" x14ac:dyDescent="0.3">
      <c r="A1600" s="9" t="s">
        <v>2158</v>
      </c>
    </row>
    <row r="1601" spans="1:2" ht="14.45" x14ac:dyDescent="0.3">
      <c r="A1601" s="9" t="s">
        <v>2158</v>
      </c>
    </row>
    <row r="1602" spans="1:2" ht="14.45" x14ac:dyDescent="0.3">
      <c r="A1602" s="9" t="s">
        <v>2158</v>
      </c>
    </row>
    <row r="1603" spans="1:2" ht="14.45" x14ac:dyDescent="0.3">
      <c r="A1603" s="9" t="s">
        <v>2158</v>
      </c>
      <c r="B1603" t="s">
        <v>2538</v>
      </c>
    </row>
    <row r="1604" spans="1:2" ht="14.45" x14ac:dyDescent="0.3">
      <c r="A1604" s="9" t="s">
        <v>2158</v>
      </c>
    </row>
    <row r="1605" spans="1:2" ht="14.45" x14ac:dyDescent="0.3">
      <c r="A1605" s="9" t="s">
        <v>2158</v>
      </c>
      <c r="B1605" t="s">
        <v>2297</v>
      </c>
    </row>
    <row r="1606" spans="1:2" ht="14.45" x14ac:dyDescent="0.3">
      <c r="A1606" s="9" t="s">
        <v>2158</v>
      </c>
      <c r="B1606" t="s">
        <v>2629</v>
      </c>
    </row>
    <row r="1607" spans="1:2" ht="14.45" x14ac:dyDescent="0.3">
      <c r="A1607" s="9" t="s">
        <v>2513</v>
      </c>
      <c r="B1607" t="s">
        <v>1943</v>
      </c>
    </row>
    <row r="1608" spans="1:2" ht="14.45" x14ac:dyDescent="0.3">
      <c r="A1608" s="9" t="s">
        <v>2513</v>
      </c>
      <c r="B1608" t="s">
        <v>1943</v>
      </c>
    </row>
    <row r="1609" spans="1:2" ht="14.45" x14ac:dyDescent="0.3">
      <c r="A1609" s="9" t="s">
        <v>2634</v>
      </c>
    </row>
    <row r="1610" spans="1:2" ht="14.45" x14ac:dyDescent="0.3">
      <c r="A1610" s="9" t="s">
        <v>2634</v>
      </c>
      <c r="B1610" t="s">
        <v>2663</v>
      </c>
    </row>
    <row r="1611" spans="1:2" ht="14.45" x14ac:dyDescent="0.3">
      <c r="A1611" s="9" t="s">
        <v>2009</v>
      </c>
    </row>
    <row r="1612" spans="1:2" ht="14.45" x14ac:dyDescent="0.3">
      <c r="A1612" s="9" t="s">
        <v>2009</v>
      </c>
    </row>
    <row r="1613" spans="1:2" ht="14.45" x14ac:dyDescent="0.3">
      <c r="A1613" s="9" t="s">
        <v>2009</v>
      </c>
    </row>
    <row r="1614" spans="1:2" ht="14.45" x14ac:dyDescent="0.3">
      <c r="A1614" s="9" t="s">
        <v>2009</v>
      </c>
    </row>
    <row r="1615" spans="1:2" ht="14.45" x14ac:dyDescent="0.3">
      <c r="A1615" s="9" t="s">
        <v>2009</v>
      </c>
      <c r="B1615" t="s">
        <v>2384</v>
      </c>
    </row>
    <row r="1616" spans="1:2" ht="14.45" x14ac:dyDescent="0.3">
      <c r="A1616" s="9" t="s">
        <v>2009</v>
      </c>
      <c r="B1616" t="s">
        <v>2431</v>
      </c>
    </row>
    <row r="1617" spans="1:2" ht="14.45" x14ac:dyDescent="0.3">
      <c r="A1617" s="9" t="s">
        <v>2009</v>
      </c>
      <c r="B1617" t="s">
        <v>2452</v>
      </c>
    </row>
    <row r="1618" spans="1:2" ht="14.45" x14ac:dyDescent="0.3">
      <c r="A1618" s="9" t="s">
        <v>2044</v>
      </c>
      <c r="B1618" t="s">
        <v>2045</v>
      </c>
    </row>
    <row r="1619" spans="1:2" ht="14.45" x14ac:dyDescent="0.3">
      <c r="A1619" s="9" t="s">
        <v>2044</v>
      </c>
      <c r="B1619" t="s">
        <v>1971</v>
      </c>
    </row>
    <row r="1620" spans="1:2" ht="14.45" x14ac:dyDescent="0.3">
      <c r="A1620" s="9" t="s">
        <v>2044</v>
      </c>
    </row>
    <row r="1621" spans="1:2" ht="14.45" x14ac:dyDescent="0.3">
      <c r="A1621" s="9" t="s">
        <v>2044</v>
      </c>
    </row>
    <row r="1622" spans="1:2" ht="14.45" x14ac:dyDescent="0.3">
      <c r="A1622" s="9" t="s">
        <v>2044</v>
      </c>
      <c r="B1622" t="s">
        <v>1988</v>
      </c>
    </row>
    <row r="1623" spans="1:2" ht="14.45" x14ac:dyDescent="0.3">
      <c r="A1623" s="9" t="s">
        <v>2044</v>
      </c>
      <c r="B1623" t="s">
        <v>2421</v>
      </c>
    </row>
    <row r="1624" spans="1:2" ht="14.45" x14ac:dyDescent="0.3">
      <c r="A1624" s="9" t="s">
        <v>2028</v>
      </c>
    </row>
    <row r="1625" spans="1:2" ht="14.45" x14ac:dyDescent="0.3">
      <c r="A1625" s="9" t="s">
        <v>2028</v>
      </c>
    </row>
    <row r="1626" spans="1:2" ht="14.45" x14ac:dyDescent="0.3">
      <c r="A1626" s="9" t="s">
        <v>2028</v>
      </c>
    </row>
    <row r="1627" spans="1:2" ht="14.45" x14ac:dyDescent="0.3">
      <c r="A1627" s="9" t="s">
        <v>2028</v>
      </c>
    </row>
    <row r="1628" spans="1:2" ht="14.45" x14ac:dyDescent="0.3">
      <c r="A1628" s="9" t="s">
        <v>2028</v>
      </c>
      <c r="B1628" t="s">
        <v>2091</v>
      </c>
    </row>
    <row r="1629" spans="1:2" ht="14.45" x14ac:dyDescent="0.3">
      <c r="A1629" s="9" t="s">
        <v>2028</v>
      </c>
    </row>
    <row r="1630" spans="1:2" ht="14.45" x14ac:dyDescent="0.3">
      <c r="A1630" s="9" t="s">
        <v>2028</v>
      </c>
      <c r="B1630" t="s">
        <v>2136</v>
      </c>
    </row>
    <row r="1631" spans="1:2" ht="14.45" x14ac:dyDescent="0.3">
      <c r="A1631" s="9" t="s">
        <v>2028</v>
      </c>
    </row>
    <row r="1632" spans="1:2" ht="14.45" x14ac:dyDescent="0.3">
      <c r="A1632" s="9" t="s">
        <v>2028</v>
      </c>
      <c r="B1632" t="s">
        <v>2048</v>
      </c>
    </row>
    <row r="1633" spans="1:2" ht="14.45" x14ac:dyDescent="0.3">
      <c r="A1633" s="9" t="s">
        <v>2028</v>
      </c>
      <c r="B1633" t="s">
        <v>2048</v>
      </c>
    </row>
    <row r="1634" spans="1:2" ht="14.45" x14ac:dyDescent="0.3">
      <c r="A1634" s="9" t="s">
        <v>2028</v>
      </c>
    </row>
    <row r="1635" spans="1:2" ht="14.45" x14ac:dyDescent="0.3">
      <c r="A1635" s="9" t="s">
        <v>2028</v>
      </c>
      <c r="B1635" t="s">
        <v>2212</v>
      </c>
    </row>
    <row r="1636" spans="1:2" ht="14.45" x14ac:dyDescent="0.3">
      <c r="A1636" s="9" t="s">
        <v>2028</v>
      </c>
      <c r="B1636" t="s">
        <v>2059</v>
      </c>
    </row>
    <row r="1637" spans="1:2" ht="14.45" x14ac:dyDescent="0.3">
      <c r="A1637" s="9" t="s">
        <v>2028</v>
      </c>
    </row>
    <row r="1638" spans="1:2" ht="14.45" x14ac:dyDescent="0.3">
      <c r="A1638" s="9" t="s">
        <v>2028</v>
      </c>
      <c r="B1638" t="s">
        <v>2240</v>
      </c>
    </row>
    <row r="1639" spans="1:2" ht="14.45" x14ac:dyDescent="0.3">
      <c r="A1639" s="9" t="s">
        <v>2028</v>
      </c>
    </row>
    <row r="1640" spans="1:2" ht="14.45" x14ac:dyDescent="0.3">
      <c r="A1640" s="9" t="s">
        <v>2028</v>
      </c>
      <c r="B1640" t="s">
        <v>2059</v>
      </c>
    </row>
    <row r="1641" spans="1:2" ht="14.45" x14ac:dyDescent="0.3">
      <c r="A1641" s="9" t="s">
        <v>2028</v>
      </c>
      <c r="B1641" t="s">
        <v>2258</v>
      </c>
    </row>
    <row r="1642" spans="1:2" ht="14.45" x14ac:dyDescent="0.3">
      <c r="A1642" s="9" t="s">
        <v>2028</v>
      </c>
      <c r="B1642" t="s">
        <v>2048</v>
      </c>
    </row>
    <row r="1643" spans="1:2" ht="14.45" x14ac:dyDescent="0.3">
      <c r="A1643" s="9" t="s">
        <v>2028</v>
      </c>
      <c r="B1643" t="s">
        <v>2003</v>
      </c>
    </row>
    <row r="1644" spans="1:2" ht="14.45" x14ac:dyDescent="0.3">
      <c r="A1644" s="9" t="s">
        <v>2028</v>
      </c>
    </row>
    <row r="1645" spans="1:2" ht="14.45" x14ac:dyDescent="0.3">
      <c r="A1645" s="9" t="s">
        <v>1966</v>
      </c>
      <c r="B1645" t="s">
        <v>1967</v>
      </c>
    </row>
    <row r="1646" spans="1:2" ht="14.45" x14ac:dyDescent="0.3">
      <c r="A1646" s="9" t="s">
        <v>1966</v>
      </c>
      <c r="B1646" t="s">
        <v>1972</v>
      </c>
    </row>
    <row r="1647" spans="1:2" ht="14.45" x14ac:dyDescent="0.3">
      <c r="A1647" s="9" t="s">
        <v>1966</v>
      </c>
    </row>
    <row r="1648" spans="1:2" ht="14.45" x14ac:dyDescent="0.3">
      <c r="A1648" s="9" t="s">
        <v>1966</v>
      </c>
    </row>
    <row r="1649" spans="1:2" ht="14.45" x14ac:dyDescent="0.3">
      <c r="A1649" s="9" t="s">
        <v>1966</v>
      </c>
    </row>
    <row r="1650" spans="1:2" ht="14.45" x14ac:dyDescent="0.3">
      <c r="A1650" s="9" t="s">
        <v>2141</v>
      </c>
      <c r="B1650" t="s">
        <v>2142</v>
      </c>
    </row>
    <row r="1651" spans="1:2" ht="14.45" x14ac:dyDescent="0.3">
      <c r="A1651" s="9" t="s">
        <v>2141</v>
      </c>
      <c r="B1651" t="s">
        <v>2054</v>
      </c>
    </row>
    <row r="1652" spans="1:2" ht="14.45" x14ac:dyDescent="0.3">
      <c r="A1652" s="9" t="s">
        <v>2141</v>
      </c>
    </row>
    <row r="1653" spans="1:2" ht="14.45" x14ac:dyDescent="0.3">
      <c r="A1653" s="9" t="s">
        <v>2141</v>
      </c>
      <c r="B1653" t="s">
        <v>2054</v>
      </c>
    </row>
    <row r="1654" spans="1:2" ht="14.45" x14ac:dyDescent="0.3">
      <c r="A1654" s="9" t="s">
        <v>2141</v>
      </c>
    </row>
    <row r="1655" spans="1:2" ht="14.45" x14ac:dyDescent="0.3">
      <c r="A1655" s="9" t="s">
        <v>2054</v>
      </c>
      <c r="B1655" t="s">
        <v>2096</v>
      </c>
    </row>
    <row r="1656" spans="1:2" ht="14.45" x14ac:dyDescent="0.3">
      <c r="A1656" s="9" t="s">
        <v>2054</v>
      </c>
      <c r="B1656" t="s">
        <v>2122</v>
      </c>
    </row>
    <row r="1657" spans="1:2" ht="14.45" x14ac:dyDescent="0.3">
      <c r="A1657" s="9" t="s">
        <v>2054</v>
      </c>
      <c r="B1657" t="s">
        <v>2172</v>
      </c>
    </row>
    <row r="1658" spans="1:2" ht="14.45" x14ac:dyDescent="0.3">
      <c r="A1658" s="9" t="s">
        <v>2054</v>
      </c>
      <c r="B1658" t="s">
        <v>2188</v>
      </c>
    </row>
    <row r="1659" spans="1:2" ht="14.45" x14ac:dyDescent="0.3">
      <c r="A1659" s="9" t="s">
        <v>2054</v>
      </c>
    </row>
    <row r="1660" spans="1:2" ht="14.45" x14ac:dyDescent="0.3">
      <c r="A1660" s="9" t="s">
        <v>2054</v>
      </c>
      <c r="B1660" t="s">
        <v>2141</v>
      </c>
    </row>
    <row r="1661" spans="1:2" ht="14.45" x14ac:dyDescent="0.3">
      <c r="A1661" s="9" t="s">
        <v>2054</v>
      </c>
      <c r="B1661" t="s">
        <v>2141</v>
      </c>
    </row>
    <row r="1662" spans="1:2" ht="14.45" x14ac:dyDescent="0.3">
      <c r="A1662" s="9" t="s">
        <v>2054</v>
      </c>
    </row>
    <row r="1663" spans="1:2" ht="14.45" x14ac:dyDescent="0.3">
      <c r="A1663" s="9" t="s">
        <v>2054</v>
      </c>
    </row>
    <row r="1664" spans="1:2" ht="14.45" x14ac:dyDescent="0.3">
      <c r="A1664" s="9" t="s">
        <v>2054</v>
      </c>
    </row>
    <row r="1665" spans="1:2" ht="14.45" x14ac:dyDescent="0.3">
      <c r="A1665" s="9" t="s">
        <v>2054</v>
      </c>
      <c r="B1665" t="s">
        <v>2474</v>
      </c>
    </row>
    <row r="1666" spans="1:2" ht="14.45" x14ac:dyDescent="0.3">
      <c r="A1666" s="9" t="s">
        <v>2054</v>
      </c>
      <c r="B1666" t="s">
        <v>2536</v>
      </c>
    </row>
    <row r="1667" spans="1:2" ht="14.45" x14ac:dyDescent="0.3">
      <c r="A1667" s="9" t="s">
        <v>2054</v>
      </c>
    </row>
    <row r="1668" spans="1:2" ht="14.45" x14ac:dyDescent="0.3">
      <c r="A1668" s="9" t="s">
        <v>2054</v>
      </c>
    </row>
    <row r="1669" spans="1:2" ht="14.45" x14ac:dyDescent="0.3">
      <c r="A1669" s="9" t="s">
        <v>2054</v>
      </c>
    </row>
    <row r="1670" spans="1:2" ht="14.45" x14ac:dyDescent="0.3">
      <c r="A1670" s="9" t="s">
        <v>1949</v>
      </c>
      <c r="B1670" t="s">
        <v>1950</v>
      </c>
    </row>
    <row r="1671" spans="1:2" ht="14.45" x14ac:dyDescent="0.3">
      <c r="A1671" s="9" t="s">
        <v>1949</v>
      </c>
      <c r="B1671" t="s">
        <v>2282</v>
      </c>
    </row>
    <row r="1672" spans="1:2" ht="14.45" x14ac:dyDescent="0.3">
      <c r="A1672" s="9" t="s">
        <v>1949</v>
      </c>
    </row>
    <row r="1673" spans="1:2" ht="14.45" x14ac:dyDescent="0.3">
      <c r="A1673" s="9" t="s">
        <v>1976</v>
      </c>
    </row>
    <row r="1674" spans="1:2" ht="14.45" x14ac:dyDescent="0.3">
      <c r="A1674" s="9" t="s">
        <v>1976</v>
      </c>
    </row>
    <row r="1675" spans="1:2" ht="14.45" x14ac:dyDescent="0.3">
      <c r="A1675" s="9" t="s">
        <v>1976</v>
      </c>
      <c r="B1675" t="s">
        <v>1983</v>
      </c>
    </row>
    <row r="1676" spans="1:2" ht="14.45" x14ac:dyDescent="0.3">
      <c r="A1676" s="9" t="s">
        <v>1976</v>
      </c>
      <c r="B1676" t="s">
        <v>1983</v>
      </c>
    </row>
    <row r="1677" spans="1:2" ht="14.45" x14ac:dyDescent="0.3">
      <c r="A1677" s="9" t="s">
        <v>1976</v>
      </c>
      <c r="B1677" t="s">
        <v>2518</v>
      </c>
    </row>
    <row r="1678" spans="1:2" ht="14.45" x14ac:dyDescent="0.3">
      <c r="A1678" s="9" t="s">
        <v>1976</v>
      </c>
      <c r="B1678" t="s">
        <v>2563</v>
      </c>
    </row>
    <row r="1679" spans="1:2" ht="14.45" x14ac:dyDescent="0.3">
      <c r="A1679" s="9" t="s">
        <v>2271</v>
      </c>
    </row>
    <row r="1680" spans="1:2" ht="14.45" x14ac:dyDescent="0.3">
      <c r="A1680" s="9" t="s">
        <v>2271</v>
      </c>
    </row>
    <row r="1681" spans="1:2" ht="14.45" x14ac:dyDescent="0.3">
      <c r="A1681" s="9" t="s">
        <v>2605</v>
      </c>
      <c r="B1681" t="s">
        <v>2606</v>
      </c>
    </row>
    <row r="1682" spans="1:2" ht="14.45" x14ac:dyDescent="0.3">
      <c r="A1682" s="9" t="s">
        <v>2605</v>
      </c>
      <c r="B1682" t="s">
        <v>2662</v>
      </c>
    </row>
    <row r="1683" spans="1:2" ht="14.45" x14ac:dyDescent="0.3">
      <c r="A1683" s="9" t="s">
        <v>2605</v>
      </c>
      <c r="B1683" t="s">
        <v>2666</v>
      </c>
    </row>
    <row r="1684" spans="1:2" ht="14.45" x14ac:dyDescent="0.3">
      <c r="A1684" s="9" t="s">
        <v>1953</v>
      </c>
      <c r="B1684" t="s">
        <v>1945</v>
      </c>
    </row>
    <row r="1685" spans="1:2" ht="14.45" x14ac:dyDescent="0.3">
      <c r="A1685" s="9" t="s">
        <v>1959</v>
      </c>
    </row>
    <row r="1686" spans="1:2" ht="14.45" x14ac:dyDescent="0.3">
      <c r="A1686" s="9" t="s">
        <v>1959</v>
      </c>
    </row>
    <row r="1687" spans="1:2" ht="14.45" x14ac:dyDescent="0.3">
      <c r="A1687" s="9" t="s">
        <v>1959</v>
      </c>
    </row>
    <row r="1688" spans="1:2" ht="14.45" x14ac:dyDescent="0.3">
      <c r="A1688" s="9" t="s">
        <v>1959</v>
      </c>
    </row>
    <row r="1689" spans="1:2" ht="14.45" x14ac:dyDescent="0.3">
      <c r="A1689" s="9" t="s">
        <v>1959</v>
      </c>
    </row>
    <row r="1690" spans="1:2" ht="14.45" x14ac:dyDescent="0.3">
      <c r="A1690" s="9" t="s">
        <v>1959</v>
      </c>
    </row>
    <row r="1691" spans="1:2" ht="14.45" x14ac:dyDescent="0.3">
      <c r="A1691" s="9" t="s">
        <v>1959</v>
      </c>
      <c r="B1691" t="s">
        <v>2113</v>
      </c>
    </row>
    <row r="1692" spans="1:2" ht="14.45" x14ac:dyDescent="0.3">
      <c r="A1692" s="9" t="s">
        <v>1959</v>
      </c>
      <c r="B1692" t="s">
        <v>1965</v>
      </c>
    </row>
    <row r="1693" spans="1:2" ht="14.45" x14ac:dyDescent="0.3">
      <c r="A1693" s="9" t="s">
        <v>1959</v>
      </c>
      <c r="B1693" t="s">
        <v>2044</v>
      </c>
    </row>
    <row r="1694" spans="1:2" ht="14.45" x14ac:dyDescent="0.3">
      <c r="A1694" s="9" t="s">
        <v>1959</v>
      </c>
      <c r="B1694" t="s">
        <v>2175</v>
      </c>
    </row>
    <row r="1695" spans="1:2" ht="14.45" x14ac:dyDescent="0.3">
      <c r="A1695" s="9" t="s">
        <v>1959</v>
      </c>
    </row>
    <row r="1696" spans="1:2" ht="14.45" x14ac:dyDescent="0.3">
      <c r="A1696" s="9" t="s">
        <v>1959</v>
      </c>
    </row>
    <row r="1697" spans="1:2" ht="14.45" x14ac:dyDescent="0.3">
      <c r="A1697" s="9" t="s">
        <v>1959</v>
      </c>
    </row>
    <row r="1698" spans="1:2" ht="14.45" x14ac:dyDescent="0.3">
      <c r="A1698" s="9" t="s">
        <v>1959</v>
      </c>
    </row>
    <row r="1699" spans="1:2" ht="14.45" x14ac:dyDescent="0.3">
      <c r="A1699" s="9" t="s">
        <v>1959</v>
      </c>
    </row>
    <row r="1700" spans="1:2" ht="14.45" x14ac:dyDescent="0.3">
      <c r="A1700" s="9" t="s">
        <v>1959</v>
      </c>
      <c r="B1700" t="s">
        <v>1945</v>
      </c>
    </row>
    <row r="1701" spans="1:2" ht="14.45" x14ac:dyDescent="0.3">
      <c r="A1701" s="9" t="s">
        <v>1959</v>
      </c>
    </row>
    <row r="1702" spans="1:2" ht="14.45" x14ac:dyDescent="0.3">
      <c r="A1702" s="9" t="s">
        <v>1959</v>
      </c>
    </row>
    <row r="1703" spans="1:2" ht="14.45" x14ac:dyDescent="0.3">
      <c r="A1703" s="9" t="s">
        <v>1959</v>
      </c>
    </row>
    <row r="1704" spans="1:2" ht="14.45" x14ac:dyDescent="0.3">
      <c r="A1704" s="9" t="s">
        <v>1959</v>
      </c>
    </row>
    <row r="1705" spans="1:2" ht="14.45" x14ac:dyDescent="0.3">
      <c r="A1705" s="9" t="s">
        <v>1959</v>
      </c>
      <c r="B1705" t="s">
        <v>1983</v>
      </c>
    </row>
    <row r="1706" spans="1:2" ht="14.45" x14ac:dyDescent="0.3">
      <c r="A1706" s="9" t="s">
        <v>1959</v>
      </c>
      <c r="B1706" t="s">
        <v>2030</v>
      </c>
    </row>
    <row r="1707" spans="1:2" ht="14.45" x14ac:dyDescent="0.3">
      <c r="A1707" s="9" t="s">
        <v>1959</v>
      </c>
    </row>
    <row r="1708" spans="1:2" ht="14.45" x14ac:dyDescent="0.3">
      <c r="A1708" s="9" t="s">
        <v>1959</v>
      </c>
    </row>
    <row r="1709" spans="1:2" ht="14.45" x14ac:dyDescent="0.3">
      <c r="A1709" s="9" t="s">
        <v>1959</v>
      </c>
    </row>
    <row r="1710" spans="1:2" ht="14.45" x14ac:dyDescent="0.3">
      <c r="A1710" s="9" t="s">
        <v>1959</v>
      </c>
    </row>
    <row r="1711" spans="1:2" ht="14.45" x14ac:dyDescent="0.3">
      <c r="A1711" s="9" t="s">
        <v>1959</v>
      </c>
    </row>
    <row r="1712" spans="1:2" ht="14.45" x14ac:dyDescent="0.3">
      <c r="A1712" s="9" t="s">
        <v>1959</v>
      </c>
    </row>
    <row r="1713" spans="1:2" ht="14.45" x14ac:dyDescent="0.3">
      <c r="A1713" s="9" t="s">
        <v>1959</v>
      </c>
      <c r="B1713" t="s">
        <v>2507</v>
      </c>
    </row>
    <row r="1714" spans="1:2" ht="14.45" x14ac:dyDescent="0.3">
      <c r="A1714" s="9" t="s">
        <v>1959</v>
      </c>
      <c r="B1714" t="s">
        <v>2555</v>
      </c>
    </row>
    <row r="1715" spans="1:2" ht="14.45" x14ac:dyDescent="0.3">
      <c r="A1715" s="9" t="s">
        <v>1959</v>
      </c>
      <c r="B1715" t="s">
        <v>2000</v>
      </c>
    </row>
    <row r="1716" spans="1:2" ht="14.45" x14ac:dyDescent="0.3">
      <c r="A1716" s="9" t="s">
        <v>1959</v>
      </c>
      <c r="B1716" t="s">
        <v>2234</v>
      </c>
    </row>
    <row r="1717" spans="1:2" ht="14.45" x14ac:dyDescent="0.3">
      <c r="A1717" s="9" t="s">
        <v>1959</v>
      </c>
    </row>
    <row r="1718" spans="1:2" ht="14.45" x14ac:dyDescent="0.3">
      <c r="A1718" s="9" t="s">
        <v>1959</v>
      </c>
    </row>
    <row r="1719" spans="1:2" ht="14.45" x14ac:dyDescent="0.3">
      <c r="A1719" s="9" t="s">
        <v>1959</v>
      </c>
      <c r="B1719" t="s">
        <v>2103</v>
      </c>
    </row>
    <row r="1720" spans="1:2" ht="14.45" x14ac:dyDescent="0.3">
      <c r="A1720" s="9" t="s">
        <v>1959</v>
      </c>
      <c r="B1720" t="s">
        <v>2607</v>
      </c>
    </row>
    <row r="1721" spans="1:2" ht="14.45" x14ac:dyDescent="0.3">
      <c r="A1721" s="9" t="s">
        <v>1959</v>
      </c>
    </row>
    <row r="1722" spans="1:2" ht="14.45" x14ac:dyDescent="0.3">
      <c r="A1722" s="9" t="s">
        <v>1959</v>
      </c>
    </row>
    <row r="1723" spans="1:2" ht="14.45" x14ac:dyDescent="0.3">
      <c r="A1723" s="9" t="s">
        <v>1959</v>
      </c>
    </row>
    <row r="1724" spans="1:2" ht="14.45" x14ac:dyDescent="0.3">
      <c r="A1724" s="9" t="s">
        <v>1959</v>
      </c>
      <c r="B1724" t="s">
        <v>2000</v>
      </c>
    </row>
    <row r="1725" spans="1:2" ht="14.45" x14ac:dyDescent="0.3">
      <c r="A1725" s="9" t="s">
        <v>1959</v>
      </c>
    </row>
    <row r="1726" spans="1:2" ht="14.45" x14ac:dyDescent="0.3">
      <c r="A1726" s="9" t="s">
        <v>1959</v>
      </c>
      <c r="B1726" t="s">
        <v>2668</v>
      </c>
    </row>
    <row r="1727" spans="1:2" ht="14.45" x14ac:dyDescent="0.3">
      <c r="A1727" s="9" t="s">
        <v>1959</v>
      </c>
      <c r="B1727" t="s">
        <v>2714</v>
      </c>
    </row>
    <row r="1728" spans="1:2" ht="14.45" x14ac:dyDescent="0.3">
      <c r="A1728" s="9" t="s">
        <v>1959</v>
      </c>
    </row>
    <row r="1729" spans="1:2" ht="14.45" x14ac:dyDescent="0.3">
      <c r="A1729" s="9" t="s">
        <v>2036</v>
      </c>
    </row>
    <row r="1730" spans="1:2" ht="14.45" x14ac:dyDescent="0.3">
      <c r="A1730" s="9" t="s">
        <v>2093</v>
      </c>
      <c r="B1730" t="s">
        <v>2094</v>
      </c>
    </row>
    <row r="1731" spans="1:2" ht="14.45" x14ac:dyDescent="0.3">
      <c r="A1731" s="9" t="s">
        <v>2093</v>
      </c>
    </row>
    <row r="1732" spans="1:2" ht="14.45" x14ac:dyDescent="0.3">
      <c r="A1732" s="9" t="s">
        <v>2093</v>
      </c>
      <c r="B1732" t="s">
        <v>2339</v>
      </c>
    </row>
    <row r="1733" spans="1:2" ht="14.45" x14ac:dyDescent="0.3">
      <c r="A1733" s="9" t="s">
        <v>2304</v>
      </c>
      <c r="B1733" t="s">
        <v>2054</v>
      </c>
    </row>
    <row r="1734" spans="1:2" ht="14.45" x14ac:dyDescent="0.3">
      <c r="A1734" s="9" t="s">
        <v>2304</v>
      </c>
    </row>
    <row r="1735" spans="1:2" ht="14.45" x14ac:dyDescent="0.3">
      <c r="A1735" s="9" t="s">
        <v>1985</v>
      </c>
    </row>
    <row r="1736" spans="1:2" ht="14.45" x14ac:dyDescent="0.3">
      <c r="A1736" s="9" t="s">
        <v>1985</v>
      </c>
      <c r="B1736" t="s">
        <v>2202</v>
      </c>
    </row>
    <row r="1737" spans="1:2" ht="14.45" x14ac:dyDescent="0.3">
      <c r="A1737" s="9" t="s">
        <v>1985</v>
      </c>
    </row>
    <row r="1738" spans="1:2" ht="14.45" x14ac:dyDescent="0.3">
      <c r="A1738" s="9" t="s">
        <v>1985</v>
      </c>
      <c r="B1738" t="s">
        <v>2346</v>
      </c>
    </row>
    <row r="1739" spans="1:2" ht="14.45" x14ac:dyDescent="0.3">
      <c r="A1739" s="9" t="s">
        <v>2067</v>
      </c>
      <c r="B1739" t="s">
        <v>2105</v>
      </c>
    </row>
    <row r="1740" spans="1:2" ht="14.45" x14ac:dyDescent="0.3">
      <c r="A1740" s="9" t="s">
        <v>2067</v>
      </c>
    </row>
    <row r="1741" spans="1:2" ht="14.45" x14ac:dyDescent="0.3">
      <c r="A1741" s="9" t="s">
        <v>2067</v>
      </c>
    </row>
    <row r="1742" spans="1:2" ht="14.45" x14ac:dyDescent="0.3">
      <c r="A1742" s="9" t="s">
        <v>2067</v>
      </c>
    </row>
    <row r="1743" spans="1:2" ht="14.45" x14ac:dyDescent="0.3">
      <c r="A1743" s="9" t="s">
        <v>2067</v>
      </c>
    </row>
    <row r="1744" spans="1:2" ht="14.45" x14ac:dyDescent="0.3">
      <c r="A1744" s="9" t="s">
        <v>2067</v>
      </c>
    </row>
    <row r="1745" spans="1:2" ht="14.45" x14ac:dyDescent="0.3">
      <c r="A1745" s="9" t="s">
        <v>2067</v>
      </c>
      <c r="B1745" t="s">
        <v>2277</v>
      </c>
    </row>
    <row r="1746" spans="1:2" ht="14.45" x14ac:dyDescent="0.3">
      <c r="A1746" s="9" t="s">
        <v>2067</v>
      </c>
    </row>
    <row r="1747" spans="1:2" ht="14.45" x14ac:dyDescent="0.3">
      <c r="A1747" s="9" t="s">
        <v>2067</v>
      </c>
    </row>
    <row r="1748" spans="1:2" ht="14.45" x14ac:dyDescent="0.3">
      <c r="A1748" s="9" t="s">
        <v>2067</v>
      </c>
      <c r="B1748" t="s">
        <v>2395</v>
      </c>
    </row>
    <row r="1749" spans="1:2" ht="14.45" x14ac:dyDescent="0.3">
      <c r="A1749" s="9" t="s">
        <v>2067</v>
      </c>
      <c r="B1749" t="s">
        <v>2410</v>
      </c>
    </row>
    <row r="1750" spans="1:2" ht="14.45" x14ac:dyDescent="0.3">
      <c r="A1750" s="9" t="s">
        <v>2067</v>
      </c>
    </row>
    <row r="1751" spans="1:2" ht="14.45" x14ac:dyDescent="0.3">
      <c r="A1751" s="9" t="s">
        <v>2067</v>
      </c>
      <c r="B1751" t="s">
        <v>2413</v>
      </c>
    </row>
    <row r="1752" spans="1:2" ht="14.45" x14ac:dyDescent="0.3">
      <c r="A1752" s="9" t="s">
        <v>2067</v>
      </c>
      <c r="B1752" t="s">
        <v>2414</v>
      </c>
    </row>
    <row r="1753" spans="1:2" ht="14.45" x14ac:dyDescent="0.3">
      <c r="A1753" s="9" t="s">
        <v>2067</v>
      </c>
      <c r="B1753" t="s">
        <v>1983</v>
      </c>
    </row>
    <row r="1754" spans="1:2" ht="14.45" x14ac:dyDescent="0.3">
      <c r="A1754" s="9" t="s">
        <v>2067</v>
      </c>
    </row>
    <row r="1755" spans="1:2" ht="14.45" x14ac:dyDescent="0.3">
      <c r="A1755" s="9" t="s">
        <v>2067</v>
      </c>
      <c r="B1755" t="s">
        <v>2438</v>
      </c>
    </row>
    <row r="1756" spans="1:2" ht="14.45" x14ac:dyDescent="0.3">
      <c r="A1756" s="9" t="s">
        <v>2067</v>
      </c>
    </row>
    <row r="1757" spans="1:2" ht="14.45" x14ac:dyDescent="0.3">
      <c r="A1757" s="9" t="s">
        <v>2067</v>
      </c>
      <c r="B1757" t="s">
        <v>2444</v>
      </c>
    </row>
    <row r="1758" spans="1:2" ht="14.45" x14ac:dyDescent="0.3">
      <c r="A1758" s="9" t="s">
        <v>2067</v>
      </c>
    </row>
    <row r="1759" spans="1:2" ht="14.45" x14ac:dyDescent="0.3">
      <c r="A1759" s="9" t="s">
        <v>2067</v>
      </c>
    </row>
    <row r="1760" spans="1:2" ht="14.45" x14ac:dyDescent="0.3">
      <c r="A1760" s="9" t="s">
        <v>2067</v>
      </c>
    </row>
    <row r="1761" spans="1:2" ht="14.45" x14ac:dyDescent="0.3">
      <c r="A1761" s="9" t="s">
        <v>2067</v>
      </c>
    </row>
    <row r="1762" spans="1:2" ht="14.45" x14ac:dyDescent="0.3">
      <c r="A1762" s="9" t="s">
        <v>2067</v>
      </c>
      <c r="B1762" t="s">
        <v>2463</v>
      </c>
    </row>
    <row r="1763" spans="1:2" ht="14.45" x14ac:dyDescent="0.3">
      <c r="A1763" s="9" t="s">
        <v>2067</v>
      </c>
    </row>
    <row r="1764" spans="1:2" ht="14.45" x14ac:dyDescent="0.3">
      <c r="A1764" s="9" t="s">
        <v>2067</v>
      </c>
      <c r="B1764" t="s">
        <v>2466</v>
      </c>
    </row>
    <row r="1765" spans="1:2" ht="14.45" x14ac:dyDescent="0.3">
      <c r="A1765" s="9" t="s">
        <v>2067</v>
      </c>
      <c r="B1765" t="s">
        <v>2037</v>
      </c>
    </row>
    <row r="1766" spans="1:2" ht="14.45" x14ac:dyDescent="0.3">
      <c r="A1766" s="9" t="s">
        <v>2067</v>
      </c>
    </row>
    <row r="1767" spans="1:2" ht="14.45" x14ac:dyDescent="0.3">
      <c r="A1767" s="9" t="s">
        <v>2067</v>
      </c>
      <c r="B1767" t="s">
        <v>2508</v>
      </c>
    </row>
    <row r="1768" spans="1:2" ht="14.45" x14ac:dyDescent="0.3">
      <c r="A1768" s="9" t="s">
        <v>2067</v>
      </c>
    </row>
    <row r="1769" spans="1:2" ht="14.45" x14ac:dyDescent="0.3">
      <c r="A1769" s="9" t="s">
        <v>2067</v>
      </c>
      <c r="B1769" t="s">
        <v>2519</v>
      </c>
    </row>
    <row r="1770" spans="1:2" ht="14.45" x14ac:dyDescent="0.3">
      <c r="A1770" s="9" t="s">
        <v>2067</v>
      </c>
      <c r="B1770" t="s">
        <v>2544</v>
      </c>
    </row>
    <row r="1771" spans="1:2" ht="14.45" x14ac:dyDescent="0.3">
      <c r="A1771" s="9" t="s">
        <v>2067</v>
      </c>
      <c r="B1771" t="s">
        <v>2568</v>
      </c>
    </row>
    <row r="1772" spans="1:2" ht="14.45" x14ac:dyDescent="0.3">
      <c r="A1772" s="9" t="s">
        <v>2067</v>
      </c>
      <c r="B1772" t="s">
        <v>2581</v>
      </c>
    </row>
    <row r="1773" spans="1:2" ht="14.45" x14ac:dyDescent="0.3">
      <c r="A1773" s="9" t="s">
        <v>2067</v>
      </c>
      <c r="B1773" t="s">
        <v>2627</v>
      </c>
    </row>
    <row r="1774" spans="1:2" ht="14.45" x14ac:dyDescent="0.3">
      <c r="A1774" s="9" t="s">
        <v>2067</v>
      </c>
    </row>
    <row r="1775" spans="1:2" ht="14.45" x14ac:dyDescent="0.3">
      <c r="A1775" s="9" t="s">
        <v>2067</v>
      </c>
    </row>
    <row r="1776" spans="1:2" ht="14.45" x14ac:dyDescent="0.3">
      <c r="A1776" s="9" t="s">
        <v>2067</v>
      </c>
      <c r="B1776" t="s">
        <v>2673</v>
      </c>
    </row>
    <row r="1777" spans="1:2" ht="14.45" x14ac:dyDescent="0.3">
      <c r="A1777" s="9" t="s">
        <v>1954</v>
      </c>
      <c r="B1777" t="s">
        <v>1943</v>
      </c>
    </row>
    <row r="1778" spans="1:2" ht="14.45" x14ac:dyDescent="0.3">
      <c r="A1778" s="9" t="s">
        <v>1954</v>
      </c>
    </row>
    <row r="1779" spans="1:2" ht="14.45" x14ac:dyDescent="0.3">
      <c r="A1779" s="9" t="s">
        <v>1954</v>
      </c>
      <c r="B1779" t="s">
        <v>2061</v>
      </c>
    </row>
    <row r="1780" spans="1:2" ht="14.45" x14ac:dyDescent="0.3">
      <c r="A1780" s="9" t="s">
        <v>1954</v>
      </c>
      <c r="B1780" t="s">
        <v>2098</v>
      </c>
    </row>
    <row r="1781" spans="1:2" ht="14.45" x14ac:dyDescent="0.3">
      <c r="A1781" s="9" t="s">
        <v>1954</v>
      </c>
    </row>
    <row r="1782" spans="1:2" ht="14.45" x14ac:dyDescent="0.3">
      <c r="A1782" s="9" t="s">
        <v>2150</v>
      </c>
    </row>
    <row r="1783" spans="1:2" ht="14.45" x14ac:dyDescent="0.3">
      <c r="A1783" s="9" t="s">
        <v>2150</v>
      </c>
      <c r="B1783" t="s">
        <v>2152</v>
      </c>
    </row>
    <row r="1784" spans="1:2" ht="14.45" x14ac:dyDescent="0.3">
      <c r="A1784" s="9" t="s">
        <v>2150</v>
      </c>
      <c r="B1784" t="s">
        <v>2152</v>
      </c>
    </row>
    <row r="1785" spans="1:2" ht="14.45" x14ac:dyDescent="0.3">
      <c r="A1785" s="9" t="s">
        <v>2150</v>
      </c>
      <c r="B1785" t="s">
        <v>1958</v>
      </c>
    </row>
    <row r="1786" spans="1:2" ht="14.45" x14ac:dyDescent="0.3">
      <c r="A1786" s="9" t="s">
        <v>2150</v>
      </c>
    </row>
    <row r="1787" spans="1:2" ht="14.45" x14ac:dyDescent="0.3">
      <c r="A1787" s="9" t="s">
        <v>2150</v>
      </c>
      <c r="B1787" t="s">
        <v>2642</v>
      </c>
    </row>
    <row r="1788" spans="1:2" ht="14.45" x14ac:dyDescent="0.3">
      <c r="A1788" s="9" t="s">
        <v>2144</v>
      </c>
    </row>
    <row r="1789" spans="1:2" ht="14.45" x14ac:dyDescent="0.3">
      <c r="A1789" s="9" t="s">
        <v>2144</v>
      </c>
      <c r="B1789" t="s">
        <v>2647</v>
      </c>
    </row>
    <row r="1790" spans="1:2" ht="14.45" x14ac:dyDescent="0.3">
      <c r="A1790" s="9" t="s">
        <v>2377</v>
      </c>
    </row>
    <row r="1791" spans="1:2" ht="14.45" x14ac:dyDescent="0.3">
      <c r="A1791" s="9" t="s">
        <v>2377</v>
      </c>
    </row>
    <row r="1792" spans="1:2" ht="14.45" x14ac:dyDescent="0.3">
      <c r="A1792" s="9" t="s">
        <v>2377</v>
      </c>
    </row>
    <row r="1793" spans="1:2" ht="14.45" x14ac:dyDescent="0.3">
      <c r="A1793" s="9" t="s">
        <v>2709</v>
      </c>
      <c r="B1793" t="s">
        <v>2710</v>
      </c>
    </row>
    <row r="1794" spans="1:2" ht="14.45" x14ac:dyDescent="0.3">
      <c r="A1794" s="9" t="s">
        <v>2100</v>
      </c>
      <c r="B1794" t="s">
        <v>2101</v>
      </c>
    </row>
    <row r="1795" spans="1:2" ht="14.45" x14ac:dyDescent="0.3">
      <c r="A1795" s="9" t="s">
        <v>2100</v>
      </c>
    </row>
    <row r="1796" spans="1:2" ht="14.45" x14ac:dyDescent="0.3">
      <c r="A1796" s="9" t="s">
        <v>2100</v>
      </c>
    </row>
    <row r="1797" spans="1:2" ht="14.45" x14ac:dyDescent="0.3">
      <c r="A1797" s="9" t="s">
        <v>2100</v>
      </c>
    </row>
    <row r="1798" spans="1:2" ht="14.45" x14ac:dyDescent="0.3">
      <c r="A1798" s="9" t="s">
        <v>2100</v>
      </c>
    </row>
    <row r="1799" spans="1:2" ht="14.45" x14ac:dyDescent="0.3">
      <c r="A1799" s="9" t="s">
        <v>2100</v>
      </c>
      <c r="B1799" t="s">
        <v>2445</v>
      </c>
    </row>
    <row r="1800" spans="1:2" ht="14.45" x14ac:dyDescent="0.3">
      <c r="A1800" s="9" t="s">
        <v>2100</v>
      </c>
    </row>
    <row r="1801" spans="1:2" ht="14.45" x14ac:dyDescent="0.3">
      <c r="A1801" s="9" t="s">
        <v>2100</v>
      </c>
    </row>
    <row r="1802" spans="1:2" ht="14.45" x14ac:dyDescent="0.3">
      <c r="A1802" s="9" t="s">
        <v>2100</v>
      </c>
    </row>
    <row r="1803" spans="1:2" ht="14.45" x14ac:dyDescent="0.3">
      <c r="A1803" s="9" t="s">
        <v>2100</v>
      </c>
      <c r="B1803" t="s">
        <v>2631</v>
      </c>
    </row>
    <row r="1804" spans="1:2" ht="14.45" x14ac:dyDescent="0.3">
      <c r="A1804" s="9" t="s">
        <v>2100</v>
      </c>
      <c r="B1804" t="s">
        <v>2643</v>
      </c>
    </row>
    <row r="1805" spans="1:2" ht="14.45" x14ac:dyDescent="0.3">
      <c r="A1805" s="9" t="s">
        <v>2100</v>
      </c>
      <c r="B1805" t="s">
        <v>1976</v>
      </c>
    </row>
    <row r="1806" spans="1:2" ht="14.45" x14ac:dyDescent="0.3">
      <c r="A1806" s="9" t="s">
        <v>2100</v>
      </c>
    </row>
    <row r="1807" spans="1:2" ht="14.45" x14ac:dyDescent="0.3">
      <c r="A1807" s="9" t="s">
        <v>1952</v>
      </c>
    </row>
    <row r="1808" spans="1:2" ht="14.45" x14ac:dyDescent="0.3">
      <c r="A1808" s="9" t="s">
        <v>1952</v>
      </c>
    </row>
    <row r="1809" spans="1:2" ht="14.45" x14ac:dyDescent="0.3">
      <c r="A1809" s="9" t="s">
        <v>1952</v>
      </c>
    </row>
    <row r="1810" spans="1:2" ht="14.45" x14ac:dyDescent="0.3">
      <c r="A1810" s="9" t="s">
        <v>1952</v>
      </c>
    </row>
    <row r="1811" spans="1:2" ht="14.45" x14ac:dyDescent="0.3">
      <c r="A1811" s="9" t="s">
        <v>1952</v>
      </c>
    </row>
    <row r="1812" spans="1:2" ht="14.45" x14ac:dyDescent="0.3">
      <c r="A1812" s="9" t="s">
        <v>1952</v>
      </c>
    </row>
    <row r="1813" spans="1:2" ht="14.45" x14ac:dyDescent="0.3">
      <c r="A1813" s="9" t="s">
        <v>1952</v>
      </c>
      <c r="B1813" t="s">
        <v>2148</v>
      </c>
    </row>
    <row r="1814" spans="1:2" ht="14.45" x14ac:dyDescent="0.3">
      <c r="A1814" s="9" t="s">
        <v>1952</v>
      </c>
    </row>
    <row r="1815" spans="1:2" ht="14.45" x14ac:dyDescent="0.3">
      <c r="A1815" s="9" t="s">
        <v>1952</v>
      </c>
    </row>
    <row r="1816" spans="1:2" ht="14.45" x14ac:dyDescent="0.3">
      <c r="A1816" s="9" t="s">
        <v>1952</v>
      </c>
    </row>
    <row r="1817" spans="1:2" ht="14.45" x14ac:dyDescent="0.3">
      <c r="A1817" s="9" t="s">
        <v>1952</v>
      </c>
    </row>
    <row r="1818" spans="1:2" ht="14.45" x14ac:dyDescent="0.3">
      <c r="A1818" s="9" t="s">
        <v>1952</v>
      </c>
    </row>
    <row r="1819" spans="1:2" ht="14.45" x14ac:dyDescent="0.3">
      <c r="A1819" s="9" t="s">
        <v>1952</v>
      </c>
    </row>
    <row r="1820" spans="1:2" ht="14.45" x14ac:dyDescent="0.3">
      <c r="A1820" s="9" t="s">
        <v>1952</v>
      </c>
    </row>
    <row r="1821" spans="1:2" ht="14.45" x14ac:dyDescent="0.3">
      <c r="A1821" s="9" t="s">
        <v>1952</v>
      </c>
    </row>
    <row r="1822" spans="1:2" ht="14.45" x14ac:dyDescent="0.3">
      <c r="A1822" s="9" t="s">
        <v>1952</v>
      </c>
    </row>
    <row r="1823" spans="1:2" ht="14.45" x14ac:dyDescent="0.3">
      <c r="A1823" s="9" t="s">
        <v>1952</v>
      </c>
    </row>
    <row r="1824" spans="1:2" ht="14.45" x14ac:dyDescent="0.3">
      <c r="A1824" s="9" t="s">
        <v>1952</v>
      </c>
    </row>
    <row r="1825" spans="1:2" ht="14.45" x14ac:dyDescent="0.3">
      <c r="A1825" s="9" t="s">
        <v>1952</v>
      </c>
    </row>
    <row r="1826" spans="1:2" ht="14.45" x14ac:dyDescent="0.3">
      <c r="A1826" s="9" t="s">
        <v>1952</v>
      </c>
      <c r="B1826" t="s">
        <v>2490</v>
      </c>
    </row>
    <row r="1827" spans="1:2" ht="14.45" x14ac:dyDescent="0.3">
      <c r="A1827" s="9" t="s">
        <v>2595</v>
      </c>
      <c r="B1827" t="s">
        <v>2018</v>
      </c>
    </row>
    <row r="1828" spans="1:2" ht="14.45" x14ac:dyDescent="0.3">
      <c r="A1828" s="9" t="s">
        <v>2227</v>
      </c>
    </row>
    <row r="1829" spans="1:2" ht="14.45" x14ac:dyDescent="0.3">
      <c r="A1829" s="9" t="s">
        <v>2227</v>
      </c>
    </row>
    <row r="1830" spans="1:2" ht="14.45" x14ac:dyDescent="0.3">
      <c r="A1830" s="9" t="s">
        <v>2227</v>
      </c>
    </row>
    <row r="1831" spans="1:2" ht="14.45" x14ac:dyDescent="0.3">
      <c r="A1831" s="9" t="s">
        <v>2227</v>
      </c>
    </row>
    <row r="1832" spans="1:2" ht="14.45" x14ac:dyDescent="0.3">
      <c r="A1832" s="9" t="s">
        <v>2227</v>
      </c>
    </row>
    <row r="1833" spans="1:2" ht="14.45" x14ac:dyDescent="0.3">
      <c r="A1833" s="9" t="s">
        <v>2227</v>
      </c>
      <c r="B1833" t="s">
        <v>2409</v>
      </c>
    </row>
    <row r="1834" spans="1:2" ht="14.45" x14ac:dyDescent="0.3">
      <c r="A1834" s="9" t="s">
        <v>2227</v>
      </c>
      <c r="B1834" t="s">
        <v>1937</v>
      </c>
    </row>
    <row r="1835" spans="1:2" ht="14.45" x14ac:dyDescent="0.3">
      <c r="A1835" s="9" t="s">
        <v>2227</v>
      </c>
    </row>
    <row r="1836" spans="1:2" ht="14.45" x14ac:dyDescent="0.3">
      <c r="A1836" s="9" t="s">
        <v>2227</v>
      </c>
      <c r="B1836" t="s">
        <v>2409</v>
      </c>
    </row>
    <row r="1837" spans="1:2" ht="14.45" x14ac:dyDescent="0.3">
      <c r="A1837" s="9" t="s">
        <v>2227</v>
      </c>
    </row>
    <row r="1838" spans="1:2" ht="14.45" x14ac:dyDescent="0.3">
      <c r="A1838" s="9" t="s">
        <v>2227</v>
      </c>
      <c r="B1838" t="s">
        <v>2658</v>
      </c>
    </row>
    <row r="1839" spans="1:2" ht="14.45" x14ac:dyDescent="0.3">
      <c r="A1839" s="9" t="s">
        <v>2323</v>
      </c>
      <c r="B1839" t="s">
        <v>2324</v>
      </c>
    </row>
    <row r="1840" spans="1:2" ht="14.45" x14ac:dyDescent="0.3">
      <c r="A1840" s="9" t="s">
        <v>2323</v>
      </c>
      <c r="B1840" t="s">
        <v>2330</v>
      </c>
    </row>
    <row r="1841" spans="1:2" ht="14.45" x14ac:dyDescent="0.3">
      <c r="A1841" s="9" t="s">
        <v>2425</v>
      </c>
    </row>
    <row r="1842" spans="1:2" ht="14.45" x14ac:dyDescent="0.3">
      <c r="A1842" s="9" t="s">
        <v>2138</v>
      </c>
      <c r="B1842" t="s">
        <v>2139</v>
      </c>
    </row>
    <row r="1843" spans="1:2" ht="14.45" x14ac:dyDescent="0.3">
      <c r="A1843" s="9" t="s">
        <v>2080</v>
      </c>
      <c r="B1843" t="s">
        <v>2081</v>
      </c>
    </row>
    <row r="1844" spans="1:2" ht="14.45" x14ac:dyDescent="0.3">
      <c r="A1844" s="9" t="s">
        <v>2080</v>
      </c>
    </row>
    <row r="1845" spans="1:2" ht="14.45" x14ac:dyDescent="0.3">
      <c r="A1845" s="9" t="s">
        <v>2080</v>
      </c>
      <c r="B1845" t="s">
        <v>1943</v>
      </c>
    </row>
    <row r="1846" spans="1:2" ht="14.45" x14ac:dyDescent="0.3">
      <c r="A1846" s="9" t="s">
        <v>2080</v>
      </c>
      <c r="B1846" t="s">
        <v>2382</v>
      </c>
    </row>
    <row r="1847" spans="1:2" ht="14.45" x14ac:dyDescent="0.3">
      <c r="A1847" s="9" t="s">
        <v>2080</v>
      </c>
      <c r="B1847" t="s">
        <v>2675</v>
      </c>
    </row>
    <row r="1848" spans="1:2" ht="14.45" x14ac:dyDescent="0.3">
      <c r="A1848" s="9" t="s">
        <v>2113</v>
      </c>
      <c r="B1848" t="s">
        <v>2054</v>
      </c>
    </row>
    <row r="1849" spans="1:2" ht="14.45" x14ac:dyDescent="0.3">
      <c r="A1849" s="9" t="s">
        <v>2113</v>
      </c>
    </row>
    <row r="1850" spans="1:2" ht="14.45" x14ac:dyDescent="0.3">
      <c r="A1850" s="9" t="s">
        <v>2113</v>
      </c>
      <c r="B1850" t="s">
        <v>1938</v>
      </c>
    </row>
    <row r="1851" spans="1:2" ht="14.45" x14ac:dyDescent="0.3">
      <c r="A1851" s="9" t="s">
        <v>2113</v>
      </c>
    </row>
    <row r="1852" spans="1:2" ht="14.45" x14ac:dyDescent="0.3">
      <c r="A1852" s="9" t="s">
        <v>2113</v>
      </c>
      <c r="B1852" t="s">
        <v>2206</v>
      </c>
    </row>
    <row r="1853" spans="1:2" ht="14.45" x14ac:dyDescent="0.3">
      <c r="A1853" s="9" t="s">
        <v>2113</v>
      </c>
      <c r="B1853" t="s">
        <v>2221</v>
      </c>
    </row>
    <row r="1854" spans="1:2" ht="14.45" x14ac:dyDescent="0.3">
      <c r="A1854" s="9" t="s">
        <v>2113</v>
      </c>
    </row>
    <row r="1855" spans="1:2" ht="14.45" x14ac:dyDescent="0.3">
      <c r="A1855" s="9" t="s">
        <v>2113</v>
      </c>
      <c r="B1855" t="s">
        <v>2238</v>
      </c>
    </row>
    <row r="1856" spans="1:2" ht="14.45" x14ac:dyDescent="0.3">
      <c r="A1856" s="9" t="s">
        <v>2113</v>
      </c>
    </row>
    <row r="1857" spans="1:2" ht="14.45" x14ac:dyDescent="0.3">
      <c r="A1857" s="9" t="s">
        <v>2113</v>
      </c>
      <c r="B1857" t="s">
        <v>1938</v>
      </c>
    </row>
    <row r="1858" spans="1:2" ht="14.45" x14ac:dyDescent="0.3">
      <c r="A1858" s="9" t="s">
        <v>2113</v>
      </c>
      <c r="B1858" t="s">
        <v>2281</v>
      </c>
    </row>
    <row r="1859" spans="1:2" ht="14.45" x14ac:dyDescent="0.3">
      <c r="A1859" s="9" t="s">
        <v>2113</v>
      </c>
      <c r="B1859" t="s">
        <v>1938</v>
      </c>
    </row>
    <row r="1860" spans="1:2" ht="14.45" x14ac:dyDescent="0.3">
      <c r="A1860" s="9" t="s">
        <v>2113</v>
      </c>
      <c r="B1860" t="s">
        <v>1944</v>
      </c>
    </row>
    <row r="1861" spans="1:2" ht="14.45" x14ac:dyDescent="0.3">
      <c r="A1861" s="9" t="s">
        <v>2113</v>
      </c>
      <c r="B1861" t="s">
        <v>2306</v>
      </c>
    </row>
    <row r="1862" spans="1:2" ht="14.45" x14ac:dyDescent="0.3">
      <c r="A1862" s="9" t="s">
        <v>2113</v>
      </c>
    </row>
    <row r="1863" spans="1:2" ht="14.45" x14ac:dyDescent="0.3">
      <c r="A1863" s="9" t="s">
        <v>2113</v>
      </c>
      <c r="B1863" t="s">
        <v>1938</v>
      </c>
    </row>
    <row r="1864" spans="1:2" ht="14.45" x14ac:dyDescent="0.3">
      <c r="A1864" s="9" t="s">
        <v>2113</v>
      </c>
      <c r="B1864" t="s">
        <v>2386</v>
      </c>
    </row>
    <row r="1865" spans="1:2" ht="14.45" x14ac:dyDescent="0.3">
      <c r="A1865" s="9" t="s">
        <v>2113</v>
      </c>
      <c r="B1865" t="s">
        <v>1938</v>
      </c>
    </row>
    <row r="1866" spans="1:2" ht="14.45" x14ac:dyDescent="0.3">
      <c r="A1866" s="9" t="s">
        <v>2113</v>
      </c>
    </row>
    <row r="1867" spans="1:2" ht="14.45" x14ac:dyDescent="0.3">
      <c r="A1867" s="9" t="s">
        <v>2113</v>
      </c>
    </row>
    <row r="1868" spans="1:2" ht="14.45" x14ac:dyDescent="0.3">
      <c r="A1868" s="9" t="s">
        <v>2113</v>
      </c>
    </row>
    <row r="1869" spans="1:2" ht="14.45" x14ac:dyDescent="0.3">
      <c r="A1869" s="9" t="s">
        <v>2113</v>
      </c>
    </row>
    <row r="1870" spans="1:2" ht="14.45" x14ac:dyDescent="0.3">
      <c r="A1870" s="9" t="s">
        <v>2113</v>
      </c>
    </row>
    <row r="1871" spans="1:2" ht="14.45" x14ac:dyDescent="0.3">
      <c r="A1871" s="9" t="s">
        <v>2113</v>
      </c>
    </row>
    <row r="1872" spans="1:2" ht="14.45" x14ac:dyDescent="0.3">
      <c r="A1872" s="9" t="s">
        <v>2113</v>
      </c>
      <c r="B1872" t="s">
        <v>2474</v>
      </c>
    </row>
    <row r="1873" spans="1:2" ht="14.45" x14ac:dyDescent="0.3">
      <c r="A1873" s="9" t="s">
        <v>2113</v>
      </c>
    </row>
    <row r="1874" spans="1:2" ht="14.45" x14ac:dyDescent="0.3">
      <c r="A1874" s="9" t="s">
        <v>1983</v>
      </c>
      <c r="B1874" t="s">
        <v>1984</v>
      </c>
    </row>
    <row r="1875" spans="1:2" ht="14.45" x14ac:dyDescent="0.3">
      <c r="A1875" s="9" t="s">
        <v>1983</v>
      </c>
      <c r="B1875" t="s">
        <v>2042</v>
      </c>
    </row>
    <row r="1876" spans="1:2" ht="14.45" x14ac:dyDescent="0.3">
      <c r="A1876" s="9" t="s">
        <v>1983</v>
      </c>
      <c r="B1876" t="s">
        <v>1978</v>
      </c>
    </row>
    <row r="1877" spans="1:2" ht="14.45" x14ac:dyDescent="0.3">
      <c r="A1877" s="9" t="s">
        <v>1983</v>
      </c>
      <c r="B1877" t="s">
        <v>2110</v>
      </c>
    </row>
    <row r="1878" spans="1:2" ht="14.45" x14ac:dyDescent="0.3">
      <c r="A1878" s="9" t="s">
        <v>1983</v>
      </c>
    </row>
    <row r="1879" spans="1:2" ht="14.45" x14ac:dyDescent="0.3">
      <c r="A1879" s="9" t="s">
        <v>1983</v>
      </c>
    </row>
    <row r="1880" spans="1:2" ht="14.45" x14ac:dyDescent="0.3">
      <c r="A1880" s="9" t="s">
        <v>1983</v>
      </c>
    </row>
    <row r="1881" spans="1:2" ht="14.45" x14ac:dyDescent="0.3">
      <c r="A1881" s="9" t="s">
        <v>1983</v>
      </c>
    </row>
    <row r="1882" spans="1:2" ht="14.45" x14ac:dyDescent="0.3">
      <c r="A1882" s="9" t="s">
        <v>1983</v>
      </c>
    </row>
    <row r="1883" spans="1:2" ht="14.45" x14ac:dyDescent="0.3">
      <c r="A1883" s="9" t="s">
        <v>1983</v>
      </c>
    </row>
    <row r="1884" spans="1:2" ht="14.45" x14ac:dyDescent="0.3">
      <c r="A1884" s="9" t="s">
        <v>1983</v>
      </c>
      <c r="B1884" t="s">
        <v>2179</v>
      </c>
    </row>
    <row r="1885" spans="1:2" ht="14.45" x14ac:dyDescent="0.3">
      <c r="A1885" s="9" t="s">
        <v>1983</v>
      </c>
    </row>
    <row r="1886" spans="1:2" ht="14.45" x14ac:dyDescent="0.3">
      <c r="A1886" s="9" t="s">
        <v>1983</v>
      </c>
    </row>
    <row r="1887" spans="1:2" ht="14.45" x14ac:dyDescent="0.3">
      <c r="A1887" s="9" t="s">
        <v>1983</v>
      </c>
    </row>
    <row r="1888" spans="1:2" ht="14.45" x14ac:dyDescent="0.3">
      <c r="A1888" s="9" t="s">
        <v>1983</v>
      </c>
      <c r="B1888" t="s">
        <v>2226</v>
      </c>
    </row>
    <row r="1889" spans="1:2" ht="14.45" x14ac:dyDescent="0.3">
      <c r="A1889" s="9" t="s">
        <v>1983</v>
      </c>
      <c r="B1889" t="s">
        <v>2235</v>
      </c>
    </row>
    <row r="1890" spans="1:2" ht="14.45" x14ac:dyDescent="0.3">
      <c r="A1890" s="9" t="s">
        <v>1983</v>
      </c>
      <c r="B1890" t="s">
        <v>1963</v>
      </c>
    </row>
    <row r="1891" spans="1:2" ht="14.45" x14ac:dyDescent="0.3">
      <c r="A1891" s="9" t="s">
        <v>1983</v>
      </c>
    </row>
    <row r="1892" spans="1:2" ht="14.45" x14ac:dyDescent="0.3">
      <c r="A1892" s="9" t="s">
        <v>1983</v>
      </c>
      <c r="B1892" t="s">
        <v>2283</v>
      </c>
    </row>
    <row r="1893" spans="1:2" ht="14.45" x14ac:dyDescent="0.3">
      <c r="A1893" s="9" t="s">
        <v>1983</v>
      </c>
      <c r="B1893" t="s">
        <v>1963</v>
      </c>
    </row>
    <row r="1894" spans="1:2" ht="14.45" x14ac:dyDescent="0.3">
      <c r="A1894" s="9" t="s">
        <v>1983</v>
      </c>
    </row>
    <row r="1895" spans="1:2" ht="14.45" x14ac:dyDescent="0.3">
      <c r="A1895" s="9" t="s">
        <v>1983</v>
      </c>
      <c r="B1895" t="s">
        <v>2293</v>
      </c>
    </row>
    <row r="1896" spans="1:2" ht="14.45" x14ac:dyDescent="0.3">
      <c r="A1896" s="9" t="s">
        <v>1983</v>
      </c>
      <c r="B1896" t="s">
        <v>2294</v>
      </c>
    </row>
    <row r="1897" spans="1:2" ht="14.45" x14ac:dyDescent="0.3">
      <c r="A1897" s="9" t="s">
        <v>1983</v>
      </c>
    </row>
    <row r="1898" spans="1:2" ht="14.45" x14ac:dyDescent="0.3">
      <c r="A1898" s="9" t="s">
        <v>1983</v>
      </c>
      <c r="B1898" t="s">
        <v>2298</v>
      </c>
    </row>
    <row r="1899" spans="1:2" ht="14.45" x14ac:dyDescent="0.3">
      <c r="A1899" s="9" t="s">
        <v>1983</v>
      </c>
      <c r="B1899" t="s">
        <v>2301</v>
      </c>
    </row>
    <row r="1900" spans="1:2" ht="14.45" x14ac:dyDescent="0.3">
      <c r="A1900" s="9" t="s">
        <v>1983</v>
      </c>
      <c r="B1900" t="s">
        <v>1940</v>
      </c>
    </row>
    <row r="1901" spans="1:2" ht="14.45" x14ac:dyDescent="0.3">
      <c r="A1901" s="9" t="s">
        <v>1983</v>
      </c>
      <c r="B1901" t="s">
        <v>2084</v>
      </c>
    </row>
    <row r="1902" spans="1:2" ht="14.45" x14ac:dyDescent="0.3">
      <c r="A1902" s="9" t="s">
        <v>1983</v>
      </c>
      <c r="B1902" t="s">
        <v>2305</v>
      </c>
    </row>
    <row r="1903" spans="1:2" ht="14.45" x14ac:dyDescent="0.3">
      <c r="A1903" s="9" t="s">
        <v>1983</v>
      </c>
    </row>
    <row r="1904" spans="1:2" ht="14.45" x14ac:dyDescent="0.3">
      <c r="A1904" s="9" t="s">
        <v>1983</v>
      </c>
      <c r="B1904" t="s">
        <v>2318</v>
      </c>
    </row>
    <row r="1905" spans="1:2" ht="14.45" x14ac:dyDescent="0.3">
      <c r="A1905" s="9" t="s">
        <v>1983</v>
      </c>
    </row>
    <row r="1906" spans="1:2" ht="14.45" x14ac:dyDescent="0.3">
      <c r="A1906" s="9" t="s">
        <v>1983</v>
      </c>
      <c r="B1906" t="s">
        <v>2071</v>
      </c>
    </row>
    <row r="1907" spans="1:2" ht="14.45" x14ac:dyDescent="0.3">
      <c r="A1907" s="9" t="s">
        <v>1983</v>
      </c>
      <c r="B1907" t="s">
        <v>1963</v>
      </c>
    </row>
    <row r="1908" spans="1:2" ht="14.45" x14ac:dyDescent="0.3">
      <c r="A1908" s="9" t="s">
        <v>1983</v>
      </c>
    </row>
    <row r="1909" spans="1:2" ht="14.45" x14ac:dyDescent="0.3">
      <c r="A1909" s="9" t="s">
        <v>1983</v>
      </c>
    </row>
    <row r="1910" spans="1:2" ht="14.45" x14ac:dyDescent="0.3">
      <c r="A1910" s="9" t="s">
        <v>1983</v>
      </c>
    </row>
    <row r="1911" spans="1:2" ht="14.45" x14ac:dyDescent="0.3">
      <c r="A1911" s="9" t="s">
        <v>1983</v>
      </c>
    </row>
    <row r="1912" spans="1:2" ht="14.45" x14ac:dyDescent="0.3">
      <c r="A1912" s="9" t="s">
        <v>1983</v>
      </c>
      <c r="B1912" t="s">
        <v>1940</v>
      </c>
    </row>
    <row r="1913" spans="1:2" ht="14.45" x14ac:dyDescent="0.3">
      <c r="A1913" s="9" t="s">
        <v>1983</v>
      </c>
      <c r="B1913" t="s">
        <v>2426</v>
      </c>
    </row>
    <row r="1914" spans="1:2" ht="14.45" x14ac:dyDescent="0.3">
      <c r="A1914" s="9" t="s">
        <v>1983</v>
      </c>
      <c r="B1914" t="s">
        <v>2427</v>
      </c>
    </row>
    <row r="1915" spans="1:2" ht="14.45" x14ac:dyDescent="0.3">
      <c r="A1915" s="9" t="s">
        <v>1983</v>
      </c>
    </row>
    <row r="1916" spans="1:2" ht="14.45" x14ac:dyDescent="0.3">
      <c r="A1916" s="9" t="s">
        <v>1983</v>
      </c>
    </row>
    <row r="1917" spans="1:2" ht="14.45" x14ac:dyDescent="0.3">
      <c r="A1917" s="9" t="s">
        <v>1983</v>
      </c>
    </row>
    <row r="1918" spans="1:2" ht="14.45" x14ac:dyDescent="0.3">
      <c r="A1918" s="9" t="s">
        <v>1983</v>
      </c>
    </row>
    <row r="1919" spans="1:2" ht="14.45" x14ac:dyDescent="0.3">
      <c r="A1919" s="9" t="s">
        <v>1983</v>
      </c>
    </row>
    <row r="1920" spans="1:2" ht="14.45" x14ac:dyDescent="0.3">
      <c r="A1920" s="9" t="s">
        <v>1983</v>
      </c>
    </row>
    <row r="1921" spans="1:2" ht="14.45" x14ac:dyDescent="0.3">
      <c r="A1921" s="9" t="s">
        <v>1983</v>
      </c>
    </row>
    <row r="1922" spans="1:2" ht="14.45" x14ac:dyDescent="0.3">
      <c r="A1922" s="9" t="s">
        <v>1983</v>
      </c>
    </row>
    <row r="1923" spans="1:2" ht="14.45" x14ac:dyDescent="0.3">
      <c r="A1923" s="9" t="s">
        <v>1983</v>
      </c>
      <c r="B1923" t="s">
        <v>2542</v>
      </c>
    </row>
    <row r="1924" spans="1:2" ht="14.45" x14ac:dyDescent="0.3">
      <c r="A1924" s="9" t="s">
        <v>1983</v>
      </c>
    </row>
    <row r="1925" spans="1:2" ht="14.45" x14ac:dyDescent="0.3">
      <c r="A1925" s="9" t="s">
        <v>1983</v>
      </c>
      <c r="B1925" t="s">
        <v>2656</v>
      </c>
    </row>
    <row r="1926" spans="1:2" ht="14.45" x14ac:dyDescent="0.3">
      <c r="A1926" s="9" t="s">
        <v>1983</v>
      </c>
    </row>
    <row r="1927" spans="1:2" ht="14.45" x14ac:dyDescent="0.3">
      <c r="A1927" s="9" t="s">
        <v>2089</v>
      </c>
    </row>
    <row r="1928" spans="1:2" ht="14.45" x14ac:dyDescent="0.3">
      <c r="A1928" s="9" t="s">
        <v>2089</v>
      </c>
      <c r="B1928" t="s">
        <v>2219</v>
      </c>
    </row>
    <row r="1929" spans="1:2" ht="14.45" x14ac:dyDescent="0.3">
      <c r="A1929" s="9" t="s">
        <v>2089</v>
      </c>
      <c r="B1929" t="s">
        <v>2049</v>
      </c>
    </row>
    <row r="1930" spans="1:2" ht="14.45" x14ac:dyDescent="0.3">
      <c r="A1930" s="9" t="s">
        <v>2089</v>
      </c>
    </row>
    <row r="1931" spans="1:2" ht="14.45" x14ac:dyDescent="0.3">
      <c r="A1931" s="9" t="s">
        <v>1942</v>
      </c>
    </row>
    <row r="1932" spans="1:2" ht="14.45" x14ac:dyDescent="0.3">
      <c r="A1932" s="9" t="s">
        <v>1942</v>
      </c>
    </row>
    <row r="1933" spans="1:2" ht="14.45" x14ac:dyDescent="0.3">
      <c r="A1933" s="9" t="s">
        <v>1942</v>
      </c>
    </row>
    <row r="1934" spans="1:2" ht="14.45" x14ac:dyDescent="0.3">
      <c r="A1934" s="9" t="s">
        <v>1942</v>
      </c>
    </row>
    <row r="1935" spans="1:2" ht="14.45" x14ac:dyDescent="0.3">
      <c r="A1935" s="9" t="s">
        <v>1942</v>
      </c>
    </row>
    <row r="1936" spans="1:2" ht="14.45" x14ac:dyDescent="0.3">
      <c r="A1936" s="9" t="s">
        <v>1942</v>
      </c>
    </row>
    <row r="1937" spans="1:2" ht="14.45" x14ac:dyDescent="0.3">
      <c r="A1937" s="9" t="s">
        <v>1942</v>
      </c>
    </row>
    <row r="1938" spans="1:2" ht="14.45" x14ac:dyDescent="0.3">
      <c r="A1938" s="9" t="s">
        <v>1942</v>
      </c>
    </row>
    <row r="1939" spans="1:2" ht="14.45" x14ac:dyDescent="0.3">
      <c r="A1939" s="9" t="s">
        <v>1942</v>
      </c>
    </row>
    <row r="1940" spans="1:2" ht="14.45" x14ac:dyDescent="0.3">
      <c r="A1940" s="9" t="s">
        <v>2403</v>
      </c>
    </row>
    <row r="1941" spans="1:2" ht="14.45" x14ac:dyDescent="0.3">
      <c r="A1941" s="9" t="s">
        <v>2403</v>
      </c>
      <c r="B1941" t="s">
        <v>2357</v>
      </c>
    </row>
    <row r="1942" spans="1:2" ht="14.45" x14ac:dyDescent="0.3">
      <c r="A1942" s="9" t="s">
        <v>2403</v>
      </c>
    </row>
    <row r="1943" spans="1:2" ht="14.45" x14ac:dyDescent="0.3">
      <c r="A1943" s="9" t="s">
        <v>2403</v>
      </c>
      <c r="B1943" t="s">
        <v>2502</v>
      </c>
    </row>
    <row r="1944" spans="1:2" ht="14.45" x14ac:dyDescent="0.3">
      <c r="A1944" s="9" t="s">
        <v>2403</v>
      </c>
      <c r="B1944" t="s">
        <v>2617</v>
      </c>
    </row>
    <row r="1945" spans="1:2" ht="14.45" x14ac:dyDescent="0.3">
      <c r="A1945" s="9" t="s">
        <v>2403</v>
      </c>
    </row>
    <row r="1946" spans="1:2" ht="14.45" x14ac:dyDescent="0.3">
      <c r="A1946" s="9" t="s">
        <v>2085</v>
      </c>
      <c r="B1946" t="s">
        <v>2086</v>
      </c>
    </row>
    <row r="1947" spans="1:2" ht="14.45" x14ac:dyDescent="0.3">
      <c r="A1947" s="9" t="s">
        <v>2586</v>
      </c>
    </row>
    <row r="1948" spans="1:2" ht="14.45" x14ac:dyDescent="0.3">
      <c r="A1948" s="9" t="s">
        <v>2586</v>
      </c>
    </row>
    <row r="1949" spans="1:2" ht="14.45" x14ac:dyDescent="0.3">
      <c r="A1949" s="9" t="s">
        <v>2586</v>
      </c>
    </row>
    <row r="1950" spans="1:2" ht="14.45" x14ac:dyDescent="0.3">
      <c r="A1950" s="9" t="s">
        <v>2586</v>
      </c>
      <c r="B1950" t="s">
        <v>2718</v>
      </c>
    </row>
    <row r="1951" spans="1:2" ht="14.45" x14ac:dyDescent="0.3">
      <c r="A1951" s="9" t="s">
        <v>2586</v>
      </c>
    </row>
    <row r="1952" spans="1:2" ht="14.45" x14ac:dyDescent="0.3">
      <c r="A1952" s="9" t="s">
        <v>2619</v>
      </c>
      <c r="B1952" t="s">
        <v>2620</v>
      </c>
    </row>
    <row r="1953" spans="1:2" ht="14.45" x14ac:dyDescent="0.3">
      <c r="A1953" s="9" t="s">
        <v>2584</v>
      </c>
      <c r="B1953" t="s">
        <v>2585</v>
      </c>
    </row>
    <row r="1954" spans="1:2" ht="14.45" x14ac:dyDescent="0.3">
      <c r="A1954" s="9" t="s">
        <v>1969</v>
      </c>
      <c r="B1954" t="s">
        <v>1951</v>
      </c>
    </row>
    <row r="1955" spans="1:2" ht="14.45" x14ac:dyDescent="0.3">
      <c r="A1955" s="9" t="s">
        <v>1969</v>
      </c>
    </row>
    <row r="1956" spans="1:2" ht="14.45" x14ac:dyDescent="0.3">
      <c r="A1956" s="9" t="s">
        <v>1969</v>
      </c>
    </row>
    <row r="1957" spans="1:2" ht="14.45" x14ac:dyDescent="0.3">
      <c r="A1957" s="9" t="s">
        <v>1969</v>
      </c>
      <c r="B1957" t="s">
        <v>2173</v>
      </c>
    </row>
    <row r="1958" spans="1:2" ht="14.45" x14ac:dyDescent="0.3">
      <c r="A1958" s="9" t="s">
        <v>1969</v>
      </c>
    </row>
    <row r="1959" spans="1:2" ht="14.45" x14ac:dyDescent="0.3">
      <c r="A1959" s="9" t="s">
        <v>1969</v>
      </c>
    </row>
    <row r="1960" spans="1:2" ht="14.45" x14ac:dyDescent="0.3">
      <c r="A1960" s="9" t="s">
        <v>1969</v>
      </c>
      <c r="B1960" t="s">
        <v>2198</v>
      </c>
    </row>
    <row r="1961" spans="1:2" ht="14.45" x14ac:dyDescent="0.3">
      <c r="A1961" s="9" t="s">
        <v>1969</v>
      </c>
      <c r="B1961" t="s">
        <v>2279</v>
      </c>
    </row>
    <row r="1962" spans="1:2" ht="14.45" x14ac:dyDescent="0.3">
      <c r="A1962" s="9" t="s">
        <v>1969</v>
      </c>
      <c r="B1962" t="s">
        <v>2391</v>
      </c>
    </row>
    <row r="1963" spans="1:2" ht="14.45" x14ac:dyDescent="0.3">
      <c r="A1963" s="9" t="s">
        <v>1969</v>
      </c>
      <c r="B1963" t="s">
        <v>2420</v>
      </c>
    </row>
    <row r="1964" spans="1:2" ht="14.45" x14ac:dyDescent="0.3">
      <c r="A1964" s="9" t="s">
        <v>1969</v>
      </c>
    </row>
    <row r="1965" spans="1:2" ht="14.45" x14ac:dyDescent="0.3">
      <c r="A1965" s="9" t="s">
        <v>1969</v>
      </c>
    </row>
    <row r="1966" spans="1:2" ht="14.45" x14ac:dyDescent="0.3">
      <c r="A1966" s="9" t="s">
        <v>1969</v>
      </c>
      <c r="B1966" t="s">
        <v>2567</v>
      </c>
    </row>
    <row r="1967" spans="1:2" ht="14.45" x14ac:dyDescent="0.3">
      <c r="A1967" s="9" t="s">
        <v>1969</v>
      </c>
    </row>
    <row r="1968" spans="1:2" ht="14.45" x14ac:dyDescent="0.3">
      <c r="A1968" s="9" t="s">
        <v>2228</v>
      </c>
      <c r="B1968" t="s">
        <v>1985</v>
      </c>
    </row>
    <row r="1969" spans="1:2" ht="14.45" x14ac:dyDescent="0.3">
      <c r="A1969" s="9" t="s">
        <v>2228</v>
      </c>
      <c r="B1969" t="s">
        <v>1959</v>
      </c>
    </row>
    <row r="1970" spans="1:2" ht="14.45" x14ac:dyDescent="0.3">
      <c r="A1970" s="9" t="s">
        <v>2228</v>
      </c>
      <c r="B1970" t="s">
        <v>2380</v>
      </c>
    </row>
    <row r="1971" spans="1:2" ht="14.45" x14ac:dyDescent="0.3">
      <c r="A1971" s="9" t="s">
        <v>2084</v>
      </c>
    </row>
    <row r="1972" spans="1:2" ht="14.45" x14ac:dyDescent="0.3">
      <c r="A1972" s="9" t="s">
        <v>2084</v>
      </c>
    </row>
    <row r="1973" spans="1:2" ht="14.45" x14ac:dyDescent="0.3">
      <c r="A1973" s="9" t="s">
        <v>2084</v>
      </c>
    </row>
    <row r="1974" spans="1:2" ht="14.45" x14ac:dyDescent="0.3">
      <c r="A1974" s="9" t="s">
        <v>2084</v>
      </c>
    </row>
    <row r="1975" spans="1:2" ht="14.45" x14ac:dyDescent="0.3">
      <c r="A1975" s="9" t="s">
        <v>2084</v>
      </c>
    </row>
    <row r="1976" spans="1:2" ht="14.45" x14ac:dyDescent="0.3">
      <c r="A1976" s="9" t="s">
        <v>2084</v>
      </c>
    </row>
    <row r="1977" spans="1:2" ht="14.45" x14ac:dyDescent="0.3">
      <c r="A1977" s="9" t="s">
        <v>2084</v>
      </c>
    </row>
    <row r="1978" spans="1:2" ht="14.45" x14ac:dyDescent="0.3">
      <c r="A1978" s="9" t="s">
        <v>2254</v>
      </c>
    </row>
    <row r="1979" spans="1:2" ht="14.45" x14ac:dyDescent="0.3">
      <c r="A1979" s="9" t="s">
        <v>1947</v>
      </c>
    </row>
    <row r="1980" spans="1:2" ht="14.45" x14ac:dyDescent="0.3">
      <c r="A1980" s="9" t="s">
        <v>1947</v>
      </c>
    </row>
    <row r="1981" spans="1:2" ht="14.45" x14ac:dyDescent="0.3">
      <c r="A1981" s="9" t="s">
        <v>1947</v>
      </c>
    </row>
    <row r="1982" spans="1:2" ht="14.45" x14ac:dyDescent="0.3">
      <c r="A1982" s="9" t="s">
        <v>1947</v>
      </c>
      <c r="B1982" t="s">
        <v>1998</v>
      </c>
    </row>
    <row r="1983" spans="1:2" ht="14.45" x14ac:dyDescent="0.3">
      <c r="A1983" s="9" t="s">
        <v>1947</v>
      </c>
    </row>
    <row r="1984" spans="1:2" ht="14.45" x14ac:dyDescent="0.3">
      <c r="A1984" s="9" t="s">
        <v>1947</v>
      </c>
    </row>
    <row r="1985" spans="1:2" ht="14.45" x14ac:dyDescent="0.3">
      <c r="A1985" s="9" t="s">
        <v>1947</v>
      </c>
    </row>
    <row r="1986" spans="1:2" ht="14.45" x14ac:dyDescent="0.3">
      <c r="A1986" s="9" t="s">
        <v>1947</v>
      </c>
      <c r="B1986" t="s">
        <v>2171</v>
      </c>
    </row>
    <row r="1987" spans="1:2" ht="14.45" x14ac:dyDescent="0.3">
      <c r="A1987" s="9" t="s">
        <v>1947</v>
      </c>
      <c r="B1987" t="s">
        <v>2184</v>
      </c>
    </row>
    <row r="1988" spans="1:2" ht="14.45" x14ac:dyDescent="0.3">
      <c r="A1988" s="9" t="s">
        <v>1947</v>
      </c>
      <c r="B1988" t="s">
        <v>2211</v>
      </c>
    </row>
    <row r="1989" spans="1:2" ht="14.45" x14ac:dyDescent="0.3">
      <c r="A1989" s="9" t="s">
        <v>1947</v>
      </c>
      <c r="B1989" t="s">
        <v>2352</v>
      </c>
    </row>
    <row r="1990" spans="1:2" ht="14.45" x14ac:dyDescent="0.3">
      <c r="A1990" s="9" t="s">
        <v>1947</v>
      </c>
      <c r="B1990" t="s">
        <v>2435</v>
      </c>
    </row>
    <row r="1991" spans="1:2" ht="14.45" x14ac:dyDescent="0.3">
      <c r="A1991" s="9" t="s">
        <v>1947</v>
      </c>
      <c r="B1991" t="s">
        <v>2484</v>
      </c>
    </row>
    <row r="1992" spans="1:2" ht="14.45" x14ac:dyDescent="0.3">
      <c r="A1992" s="9" t="s">
        <v>1947</v>
      </c>
    </row>
    <row r="1993" spans="1:2" ht="14.45" x14ac:dyDescent="0.3">
      <c r="A1993" s="9" t="s">
        <v>2103</v>
      </c>
    </row>
    <row r="1994" spans="1:2" ht="14.45" x14ac:dyDescent="0.3">
      <c r="A1994" s="9" t="s">
        <v>2103</v>
      </c>
    </row>
    <row r="1995" spans="1:2" ht="14.45" x14ac:dyDescent="0.3">
      <c r="A1995" s="9" t="s">
        <v>2103</v>
      </c>
      <c r="B1995" t="s">
        <v>2529</v>
      </c>
    </row>
    <row r="1996" spans="1:2" ht="14.45" x14ac:dyDescent="0.3">
      <c r="A1996" s="9" t="s">
        <v>2103</v>
      </c>
      <c r="B1996" t="s">
        <v>2546</v>
      </c>
    </row>
    <row r="1997" spans="1:2" ht="14.45" x14ac:dyDescent="0.3">
      <c r="A1997" s="9" t="s">
        <v>2103</v>
      </c>
      <c r="B1997" t="s">
        <v>2234</v>
      </c>
    </row>
    <row r="1998" spans="1:2" ht="14.45" x14ac:dyDescent="0.3">
      <c r="A1998" s="9" t="s">
        <v>2103</v>
      </c>
      <c r="B1998" t="s">
        <v>2641</v>
      </c>
    </row>
    <row r="1999" spans="1:2" ht="14.45" x14ac:dyDescent="0.3">
      <c r="A1999" s="9" t="s">
        <v>2366</v>
      </c>
    </row>
    <row r="2000" spans="1:2" ht="14.45" x14ac:dyDescent="0.3">
      <c r="A2000" s="9" t="s">
        <v>2366</v>
      </c>
    </row>
    <row r="2001" spans="1:2" ht="14.45" x14ac:dyDescent="0.3">
      <c r="A2001" s="9" t="s">
        <v>2275</v>
      </c>
      <c r="B2001" t="s">
        <v>2276</v>
      </c>
    </row>
    <row r="2002" spans="1:2" ht="14.45" x14ac:dyDescent="0.3">
      <c r="A2002" s="9" t="s">
        <v>2275</v>
      </c>
      <c r="B2002" t="s">
        <v>2604</v>
      </c>
    </row>
    <row r="2003" spans="1:2" ht="14.45" x14ac:dyDescent="0.3">
      <c r="A2003" s="9" t="s">
        <v>2161</v>
      </c>
    </row>
    <row r="2004" spans="1:2" ht="14.45" x14ac:dyDescent="0.3">
      <c r="A2004" s="9" t="s">
        <v>2161</v>
      </c>
    </row>
    <row r="2005" spans="1:2" ht="14.45" x14ac:dyDescent="0.3">
      <c r="A2005" s="9" t="s">
        <v>2161</v>
      </c>
    </row>
    <row r="2006" spans="1:2" ht="14.45" x14ac:dyDescent="0.3">
      <c r="A2006" s="9" t="s">
        <v>2059</v>
      </c>
      <c r="B2006" t="s">
        <v>2060</v>
      </c>
    </row>
    <row r="2007" spans="1:2" ht="14.45" x14ac:dyDescent="0.3">
      <c r="A2007" s="9" t="s">
        <v>2059</v>
      </c>
      <c r="B2007" t="s">
        <v>2003</v>
      </c>
    </row>
    <row r="2008" spans="1:2" ht="14.45" x14ac:dyDescent="0.3">
      <c r="A2008" s="9" t="s">
        <v>2059</v>
      </c>
      <c r="B2008" t="s">
        <v>2214</v>
      </c>
    </row>
    <row r="2009" spans="1:2" ht="14.45" x14ac:dyDescent="0.3">
      <c r="A2009" s="9" t="s">
        <v>2059</v>
      </c>
      <c r="B2009" t="s">
        <v>2028</v>
      </c>
    </row>
    <row r="2010" spans="1:2" ht="14.45" x14ac:dyDescent="0.3">
      <c r="A2010" s="9" t="s">
        <v>2059</v>
      </c>
    </row>
    <row r="2011" spans="1:2" ht="14.45" x14ac:dyDescent="0.3">
      <c r="A2011" s="9" t="s">
        <v>2059</v>
      </c>
    </row>
    <row r="2012" spans="1:2" ht="14.45" x14ac:dyDescent="0.3">
      <c r="A2012" s="9" t="s">
        <v>2059</v>
      </c>
    </row>
    <row r="2013" spans="1:2" ht="14.45" x14ac:dyDescent="0.3">
      <c r="A2013" s="9" t="s">
        <v>2059</v>
      </c>
      <c r="B2013" t="s">
        <v>2022</v>
      </c>
    </row>
    <row r="2014" spans="1:2" ht="14.45" x14ac:dyDescent="0.3">
      <c r="A2014" s="9" t="s">
        <v>2059</v>
      </c>
      <c r="B2014" t="s">
        <v>2494</v>
      </c>
    </row>
    <row r="2015" spans="1:2" ht="14.45" x14ac:dyDescent="0.3">
      <c r="A2015" s="9" t="s">
        <v>2059</v>
      </c>
    </row>
    <row r="2016" spans="1:2" ht="14.45" x14ac:dyDescent="0.3">
      <c r="A2016" s="9" t="s">
        <v>2059</v>
      </c>
      <c r="B2016" t="s">
        <v>2085</v>
      </c>
    </row>
    <row r="2017" spans="1:2" ht="14.45" x14ac:dyDescent="0.3">
      <c r="A2017" s="9" t="s">
        <v>2059</v>
      </c>
      <c r="B2017" t="s">
        <v>2161</v>
      </c>
    </row>
    <row r="2018" spans="1:2" ht="14.45" x14ac:dyDescent="0.3">
      <c r="A2018" s="9" t="s">
        <v>1967</v>
      </c>
    </row>
    <row r="2019" spans="1:2" ht="14.45" x14ac:dyDescent="0.3">
      <c r="A2019" s="9" t="s">
        <v>1967</v>
      </c>
    </row>
    <row r="2020" spans="1:2" ht="14.45" x14ac:dyDescent="0.3">
      <c r="A2020" s="9" t="s">
        <v>1967</v>
      </c>
    </row>
    <row r="2021" spans="1:2" ht="14.45" x14ac:dyDescent="0.3">
      <c r="A2021" s="9" t="s">
        <v>1967</v>
      </c>
      <c r="B2021" t="s">
        <v>1938</v>
      </c>
    </row>
    <row r="2022" spans="1:2" ht="14.45" x14ac:dyDescent="0.3">
      <c r="A2022" s="9" t="s">
        <v>1967</v>
      </c>
      <c r="B2022" t="s">
        <v>2360</v>
      </c>
    </row>
    <row r="2023" spans="1:2" ht="14.45" x14ac:dyDescent="0.3">
      <c r="A2023" s="9" t="s">
        <v>1967</v>
      </c>
      <c r="B2023" t="s">
        <v>2562</v>
      </c>
    </row>
    <row r="2024" spans="1:2" ht="14.45" x14ac:dyDescent="0.3">
      <c r="A2024" s="9" t="s">
        <v>1967</v>
      </c>
      <c r="B2024" t="s">
        <v>2474</v>
      </c>
    </row>
    <row r="2025" spans="1:2" ht="14.45" x14ac:dyDescent="0.3">
      <c r="A2025" s="9" t="s">
        <v>2404</v>
      </c>
    </row>
    <row r="2026" spans="1:2" ht="14.45" x14ac:dyDescent="0.3">
      <c r="A2026" s="9" t="s">
        <v>2404</v>
      </c>
    </row>
    <row r="2027" spans="1:2" ht="14.45" x14ac:dyDescent="0.3">
      <c r="A2027" s="9" t="s">
        <v>2404</v>
      </c>
    </row>
    <row r="2028" spans="1:2" ht="14.45" x14ac:dyDescent="0.3">
      <c r="A2028" s="9" t="s">
        <v>2404</v>
      </c>
    </row>
    <row r="2029" spans="1:2" ht="14.45" x14ac:dyDescent="0.3">
      <c r="A2029" s="9" t="s">
        <v>1977</v>
      </c>
    </row>
    <row r="2030" spans="1:2" ht="14.45" x14ac:dyDescent="0.3">
      <c r="A2030" s="9" t="s">
        <v>1977</v>
      </c>
      <c r="B2030" t="s">
        <v>2138</v>
      </c>
    </row>
    <row r="2031" spans="1:2" ht="14.45" x14ac:dyDescent="0.3">
      <c r="A2031" s="9" t="s">
        <v>2111</v>
      </c>
    </row>
    <row r="2032" spans="1:2" ht="14.45" x14ac:dyDescent="0.3">
      <c r="A2032" s="9" t="s">
        <v>2111</v>
      </c>
      <c r="B2032" t="s">
        <v>2112</v>
      </c>
    </row>
    <row r="2033" spans="1:2" ht="14.45" x14ac:dyDescent="0.3">
      <c r="A2033" s="9" t="s">
        <v>2022</v>
      </c>
    </row>
    <row r="2034" spans="1:2" ht="14.45" x14ac:dyDescent="0.3">
      <c r="A2034" s="9" t="s">
        <v>2022</v>
      </c>
    </row>
    <row r="2035" spans="1:2" ht="14.45" x14ac:dyDescent="0.3">
      <c r="A2035" s="9" t="s">
        <v>2022</v>
      </c>
    </row>
    <row r="2036" spans="1:2" ht="14.45" x14ac:dyDescent="0.3">
      <c r="A2036" s="9" t="s">
        <v>2022</v>
      </c>
    </row>
    <row r="2037" spans="1:2" ht="14.45" x14ac:dyDescent="0.3">
      <c r="A2037" s="9" t="s">
        <v>2022</v>
      </c>
    </row>
    <row r="2038" spans="1:2" ht="14.45" x14ac:dyDescent="0.3">
      <c r="A2038" s="9" t="s">
        <v>2022</v>
      </c>
    </row>
    <row r="2039" spans="1:2" ht="14.45" x14ac:dyDescent="0.3">
      <c r="A2039" s="9" t="s">
        <v>2022</v>
      </c>
    </row>
    <row r="2040" spans="1:2" ht="14.45" x14ac:dyDescent="0.3">
      <c r="A2040" s="9" t="s">
        <v>2022</v>
      </c>
    </row>
    <row r="2041" spans="1:2" ht="14.45" x14ac:dyDescent="0.3">
      <c r="A2041" s="9" t="s">
        <v>2022</v>
      </c>
    </row>
    <row r="2042" spans="1:2" ht="14.45" x14ac:dyDescent="0.3">
      <c r="A2042" s="9" t="s">
        <v>2022</v>
      </c>
    </row>
    <row r="2043" spans="1:2" ht="14.45" x14ac:dyDescent="0.3">
      <c r="A2043" s="9" t="s">
        <v>2022</v>
      </c>
    </row>
    <row r="2044" spans="1:2" ht="14.45" x14ac:dyDescent="0.3">
      <c r="A2044" s="9" t="s">
        <v>2022</v>
      </c>
    </row>
    <row r="2045" spans="1:2" ht="14.45" x14ac:dyDescent="0.3">
      <c r="A2045" s="9" t="s">
        <v>2022</v>
      </c>
    </row>
    <row r="2046" spans="1:2" ht="14.45" x14ac:dyDescent="0.3">
      <c r="A2046" s="9" t="s">
        <v>2022</v>
      </c>
    </row>
    <row r="2047" spans="1:2" ht="14.45" x14ac:dyDescent="0.3">
      <c r="A2047" s="9" t="s">
        <v>2022</v>
      </c>
      <c r="B2047" t="s">
        <v>2449</v>
      </c>
    </row>
    <row r="2048" spans="1:2" ht="14.45" x14ac:dyDescent="0.3">
      <c r="A2048" s="9" t="s">
        <v>2022</v>
      </c>
    </row>
    <row r="2049" spans="1:2" ht="14.45" x14ac:dyDescent="0.3">
      <c r="A2049" s="9" t="s">
        <v>2022</v>
      </c>
    </row>
    <row r="2050" spans="1:2" ht="14.45" x14ac:dyDescent="0.3">
      <c r="A2050" s="9" t="s">
        <v>2022</v>
      </c>
    </row>
    <row r="2051" spans="1:2" ht="14.45" x14ac:dyDescent="0.3">
      <c r="A2051" s="9" t="s">
        <v>1955</v>
      </c>
    </row>
    <row r="2052" spans="1:2" ht="14.45" x14ac:dyDescent="0.3">
      <c r="A2052" s="9" t="s">
        <v>2155</v>
      </c>
    </row>
    <row r="2053" spans="1:2" ht="14.45" x14ac:dyDescent="0.3">
      <c r="A2053" s="9" t="s">
        <v>1937</v>
      </c>
    </row>
    <row r="2054" spans="1:2" ht="14.45" x14ac:dyDescent="0.3">
      <c r="A2054" s="9" t="s">
        <v>1937</v>
      </c>
    </row>
    <row r="2055" spans="1:2" ht="14.45" x14ac:dyDescent="0.3">
      <c r="A2055" s="9" t="s">
        <v>1937</v>
      </c>
    </row>
    <row r="2056" spans="1:2" ht="14.45" x14ac:dyDescent="0.3">
      <c r="A2056" s="9" t="s">
        <v>1937</v>
      </c>
    </row>
    <row r="2057" spans="1:2" ht="14.45" x14ac:dyDescent="0.3">
      <c r="A2057" s="9" t="s">
        <v>1937</v>
      </c>
    </row>
    <row r="2058" spans="1:2" ht="14.45" x14ac:dyDescent="0.3">
      <c r="A2058" s="9" t="s">
        <v>1937</v>
      </c>
      <c r="B2058" t="s">
        <v>1992</v>
      </c>
    </row>
    <row r="2059" spans="1:2" ht="14.45" x14ac:dyDescent="0.3">
      <c r="A2059" s="9" t="s">
        <v>1937</v>
      </c>
    </row>
    <row r="2060" spans="1:2" ht="14.45" x14ac:dyDescent="0.3">
      <c r="A2060" s="9" t="s">
        <v>1937</v>
      </c>
      <c r="B2060" t="s">
        <v>1982</v>
      </c>
    </row>
    <row r="2061" spans="1:2" ht="14.45" x14ac:dyDescent="0.3">
      <c r="A2061" s="9" t="s">
        <v>1937</v>
      </c>
      <c r="B2061" t="s">
        <v>1951</v>
      </c>
    </row>
    <row r="2062" spans="1:2" ht="14.45" x14ac:dyDescent="0.3">
      <c r="A2062" s="9" t="s">
        <v>1937</v>
      </c>
      <c r="B2062" t="s">
        <v>2054</v>
      </c>
    </row>
    <row r="2063" spans="1:2" ht="14.45" x14ac:dyDescent="0.3">
      <c r="A2063" s="9" t="s">
        <v>1937</v>
      </c>
      <c r="B2063" t="s">
        <v>2082</v>
      </c>
    </row>
    <row r="2064" spans="1:2" ht="14.45" x14ac:dyDescent="0.3">
      <c r="A2064" s="9" t="s">
        <v>1937</v>
      </c>
    </row>
    <row r="2065" spans="1:2" ht="14.45" x14ac:dyDescent="0.3">
      <c r="A2065" s="9" t="s">
        <v>1937</v>
      </c>
    </row>
    <row r="2066" spans="1:2" ht="14.45" x14ac:dyDescent="0.3">
      <c r="A2066" s="9" t="s">
        <v>1937</v>
      </c>
    </row>
    <row r="2067" spans="1:2" ht="14.45" x14ac:dyDescent="0.3">
      <c r="A2067" s="9" t="s">
        <v>1937</v>
      </c>
    </row>
    <row r="2068" spans="1:2" ht="14.45" x14ac:dyDescent="0.3">
      <c r="A2068" s="9" t="s">
        <v>1937</v>
      </c>
      <c r="B2068" t="s">
        <v>1982</v>
      </c>
    </row>
    <row r="2069" spans="1:2" ht="14.45" x14ac:dyDescent="0.3">
      <c r="A2069" s="9" t="s">
        <v>1937</v>
      </c>
      <c r="B2069" t="s">
        <v>2200</v>
      </c>
    </row>
    <row r="2070" spans="1:2" ht="14.45" x14ac:dyDescent="0.3">
      <c r="A2070" s="9" t="s">
        <v>1937</v>
      </c>
    </row>
    <row r="2071" spans="1:2" ht="14.45" x14ac:dyDescent="0.3">
      <c r="A2071" s="9" t="s">
        <v>1937</v>
      </c>
      <c r="B2071" t="s">
        <v>1982</v>
      </c>
    </row>
    <row r="2072" spans="1:2" ht="14.45" x14ac:dyDescent="0.3">
      <c r="A2072" s="9" t="s">
        <v>1937</v>
      </c>
      <c r="B2072" t="s">
        <v>1982</v>
      </c>
    </row>
    <row r="2073" spans="1:2" ht="14.45" x14ac:dyDescent="0.3">
      <c r="A2073" s="9" t="s">
        <v>1937</v>
      </c>
    </row>
    <row r="2074" spans="1:2" ht="14.45" x14ac:dyDescent="0.3">
      <c r="A2074" s="9" t="s">
        <v>1937</v>
      </c>
    </row>
    <row r="2075" spans="1:2" ht="14.45" x14ac:dyDescent="0.3">
      <c r="A2075" s="9" t="s">
        <v>1937</v>
      </c>
    </row>
    <row r="2076" spans="1:2" ht="14.45" x14ac:dyDescent="0.3">
      <c r="A2076" s="9" t="s">
        <v>1937</v>
      </c>
      <c r="B2076" t="s">
        <v>2245</v>
      </c>
    </row>
    <row r="2077" spans="1:2" ht="14.45" x14ac:dyDescent="0.3">
      <c r="A2077" s="9" t="s">
        <v>1937</v>
      </c>
      <c r="B2077" t="s">
        <v>2268</v>
      </c>
    </row>
    <row r="2078" spans="1:2" ht="14.45" x14ac:dyDescent="0.3">
      <c r="A2078" s="9" t="s">
        <v>1937</v>
      </c>
      <c r="B2078" t="s">
        <v>2188</v>
      </c>
    </row>
    <row r="2079" spans="1:2" ht="14.45" x14ac:dyDescent="0.3">
      <c r="A2079" s="9" t="s">
        <v>1937</v>
      </c>
      <c r="B2079" t="s">
        <v>2092</v>
      </c>
    </row>
    <row r="2080" spans="1:2" ht="14.45" x14ac:dyDescent="0.3">
      <c r="A2080" s="9" t="s">
        <v>1937</v>
      </c>
    </row>
    <row r="2081" spans="1:2" ht="14.45" x14ac:dyDescent="0.3">
      <c r="A2081" s="9" t="s">
        <v>1937</v>
      </c>
      <c r="B2081" t="s">
        <v>1952</v>
      </c>
    </row>
    <row r="2082" spans="1:2" ht="14.45" x14ac:dyDescent="0.3">
      <c r="A2082" s="9" t="s">
        <v>1937</v>
      </c>
    </row>
    <row r="2083" spans="1:2" ht="14.45" x14ac:dyDescent="0.3">
      <c r="A2083" s="9" t="s">
        <v>1937</v>
      </c>
      <c r="B2083" t="s">
        <v>2363</v>
      </c>
    </row>
    <row r="2084" spans="1:2" ht="14.45" x14ac:dyDescent="0.3">
      <c r="A2084" s="9" t="s">
        <v>1937</v>
      </c>
    </row>
    <row r="2085" spans="1:2" ht="14.45" x14ac:dyDescent="0.3">
      <c r="A2085" s="9" t="s">
        <v>1937</v>
      </c>
      <c r="B2085" t="s">
        <v>2397</v>
      </c>
    </row>
    <row r="2086" spans="1:2" ht="14.45" x14ac:dyDescent="0.3">
      <c r="A2086" s="9" t="s">
        <v>1937</v>
      </c>
    </row>
    <row r="2087" spans="1:2" ht="14.45" x14ac:dyDescent="0.3">
      <c r="A2087" s="9" t="s">
        <v>1937</v>
      </c>
    </row>
    <row r="2088" spans="1:2" ht="14.45" x14ac:dyDescent="0.3">
      <c r="A2088" s="9" t="s">
        <v>1937</v>
      </c>
      <c r="B2088" t="s">
        <v>2092</v>
      </c>
    </row>
    <row r="2089" spans="1:2" ht="14.45" x14ac:dyDescent="0.3">
      <c r="A2089" s="9" t="s">
        <v>1937</v>
      </c>
    </row>
    <row r="2090" spans="1:2" ht="14.45" x14ac:dyDescent="0.3">
      <c r="A2090" s="9" t="s">
        <v>1937</v>
      </c>
    </row>
    <row r="2091" spans="1:2" ht="14.45" x14ac:dyDescent="0.3">
      <c r="A2091" s="9" t="s">
        <v>1937</v>
      </c>
    </row>
    <row r="2092" spans="1:2" ht="14.45" x14ac:dyDescent="0.3">
      <c r="A2092" s="9" t="s">
        <v>1937</v>
      </c>
    </row>
    <row r="2093" spans="1:2" ht="14.45" x14ac:dyDescent="0.3">
      <c r="A2093" s="9" t="s">
        <v>1937</v>
      </c>
      <c r="B2093" t="s">
        <v>1982</v>
      </c>
    </row>
    <row r="2094" spans="1:2" ht="14.45" x14ac:dyDescent="0.3">
      <c r="A2094" s="9" t="s">
        <v>1937</v>
      </c>
    </row>
    <row r="2095" spans="1:2" ht="14.45" x14ac:dyDescent="0.3">
      <c r="A2095" s="9" t="s">
        <v>1937</v>
      </c>
    </row>
    <row r="2096" spans="1:2" ht="14.45" x14ac:dyDescent="0.3">
      <c r="A2096" s="9" t="s">
        <v>1937</v>
      </c>
    </row>
    <row r="2097" spans="1:2" ht="14.45" x14ac:dyDescent="0.3">
      <c r="A2097" s="9" t="s">
        <v>1937</v>
      </c>
      <c r="B2097" t="s">
        <v>2498</v>
      </c>
    </row>
    <row r="2098" spans="1:2" ht="14.45" x14ac:dyDescent="0.3">
      <c r="A2098" s="9" t="s">
        <v>1937</v>
      </c>
    </row>
    <row r="2099" spans="1:2" ht="14.45" x14ac:dyDescent="0.3">
      <c r="A2099" s="9" t="s">
        <v>1937</v>
      </c>
    </row>
    <row r="2100" spans="1:2" ht="14.45" x14ac:dyDescent="0.3">
      <c r="A2100" s="9" t="s">
        <v>1937</v>
      </c>
      <c r="B2100" t="s">
        <v>2092</v>
      </c>
    </row>
    <row r="2101" spans="1:2" ht="14.45" x14ac:dyDescent="0.3">
      <c r="A2101" s="9" t="s">
        <v>1937</v>
      </c>
    </row>
    <row r="2102" spans="1:2" ht="14.45" x14ac:dyDescent="0.3">
      <c r="A2102" s="9" t="s">
        <v>1937</v>
      </c>
    </row>
    <row r="2103" spans="1:2" ht="14.45" x14ac:dyDescent="0.3">
      <c r="A2103" s="9" t="s">
        <v>1937</v>
      </c>
    </row>
    <row r="2104" spans="1:2" ht="14.45" x14ac:dyDescent="0.3">
      <c r="A2104" s="9" t="s">
        <v>1937</v>
      </c>
    </row>
    <row r="2105" spans="1:2" ht="14.45" x14ac:dyDescent="0.3">
      <c r="A2105" s="9" t="s">
        <v>1937</v>
      </c>
      <c r="B2105" t="s">
        <v>2511</v>
      </c>
    </row>
    <row r="2106" spans="1:2" ht="14.45" x14ac:dyDescent="0.3">
      <c r="A2106" s="9" t="s">
        <v>1937</v>
      </c>
      <c r="B2106" t="s">
        <v>1982</v>
      </c>
    </row>
    <row r="2107" spans="1:2" ht="14.45" x14ac:dyDescent="0.3">
      <c r="A2107" s="9" t="s">
        <v>1937</v>
      </c>
      <c r="B2107" t="s">
        <v>2264</v>
      </c>
    </row>
    <row r="2108" spans="1:2" ht="14.45" x14ac:dyDescent="0.3">
      <c r="A2108" s="9" t="s">
        <v>1937</v>
      </c>
      <c r="B2108" t="s">
        <v>2543</v>
      </c>
    </row>
    <row r="2109" spans="1:2" ht="14.45" x14ac:dyDescent="0.3">
      <c r="A2109" s="9" t="s">
        <v>1937</v>
      </c>
      <c r="B2109" t="s">
        <v>2264</v>
      </c>
    </row>
    <row r="2110" spans="1:2" ht="14.45" x14ac:dyDescent="0.3">
      <c r="A2110" s="9" t="s">
        <v>1937</v>
      </c>
      <c r="B2110" t="s">
        <v>2550</v>
      </c>
    </row>
    <row r="2111" spans="1:2" ht="14.45" x14ac:dyDescent="0.3">
      <c r="A2111" s="9" t="s">
        <v>1937</v>
      </c>
      <c r="B2111" t="s">
        <v>2578</v>
      </c>
    </row>
    <row r="2112" spans="1:2" ht="14.45" x14ac:dyDescent="0.3">
      <c r="A2112" s="9" t="s">
        <v>1937</v>
      </c>
    </row>
    <row r="2113" spans="1:2" ht="14.45" x14ac:dyDescent="0.3">
      <c r="A2113" s="9" t="s">
        <v>1937</v>
      </c>
    </row>
    <row r="2114" spans="1:2" ht="14.45" x14ac:dyDescent="0.3">
      <c r="A2114" s="9" t="s">
        <v>1937</v>
      </c>
      <c r="B2114" t="s">
        <v>2597</v>
      </c>
    </row>
    <row r="2115" spans="1:2" ht="14.45" x14ac:dyDescent="0.3">
      <c r="A2115" s="9" t="s">
        <v>1937</v>
      </c>
    </row>
    <row r="2116" spans="1:2" ht="14.45" x14ac:dyDescent="0.3">
      <c r="A2116" s="9" t="s">
        <v>1937</v>
      </c>
      <c r="B2116" t="s">
        <v>2639</v>
      </c>
    </row>
    <row r="2117" spans="1:2" ht="14.45" x14ac:dyDescent="0.3">
      <c r="A2117" s="9" t="s">
        <v>1937</v>
      </c>
      <c r="B2117" t="s">
        <v>2037</v>
      </c>
    </row>
    <row r="2118" spans="1:2" ht="14.45" x14ac:dyDescent="0.3">
      <c r="A2118" s="9" t="s">
        <v>1937</v>
      </c>
      <c r="B2118" t="s">
        <v>2657</v>
      </c>
    </row>
    <row r="2119" spans="1:2" ht="14.45" x14ac:dyDescent="0.3">
      <c r="A2119" s="9" t="s">
        <v>1937</v>
      </c>
      <c r="B2119" t="s">
        <v>2661</v>
      </c>
    </row>
    <row r="2120" spans="1:2" ht="14.45" x14ac:dyDescent="0.3">
      <c r="A2120" s="9" t="s">
        <v>1937</v>
      </c>
      <c r="B2120" t="s">
        <v>2664</v>
      </c>
    </row>
    <row r="2121" spans="1:2" ht="14.45" x14ac:dyDescent="0.3">
      <c r="A2121" s="9" t="s">
        <v>1937</v>
      </c>
      <c r="B2121" t="s">
        <v>2669</v>
      </c>
    </row>
    <row r="2122" spans="1:2" ht="14.45" x14ac:dyDescent="0.3">
      <c r="A2122" s="9" t="s">
        <v>1937</v>
      </c>
      <c r="B2122" t="s">
        <v>2264</v>
      </c>
    </row>
    <row r="2123" spans="1:2" ht="14.45" x14ac:dyDescent="0.3">
      <c r="A2123" s="9" t="s">
        <v>1937</v>
      </c>
      <c r="B2123" t="s">
        <v>2678</v>
      </c>
    </row>
    <row r="2124" spans="1:2" ht="14.45" x14ac:dyDescent="0.3">
      <c r="A2124" s="9" t="s">
        <v>1937</v>
      </c>
      <c r="B2124" t="s">
        <v>2694</v>
      </c>
    </row>
    <row r="2125" spans="1:2" ht="14.45" x14ac:dyDescent="0.3">
      <c r="A2125" s="9" t="s">
        <v>1937</v>
      </c>
      <c r="B2125" t="s">
        <v>2721</v>
      </c>
    </row>
    <row r="2126" spans="1:2" ht="14.45" x14ac:dyDescent="0.3">
      <c r="A2126" s="9" t="s">
        <v>1937</v>
      </c>
    </row>
    <row r="2127" spans="1:2" ht="14.45" x14ac:dyDescent="0.3">
      <c r="A2127" s="9" t="s">
        <v>1937</v>
      </c>
    </row>
    <row r="2128" spans="1:2" ht="14.45" x14ac:dyDescent="0.3">
      <c r="A2128" s="9" t="s">
        <v>1937</v>
      </c>
      <c r="B2128" t="s">
        <v>2734</v>
      </c>
    </row>
    <row r="2129" spans="1:2" ht="14.45" x14ac:dyDescent="0.3">
      <c r="A2129" s="9" t="s">
        <v>2107</v>
      </c>
    </row>
    <row r="2130" spans="1:2" ht="14.45" x14ac:dyDescent="0.3">
      <c r="A2130" s="9" t="s">
        <v>2107</v>
      </c>
    </row>
    <row r="2131" spans="1:2" ht="14.45" x14ac:dyDescent="0.3">
      <c r="A2131" s="9" t="s">
        <v>2107</v>
      </c>
      <c r="B2131" t="s">
        <v>2341</v>
      </c>
    </row>
    <row r="2132" spans="1:2" ht="14.45" x14ac:dyDescent="0.3">
      <c r="A2132" s="9" t="s">
        <v>2735</v>
      </c>
    </row>
    <row r="2133" spans="1:2" ht="14.45" x14ac:dyDescent="0.3">
      <c r="A2133" s="9" t="s">
        <v>2159</v>
      </c>
    </row>
    <row r="2134" spans="1:2" ht="14.45" x14ac:dyDescent="0.3">
      <c r="A2134" s="9" t="s">
        <v>2159</v>
      </c>
      <c r="B2134" t="s">
        <v>2194</v>
      </c>
    </row>
    <row r="2135" spans="1:2" ht="14.45" x14ac:dyDescent="0.3">
      <c r="A2135" s="9" t="s">
        <v>2159</v>
      </c>
      <c r="B2135" t="s">
        <v>2001</v>
      </c>
    </row>
    <row r="2136" spans="1:2" ht="14.45" x14ac:dyDescent="0.3">
      <c r="A2136" s="9" t="s">
        <v>2159</v>
      </c>
    </row>
    <row r="2137" spans="1:2" ht="14.45" x14ac:dyDescent="0.3">
      <c r="A2137" s="9" t="s">
        <v>2159</v>
      </c>
      <c r="B2137" t="s">
        <v>2243</v>
      </c>
    </row>
    <row r="2138" spans="1:2" ht="14.45" x14ac:dyDescent="0.3">
      <c r="A2138" s="9" t="s">
        <v>2159</v>
      </c>
      <c r="B2138" t="s">
        <v>2570</v>
      </c>
    </row>
    <row r="2139" spans="1:2" ht="14.45" x14ac:dyDescent="0.3">
      <c r="A2139" s="9" t="s">
        <v>2159</v>
      </c>
    </row>
    <row r="2140" spans="1:2" ht="14.45" x14ac:dyDescent="0.3">
      <c r="A2140" s="9" t="s">
        <v>2094</v>
      </c>
    </row>
    <row r="2141" spans="1:2" ht="14.45" x14ac:dyDescent="0.3">
      <c r="A2141" s="9" t="s">
        <v>2094</v>
      </c>
      <c r="B2141" t="s">
        <v>2522</v>
      </c>
    </row>
    <row r="2142" spans="1:2" ht="14.45" x14ac:dyDescent="0.3">
      <c r="A2142" s="9" t="s">
        <v>2094</v>
      </c>
    </row>
    <row r="2143" spans="1:2" ht="14.45" x14ac:dyDescent="0.3">
      <c r="A2143" s="9" t="s">
        <v>2094</v>
      </c>
      <c r="B2143" t="s">
        <v>2431</v>
      </c>
    </row>
    <row r="2144" spans="1:2" ht="14.45" x14ac:dyDescent="0.3">
      <c r="A2144" s="9" t="s">
        <v>2287</v>
      </c>
    </row>
    <row r="2145" spans="1:2" ht="14.45" x14ac:dyDescent="0.3">
      <c r="A2145" s="9" t="s">
        <v>2287</v>
      </c>
    </row>
    <row r="2146" spans="1:2" ht="14.45" x14ac:dyDescent="0.3">
      <c r="A2146" s="9" t="s">
        <v>2287</v>
      </c>
      <c r="B2146" t="s">
        <v>2468</v>
      </c>
    </row>
    <row r="2147" spans="1:2" ht="14.45" x14ac:dyDescent="0.3">
      <c r="A2147" s="9" t="s">
        <v>2287</v>
      </c>
      <c r="B2147" t="s">
        <v>2515</v>
      </c>
    </row>
    <row r="2148" spans="1:2" ht="14.45" x14ac:dyDescent="0.3">
      <c r="A2148" s="9" t="s">
        <v>2128</v>
      </c>
    </row>
    <row r="2149" spans="1:2" ht="14.45" x14ac:dyDescent="0.3">
      <c r="A2149" s="9" t="s">
        <v>2128</v>
      </c>
    </row>
    <row r="2150" spans="1:2" ht="14.45" x14ac:dyDescent="0.3">
      <c r="A2150" s="9" t="s">
        <v>2128</v>
      </c>
      <c r="B2150" t="s">
        <v>2093</v>
      </c>
    </row>
    <row r="2151" spans="1:2" ht="14.45" x14ac:dyDescent="0.3">
      <c r="A2151" s="9" t="s">
        <v>1943</v>
      </c>
      <c r="B2151" t="s">
        <v>1944</v>
      </c>
    </row>
    <row r="2152" spans="1:2" ht="14.45" x14ac:dyDescent="0.3">
      <c r="A2152" s="9" t="s">
        <v>1943</v>
      </c>
    </row>
    <row r="2153" spans="1:2" ht="14.45" x14ac:dyDescent="0.3">
      <c r="A2153" s="9" t="s">
        <v>1943</v>
      </c>
    </row>
    <row r="2154" spans="1:2" ht="14.45" x14ac:dyDescent="0.3">
      <c r="A2154" s="9" t="s">
        <v>1943</v>
      </c>
      <c r="B2154" t="s">
        <v>2043</v>
      </c>
    </row>
    <row r="2155" spans="1:2" ht="14.45" x14ac:dyDescent="0.3">
      <c r="A2155" s="9" t="s">
        <v>1943</v>
      </c>
    </row>
    <row r="2156" spans="1:2" ht="14.45" x14ac:dyDescent="0.3">
      <c r="A2156" s="9" t="s">
        <v>1943</v>
      </c>
      <c r="B2156" t="s">
        <v>2074</v>
      </c>
    </row>
    <row r="2157" spans="1:2" ht="14.45" x14ac:dyDescent="0.3">
      <c r="A2157" s="9" t="s">
        <v>1943</v>
      </c>
    </row>
    <row r="2158" spans="1:2" ht="14.45" x14ac:dyDescent="0.3">
      <c r="A2158" s="9" t="s">
        <v>1943</v>
      </c>
    </row>
    <row r="2159" spans="1:2" ht="14.45" x14ac:dyDescent="0.3">
      <c r="A2159" s="9" t="s">
        <v>1943</v>
      </c>
    </row>
    <row r="2160" spans="1:2" ht="14.45" x14ac:dyDescent="0.3">
      <c r="A2160" s="9" t="s">
        <v>1943</v>
      </c>
    </row>
    <row r="2161" spans="1:2" ht="14.45" x14ac:dyDescent="0.3">
      <c r="A2161" s="9" t="s">
        <v>1943</v>
      </c>
    </row>
    <row r="2162" spans="1:2" ht="14.45" x14ac:dyDescent="0.3">
      <c r="A2162" s="9" t="s">
        <v>1943</v>
      </c>
      <c r="B2162" t="s">
        <v>2106</v>
      </c>
    </row>
    <row r="2163" spans="1:2" ht="14.45" x14ac:dyDescent="0.3">
      <c r="A2163" s="9" t="s">
        <v>1943</v>
      </c>
    </row>
    <row r="2164" spans="1:2" ht="14.45" x14ac:dyDescent="0.3">
      <c r="A2164" s="9" t="s">
        <v>1943</v>
      </c>
      <c r="B2164" t="s">
        <v>2080</v>
      </c>
    </row>
    <row r="2165" spans="1:2" ht="14.45" x14ac:dyDescent="0.3">
      <c r="A2165" s="9" t="s">
        <v>1943</v>
      </c>
    </row>
    <row r="2166" spans="1:2" ht="14.45" x14ac:dyDescent="0.3">
      <c r="A2166" s="9" t="s">
        <v>1943</v>
      </c>
    </row>
    <row r="2167" spans="1:2" ht="14.45" x14ac:dyDescent="0.3">
      <c r="A2167" s="9" t="s">
        <v>1943</v>
      </c>
    </row>
    <row r="2168" spans="1:2" ht="14.45" x14ac:dyDescent="0.3">
      <c r="A2168" s="9" t="s">
        <v>1943</v>
      </c>
      <c r="B2168" t="s">
        <v>2013</v>
      </c>
    </row>
    <row r="2169" spans="1:2" ht="14.45" x14ac:dyDescent="0.3">
      <c r="A2169" s="9" t="s">
        <v>1943</v>
      </c>
      <c r="B2169" t="s">
        <v>2186</v>
      </c>
    </row>
    <row r="2170" spans="1:2" ht="14.45" x14ac:dyDescent="0.3">
      <c r="A2170" s="9" t="s">
        <v>1943</v>
      </c>
    </row>
    <row r="2171" spans="1:2" ht="14.45" x14ac:dyDescent="0.3">
      <c r="A2171" s="9" t="s">
        <v>1943</v>
      </c>
    </row>
    <row r="2172" spans="1:2" ht="14.45" x14ac:dyDescent="0.3">
      <c r="A2172" s="9" t="s">
        <v>1943</v>
      </c>
      <c r="B2172" t="s">
        <v>2192</v>
      </c>
    </row>
    <row r="2173" spans="1:2" ht="14.45" x14ac:dyDescent="0.3">
      <c r="A2173" s="9" t="s">
        <v>1943</v>
      </c>
    </row>
    <row r="2174" spans="1:2" ht="14.45" x14ac:dyDescent="0.3">
      <c r="A2174" s="9" t="s">
        <v>1943</v>
      </c>
    </row>
    <row r="2175" spans="1:2" ht="14.45" x14ac:dyDescent="0.3">
      <c r="A2175" s="9" t="s">
        <v>1943</v>
      </c>
    </row>
    <row r="2176" spans="1:2" ht="14.45" x14ac:dyDescent="0.3">
      <c r="A2176" s="9" t="s">
        <v>1943</v>
      </c>
    </row>
    <row r="2177" spans="1:2" ht="14.45" x14ac:dyDescent="0.3">
      <c r="A2177" s="9" t="s">
        <v>1943</v>
      </c>
      <c r="B2177" t="s">
        <v>2049</v>
      </c>
    </row>
    <row r="2178" spans="1:2" ht="14.45" x14ac:dyDescent="0.3">
      <c r="A2178" s="9" t="s">
        <v>1943</v>
      </c>
    </row>
    <row r="2179" spans="1:2" ht="14.45" x14ac:dyDescent="0.3">
      <c r="A2179" s="9" t="s">
        <v>1943</v>
      </c>
    </row>
    <row r="2180" spans="1:2" ht="14.45" x14ac:dyDescent="0.3">
      <c r="A2180" s="9" t="s">
        <v>1943</v>
      </c>
      <c r="B2180" t="s">
        <v>2307</v>
      </c>
    </row>
    <row r="2181" spans="1:2" ht="14.45" x14ac:dyDescent="0.3">
      <c r="A2181" s="9" t="s">
        <v>1943</v>
      </c>
    </row>
    <row r="2182" spans="1:2" ht="14.45" x14ac:dyDescent="0.3">
      <c r="A2182" s="9" t="s">
        <v>1943</v>
      </c>
      <c r="B2182" t="s">
        <v>2013</v>
      </c>
    </row>
    <row r="2183" spans="1:2" ht="14.45" x14ac:dyDescent="0.3">
      <c r="A2183" s="9" t="s">
        <v>1943</v>
      </c>
      <c r="B2183" t="s">
        <v>2080</v>
      </c>
    </row>
    <row r="2184" spans="1:2" ht="14.45" x14ac:dyDescent="0.3">
      <c r="A2184" s="9" t="s">
        <v>1943</v>
      </c>
    </row>
    <row r="2185" spans="1:2" ht="14.45" x14ac:dyDescent="0.3">
      <c r="A2185" s="9" t="s">
        <v>1943</v>
      </c>
      <c r="B2185" t="s">
        <v>2337</v>
      </c>
    </row>
    <row r="2186" spans="1:2" ht="14.45" x14ac:dyDescent="0.3">
      <c r="A2186" s="9" t="s">
        <v>1943</v>
      </c>
      <c r="B2186" t="s">
        <v>1952</v>
      </c>
    </row>
    <row r="2187" spans="1:2" ht="14.45" x14ac:dyDescent="0.3">
      <c r="A2187" s="9" t="s">
        <v>1943</v>
      </c>
      <c r="B2187" t="s">
        <v>2174</v>
      </c>
    </row>
    <row r="2188" spans="1:2" ht="14.45" x14ac:dyDescent="0.3">
      <c r="A2188" s="9" t="s">
        <v>1943</v>
      </c>
      <c r="B2188" t="s">
        <v>2080</v>
      </c>
    </row>
    <row r="2189" spans="1:2" ht="14.45" x14ac:dyDescent="0.3">
      <c r="A2189" s="9" t="s">
        <v>1943</v>
      </c>
      <c r="B2189" t="s">
        <v>2376</v>
      </c>
    </row>
    <row r="2190" spans="1:2" ht="14.45" x14ac:dyDescent="0.3">
      <c r="A2190" s="9" t="s">
        <v>1943</v>
      </c>
    </row>
    <row r="2191" spans="1:2" ht="14.45" x14ac:dyDescent="0.3">
      <c r="A2191" s="9" t="s">
        <v>1943</v>
      </c>
    </row>
    <row r="2192" spans="1:2" ht="14.45" x14ac:dyDescent="0.3">
      <c r="A2192" s="9" t="s">
        <v>1943</v>
      </c>
      <c r="B2192" t="s">
        <v>2485</v>
      </c>
    </row>
    <row r="2193" spans="1:2" ht="14.45" x14ac:dyDescent="0.3">
      <c r="A2193" s="9" t="s">
        <v>1943</v>
      </c>
      <c r="B2193" t="s">
        <v>2513</v>
      </c>
    </row>
    <row r="2194" spans="1:2" ht="14.45" x14ac:dyDescent="0.3">
      <c r="A2194" s="9" t="s">
        <v>1943</v>
      </c>
      <c r="B2194" t="s">
        <v>2513</v>
      </c>
    </row>
    <row r="2195" spans="1:2" ht="14.45" x14ac:dyDescent="0.3">
      <c r="A2195" s="9" t="s">
        <v>1943</v>
      </c>
      <c r="B2195" t="s">
        <v>2513</v>
      </c>
    </row>
    <row r="2196" spans="1:2" ht="14.45" x14ac:dyDescent="0.3">
      <c r="A2196" s="9" t="s">
        <v>1943</v>
      </c>
    </row>
    <row r="2197" spans="1:2" ht="14.45" x14ac:dyDescent="0.3">
      <c r="A2197" s="9" t="s">
        <v>1943</v>
      </c>
      <c r="B2197" t="s">
        <v>2612</v>
      </c>
    </row>
    <row r="2198" spans="1:2" ht="14.45" x14ac:dyDescent="0.3">
      <c r="A2198" s="9" t="s">
        <v>1943</v>
      </c>
      <c r="B2198" t="s">
        <v>2651</v>
      </c>
    </row>
    <row r="2199" spans="1:2" ht="14.45" x14ac:dyDescent="0.3">
      <c r="A2199" s="9" t="s">
        <v>1943</v>
      </c>
      <c r="B2199" t="s">
        <v>2725</v>
      </c>
    </row>
    <row r="2200" spans="1:2" ht="14.45" x14ac:dyDescent="0.3">
      <c r="A2200" s="9" t="s">
        <v>2188</v>
      </c>
    </row>
    <row r="2201" spans="1:2" ht="14.45" x14ac:dyDescent="0.3">
      <c r="A2201" s="9" t="s">
        <v>2188</v>
      </c>
    </row>
    <row r="2202" spans="1:2" ht="14.45" x14ac:dyDescent="0.3">
      <c r="A2202" s="9" t="s">
        <v>2188</v>
      </c>
    </row>
    <row r="2203" spans="1:2" ht="14.45" x14ac:dyDescent="0.3">
      <c r="A2203" s="9" t="s">
        <v>2188</v>
      </c>
    </row>
    <row r="2204" spans="1:2" ht="14.45" x14ac:dyDescent="0.3">
      <c r="A2204" s="9" t="s">
        <v>2188</v>
      </c>
    </row>
    <row r="2205" spans="1:2" ht="14.45" x14ac:dyDescent="0.3">
      <c r="A2205" s="9" t="s">
        <v>2124</v>
      </c>
    </row>
    <row r="2206" spans="1:2" ht="14.45" x14ac:dyDescent="0.3">
      <c r="A2206" s="9" t="s">
        <v>2124</v>
      </c>
      <c r="B2206" t="s">
        <v>1979</v>
      </c>
    </row>
    <row r="2207" spans="1:2" ht="14.45" x14ac:dyDescent="0.3">
      <c r="A2207" s="9" t="s">
        <v>2124</v>
      </c>
    </row>
    <row r="2208" spans="1:2" ht="14.45" x14ac:dyDescent="0.3">
      <c r="A2208" s="9" t="s">
        <v>2124</v>
      </c>
    </row>
    <row r="2209" spans="1:2" ht="14.45" x14ac:dyDescent="0.3">
      <c r="A2209" s="9" t="s">
        <v>2124</v>
      </c>
    </row>
    <row r="2210" spans="1:2" ht="14.45" x14ac:dyDescent="0.3">
      <c r="A2210" s="9" t="s">
        <v>2392</v>
      </c>
    </row>
    <row r="2211" spans="1:2" ht="14.45" x14ac:dyDescent="0.3">
      <c r="A2211" s="9" t="s">
        <v>2527</v>
      </c>
      <c r="B2211" t="s">
        <v>2528</v>
      </c>
    </row>
    <row r="2212" spans="1:2" ht="14.45" x14ac:dyDescent="0.3">
      <c r="A2212" s="9" t="s">
        <v>2527</v>
      </c>
    </row>
    <row r="2213" spans="1:2" ht="14.45" x14ac:dyDescent="0.3">
      <c r="A2213" s="9" t="s">
        <v>2618</v>
      </c>
      <c r="B2213" t="s">
        <v>2188</v>
      </c>
    </row>
    <row r="2214" spans="1:2" ht="14.45" x14ac:dyDescent="0.3">
      <c r="A2214" s="9" t="s">
        <v>2346</v>
      </c>
      <c r="B2214" t="s">
        <v>1983</v>
      </c>
    </row>
    <row r="2215" spans="1:2" ht="14.45" x14ac:dyDescent="0.3">
      <c r="A2215" s="9" t="s">
        <v>2346</v>
      </c>
    </row>
    <row r="2216" spans="1:2" ht="14.45" x14ac:dyDescent="0.3">
      <c r="A2216" s="9" t="s">
        <v>2201</v>
      </c>
    </row>
    <row r="2217" spans="1:2" ht="14.45" x14ac:dyDescent="0.3">
      <c r="A2217" s="9" t="s">
        <v>2201</v>
      </c>
    </row>
    <row r="2218" spans="1:2" ht="14.45" x14ac:dyDescent="0.3">
      <c r="A2218" s="9" t="s">
        <v>2201</v>
      </c>
    </row>
    <row r="2219" spans="1:2" ht="14.45" x14ac:dyDescent="0.3">
      <c r="A2219" s="9" t="s">
        <v>2201</v>
      </c>
      <c r="B2219" t="s">
        <v>1944</v>
      </c>
    </row>
    <row r="2220" spans="1:2" ht="14.45" x14ac:dyDescent="0.3">
      <c r="A2220" s="9" t="s">
        <v>2201</v>
      </c>
    </row>
    <row r="2221" spans="1:2" ht="14.45" x14ac:dyDescent="0.3">
      <c r="A2221" s="9" t="s">
        <v>2201</v>
      </c>
      <c r="B2221" t="s">
        <v>1944</v>
      </c>
    </row>
    <row r="2222" spans="1:2" ht="14.45" x14ac:dyDescent="0.3">
      <c r="A2222" s="9" t="s">
        <v>2201</v>
      </c>
      <c r="B2222" t="s">
        <v>1944</v>
      </c>
    </row>
    <row r="2223" spans="1:2" ht="14.45" x14ac:dyDescent="0.3">
      <c r="A2223" s="9" t="s">
        <v>2201</v>
      </c>
      <c r="B2223" t="s">
        <v>1967</v>
      </c>
    </row>
    <row r="2224" spans="1:2" ht="14.45" x14ac:dyDescent="0.3">
      <c r="A2224" s="9" t="s">
        <v>2031</v>
      </c>
    </row>
    <row r="2225" spans="1:2" ht="14.45" x14ac:dyDescent="0.3">
      <c r="A2225" s="9" t="s">
        <v>2031</v>
      </c>
      <c r="B2225" t="s">
        <v>2078</v>
      </c>
    </row>
    <row r="2226" spans="1:2" ht="14.45" x14ac:dyDescent="0.3">
      <c r="A2226" s="9" t="s">
        <v>2031</v>
      </c>
      <c r="B2226" t="s">
        <v>2059</v>
      </c>
    </row>
    <row r="2227" spans="1:2" ht="14.45" x14ac:dyDescent="0.3">
      <c r="A2227" s="9" t="s">
        <v>2031</v>
      </c>
      <c r="B2227" t="s">
        <v>2441</v>
      </c>
    </row>
    <row r="2228" spans="1:2" ht="14.45" x14ac:dyDescent="0.3">
      <c r="A2228" s="9" t="s">
        <v>2569</v>
      </c>
    </row>
    <row r="2229" spans="1:2" ht="14.45" x14ac:dyDescent="0.3">
      <c r="A2229" s="9" t="s">
        <v>1960</v>
      </c>
      <c r="B2229" t="s">
        <v>1961</v>
      </c>
    </row>
    <row r="2230" spans="1:2" ht="14.45" x14ac:dyDescent="0.3">
      <c r="A2230" s="9" t="s">
        <v>1960</v>
      </c>
    </row>
    <row r="2231" spans="1:2" ht="14.45" x14ac:dyDescent="0.3">
      <c r="A2231" s="9" t="s">
        <v>1960</v>
      </c>
    </row>
    <row r="2232" spans="1:2" ht="14.45" x14ac:dyDescent="0.3">
      <c r="A2232" s="9" t="s">
        <v>1960</v>
      </c>
    </row>
    <row r="2233" spans="1:2" ht="14.45" x14ac:dyDescent="0.3">
      <c r="A2233" s="9" t="s">
        <v>1960</v>
      </c>
    </row>
    <row r="2234" spans="1:2" ht="14.45" x14ac:dyDescent="0.3">
      <c r="A2234" s="9" t="s">
        <v>1960</v>
      </c>
    </row>
    <row r="2235" spans="1:2" ht="14.45" x14ac:dyDescent="0.3">
      <c r="A2235" s="9" t="s">
        <v>1960</v>
      </c>
      <c r="B2235" t="s">
        <v>2205</v>
      </c>
    </row>
    <row r="2236" spans="1:2" ht="14.45" x14ac:dyDescent="0.3">
      <c r="A2236" s="9" t="s">
        <v>1960</v>
      </c>
      <c r="B2236" t="s">
        <v>2082</v>
      </c>
    </row>
    <row r="2237" spans="1:2" ht="14.45" x14ac:dyDescent="0.3">
      <c r="A2237" s="9" t="s">
        <v>1960</v>
      </c>
    </row>
    <row r="2238" spans="1:2" ht="14.45" x14ac:dyDescent="0.3">
      <c r="A2238" s="9" t="s">
        <v>1960</v>
      </c>
      <c r="B2238" t="s">
        <v>2272</v>
      </c>
    </row>
    <row r="2239" spans="1:2" ht="14.45" x14ac:dyDescent="0.3">
      <c r="A2239" s="9" t="s">
        <v>1960</v>
      </c>
    </row>
    <row r="2240" spans="1:2" ht="14.45" x14ac:dyDescent="0.3">
      <c r="A2240" s="9" t="s">
        <v>1960</v>
      </c>
      <c r="B2240" t="s">
        <v>2082</v>
      </c>
    </row>
    <row r="2241" spans="1:2" ht="14.45" x14ac:dyDescent="0.3">
      <c r="A2241" s="9" t="s">
        <v>1960</v>
      </c>
    </row>
    <row r="2242" spans="1:2" ht="14.45" x14ac:dyDescent="0.3">
      <c r="A2242" s="9" t="s">
        <v>2109</v>
      </c>
    </row>
    <row r="2243" spans="1:2" ht="14.45" x14ac:dyDescent="0.3">
      <c r="A2243" s="9" t="s">
        <v>2109</v>
      </c>
    </row>
    <row r="2244" spans="1:2" ht="14.45" x14ac:dyDescent="0.3">
      <c r="A2244" s="9" t="s">
        <v>2095</v>
      </c>
      <c r="B2244" t="s">
        <v>2032</v>
      </c>
    </row>
    <row r="2245" spans="1:2" ht="14.45" x14ac:dyDescent="0.3">
      <c r="A2245" s="9" t="s">
        <v>2277</v>
      </c>
    </row>
    <row r="2246" spans="1:2" ht="14.45" x14ac:dyDescent="0.3">
      <c r="A2246" s="9" t="s">
        <v>2277</v>
      </c>
    </row>
    <row r="2247" spans="1:2" ht="14.45" x14ac:dyDescent="0.3">
      <c r="A2247" s="9" t="s">
        <v>2277</v>
      </c>
    </row>
    <row r="2248" spans="1:2" ht="14.45" x14ac:dyDescent="0.3">
      <c r="A2248" s="9" t="s">
        <v>2053</v>
      </c>
    </row>
    <row r="2249" spans="1:2" ht="14.45" x14ac:dyDescent="0.3">
      <c r="A2249" s="9" t="s">
        <v>2053</v>
      </c>
      <c r="B2249" t="s">
        <v>2071</v>
      </c>
    </row>
    <row r="2250" spans="1:2" ht="14.45" x14ac:dyDescent="0.3">
      <c r="A2250" s="9" t="s">
        <v>2053</v>
      </c>
      <c r="B2250" t="s">
        <v>2133</v>
      </c>
    </row>
    <row r="2251" spans="1:2" ht="14.45" x14ac:dyDescent="0.3">
      <c r="A2251" s="9" t="s">
        <v>2053</v>
      </c>
      <c r="B2251" t="s">
        <v>2314</v>
      </c>
    </row>
    <row r="2252" spans="1:2" ht="14.45" x14ac:dyDescent="0.3">
      <c r="A2252" s="9" t="s">
        <v>2053</v>
      </c>
    </row>
    <row r="2253" spans="1:2" ht="14.45" x14ac:dyDescent="0.3">
      <c r="A2253" s="9" t="s">
        <v>2071</v>
      </c>
    </row>
  </sheetData>
  <sortState ref="A1:B2253">
    <sortCondition descending="1" ref="A1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6"/>
  <sheetViews>
    <sheetView workbookViewId="0">
      <selection activeCell="C83" sqref="C83"/>
    </sheetView>
  </sheetViews>
  <sheetFormatPr defaultColWidth="9.140625" defaultRowHeight="15" x14ac:dyDescent="0.25"/>
  <cols>
    <col min="1" max="1" width="24.42578125" style="5" customWidth="1"/>
    <col min="2" max="2" width="53.140625" style="26" customWidth="1"/>
    <col min="3" max="3" width="52" style="53" customWidth="1"/>
    <col min="4" max="4" width="9.28515625" style="4" customWidth="1"/>
    <col min="5" max="5" width="14.28515625" style="53" customWidth="1"/>
    <col min="6" max="6" width="27.42578125" style="53" customWidth="1"/>
    <col min="7" max="7" width="11.7109375" style="53" customWidth="1"/>
    <col min="8" max="8" width="41.5703125" style="53" customWidth="1"/>
    <col min="9" max="16384" width="9.140625" style="53"/>
  </cols>
  <sheetData>
    <row r="1" spans="1:8" s="73" customFormat="1" x14ac:dyDescent="0.25">
      <c r="A1" s="70" t="s">
        <v>3187</v>
      </c>
      <c r="B1" s="31" t="s">
        <v>0</v>
      </c>
      <c r="C1" s="71" t="s">
        <v>1</v>
      </c>
      <c r="D1" s="72" t="s">
        <v>204</v>
      </c>
      <c r="E1" s="71" t="s">
        <v>77</v>
      </c>
      <c r="F1" s="71" t="s">
        <v>98</v>
      </c>
      <c r="G1" s="71" t="s">
        <v>3344</v>
      </c>
      <c r="H1" s="71" t="s">
        <v>3345</v>
      </c>
    </row>
    <row r="2" spans="1:8" ht="30" x14ac:dyDescent="0.25">
      <c r="A2" s="28" t="s">
        <v>3203</v>
      </c>
      <c r="B2" s="26" t="s">
        <v>3204</v>
      </c>
      <c r="C2" s="62" t="s">
        <v>106</v>
      </c>
      <c r="D2" s="30" t="s">
        <v>3195</v>
      </c>
      <c r="E2" s="51" t="s">
        <v>169</v>
      </c>
      <c r="F2" s="51" t="s">
        <v>82</v>
      </c>
      <c r="G2" s="53" t="str">
        <f>VLOOKUP(F2,Crosswalks!$B$11:$D$34,3)</f>
        <v>1A</v>
      </c>
      <c r="H2" s="53" t="str">
        <f>VLOOKUP(G2,Crosswalks!$A$44:$B$55,2)</f>
        <v>Crop and Animal Production</v>
      </c>
    </row>
    <row r="3" spans="1:8" ht="45" x14ac:dyDescent="0.25">
      <c r="A3" s="62" t="s">
        <v>3199</v>
      </c>
      <c r="B3" s="26" t="s">
        <v>3200</v>
      </c>
      <c r="C3" s="51" t="s">
        <v>10</v>
      </c>
      <c r="D3" s="30" t="s">
        <v>3195</v>
      </c>
      <c r="E3" s="51" t="s">
        <v>169</v>
      </c>
      <c r="F3" s="51" t="s">
        <v>95</v>
      </c>
      <c r="G3" s="53" t="str">
        <f>VLOOKUP(F3,Crosswalks!$B$11:$D$34,3)</f>
        <v>1d</v>
      </c>
      <c r="H3" s="53" t="str">
        <f>VLOOKUP(G3,Crosswalks!$A$44:$B$55,2)</f>
        <v>Consumer and Industry Outreach, Policy, Markets, and Trade</v>
      </c>
    </row>
    <row r="4" spans="1:8" ht="30" x14ac:dyDescent="0.25">
      <c r="A4" s="62" t="s">
        <v>3347</v>
      </c>
      <c r="B4" s="26" t="s">
        <v>3193</v>
      </c>
      <c r="C4" s="62" t="s">
        <v>3194</v>
      </c>
      <c r="D4" s="30" t="s">
        <v>3195</v>
      </c>
      <c r="E4" s="51" t="s">
        <v>169</v>
      </c>
      <c r="F4" s="51" t="s">
        <v>92</v>
      </c>
      <c r="G4" s="53" t="s">
        <v>3331</v>
      </c>
      <c r="H4" s="53" t="str">
        <f>VLOOKUP(G4,Crosswalks!$A$44:$B$55,2)</f>
        <v>Bioenergy/Biofuels and Biobased Products</v>
      </c>
    </row>
    <row r="5" spans="1:8" x14ac:dyDescent="0.25">
      <c r="A5" s="62" t="s">
        <v>3196</v>
      </c>
      <c r="B5" s="26" t="s">
        <v>3197</v>
      </c>
      <c r="C5" s="62" t="s">
        <v>31</v>
      </c>
      <c r="D5" s="30" t="s">
        <v>3195</v>
      </c>
      <c r="E5" s="51" t="s">
        <v>3198</v>
      </c>
      <c r="F5" s="51" t="s">
        <v>495</v>
      </c>
      <c r="G5" s="53" t="str">
        <f>VLOOKUP(F5,Crosswalks!$B$11:$D$34,3)</f>
        <v>1D</v>
      </c>
      <c r="H5" s="53" t="str">
        <f>VLOOKUP(G5,Crosswalks!$A$44:$B$55,2)</f>
        <v>Consumer and Industry Outreach, Policy, Markets, and Trade</v>
      </c>
    </row>
    <row r="6" spans="1:8" ht="30" x14ac:dyDescent="0.25">
      <c r="A6" s="28" t="s">
        <v>3270</v>
      </c>
      <c r="B6" s="26" t="s">
        <v>3271</v>
      </c>
      <c r="C6" s="62" t="s">
        <v>18</v>
      </c>
      <c r="D6" s="30" t="s">
        <v>3195</v>
      </c>
      <c r="E6" s="51" t="s">
        <v>78</v>
      </c>
      <c r="F6" s="51" t="s">
        <v>92</v>
      </c>
      <c r="G6" s="53" t="s">
        <v>3335</v>
      </c>
      <c r="H6" s="53" t="str">
        <f>VLOOKUP(G6,Crosswalks!$A$44:$B$55,2)</f>
        <v>Landscape-Scale Conservation and Managemen</v>
      </c>
    </row>
    <row r="7" spans="1:8" x14ac:dyDescent="0.25">
      <c r="A7" s="62" t="s">
        <v>3348</v>
      </c>
      <c r="B7" s="62" t="s">
        <v>3223</v>
      </c>
      <c r="C7" s="62" t="s">
        <v>3281</v>
      </c>
      <c r="D7" s="30" t="s">
        <v>3195</v>
      </c>
      <c r="E7" s="51" t="s">
        <v>169</v>
      </c>
      <c r="F7" s="51" t="s">
        <v>80</v>
      </c>
      <c r="G7" s="53" t="str">
        <f>VLOOKUP(F7,Crosswalks!$B$11:$D$34,3)</f>
        <v>1D</v>
      </c>
      <c r="H7" s="53" t="str">
        <f>VLOOKUP(G7,Crosswalks!$A$44:$B$55,2)</f>
        <v>Consumer and Industry Outreach, Policy, Markets, and Trade</v>
      </c>
    </row>
    <row r="8" spans="1:8" ht="30" x14ac:dyDescent="0.25">
      <c r="A8" s="28" t="s">
        <v>3268</v>
      </c>
      <c r="B8" s="26" t="s">
        <v>3269</v>
      </c>
      <c r="C8" s="51" t="s">
        <v>477</v>
      </c>
      <c r="D8" s="30" t="s">
        <v>3195</v>
      </c>
      <c r="E8" s="51" t="s">
        <v>78</v>
      </c>
      <c r="F8" s="51" t="s">
        <v>92</v>
      </c>
      <c r="G8" s="53" t="s">
        <v>3335</v>
      </c>
      <c r="H8" s="53" t="str">
        <f>VLOOKUP(G8,Crosswalks!$A$44:$B$55,2)</f>
        <v>Landscape-Scale Conservation and Managemen</v>
      </c>
    </row>
    <row r="9" spans="1:8" ht="45" x14ac:dyDescent="0.25">
      <c r="A9" s="28" t="s">
        <v>3201</v>
      </c>
      <c r="B9" s="26" t="s">
        <v>3202</v>
      </c>
      <c r="C9" s="63" t="s">
        <v>3</v>
      </c>
      <c r="D9" s="30" t="s">
        <v>3195</v>
      </c>
      <c r="E9" s="51" t="s">
        <v>169</v>
      </c>
      <c r="F9" s="51" t="s">
        <v>84</v>
      </c>
      <c r="G9" s="53" t="str">
        <f>VLOOKUP(F9,Crosswalks!$B$11:$D$34,3)</f>
        <v>1D</v>
      </c>
      <c r="H9" s="53" t="str">
        <f>VLOOKUP(G9,Crosswalks!$A$44:$B$55,2)</f>
        <v>Consumer and Industry Outreach, Policy, Markets, and Trade</v>
      </c>
    </row>
    <row r="10" spans="1:8" x14ac:dyDescent="0.25">
      <c r="A10" s="28" t="s">
        <v>3211</v>
      </c>
      <c r="B10" s="26" t="s">
        <v>3212</v>
      </c>
      <c r="C10" s="62" t="s">
        <v>3213</v>
      </c>
      <c r="D10" s="30" t="s">
        <v>3195</v>
      </c>
      <c r="E10" s="51" t="s">
        <v>169</v>
      </c>
      <c r="F10" s="51" t="s">
        <v>90</v>
      </c>
      <c r="G10" s="53" t="str">
        <f>VLOOKUP(F10,Crosswalks!$B$11:$D$34,3)</f>
        <v>1D</v>
      </c>
      <c r="H10" s="53" t="str">
        <f>VLOOKUP(G10,Crosswalks!$A$44:$B$55,2)</f>
        <v>Consumer and Industry Outreach, Policy, Markets, and Trade</v>
      </c>
    </row>
    <row r="11" spans="1:8" ht="45" x14ac:dyDescent="0.25">
      <c r="A11" s="62" t="s">
        <v>3224</v>
      </c>
      <c r="B11" s="26" t="s">
        <v>3225</v>
      </c>
      <c r="C11" s="62" t="s">
        <v>10</v>
      </c>
      <c r="D11" s="30">
        <v>2015</v>
      </c>
      <c r="E11" s="51" t="s">
        <v>124</v>
      </c>
      <c r="F11" s="51" t="s">
        <v>87</v>
      </c>
      <c r="G11" s="53">
        <f>VLOOKUP(F11,Crosswalks!$B$11:$D$34,3)</f>
        <v>4</v>
      </c>
      <c r="H11" s="53" t="str">
        <f>VLOOKUP(G11,Crosswalks!$A$44:$B$55,2)</f>
        <v>Nutrition and Childhood Obesity</v>
      </c>
    </row>
    <row r="12" spans="1:8" ht="30" x14ac:dyDescent="0.25">
      <c r="A12" s="28" t="s">
        <v>3188</v>
      </c>
      <c r="B12" s="26" t="s">
        <v>3190</v>
      </c>
      <c r="C12" s="62" t="s">
        <v>265</v>
      </c>
      <c r="D12" s="30">
        <v>2015</v>
      </c>
      <c r="E12" s="51" t="s">
        <v>169</v>
      </c>
      <c r="F12" s="51" t="s">
        <v>91</v>
      </c>
      <c r="G12" s="53" t="str">
        <f>VLOOKUP(F12,Crosswalks!$B$11:$D$34,3)</f>
        <v>1A</v>
      </c>
      <c r="H12" s="53" t="str">
        <f>VLOOKUP(G12,Crosswalks!$A$44:$B$55,2)</f>
        <v>Crop and Animal Production</v>
      </c>
    </row>
    <row r="13" spans="1:8" ht="45" x14ac:dyDescent="0.25">
      <c r="A13" s="62" t="s">
        <v>3242</v>
      </c>
      <c r="B13" s="26" t="s">
        <v>3243</v>
      </c>
      <c r="C13" s="62" t="s">
        <v>3166</v>
      </c>
      <c r="D13" s="30">
        <v>2015</v>
      </c>
      <c r="E13" s="51" t="s">
        <v>124</v>
      </c>
      <c r="F13" s="51" t="s">
        <v>87</v>
      </c>
      <c r="G13" s="53">
        <f>VLOOKUP(F13,Crosswalks!$B$11:$D$34,3)</f>
        <v>4</v>
      </c>
      <c r="H13" s="53" t="str">
        <f>VLOOKUP(G13,Crosswalks!$A$44:$B$55,2)</f>
        <v>Nutrition and Childhood Obesity</v>
      </c>
    </row>
    <row r="14" spans="1:8" ht="30" x14ac:dyDescent="0.25">
      <c r="A14" s="62" t="s">
        <v>3217</v>
      </c>
      <c r="B14" s="26" t="s">
        <v>3218</v>
      </c>
      <c r="C14" s="62" t="s">
        <v>265</v>
      </c>
      <c r="D14" s="30">
        <v>2015</v>
      </c>
      <c r="E14" s="51" t="s">
        <v>169</v>
      </c>
      <c r="F14" s="51" t="s">
        <v>95</v>
      </c>
      <c r="G14" s="53" t="str">
        <f>VLOOKUP(F14,Crosswalks!$B$11:$D$34,3)</f>
        <v>1d</v>
      </c>
      <c r="H14" s="53" t="str">
        <f>VLOOKUP(G14,Crosswalks!$A$44:$B$55,2)</f>
        <v>Consumer and Industry Outreach, Policy, Markets, and Trade</v>
      </c>
    </row>
    <row r="15" spans="1:8" ht="30" x14ac:dyDescent="0.25">
      <c r="A15" s="60" t="s">
        <v>2977</v>
      </c>
      <c r="B15" s="60" t="s">
        <v>2978</v>
      </c>
      <c r="C15" s="60" t="s">
        <v>213</v>
      </c>
      <c r="D15" s="60">
        <v>2015</v>
      </c>
      <c r="E15" s="27" t="s">
        <v>78</v>
      </c>
      <c r="F15" s="27" t="s">
        <v>81</v>
      </c>
      <c r="G15" s="53" t="s">
        <v>3298</v>
      </c>
      <c r="H15" s="53" t="str">
        <f>VLOOKUP(G15,Crosswalks!$A$44:$B$55,2)</f>
        <v>Consumer and Industry Outreach, Policy, Markets, and Trade</v>
      </c>
    </row>
    <row r="16" spans="1:8" ht="45" x14ac:dyDescent="0.25">
      <c r="A16" s="60" t="s">
        <v>3009</v>
      </c>
      <c r="B16" s="60" t="s">
        <v>3010</v>
      </c>
      <c r="C16" s="60" t="s">
        <v>46</v>
      </c>
      <c r="D16" s="60">
        <v>2015</v>
      </c>
      <c r="E16" s="27" t="s">
        <v>78</v>
      </c>
      <c r="F16" s="27" t="s">
        <v>90</v>
      </c>
      <c r="G16" s="53" t="str">
        <f>VLOOKUP(F16,Crosswalks!$B$11:$D$34,3)</f>
        <v>1D</v>
      </c>
      <c r="H16" s="53" t="str">
        <f>VLOOKUP(G16,Crosswalks!$A$44:$B$55,2)</f>
        <v>Consumer and Industry Outreach, Policy, Markets, and Trade</v>
      </c>
    </row>
    <row r="17" spans="1:8" ht="30" x14ac:dyDescent="0.25">
      <c r="A17" s="60" t="s">
        <v>2911</v>
      </c>
      <c r="B17" s="60" t="s">
        <v>2912</v>
      </c>
      <c r="C17" s="60" t="s">
        <v>3161</v>
      </c>
      <c r="D17" s="60">
        <v>2015</v>
      </c>
      <c r="E17" s="27" t="s">
        <v>169</v>
      </c>
      <c r="F17" s="27" t="s">
        <v>91</v>
      </c>
      <c r="G17" s="53" t="str">
        <f>VLOOKUP(F17,Crosswalks!$B$11:$D$34,3)</f>
        <v>1A</v>
      </c>
      <c r="H17" s="53" t="str">
        <f>VLOOKUP(G17,Crosswalks!$A$44:$B$55,2)</f>
        <v>Crop and Animal Production</v>
      </c>
    </row>
    <row r="18" spans="1:8" ht="30" x14ac:dyDescent="0.25">
      <c r="A18" s="62" t="s">
        <v>3247</v>
      </c>
      <c r="B18" s="26" t="s">
        <v>3248</v>
      </c>
      <c r="C18" s="62" t="s">
        <v>3249</v>
      </c>
      <c r="D18" s="30">
        <v>2015</v>
      </c>
      <c r="E18" s="51" t="s">
        <v>124</v>
      </c>
      <c r="F18" s="27" t="s">
        <v>87</v>
      </c>
      <c r="G18" s="53">
        <f>VLOOKUP(F18,Crosswalks!$B$11:$D$34,3)</f>
        <v>4</v>
      </c>
      <c r="H18" s="53" t="str">
        <f>VLOOKUP(G18,Crosswalks!$A$44:$B$55,2)</f>
        <v>Nutrition and Childhood Obesity</v>
      </c>
    </row>
    <row r="19" spans="1:8" ht="30" x14ac:dyDescent="0.25">
      <c r="A19" s="60" t="s">
        <v>979</v>
      </c>
      <c r="B19" s="60" t="s">
        <v>2976</v>
      </c>
      <c r="C19" s="60" t="s">
        <v>3169</v>
      </c>
      <c r="D19" s="60">
        <v>2015</v>
      </c>
      <c r="E19" s="27" t="s">
        <v>78</v>
      </c>
      <c r="F19" s="27" t="s">
        <v>94</v>
      </c>
      <c r="G19" s="53">
        <f>VLOOKUP(F19,Crosswalks!$B$11:$D$34,3)</f>
        <v>7</v>
      </c>
      <c r="H19" s="53" t="str">
        <f>VLOOKUP(G19,Crosswalks!$A$44:$B$55,2)</f>
        <v>Rural-Urban Interdependence and Prosperity</v>
      </c>
    </row>
    <row r="20" spans="1:8" ht="30" x14ac:dyDescent="0.25">
      <c r="A20" s="60" t="s">
        <v>3030</v>
      </c>
      <c r="B20" s="60" t="s">
        <v>3031</v>
      </c>
      <c r="C20" s="60" t="s">
        <v>182</v>
      </c>
      <c r="D20" s="60">
        <v>2015</v>
      </c>
      <c r="E20" s="27" t="s">
        <v>124</v>
      </c>
      <c r="F20" s="27" t="s">
        <v>83</v>
      </c>
      <c r="G20" s="53">
        <f>VLOOKUP(F20,Crosswalks!$B$11:$D$34,3)</f>
        <v>4</v>
      </c>
      <c r="H20" s="53" t="str">
        <f>VLOOKUP(G20,Crosswalks!$A$44:$B$55,2)</f>
        <v>Nutrition and Childhood Obesity</v>
      </c>
    </row>
    <row r="21" spans="1:8" ht="30" x14ac:dyDescent="0.25">
      <c r="A21" s="60" t="s">
        <v>2957</v>
      </c>
      <c r="B21" s="60" t="s">
        <v>2958</v>
      </c>
      <c r="C21" s="60" t="s">
        <v>31</v>
      </c>
      <c r="D21" s="60">
        <v>2015</v>
      </c>
      <c r="E21" s="27" t="s">
        <v>169</v>
      </c>
      <c r="F21" s="27" t="s">
        <v>84</v>
      </c>
      <c r="G21" s="53" t="str">
        <f>VLOOKUP(F21,Crosswalks!$B$11:$D$34,3)</f>
        <v>1D</v>
      </c>
      <c r="H21" s="53" t="str">
        <f>VLOOKUP(G21,Crosswalks!$A$44:$B$55,2)</f>
        <v>Consumer and Industry Outreach, Policy, Markets, and Trade</v>
      </c>
    </row>
    <row r="22" spans="1:8" x14ac:dyDescent="0.25">
      <c r="A22" s="28" t="s">
        <v>134</v>
      </c>
      <c r="B22" s="26" t="s">
        <v>3192</v>
      </c>
      <c r="C22" s="62" t="s">
        <v>46</v>
      </c>
      <c r="D22" s="30">
        <v>2015</v>
      </c>
      <c r="E22" s="51" t="s">
        <v>169</v>
      </c>
      <c r="F22" s="27" t="s">
        <v>90</v>
      </c>
      <c r="G22" s="53" t="str">
        <f>VLOOKUP(F22,Crosswalks!$B$11:$D$34,3)</f>
        <v>1D</v>
      </c>
      <c r="H22" s="53" t="str">
        <f>VLOOKUP(G22,Crosswalks!$A$44:$B$55,2)</f>
        <v>Consumer and Industry Outreach, Policy, Markets, and Trade</v>
      </c>
    </row>
    <row r="23" spans="1:8" ht="30" x14ac:dyDescent="0.25">
      <c r="A23" s="28" t="s">
        <v>134</v>
      </c>
      <c r="B23" s="26" t="s">
        <v>3191</v>
      </c>
      <c r="C23" s="62" t="s">
        <v>479</v>
      </c>
      <c r="D23" s="30">
        <v>2015</v>
      </c>
      <c r="E23" s="51" t="s">
        <v>169</v>
      </c>
      <c r="F23" s="27" t="s">
        <v>90</v>
      </c>
      <c r="G23" s="53" t="str">
        <f>VLOOKUP(F23,Crosswalks!$B$11:$D$34,3)</f>
        <v>1D</v>
      </c>
      <c r="H23" s="53" t="str">
        <f>VLOOKUP(G23,Crosswalks!$A$44:$B$55,2)</f>
        <v>Consumer and Industry Outreach, Policy, Markets, and Trade</v>
      </c>
    </row>
    <row r="24" spans="1:8" ht="45" x14ac:dyDescent="0.25">
      <c r="A24" s="60" t="s">
        <v>197</v>
      </c>
      <c r="B24" s="60" t="s">
        <v>3084</v>
      </c>
      <c r="C24" s="60" t="s">
        <v>61</v>
      </c>
      <c r="D24" s="60">
        <v>2015</v>
      </c>
      <c r="E24" s="27" t="s">
        <v>124</v>
      </c>
      <c r="F24" s="27" t="s">
        <v>452</v>
      </c>
      <c r="G24" s="53" t="s">
        <v>3298</v>
      </c>
      <c r="H24" s="53" t="str">
        <f>VLOOKUP(G24,Crosswalks!$A$44:$B$55,2)</f>
        <v>Consumer and Industry Outreach, Policy, Markets, and Trade</v>
      </c>
    </row>
    <row r="25" spans="1:8" ht="45" x14ac:dyDescent="0.25">
      <c r="A25" s="62" t="s">
        <v>3349</v>
      </c>
      <c r="B25" s="26" t="s">
        <v>3214</v>
      </c>
      <c r="C25" s="62" t="s">
        <v>3215</v>
      </c>
      <c r="D25" s="30">
        <v>2015</v>
      </c>
      <c r="E25" s="51" t="s">
        <v>169</v>
      </c>
      <c r="F25" s="27" t="s">
        <v>92</v>
      </c>
      <c r="G25" s="53" t="s">
        <v>3329</v>
      </c>
      <c r="H25" s="53" t="str">
        <f>VLOOKUP(G25,Crosswalks!$A$44:$B$55,2)</f>
        <v>Responding to Climate Variability</v>
      </c>
    </row>
    <row r="26" spans="1:8" ht="45" x14ac:dyDescent="0.25">
      <c r="A26" s="60" t="s">
        <v>979</v>
      </c>
      <c r="B26" s="60" t="s">
        <v>2975</v>
      </c>
      <c r="C26" s="60" t="s">
        <v>61</v>
      </c>
      <c r="D26" s="60">
        <v>2015</v>
      </c>
      <c r="E26" s="27" t="s">
        <v>78</v>
      </c>
      <c r="F26" s="27" t="s">
        <v>94</v>
      </c>
      <c r="G26" s="53">
        <f>VLOOKUP(F26,Crosswalks!$B$11:$D$34,3)</f>
        <v>7</v>
      </c>
      <c r="H26" s="53" t="str">
        <f>VLOOKUP(G26,Crosswalks!$A$44:$B$55,2)</f>
        <v>Rural-Urban Interdependence and Prosperity</v>
      </c>
    </row>
    <row r="27" spans="1:8" ht="30" x14ac:dyDescent="0.25">
      <c r="A27" s="60" t="s">
        <v>3013</v>
      </c>
      <c r="B27" s="60" t="s">
        <v>3014</v>
      </c>
      <c r="C27" s="60" t="s">
        <v>31</v>
      </c>
      <c r="D27" s="60">
        <v>2015</v>
      </c>
      <c r="E27" s="27" t="s">
        <v>169</v>
      </c>
      <c r="F27" s="27" t="s">
        <v>84</v>
      </c>
      <c r="G27" s="53" t="str">
        <f>VLOOKUP(F27,Crosswalks!$B$11:$D$34,3)</f>
        <v>1D</v>
      </c>
      <c r="H27" s="53" t="str">
        <f>VLOOKUP(G27,Crosswalks!$A$44:$B$55,2)</f>
        <v>Consumer and Industry Outreach, Policy, Markets, and Trade</v>
      </c>
    </row>
    <row r="28" spans="1:8" ht="45" x14ac:dyDescent="0.25">
      <c r="A28" s="60" t="s">
        <v>2913</v>
      </c>
      <c r="B28" s="60" t="s">
        <v>2914</v>
      </c>
      <c r="C28" s="60" t="s">
        <v>61</v>
      </c>
      <c r="D28" s="60">
        <v>2015</v>
      </c>
      <c r="E28" s="27" t="s">
        <v>169</v>
      </c>
      <c r="F28" s="27" t="s">
        <v>495</v>
      </c>
      <c r="G28" s="53" t="str">
        <f>VLOOKUP(F28,Crosswalks!$B$11:$D$34,3)</f>
        <v>1D</v>
      </c>
      <c r="H28" s="53" t="str">
        <f>VLOOKUP(G28,Crosswalks!$A$44:$B$55,2)</f>
        <v>Consumer and Industry Outreach, Policy, Markets, and Trade</v>
      </c>
    </row>
    <row r="29" spans="1:8" ht="45" x14ac:dyDescent="0.25">
      <c r="A29" s="60" t="s">
        <v>2930</v>
      </c>
      <c r="B29" s="60" t="s">
        <v>2931</v>
      </c>
      <c r="C29" s="60" t="s">
        <v>3163</v>
      </c>
      <c r="D29" s="60">
        <v>2015</v>
      </c>
      <c r="E29" s="27" t="s">
        <v>78</v>
      </c>
      <c r="F29" s="27" t="s">
        <v>92</v>
      </c>
      <c r="G29" s="53" t="s">
        <v>3331</v>
      </c>
      <c r="H29" s="53" t="str">
        <f>VLOOKUP(G29,Crosswalks!$A$44:$B$55,2)</f>
        <v>Bioenergy/Biofuels and Biobased Products</v>
      </c>
    </row>
    <row r="30" spans="1:8" ht="30" x14ac:dyDescent="0.25">
      <c r="A30" s="28" t="s">
        <v>879</v>
      </c>
      <c r="B30" s="26" t="s">
        <v>3205</v>
      </c>
      <c r="C30" s="51" t="s">
        <v>20</v>
      </c>
      <c r="D30" s="30">
        <v>2015</v>
      </c>
      <c r="E30" s="51" t="s">
        <v>169</v>
      </c>
      <c r="F30" s="27" t="s">
        <v>90</v>
      </c>
      <c r="G30" s="53" t="str">
        <f>VLOOKUP(F30,Crosswalks!$B$11:$D$34,3)</f>
        <v>1D</v>
      </c>
      <c r="H30" s="53" t="str">
        <f>VLOOKUP(G30,Crosswalks!$A$44:$B$55,2)</f>
        <v>Consumer and Industry Outreach, Policy, Markets, and Trade</v>
      </c>
    </row>
    <row r="31" spans="1:8" ht="30" x14ac:dyDescent="0.25">
      <c r="A31" s="28" t="s">
        <v>3266</v>
      </c>
      <c r="B31" s="29" t="s">
        <v>3267</v>
      </c>
      <c r="C31" s="62" t="s">
        <v>222</v>
      </c>
      <c r="D31" s="30">
        <v>2015</v>
      </c>
      <c r="E31" s="51" t="s">
        <v>78</v>
      </c>
      <c r="F31" s="27" t="s">
        <v>3283</v>
      </c>
      <c r="G31" s="53" t="s">
        <v>3298</v>
      </c>
      <c r="H31" s="53" t="str">
        <f>VLOOKUP(G31,Crosswalks!$A$44:$B$55,2)</f>
        <v>Consumer and Industry Outreach, Policy, Markets, and Trade</v>
      </c>
    </row>
    <row r="32" spans="1:8" ht="30" x14ac:dyDescent="0.25">
      <c r="A32" s="28" t="s">
        <v>3272</v>
      </c>
      <c r="B32" s="26" t="s">
        <v>3273</v>
      </c>
      <c r="C32" s="51" t="s">
        <v>20</v>
      </c>
      <c r="D32" s="30">
        <v>2015</v>
      </c>
      <c r="E32" s="51" t="s">
        <v>78</v>
      </c>
      <c r="F32" s="27" t="s">
        <v>91</v>
      </c>
      <c r="G32" s="53" t="str">
        <f>VLOOKUP(F32,Crosswalks!$B$11:$D$34,3)</f>
        <v>1A</v>
      </c>
      <c r="H32" s="53" t="str">
        <f>VLOOKUP(G32,Crosswalks!$A$44:$B$55,2)</f>
        <v>Crop and Animal Production</v>
      </c>
    </row>
    <row r="33" spans="1:8" ht="45" x14ac:dyDescent="0.25">
      <c r="A33" s="60" t="s">
        <v>3015</v>
      </c>
      <c r="B33" s="60" t="s">
        <v>3016</v>
      </c>
      <c r="C33" s="60" t="s">
        <v>10</v>
      </c>
      <c r="D33" s="60">
        <v>2015</v>
      </c>
      <c r="E33" s="27" t="s">
        <v>169</v>
      </c>
      <c r="F33" s="27" t="s">
        <v>84</v>
      </c>
      <c r="G33" s="53" t="str">
        <f>VLOOKUP(F33,Crosswalks!$B$11:$D$34,3)</f>
        <v>1D</v>
      </c>
      <c r="H33" s="53" t="str">
        <f>VLOOKUP(G33,Crosswalks!$A$44:$B$55,2)</f>
        <v>Consumer and Industry Outreach, Policy, Markets, and Trade</v>
      </c>
    </row>
    <row r="34" spans="1:8" ht="30" x14ac:dyDescent="0.25">
      <c r="A34" s="60" t="s">
        <v>3145</v>
      </c>
      <c r="B34" s="60" t="s">
        <v>3146</v>
      </c>
      <c r="C34" s="60" t="s">
        <v>27</v>
      </c>
      <c r="D34" s="60">
        <v>2015</v>
      </c>
      <c r="E34" s="27" t="s">
        <v>78</v>
      </c>
      <c r="F34" s="27" t="s">
        <v>94</v>
      </c>
      <c r="G34" s="53">
        <f>VLOOKUP(F34,Crosswalks!$B$11:$D$34,3)</f>
        <v>7</v>
      </c>
      <c r="H34" s="53" t="str">
        <f>VLOOKUP(G34,Crosswalks!$A$44:$B$55,2)</f>
        <v>Rural-Urban Interdependence and Prosperity</v>
      </c>
    </row>
    <row r="35" spans="1:8" ht="30" x14ac:dyDescent="0.25">
      <c r="A35" s="60" t="s">
        <v>2940</v>
      </c>
      <c r="B35" s="60" t="s">
        <v>2941</v>
      </c>
      <c r="C35" s="60" t="s">
        <v>27</v>
      </c>
      <c r="D35" s="60">
        <v>2015</v>
      </c>
      <c r="E35" s="27" t="s">
        <v>124</v>
      </c>
      <c r="F35" s="27" t="s">
        <v>96</v>
      </c>
      <c r="G35" s="53" t="s">
        <v>3298</v>
      </c>
      <c r="H35" s="53" t="str">
        <f>VLOOKUP(G35,Crosswalks!$A$44:$B$55,2)</f>
        <v>Consumer and Industry Outreach, Policy, Markets, and Trade</v>
      </c>
    </row>
    <row r="36" spans="1:8" ht="30" x14ac:dyDescent="0.25">
      <c r="A36" s="60" t="s">
        <v>3126</v>
      </c>
      <c r="B36" s="60" t="s">
        <v>3127</v>
      </c>
      <c r="C36" s="60" t="s">
        <v>432</v>
      </c>
      <c r="D36" s="60">
        <v>2015</v>
      </c>
      <c r="E36" s="27" t="s">
        <v>78</v>
      </c>
      <c r="F36" s="27" t="s">
        <v>81</v>
      </c>
      <c r="G36" s="53" t="s">
        <v>3298</v>
      </c>
      <c r="H36" s="53" t="str">
        <f>VLOOKUP(G36,Crosswalks!$A$44:$B$55,2)</f>
        <v>Consumer and Industry Outreach, Policy, Markets, and Trade</v>
      </c>
    </row>
    <row r="37" spans="1:8" ht="30" x14ac:dyDescent="0.25">
      <c r="A37" s="62" t="s">
        <v>3350</v>
      </c>
      <c r="B37" s="26" t="s">
        <v>3197</v>
      </c>
      <c r="C37" s="62" t="s">
        <v>31</v>
      </c>
      <c r="D37" s="30">
        <v>2015</v>
      </c>
      <c r="E37" s="51" t="s">
        <v>3264</v>
      </c>
      <c r="F37" s="27" t="s">
        <v>495</v>
      </c>
      <c r="G37" s="53" t="str">
        <f>VLOOKUP(F37,Crosswalks!$B$11:$D$34,3)</f>
        <v>1D</v>
      </c>
      <c r="H37" s="53" t="str">
        <f>VLOOKUP(G37,Crosswalks!$A$44:$B$55,2)</f>
        <v>Consumer and Industry Outreach, Policy, Markets, and Trade</v>
      </c>
    </row>
    <row r="38" spans="1:8" ht="30" x14ac:dyDescent="0.25">
      <c r="A38" s="60" t="s">
        <v>3142</v>
      </c>
      <c r="B38" s="60" t="s">
        <v>3143</v>
      </c>
      <c r="C38" s="60" t="s">
        <v>3183</v>
      </c>
      <c r="D38" s="60">
        <v>2015</v>
      </c>
      <c r="E38" s="27" t="s">
        <v>78</v>
      </c>
      <c r="F38" s="27" t="s">
        <v>495</v>
      </c>
      <c r="G38" s="53" t="str">
        <f>VLOOKUP(F38,Crosswalks!$B$11:$D$34,3)</f>
        <v>1D</v>
      </c>
      <c r="H38" s="53" t="str">
        <f>VLOOKUP(G38,Crosswalks!$A$44:$B$55,2)</f>
        <v>Consumer and Industry Outreach, Policy, Markets, and Trade</v>
      </c>
    </row>
    <row r="39" spans="1:8" ht="30" x14ac:dyDescent="0.25">
      <c r="A39" s="60" t="s">
        <v>2995</v>
      </c>
      <c r="B39" s="60" t="s">
        <v>2996</v>
      </c>
      <c r="C39" s="60" t="s">
        <v>46</v>
      </c>
      <c r="D39" s="60">
        <v>2015</v>
      </c>
      <c r="E39" s="27" t="s">
        <v>124</v>
      </c>
      <c r="F39" s="27" t="s">
        <v>83</v>
      </c>
      <c r="G39" s="53">
        <f>VLOOKUP(F39,Crosswalks!$B$11:$D$34,3)</f>
        <v>4</v>
      </c>
      <c r="H39" s="53" t="str">
        <f>VLOOKUP(G39,Crosswalks!$A$44:$B$55,2)</f>
        <v>Nutrition and Childhood Obesity</v>
      </c>
    </row>
    <row r="40" spans="1:8" ht="30" x14ac:dyDescent="0.25">
      <c r="A40" s="60" t="s">
        <v>3149</v>
      </c>
      <c r="B40" s="60" t="s">
        <v>3150</v>
      </c>
      <c r="C40" s="60" t="s">
        <v>3184</v>
      </c>
      <c r="D40" s="60">
        <v>2015</v>
      </c>
      <c r="E40" s="27" t="s">
        <v>78</v>
      </c>
      <c r="F40" s="27" t="s">
        <v>94</v>
      </c>
      <c r="G40" s="53">
        <f>VLOOKUP(F40,Crosswalks!$B$11:$D$34,3)</f>
        <v>7</v>
      </c>
      <c r="H40" s="53" t="str">
        <f>VLOOKUP(G40,Crosswalks!$A$44:$B$55,2)</f>
        <v>Rural-Urban Interdependence and Prosperity</v>
      </c>
    </row>
    <row r="41" spans="1:8" ht="30" x14ac:dyDescent="0.25">
      <c r="A41" s="60" t="s">
        <v>2959</v>
      </c>
      <c r="B41" s="60" t="s">
        <v>2960</v>
      </c>
      <c r="C41" s="60" t="s">
        <v>316</v>
      </c>
      <c r="D41" s="60">
        <v>2015</v>
      </c>
      <c r="E41" s="27" t="s">
        <v>3280</v>
      </c>
      <c r="F41" s="27" t="s">
        <v>94</v>
      </c>
      <c r="G41" s="53">
        <f>VLOOKUP(F41,Crosswalks!$B$11:$D$34,3)</f>
        <v>7</v>
      </c>
      <c r="H41" s="53" t="str">
        <f>VLOOKUP(G41,Crosswalks!$A$44:$B$55,2)</f>
        <v>Rural-Urban Interdependence and Prosperity</v>
      </c>
    </row>
    <row r="42" spans="1:8" ht="30" x14ac:dyDescent="0.25">
      <c r="A42" s="28" t="s">
        <v>3208</v>
      </c>
      <c r="B42" s="26" t="s">
        <v>3209</v>
      </c>
      <c r="C42" s="62" t="s">
        <v>3210</v>
      </c>
      <c r="D42" s="30">
        <v>2015</v>
      </c>
      <c r="E42" s="51" t="s">
        <v>169</v>
      </c>
      <c r="F42" s="27" t="s">
        <v>90</v>
      </c>
      <c r="G42" s="53" t="str">
        <f>VLOOKUP(F42,Crosswalks!$B$11:$D$34,3)</f>
        <v>1D</v>
      </c>
      <c r="H42" s="53" t="str">
        <f>VLOOKUP(G42,Crosswalks!$A$44:$B$55,2)</f>
        <v>Consumer and Industry Outreach, Policy, Markets, and Trade</v>
      </c>
    </row>
    <row r="43" spans="1:8" ht="45" x14ac:dyDescent="0.25">
      <c r="A43" s="60" t="s">
        <v>3120</v>
      </c>
      <c r="B43" s="60" t="s">
        <v>3121</v>
      </c>
      <c r="C43" s="60" t="s">
        <v>51</v>
      </c>
      <c r="D43" s="60">
        <v>2015</v>
      </c>
      <c r="E43" s="27" t="s">
        <v>169</v>
      </c>
      <c r="F43" s="27" t="s">
        <v>90</v>
      </c>
      <c r="G43" s="53" t="str">
        <f>VLOOKUP(F43,Crosswalks!$B$11:$D$34,3)</f>
        <v>1D</v>
      </c>
      <c r="H43" s="53" t="str">
        <f>VLOOKUP(G43,Crosswalks!$A$44:$B$55,2)</f>
        <v>Consumer and Industry Outreach, Policy, Markets, and Trade</v>
      </c>
    </row>
    <row r="44" spans="1:8" ht="30" x14ac:dyDescent="0.25">
      <c r="A44" s="62" t="s">
        <v>3228</v>
      </c>
      <c r="B44" s="26" t="s">
        <v>3229</v>
      </c>
      <c r="C44" s="62" t="s">
        <v>3230</v>
      </c>
      <c r="D44" s="30">
        <v>2015</v>
      </c>
      <c r="E44" s="51" t="s">
        <v>124</v>
      </c>
      <c r="F44" s="27" t="s">
        <v>83</v>
      </c>
      <c r="G44" s="53">
        <f>VLOOKUP(F44,Crosswalks!$B$11:$D$34,3)</f>
        <v>4</v>
      </c>
      <c r="H44" s="53" t="str">
        <f>VLOOKUP(G44,Crosswalks!$A$44:$B$55,2)</f>
        <v>Nutrition and Childhood Obesity</v>
      </c>
    </row>
    <row r="45" spans="1:8" ht="30" x14ac:dyDescent="0.25">
      <c r="A45" s="62" t="s">
        <v>3234</v>
      </c>
      <c r="B45" s="26" t="s">
        <v>3235</v>
      </c>
      <c r="C45" s="62" t="s">
        <v>106</v>
      </c>
      <c r="D45" s="30">
        <v>2015</v>
      </c>
      <c r="E45" s="51" t="s">
        <v>124</v>
      </c>
      <c r="F45" s="27" t="s">
        <v>3283</v>
      </c>
      <c r="G45" s="53" t="s">
        <v>3298</v>
      </c>
      <c r="H45" s="53" t="str">
        <f>VLOOKUP(G45,Crosswalks!$A$44:$B$55,2)</f>
        <v>Consumer and Industry Outreach, Policy, Markets, and Trade</v>
      </c>
    </row>
    <row r="46" spans="1:8" ht="30" x14ac:dyDescent="0.25">
      <c r="A46" s="62" t="s">
        <v>3239</v>
      </c>
      <c r="B46" s="26" t="s">
        <v>3240</v>
      </c>
      <c r="C46" s="62" t="s">
        <v>3241</v>
      </c>
      <c r="D46" s="30">
        <v>2015</v>
      </c>
      <c r="E46" s="51" t="s">
        <v>124</v>
      </c>
      <c r="F46" s="27" t="s">
        <v>83</v>
      </c>
      <c r="G46" s="53">
        <f>VLOOKUP(F46,Crosswalks!$B$11:$D$34,3)</f>
        <v>4</v>
      </c>
      <c r="H46" s="53" t="str">
        <f>VLOOKUP(G46,Crosswalks!$A$44:$B$55,2)</f>
        <v>Nutrition and Childhood Obesity</v>
      </c>
    </row>
    <row r="47" spans="1:8" ht="45" x14ac:dyDescent="0.25">
      <c r="A47" s="60" t="s">
        <v>3159</v>
      </c>
      <c r="B47" s="60" t="s">
        <v>3160</v>
      </c>
      <c r="C47" s="60" t="s">
        <v>10</v>
      </c>
      <c r="D47" s="60">
        <v>2015</v>
      </c>
      <c r="E47" s="27" t="s">
        <v>124</v>
      </c>
      <c r="F47" s="27" t="s">
        <v>87</v>
      </c>
      <c r="G47" s="53">
        <f>VLOOKUP(F47,Crosswalks!$B$11:$D$34,3)</f>
        <v>4</v>
      </c>
      <c r="H47" s="53" t="str">
        <f>VLOOKUP(G47,Crosswalks!$A$44:$B$55,2)</f>
        <v>Nutrition and Childhood Obesity</v>
      </c>
    </row>
    <row r="48" spans="1:8" x14ac:dyDescent="0.25">
      <c r="A48" s="28" t="s">
        <v>3188</v>
      </c>
      <c r="B48" s="26" t="s">
        <v>3189</v>
      </c>
      <c r="C48" s="62" t="s">
        <v>265</v>
      </c>
      <c r="D48" s="30">
        <v>2015</v>
      </c>
      <c r="E48" s="51" t="s">
        <v>169</v>
      </c>
      <c r="F48" s="27" t="s">
        <v>90</v>
      </c>
      <c r="G48" s="53" t="str">
        <f>VLOOKUP(F48,Crosswalks!$B$11:$D$34,3)</f>
        <v>1D</v>
      </c>
      <c r="H48" s="53" t="str">
        <f>VLOOKUP(G48,Crosswalks!$A$44:$B$55,2)</f>
        <v>Consumer and Industry Outreach, Policy, Markets, and Trade</v>
      </c>
    </row>
    <row r="49" spans="1:8" ht="45" x14ac:dyDescent="0.25">
      <c r="A49" s="60" t="s">
        <v>3112</v>
      </c>
      <c r="B49" s="60" t="s">
        <v>3113</v>
      </c>
      <c r="C49" s="60" t="s">
        <v>3180</v>
      </c>
      <c r="D49" s="60">
        <v>2015</v>
      </c>
      <c r="E49" s="27" t="s">
        <v>78</v>
      </c>
      <c r="F49" s="27" t="s">
        <v>92</v>
      </c>
      <c r="G49" s="53" t="s">
        <v>3335</v>
      </c>
      <c r="H49" s="53" t="str">
        <f>VLOOKUP(G49,Crosswalks!$A$44:$B$55,2)</f>
        <v>Landscape-Scale Conservation and Managemen</v>
      </c>
    </row>
    <row r="50" spans="1:8" x14ac:dyDescent="0.25">
      <c r="A50" s="62" t="s">
        <v>2967</v>
      </c>
      <c r="B50" s="26" t="s">
        <v>3216</v>
      </c>
      <c r="C50" s="62" t="s">
        <v>265</v>
      </c>
      <c r="D50" s="30">
        <v>2015</v>
      </c>
      <c r="E50" s="51" t="s">
        <v>169</v>
      </c>
      <c r="F50" s="27" t="s">
        <v>95</v>
      </c>
      <c r="G50" s="53" t="str">
        <f>VLOOKUP(F50,Crosswalks!$B$11:$D$34,3)</f>
        <v>1d</v>
      </c>
      <c r="H50" s="53" t="str">
        <f>VLOOKUP(G50,Crosswalks!$A$44:$B$55,2)</f>
        <v>Consumer and Industry Outreach, Policy, Markets, and Trade</v>
      </c>
    </row>
    <row r="51" spans="1:8" ht="30.75" thickBot="1" x14ac:dyDescent="0.3">
      <c r="A51" s="55" t="s">
        <v>3046</v>
      </c>
      <c r="B51" s="56" t="s">
        <v>3047</v>
      </c>
      <c r="C51" s="56" t="s">
        <v>3173</v>
      </c>
      <c r="D51" s="56">
        <v>2015</v>
      </c>
      <c r="E51" s="64" t="s">
        <v>124</v>
      </c>
      <c r="F51" s="27" t="s">
        <v>83</v>
      </c>
      <c r="G51" s="53">
        <f>VLOOKUP(F51,Crosswalks!$B$11:$D$34,3)</f>
        <v>4</v>
      </c>
      <c r="H51" s="53" t="str">
        <f>VLOOKUP(G51,Crosswalks!$A$44:$B$55,2)</f>
        <v>Nutrition and Childhood Obesity</v>
      </c>
    </row>
    <row r="52" spans="1:8" ht="30.75" thickBot="1" x14ac:dyDescent="0.3">
      <c r="A52" s="69" t="s">
        <v>3236</v>
      </c>
      <c r="B52" s="56" t="s">
        <v>3237</v>
      </c>
      <c r="C52" s="65" t="s">
        <v>3238</v>
      </c>
      <c r="D52" s="49">
        <v>2015</v>
      </c>
      <c r="E52" s="66" t="s">
        <v>124</v>
      </c>
      <c r="F52" s="27" t="s">
        <v>83</v>
      </c>
      <c r="G52" s="53">
        <f>VLOOKUP(F52,Crosswalks!$B$11:$D$34,3)</f>
        <v>4</v>
      </c>
      <c r="H52" s="53" t="str">
        <f>VLOOKUP(G52,Crosswalks!$A$44:$B$55,2)</f>
        <v>Nutrition and Childhood Obesity</v>
      </c>
    </row>
    <row r="53" spans="1:8" ht="30.75" thickBot="1" x14ac:dyDescent="0.3">
      <c r="A53" s="55" t="s">
        <v>2950</v>
      </c>
      <c r="B53" s="56" t="s">
        <v>2951</v>
      </c>
      <c r="C53" s="56" t="s">
        <v>384</v>
      </c>
      <c r="D53" s="56">
        <v>2015</v>
      </c>
      <c r="E53" s="27" t="s">
        <v>124</v>
      </c>
      <c r="F53" s="27" t="s">
        <v>83</v>
      </c>
      <c r="G53" s="53">
        <f>VLOOKUP(F53,Crosswalks!$B$11:$D$34,3)</f>
        <v>4</v>
      </c>
      <c r="H53" s="53" t="str">
        <f>VLOOKUP(G53,Crosswalks!$A$44:$B$55,2)</f>
        <v>Nutrition and Childhood Obesity</v>
      </c>
    </row>
    <row r="54" spans="1:8" ht="30.75" thickBot="1" x14ac:dyDescent="0.3">
      <c r="A54" s="44" t="s">
        <v>3206</v>
      </c>
      <c r="B54" s="56" t="s">
        <v>3207</v>
      </c>
      <c r="C54" s="61" t="s">
        <v>20</v>
      </c>
      <c r="D54" s="49">
        <v>2015</v>
      </c>
      <c r="E54" s="51" t="s">
        <v>169</v>
      </c>
      <c r="F54" s="27" t="s">
        <v>90</v>
      </c>
      <c r="G54" s="53" t="str">
        <f>VLOOKUP(F54,Crosswalks!$B$11:$D$34,3)</f>
        <v>1D</v>
      </c>
      <c r="H54" s="53" t="str">
        <f>VLOOKUP(G54,Crosswalks!$A$44:$B$55,2)</f>
        <v>Consumer and Industry Outreach, Policy, Markets, and Trade</v>
      </c>
    </row>
    <row r="55" spans="1:8" ht="45.75" thickBot="1" x14ac:dyDescent="0.3">
      <c r="A55" s="55" t="s">
        <v>3070</v>
      </c>
      <c r="B55" s="56" t="s">
        <v>3071</v>
      </c>
      <c r="C55" s="56" t="s">
        <v>18</v>
      </c>
      <c r="D55" s="56">
        <v>2015</v>
      </c>
      <c r="E55" s="27" t="s">
        <v>78</v>
      </c>
      <c r="F55" s="27" t="s">
        <v>92</v>
      </c>
      <c r="G55" s="53" t="s">
        <v>3335</v>
      </c>
      <c r="H55" s="53" t="str">
        <f>VLOOKUP(G55,Crosswalks!$A$44:$B$55,2)</f>
        <v>Landscape-Scale Conservation and Managemen</v>
      </c>
    </row>
    <row r="56" spans="1:8" ht="15" customHeight="1" thickBot="1" x14ac:dyDescent="0.3">
      <c r="A56" s="44" t="s">
        <v>3274</v>
      </c>
      <c r="B56" s="56" t="s">
        <v>3275</v>
      </c>
      <c r="C56" s="65" t="s">
        <v>18</v>
      </c>
      <c r="D56" s="49">
        <v>2015</v>
      </c>
      <c r="E56" s="51" t="s">
        <v>78</v>
      </c>
      <c r="F56" s="27" t="s">
        <v>94</v>
      </c>
      <c r="G56" s="53">
        <v>7</v>
      </c>
      <c r="H56" s="53" t="str">
        <f>VLOOKUP(G56,Crosswalks!$A$44:$B$55,2)</f>
        <v>Rural-Urban Interdependence and Prosperity</v>
      </c>
    </row>
    <row r="57" spans="1:8" ht="15.75" customHeight="1" x14ac:dyDescent="0.25">
      <c r="A57" s="54" t="s">
        <v>2934</v>
      </c>
      <c r="B57" s="54" t="s">
        <v>2935</v>
      </c>
      <c r="C57" s="54" t="s">
        <v>18</v>
      </c>
      <c r="D57" s="54">
        <v>2015</v>
      </c>
      <c r="E57" s="27" t="s">
        <v>78</v>
      </c>
      <c r="F57" s="27" t="s">
        <v>92</v>
      </c>
      <c r="G57" s="53" t="s">
        <v>3335</v>
      </c>
      <c r="H57" s="53" t="str">
        <f>VLOOKUP(G57,Crosswalks!$A$44:$B$55,2)</f>
        <v>Landscape-Scale Conservation and Managemen</v>
      </c>
    </row>
    <row r="58" spans="1:8" ht="45.75" thickBot="1" x14ac:dyDescent="0.3">
      <c r="A58" s="55" t="s">
        <v>3139</v>
      </c>
      <c r="B58" s="56" t="s">
        <v>3140</v>
      </c>
      <c r="C58" s="56" t="s">
        <v>59</v>
      </c>
      <c r="D58" s="56">
        <v>2015</v>
      </c>
      <c r="E58" s="27" t="s">
        <v>169</v>
      </c>
      <c r="F58" s="27" t="s">
        <v>92</v>
      </c>
      <c r="G58" s="53" t="s">
        <v>3331</v>
      </c>
      <c r="H58" s="53" t="str">
        <f>VLOOKUP(G58,Crosswalks!$A$44:$B$55,2)</f>
        <v>Bioenergy/Biofuels and Biobased Products</v>
      </c>
    </row>
    <row r="59" spans="1:8" ht="30.75" thickBot="1" x14ac:dyDescent="0.3">
      <c r="A59" s="55" t="s">
        <v>2909</v>
      </c>
      <c r="B59" s="56" t="s">
        <v>2910</v>
      </c>
      <c r="C59" s="56" t="s">
        <v>27</v>
      </c>
      <c r="D59" s="56">
        <v>2015</v>
      </c>
      <c r="E59" s="27" t="s">
        <v>78</v>
      </c>
      <c r="F59" s="27" t="s">
        <v>94</v>
      </c>
      <c r="G59" s="53">
        <f>VLOOKUP(F59,Crosswalks!$B$11:$D$34,3)</f>
        <v>7</v>
      </c>
      <c r="H59" s="53" t="str">
        <f>VLOOKUP(G59,Crosswalks!$A$44:$B$55,2)</f>
        <v>Rural-Urban Interdependence and Prosperity</v>
      </c>
    </row>
    <row r="60" spans="1:8" ht="30.75" thickBot="1" x14ac:dyDescent="0.3">
      <c r="A60" s="69" t="s">
        <v>3226</v>
      </c>
      <c r="B60" s="56" t="s">
        <v>3227</v>
      </c>
      <c r="C60" s="65" t="s">
        <v>3164</v>
      </c>
      <c r="D60" s="49">
        <v>2015</v>
      </c>
      <c r="E60" s="51" t="s">
        <v>124</v>
      </c>
      <c r="F60" s="27" t="s">
        <v>83</v>
      </c>
      <c r="G60" s="53">
        <f>VLOOKUP(F60,Crosswalks!$B$11:$D$34,3)</f>
        <v>4</v>
      </c>
      <c r="H60" s="53" t="str">
        <f>VLOOKUP(G60,Crosswalks!$A$44:$B$55,2)</f>
        <v>Nutrition and Childhood Obesity</v>
      </c>
    </row>
    <row r="61" spans="1:8" ht="30.75" thickBot="1" x14ac:dyDescent="0.3">
      <c r="A61" s="55" t="s">
        <v>3142</v>
      </c>
      <c r="B61" s="56" t="s">
        <v>3144</v>
      </c>
      <c r="C61" s="56" t="s">
        <v>18</v>
      </c>
      <c r="D61" s="56">
        <v>2015</v>
      </c>
      <c r="E61" s="27" t="s">
        <v>78</v>
      </c>
      <c r="F61" s="27" t="s">
        <v>86</v>
      </c>
      <c r="G61" s="53">
        <f>VLOOKUP(F61,Crosswalks!$B$11:$D$34,3)</f>
        <v>7</v>
      </c>
      <c r="H61" s="53" t="str">
        <f>VLOOKUP(G61,Crosswalks!$A$44:$B$55,2)</f>
        <v>Rural-Urban Interdependence and Prosperity</v>
      </c>
    </row>
    <row r="62" spans="1:8" ht="45.75" thickBot="1" x14ac:dyDescent="0.3">
      <c r="A62" s="55" t="s">
        <v>2936</v>
      </c>
      <c r="B62" s="56" t="s">
        <v>2937</v>
      </c>
      <c r="C62" s="56" t="s">
        <v>10</v>
      </c>
      <c r="D62" s="56">
        <v>2015</v>
      </c>
      <c r="E62" s="27" t="s">
        <v>78</v>
      </c>
      <c r="F62" s="27" t="s">
        <v>92</v>
      </c>
      <c r="G62" s="53" t="s">
        <v>3335</v>
      </c>
      <c r="H62" s="53" t="str">
        <f>VLOOKUP(G62,Crosswalks!$A$44:$B$55,2)</f>
        <v>Landscape-Scale Conservation and Managemen</v>
      </c>
    </row>
    <row r="63" spans="1:8" ht="30.75" thickBot="1" x14ac:dyDescent="0.3">
      <c r="A63" s="55" t="s">
        <v>3088</v>
      </c>
      <c r="B63" s="56" t="s">
        <v>3089</v>
      </c>
      <c r="C63" s="56" t="s">
        <v>10</v>
      </c>
      <c r="D63" s="56">
        <v>2015</v>
      </c>
      <c r="E63" s="27" t="s">
        <v>78</v>
      </c>
      <c r="F63" s="27" t="s">
        <v>81</v>
      </c>
      <c r="G63" s="53" t="s">
        <v>3298</v>
      </c>
      <c r="H63" s="53" t="str">
        <f>VLOOKUP(G63,Crosswalks!$A$44:$B$55,2)</f>
        <v>Consumer and Industry Outreach, Policy, Markets, and Trade</v>
      </c>
    </row>
    <row r="64" spans="1:8" ht="30.75" thickBot="1" x14ac:dyDescent="0.3">
      <c r="A64" s="69" t="s">
        <v>1080</v>
      </c>
      <c r="B64" s="56" t="s">
        <v>3262</v>
      </c>
      <c r="C64" s="65" t="s">
        <v>27</v>
      </c>
      <c r="D64" s="49">
        <v>2015</v>
      </c>
      <c r="E64" s="51" t="s">
        <v>124</v>
      </c>
      <c r="F64" s="27" t="s">
        <v>3284</v>
      </c>
      <c r="G64" s="53" t="s">
        <v>3298</v>
      </c>
      <c r="H64" s="53" t="str">
        <f>VLOOKUP(G64,Crosswalks!$A$44:$B$55,2)</f>
        <v>Consumer and Industry Outreach, Policy, Markets, and Trade</v>
      </c>
    </row>
    <row r="65" spans="1:8" ht="30.75" thickBot="1" x14ac:dyDescent="0.3">
      <c r="A65" s="69" t="s">
        <v>3254</v>
      </c>
      <c r="B65" s="56" t="s">
        <v>3255</v>
      </c>
      <c r="C65" s="65" t="s">
        <v>3279</v>
      </c>
      <c r="D65" s="49">
        <v>2015</v>
      </c>
      <c r="E65" s="51" t="s">
        <v>124</v>
      </c>
      <c r="F65" s="27" t="s">
        <v>83</v>
      </c>
      <c r="G65" s="53">
        <f>VLOOKUP(F65,Crosswalks!$B$11:$D$34,3)</f>
        <v>4</v>
      </c>
      <c r="H65" s="53" t="str">
        <f>VLOOKUP(G65,Crosswalks!$A$44:$B$55,2)</f>
        <v>Nutrition and Childhood Obesity</v>
      </c>
    </row>
    <row r="66" spans="1:8" ht="210.75" thickBot="1" x14ac:dyDescent="0.3">
      <c r="A66" s="55" t="s">
        <v>3122</v>
      </c>
      <c r="B66" s="56" t="s">
        <v>3123</v>
      </c>
      <c r="C66" s="56" t="s">
        <v>462</v>
      </c>
      <c r="D66" s="56">
        <v>2015</v>
      </c>
      <c r="E66" s="27" t="s">
        <v>169</v>
      </c>
      <c r="F66" s="27" t="s">
        <v>82</v>
      </c>
      <c r="G66" s="53" t="str">
        <f>VLOOKUP(F66,Crosswalks!$B$11:$D$34,3)</f>
        <v>1A</v>
      </c>
      <c r="H66" s="53" t="str">
        <f>VLOOKUP(G66,Crosswalks!$A$44:$B$55,2)</f>
        <v>Crop and Animal Production</v>
      </c>
    </row>
    <row r="67" spans="1:8" ht="30.75" thickBot="1" x14ac:dyDescent="0.3">
      <c r="A67" s="69" t="s">
        <v>3244</v>
      </c>
      <c r="B67" s="56" t="s">
        <v>3245</v>
      </c>
      <c r="C67" s="65" t="s">
        <v>3246</v>
      </c>
      <c r="D67" s="49">
        <v>2015</v>
      </c>
      <c r="E67" s="51" t="s">
        <v>124</v>
      </c>
      <c r="F67" s="27" t="s">
        <v>83</v>
      </c>
      <c r="G67" s="53">
        <f>VLOOKUP(F67,Crosswalks!$B$11:$D$34,3)</f>
        <v>4</v>
      </c>
      <c r="H67" s="53" t="str">
        <f>VLOOKUP(G67,Crosswalks!$A$44:$B$55,2)</f>
        <v>Nutrition and Childhood Obesity</v>
      </c>
    </row>
    <row r="68" spans="1:8" ht="30.75" thickBot="1" x14ac:dyDescent="0.3">
      <c r="A68" s="69" t="s">
        <v>3263</v>
      </c>
      <c r="B68" s="56" t="s">
        <v>3282</v>
      </c>
      <c r="C68" s="65" t="s">
        <v>229</v>
      </c>
      <c r="D68" s="49">
        <v>2015</v>
      </c>
      <c r="E68" s="51" t="s">
        <v>124</v>
      </c>
      <c r="F68" s="27" t="s">
        <v>91</v>
      </c>
      <c r="G68" s="53" t="str">
        <f>VLOOKUP(F68,Crosswalks!$B$11:$D$34,3)</f>
        <v>1A</v>
      </c>
      <c r="H68" s="53" t="str">
        <f>VLOOKUP(G68,Crosswalks!$A$44:$B$55,2)</f>
        <v>Crop and Animal Production</v>
      </c>
    </row>
    <row r="69" spans="1:8" ht="45.75" thickBot="1" x14ac:dyDescent="0.3">
      <c r="A69" s="69" t="s">
        <v>3231</v>
      </c>
      <c r="B69" s="56" t="s">
        <v>3232</v>
      </c>
      <c r="C69" s="65" t="s">
        <v>3233</v>
      </c>
      <c r="D69" s="49">
        <v>2015</v>
      </c>
      <c r="E69" s="51" t="s">
        <v>124</v>
      </c>
      <c r="F69" s="27" t="s">
        <v>452</v>
      </c>
      <c r="G69" s="53" t="s">
        <v>3298</v>
      </c>
      <c r="H69" s="53" t="str">
        <f>VLOOKUP(G69,Crosswalks!$A$44:$B$55,2)</f>
        <v>Consumer and Industry Outreach, Policy, Markets, and Trade</v>
      </c>
    </row>
    <row r="70" spans="1:8" ht="30.75" thickBot="1" x14ac:dyDescent="0.3">
      <c r="A70" s="55" t="s">
        <v>3062</v>
      </c>
      <c r="B70" s="56" t="s">
        <v>3063</v>
      </c>
      <c r="C70" s="56" t="s">
        <v>3</v>
      </c>
      <c r="D70" s="56">
        <v>2015</v>
      </c>
      <c r="E70" s="27" t="s">
        <v>78</v>
      </c>
      <c r="F70" s="27" t="s">
        <v>91</v>
      </c>
      <c r="G70" s="53" t="str">
        <f>VLOOKUP(F70,Crosswalks!$B$11:$D$34,3)</f>
        <v>1A</v>
      </c>
      <c r="H70" s="53" t="str">
        <f>VLOOKUP(G70,Crosswalks!$A$44:$B$55,2)</f>
        <v>Crop and Animal Production</v>
      </c>
    </row>
    <row r="71" spans="1:8" ht="45.75" thickBot="1" x14ac:dyDescent="0.3">
      <c r="A71" s="69" t="s">
        <v>3256</v>
      </c>
      <c r="B71" s="56" t="s">
        <v>3257</v>
      </c>
      <c r="C71" s="65" t="s">
        <v>228</v>
      </c>
      <c r="D71" s="49">
        <v>2015</v>
      </c>
      <c r="E71" s="51" t="s">
        <v>124</v>
      </c>
      <c r="F71" s="27" t="s">
        <v>452</v>
      </c>
      <c r="G71" s="53" t="s">
        <v>3298</v>
      </c>
      <c r="H71" s="53" t="str">
        <f>VLOOKUP(G71,Crosswalks!$A$44:$B$55,2)</f>
        <v>Consumer and Industry Outreach, Policy, Markets, and Trade</v>
      </c>
    </row>
    <row r="72" spans="1:8" ht="30.75" thickBot="1" x14ac:dyDescent="0.3">
      <c r="A72" s="55" t="s">
        <v>405</v>
      </c>
      <c r="B72" s="56" t="s">
        <v>3136</v>
      </c>
      <c r="C72" s="56" t="s">
        <v>3</v>
      </c>
      <c r="D72" s="56">
        <v>2015</v>
      </c>
      <c r="E72" s="27" t="s">
        <v>124</v>
      </c>
      <c r="F72" s="27" t="s">
        <v>452</v>
      </c>
      <c r="G72" s="53" t="s">
        <v>3298</v>
      </c>
      <c r="H72" s="53" t="str">
        <f>VLOOKUP(G72,Crosswalks!$A$44:$B$55,2)</f>
        <v>Consumer and Industry Outreach, Policy, Markets, and Trade</v>
      </c>
    </row>
    <row r="73" spans="1:8" ht="30.75" thickBot="1" x14ac:dyDescent="0.3">
      <c r="A73" s="55" t="s">
        <v>3157</v>
      </c>
      <c r="B73" s="56" t="s">
        <v>3158</v>
      </c>
      <c r="C73" s="56" t="s">
        <v>27</v>
      </c>
      <c r="D73" s="56">
        <v>2015</v>
      </c>
      <c r="E73" s="27" t="s">
        <v>169</v>
      </c>
      <c r="F73" s="27" t="s">
        <v>95</v>
      </c>
      <c r="G73" s="53" t="str">
        <f>VLOOKUP(F73,Crosswalks!$B$11:$D$34,3)</f>
        <v>1d</v>
      </c>
      <c r="H73" s="53" t="str">
        <f>VLOOKUP(G73,Crosswalks!$A$44:$B$55,2)</f>
        <v>Consumer and Industry Outreach, Policy, Markets, and Trade</v>
      </c>
    </row>
    <row r="74" spans="1:8" ht="30.75" thickBot="1" x14ac:dyDescent="0.3">
      <c r="A74" s="69" t="s">
        <v>3260</v>
      </c>
      <c r="B74" s="56" t="s">
        <v>3261</v>
      </c>
      <c r="C74" s="65" t="s">
        <v>3249</v>
      </c>
      <c r="D74" s="49">
        <v>2015</v>
      </c>
      <c r="E74" s="51" t="s">
        <v>124</v>
      </c>
      <c r="F74" s="27" t="s">
        <v>83</v>
      </c>
      <c r="G74" s="53">
        <f>VLOOKUP(F74,Crosswalks!$B$11:$D$34,3)</f>
        <v>4</v>
      </c>
      <c r="H74" s="53" t="str">
        <f>VLOOKUP(G74,Crosswalks!$A$44:$B$55,2)</f>
        <v>Nutrition and Childhood Obesity</v>
      </c>
    </row>
    <row r="75" spans="1:8" ht="45.75" thickBot="1" x14ac:dyDescent="0.3">
      <c r="A75" s="69" t="s">
        <v>3258</v>
      </c>
      <c r="B75" s="56" t="s">
        <v>3259</v>
      </c>
      <c r="C75" s="65" t="s">
        <v>27</v>
      </c>
      <c r="D75" s="49">
        <v>2015</v>
      </c>
      <c r="E75" s="51" t="s">
        <v>124</v>
      </c>
      <c r="F75" s="27" t="s">
        <v>87</v>
      </c>
      <c r="G75" s="53">
        <f>VLOOKUP(F75,Crosswalks!$B$11:$D$34,3)</f>
        <v>4</v>
      </c>
      <c r="H75" s="53" t="str">
        <f>VLOOKUP(G75,Crosswalks!$A$44:$B$55,2)</f>
        <v>Nutrition and Childhood Obesity</v>
      </c>
    </row>
    <row r="76" spans="1:8" ht="30.75" thickBot="1" x14ac:dyDescent="0.3">
      <c r="A76" s="55" t="s">
        <v>3032</v>
      </c>
      <c r="B76" s="56" t="s">
        <v>3033</v>
      </c>
      <c r="C76" s="56" t="s">
        <v>20</v>
      </c>
      <c r="D76" s="56">
        <v>2015</v>
      </c>
      <c r="E76" s="27" t="s">
        <v>169</v>
      </c>
      <c r="F76" s="27" t="s">
        <v>90</v>
      </c>
      <c r="G76" s="53" t="str">
        <f>VLOOKUP(F76,Crosswalks!$B$11:$D$34,3)</f>
        <v>1D</v>
      </c>
      <c r="H76" s="53" t="str">
        <f>VLOOKUP(G76,Crosswalks!$A$44:$B$55,2)</f>
        <v>Consumer and Industry Outreach, Policy, Markets, and Trade</v>
      </c>
    </row>
    <row r="77" spans="1:8" ht="45.75" thickBot="1" x14ac:dyDescent="0.3">
      <c r="A77" s="44" t="s">
        <v>3276</v>
      </c>
      <c r="B77" s="56" t="s">
        <v>3277</v>
      </c>
      <c r="C77" s="65" t="s">
        <v>20</v>
      </c>
      <c r="D77" s="49">
        <v>2015</v>
      </c>
      <c r="E77" s="51" t="s">
        <v>78</v>
      </c>
      <c r="F77" s="27" t="s">
        <v>92</v>
      </c>
      <c r="G77" s="53" t="s">
        <v>3335</v>
      </c>
      <c r="H77" s="53" t="str">
        <f>VLOOKUP(G77,Crosswalks!$A$44:$B$55,2)</f>
        <v>Landscape-Scale Conservation and Managemen</v>
      </c>
    </row>
    <row r="78" spans="1:8" ht="30.75" thickBot="1" x14ac:dyDescent="0.3">
      <c r="A78" s="69" t="s">
        <v>3351</v>
      </c>
      <c r="B78" s="56" t="s">
        <v>3219</v>
      </c>
      <c r="C78" s="65" t="s">
        <v>265</v>
      </c>
      <c r="D78" s="49">
        <v>2015</v>
      </c>
      <c r="E78" s="51" t="s">
        <v>169</v>
      </c>
      <c r="F78" s="27" t="s">
        <v>95</v>
      </c>
      <c r="G78" s="53" t="str">
        <f>VLOOKUP(F78,Crosswalks!$B$11:$D$34,3)</f>
        <v>1d</v>
      </c>
      <c r="H78" s="53" t="str">
        <f>VLOOKUP(G78,Crosswalks!$A$44:$B$55,2)</f>
        <v>Consumer and Industry Outreach, Policy, Markets, and Trade</v>
      </c>
    </row>
    <row r="79" spans="1:8" ht="30.75" thickBot="1" x14ac:dyDescent="0.3">
      <c r="A79" s="44" t="s">
        <v>3278</v>
      </c>
      <c r="B79" s="56" t="s">
        <v>2883</v>
      </c>
      <c r="C79" s="65" t="s">
        <v>2882</v>
      </c>
      <c r="D79" s="49">
        <v>2015</v>
      </c>
      <c r="E79" s="51" t="s">
        <v>78</v>
      </c>
      <c r="F79" s="27" t="s">
        <v>94</v>
      </c>
      <c r="G79" s="53">
        <f>VLOOKUP(F79,Crosswalks!$B$11:$D$34,3)</f>
        <v>7</v>
      </c>
      <c r="H79" s="53" t="str">
        <f>VLOOKUP(G79,Crosswalks!$A$44:$B$55,2)</f>
        <v>Rural-Urban Interdependence and Prosperity</v>
      </c>
    </row>
    <row r="80" spans="1:8" ht="30.75" thickBot="1" x14ac:dyDescent="0.3">
      <c r="A80" s="55" t="s">
        <v>499</v>
      </c>
      <c r="B80" s="56" t="s">
        <v>3119</v>
      </c>
      <c r="C80" s="56" t="s">
        <v>313</v>
      </c>
      <c r="D80" s="56">
        <v>2015</v>
      </c>
      <c r="E80" s="27" t="s">
        <v>169</v>
      </c>
      <c r="F80" s="27" t="s">
        <v>86</v>
      </c>
      <c r="G80" s="53">
        <f>VLOOKUP(F80,Crosswalks!$B$11:$D$34,3)</f>
        <v>7</v>
      </c>
      <c r="H80" s="53" t="str">
        <f>VLOOKUP(G80,Crosswalks!$A$44:$B$55,2)</f>
        <v>Rural-Urban Interdependence and Prosperity</v>
      </c>
    </row>
    <row r="81" spans="1:8" ht="30.75" thickBot="1" x14ac:dyDescent="0.3">
      <c r="A81" s="55" t="s">
        <v>3066</v>
      </c>
      <c r="B81" s="56" t="s">
        <v>3067</v>
      </c>
      <c r="C81" s="56" t="s">
        <v>3175</v>
      </c>
      <c r="D81" s="56">
        <v>2015</v>
      </c>
      <c r="E81" s="27" t="s">
        <v>78</v>
      </c>
      <c r="F81" s="27" t="s">
        <v>91</v>
      </c>
      <c r="G81" s="53" t="str">
        <f>VLOOKUP(F81,Crosswalks!$B$11:$D$34,3)</f>
        <v>1A</v>
      </c>
      <c r="H81" s="53" t="str">
        <f>VLOOKUP(G81,Crosswalks!$A$44:$B$55,2)</f>
        <v>Crop and Animal Production</v>
      </c>
    </row>
    <row r="82" spans="1:8" ht="30.75" thickBot="1" x14ac:dyDescent="0.3">
      <c r="A82" s="55" t="s">
        <v>3080</v>
      </c>
      <c r="B82" s="56" t="s">
        <v>3081</v>
      </c>
      <c r="C82" s="56" t="s">
        <v>3177</v>
      </c>
      <c r="D82" s="56">
        <v>2015</v>
      </c>
      <c r="E82" s="27" t="s">
        <v>124</v>
      </c>
      <c r="F82" s="27" t="s">
        <v>83</v>
      </c>
      <c r="G82" s="53">
        <f>VLOOKUP(F82,Crosswalks!$B$11:$D$34,3)</f>
        <v>4</v>
      </c>
      <c r="H82" s="53" t="str">
        <f>VLOOKUP(G82,Crosswalks!$A$44:$B$55,2)</f>
        <v>Nutrition and Childhood Obesity</v>
      </c>
    </row>
    <row r="83" spans="1:8" ht="45.75" thickBot="1" x14ac:dyDescent="0.3">
      <c r="A83" s="55" t="s">
        <v>3114</v>
      </c>
      <c r="B83" s="56" t="s">
        <v>3115</v>
      </c>
      <c r="C83" s="56" t="s">
        <v>201</v>
      </c>
      <c r="D83" s="56">
        <v>2015</v>
      </c>
      <c r="E83" s="27" t="s">
        <v>78</v>
      </c>
      <c r="F83" s="27" t="s">
        <v>94</v>
      </c>
      <c r="G83" s="53">
        <f>VLOOKUP(F83,Crosswalks!$B$11:$D$34,3)</f>
        <v>7</v>
      </c>
      <c r="H83" s="53" t="str">
        <f>VLOOKUP(G83,Crosswalks!$A$44:$B$55,2)</f>
        <v>Rural-Urban Interdependence and Prosperity</v>
      </c>
    </row>
    <row r="84" spans="1:8" ht="30.75" thickBot="1" x14ac:dyDescent="0.3">
      <c r="A84" s="69" t="s">
        <v>3220</v>
      </c>
      <c r="B84" s="56" t="s">
        <v>3221</v>
      </c>
      <c r="C84" s="65" t="s">
        <v>3222</v>
      </c>
      <c r="D84" s="49">
        <v>2015</v>
      </c>
      <c r="E84" s="51" t="s">
        <v>169</v>
      </c>
      <c r="F84" s="27" t="s">
        <v>95</v>
      </c>
      <c r="G84" s="53" t="str">
        <f>VLOOKUP(F84,Crosswalks!$B$11:$D$34,3)</f>
        <v>1d</v>
      </c>
      <c r="H84" s="53" t="str">
        <f>VLOOKUP(G84,Crosswalks!$A$44:$B$55,2)</f>
        <v>Consumer and Industry Outreach, Policy, Markets, and Trade</v>
      </c>
    </row>
    <row r="85" spans="1:8" ht="45.75" thickBot="1" x14ac:dyDescent="0.3">
      <c r="A85" s="55" t="s">
        <v>3076</v>
      </c>
      <c r="B85" s="56" t="s">
        <v>3077</v>
      </c>
      <c r="C85" s="56" t="s">
        <v>2863</v>
      </c>
      <c r="D85" s="56">
        <v>2015</v>
      </c>
      <c r="E85" s="27" t="s">
        <v>169</v>
      </c>
      <c r="F85" s="27" t="s">
        <v>92</v>
      </c>
      <c r="G85" s="53" t="s">
        <v>3335</v>
      </c>
      <c r="H85" s="53" t="str">
        <f>VLOOKUP(G85,Crosswalks!$A$44:$B$55,2)</f>
        <v>Landscape-Scale Conservation and Managemen</v>
      </c>
    </row>
    <row r="86" spans="1:8" ht="30.75" thickBot="1" x14ac:dyDescent="0.3">
      <c r="A86" s="55" t="s">
        <v>2969</v>
      </c>
      <c r="B86" s="56" t="s">
        <v>2970</v>
      </c>
      <c r="C86" s="56" t="s">
        <v>51</v>
      </c>
      <c r="D86" s="56">
        <v>2015</v>
      </c>
      <c r="E86" s="27" t="s">
        <v>124</v>
      </c>
      <c r="F86" s="27" t="s">
        <v>83</v>
      </c>
      <c r="G86" s="53">
        <f>VLOOKUP(F86,Crosswalks!$B$11:$D$34,3)</f>
        <v>4</v>
      </c>
      <c r="H86" s="53" t="str">
        <f>VLOOKUP(G86,Crosswalks!$A$44:$B$55,2)</f>
        <v>Nutrition and Childhood Obesity</v>
      </c>
    </row>
    <row r="87" spans="1:8" ht="45.75" thickBot="1" x14ac:dyDescent="0.3">
      <c r="A87" s="69" t="s">
        <v>3352</v>
      </c>
      <c r="B87" s="56" t="s">
        <v>3265</v>
      </c>
      <c r="C87" s="65" t="s">
        <v>59</v>
      </c>
      <c r="D87" s="49">
        <v>2015</v>
      </c>
      <c r="E87" s="51" t="s">
        <v>78</v>
      </c>
      <c r="F87" s="27" t="s">
        <v>92</v>
      </c>
      <c r="G87" s="53" t="s">
        <v>3331</v>
      </c>
      <c r="H87" s="53" t="str">
        <f>VLOOKUP(G87,Crosswalks!$A$44:$B$55,2)</f>
        <v>Bioenergy/Biofuels and Biobased Products</v>
      </c>
    </row>
    <row r="88" spans="1:8" ht="30.75" thickBot="1" x14ac:dyDescent="0.3">
      <c r="A88" s="69" t="s">
        <v>3250</v>
      </c>
      <c r="B88" s="56" t="s">
        <v>3251</v>
      </c>
      <c r="C88" s="65" t="s">
        <v>3252</v>
      </c>
      <c r="D88" s="49">
        <v>2015</v>
      </c>
      <c r="E88" s="51" t="s">
        <v>3253</v>
      </c>
      <c r="F88" s="27" t="s">
        <v>88</v>
      </c>
      <c r="G88" s="53">
        <f>VLOOKUP(F88,Crosswalks!$B$11:$D$34,3)</f>
        <v>5</v>
      </c>
      <c r="H88" s="53" t="str">
        <f>VLOOKUP(G88,Crosswalks!$A$44:$B$55,2)</f>
        <v>Food Safety</v>
      </c>
    </row>
    <row r="89" spans="1:8" ht="45.75" thickBot="1" x14ac:dyDescent="0.3">
      <c r="A89" s="55" t="s">
        <v>426</v>
      </c>
      <c r="B89" s="56" t="s">
        <v>3053</v>
      </c>
      <c r="C89" s="56" t="s">
        <v>199</v>
      </c>
      <c r="D89" s="56">
        <v>2015</v>
      </c>
      <c r="E89" s="27" t="s">
        <v>78</v>
      </c>
      <c r="F89" s="27" t="s">
        <v>92</v>
      </c>
      <c r="G89" s="53" t="s">
        <v>3333</v>
      </c>
      <c r="H89" s="53" t="str">
        <f>VLOOKUP(G89,Crosswalks!$A$44:$B$55,2)</f>
        <v>Water Availability: Quality and Quantity</v>
      </c>
    </row>
    <row r="90" spans="1:8" ht="30.75" thickBot="1" x14ac:dyDescent="0.3">
      <c r="A90" s="55" t="s">
        <v>3128</v>
      </c>
      <c r="B90" s="56" t="s">
        <v>3129</v>
      </c>
      <c r="C90" s="56" t="s">
        <v>2899</v>
      </c>
      <c r="D90" s="56">
        <v>2015</v>
      </c>
      <c r="E90" s="27" t="s">
        <v>78</v>
      </c>
      <c r="F90" s="27" t="s">
        <v>81</v>
      </c>
      <c r="G90" s="53" t="s">
        <v>3298</v>
      </c>
      <c r="H90" s="53" t="str">
        <f>VLOOKUP(G90,Crosswalks!$A$44:$B$55,2)</f>
        <v>Consumer and Industry Outreach, Policy, Markets, and Trade</v>
      </c>
    </row>
    <row r="91" spans="1:8" ht="45.75" thickBot="1" x14ac:dyDescent="0.3">
      <c r="A91" s="55" t="s">
        <v>2919</v>
      </c>
      <c r="B91" s="56" t="s">
        <v>2920</v>
      </c>
      <c r="C91" s="56" t="s">
        <v>3162</v>
      </c>
      <c r="D91" s="56">
        <v>2015</v>
      </c>
      <c r="E91" s="27" t="s">
        <v>169</v>
      </c>
      <c r="F91" s="27" t="s">
        <v>92</v>
      </c>
      <c r="G91" s="53" t="s">
        <v>3298</v>
      </c>
      <c r="H91" s="53" t="str">
        <f>VLOOKUP(G91,Crosswalks!$A$44:$B$55,2)</f>
        <v>Consumer and Industry Outreach, Policy, Markets, and Trade</v>
      </c>
    </row>
    <row r="92" spans="1:8" ht="30.75" thickBot="1" x14ac:dyDescent="0.3">
      <c r="A92" s="55" t="s">
        <v>2967</v>
      </c>
      <c r="B92" s="56" t="s">
        <v>2968</v>
      </c>
      <c r="C92" s="56" t="s">
        <v>337</v>
      </c>
      <c r="D92" s="56">
        <v>2015</v>
      </c>
      <c r="E92" s="27" t="s">
        <v>169</v>
      </c>
      <c r="F92" s="27" t="s">
        <v>157</v>
      </c>
      <c r="G92" s="53" t="str">
        <f>VLOOKUP(F92,Crosswalks!$B$11:$D$34,3)</f>
        <v>1D</v>
      </c>
      <c r="H92" s="53" t="str">
        <f>VLOOKUP(G92,Crosswalks!$A$44:$B$55,2)</f>
        <v>Consumer and Industry Outreach, Policy, Markets, and Trade</v>
      </c>
    </row>
    <row r="93" spans="1:8" ht="45.75" thickBot="1" x14ac:dyDescent="0.3">
      <c r="A93" s="55" t="s">
        <v>3153</v>
      </c>
      <c r="B93" s="56" t="s">
        <v>3154</v>
      </c>
      <c r="C93" s="56" t="s">
        <v>27</v>
      </c>
      <c r="D93" s="56">
        <v>2015</v>
      </c>
      <c r="E93" s="27" t="s">
        <v>78</v>
      </c>
      <c r="F93" s="27" t="s">
        <v>92</v>
      </c>
      <c r="G93" s="53" t="s">
        <v>3331</v>
      </c>
      <c r="H93" s="53" t="str">
        <f>VLOOKUP(G93,Crosswalks!$A$44:$B$55,2)</f>
        <v>Bioenergy/Biofuels and Biobased Products</v>
      </c>
    </row>
    <row r="94" spans="1:8" ht="45.75" thickBot="1" x14ac:dyDescent="0.3">
      <c r="A94" s="55" t="s">
        <v>3068</v>
      </c>
      <c r="B94" s="56" t="s">
        <v>3069</v>
      </c>
      <c r="C94" s="56" t="s">
        <v>265</v>
      </c>
      <c r="D94" s="56">
        <v>2015</v>
      </c>
      <c r="E94" s="27" t="s">
        <v>78</v>
      </c>
      <c r="F94" s="27" t="s">
        <v>85</v>
      </c>
      <c r="G94" s="53" t="str">
        <f>VLOOKUP(F94,Crosswalks!$B$11:$D$34,3)</f>
        <v>1D</v>
      </c>
      <c r="H94" s="53" t="str">
        <f>VLOOKUP(G94,Crosswalks!$A$44:$B$55,2)</f>
        <v>Consumer and Industry Outreach, Policy, Markets, and Trade</v>
      </c>
    </row>
    <row r="95" spans="1:8" ht="45.75" thickBot="1" x14ac:dyDescent="0.3">
      <c r="A95" s="55" t="s">
        <v>3044</v>
      </c>
      <c r="B95" s="56" t="s">
        <v>3045</v>
      </c>
      <c r="C95" s="56" t="s">
        <v>54</v>
      </c>
      <c r="D95" s="56">
        <v>2015</v>
      </c>
      <c r="E95" s="27" t="s">
        <v>78</v>
      </c>
      <c r="F95" s="27" t="s">
        <v>94</v>
      </c>
      <c r="G95" s="53">
        <f>VLOOKUP(F95,Crosswalks!$B$11:$D$34,3)</f>
        <v>7</v>
      </c>
      <c r="H95" s="53" t="str">
        <f>VLOOKUP(G95,Crosswalks!$A$44:$B$55,2)</f>
        <v>Rural-Urban Interdependence and Prosperity</v>
      </c>
    </row>
    <row r="96" spans="1:8" ht="30.75" thickBot="1" x14ac:dyDescent="0.3">
      <c r="A96" s="44" t="s">
        <v>682</v>
      </c>
      <c r="B96" s="46" t="s">
        <v>448</v>
      </c>
      <c r="C96" s="61" t="s">
        <v>175</v>
      </c>
      <c r="D96" s="49">
        <v>2014</v>
      </c>
      <c r="E96" s="51" t="s">
        <v>78</v>
      </c>
      <c r="F96" s="51" t="s">
        <v>92</v>
      </c>
      <c r="G96" s="53" t="s">
        <v>3335</v>
      </c>
      <c r="H96" s="53" t="str">
        <f>VLOOKUP(G96,Crosswalks!$A$44:$B$55,2)</f>
        <v>Landscape-Scale Conservation and Managemen</v>
      </c>
    </row>
    <row r="97" spans="1:8" ht="45.75" thickBot="1" x14ac:dyDescent="0.3">
      <c r="A97" s="55" t="s">
        <v>2952</v>
      </c>
      <c r="B97" s="56" t="s">
        <v>2953</v>
      </c>
      <c r="C97" s="56" t="s">
        <v>3167</v>
      </c>
      <c r="D97" s="56">
        <v>2014</v>
      </c>
      <c r="E97" s="27" t="s">
        <v>169</v>
      </c>
      <c r="F97" s="27" t="s">
        <v>84</v>
      </c>
      <c r="G97" s="53" t="str">
        <f>VLOOKUP(F97,Crosswalks!$B$11:$D$34,3)</f>
        <v>1D</v>
      </c>
      <c r="H97" s="53" t="str">
        <f>VLOOKUP(G97,Crosswalks!$A$44:$B$55,2)</f>
        <v>Consumer and Industry Outreach, Policy, Markets, and Trade</v>
      </c>
    </row>
    <row r="98" spans="1:8" ht="45.75" thickBot="1" x14ac:dyDescent="0.3">
      <c r="A98" s="55" t="s">
        <v>426</v>
      </c>
      <c r="B98" s="56" t="s">
        <v>3050</v>
      </c>
      <c r="C98" s="56" t="s">
        <v>199</v>
      </c>
      <c r="D98" s="56">
        <v>2014</v>
      </c>
      <c r="E98" s="51"/>
      <c r="F98" s="27" t="s">
        <v>90</v>
      </c>
      <c r="G98" s="53" t="str">
        <f>VLOOKUP(F98,Crosswalks!$B$11:$D$34,3)</f>
        <v>1D</v>
      </c>
      <c r="H98" s="53" t="str">
        <f>VLOOKUP(G98,Crosswalks!$A$44:$B$55,2)</f>
        <v>Consumer and Industry Outreach, Policy, Markets, and Trade</v>
      </c>
    </row>
    <row r="99" spans="1:8" ht="45.75" thickBot="1" x14ac:dyDescent="0.3">
      <c r="A99" s="44" t="s">
        <v>979</v>
      </c>
      <c r="B99" s="46" t="s">
        <v>414</v>
      </c>
      <c r="C99" s="61" t="s">
        <v>415</v>
      </c>
      <c r="D99" s="49">
        <v>2014</v>
      </c>
      <c r="E99" s="51" t="s">
        <v>78</v>
      </c>
      <c r="F99" s="51" t="s">
        <v>85</v>
      </c>
      <c r="G99" s="53" t="str">
        <f>VLOOKUP(F99,Crosswalks!$B$11:$D$34,3)</f>
        <v>1D</v>
      </c>
      <c r="H99" s="53" t="str">
        <f>VLOOKUP(G99,Crosswalks!$A$44:$B$55,2)</f>
        <v>Consumer and Industry Outreach, Policy, Markets, and Trade</v>
      </c>
    </row>
    <row r="100" spans="1:8" ht="45.75" thickBot="1" x14ac:dyDescent="0.3">
      <c r="A100" s="55" t="s">
        <v>979</v>
      </c>
      <c r="B100" s="56" t="s">
        <v>2974</v>
      </c>
      <c r="C100" s="56" t="s">
        <v>415</v>
      </c>
      <c r="D100" s="56">
        <v>2014</v>
      </c>
      <c r="E100" s="51"/>
      <c r="F100" s="27" t="s">
        <v>94</v>
      </c>
      <c r="G100" s="53">
        <f>VLOOKUP(F100,Crosswalks!$B$11:$D$34,3)</f>
        <v>7</v>
      </c>
      <c r="H100" s="53" t="str">
        <f>VLOOKUP(G100,Crosswalks!$A$44:$B$55,2)</f>
        <v>Rural-Urban Interdependence and Prosperity</v>
      </c>
    </row>
    <row r="101" spans="1:8" ht="30.75" thickBot="1" x14ac:dyDescent="0.3">
      <c r="A101" s="44" t="s">
        <v>1079</v>
      </c>
      <c r="B101" s="46" t="s">
        <v>418</v>
      </c>
      <c r="C101" s="61" t="s">
        <v>51</v>
      </c>
      <c r="D101" s="49">
        <v>2014</v>
      </c>
      <c r="E101" s="51" t="s">
        <v>78</v>
      </c>
      <c r="F101" s="51" t="s">
        <v>92</v>
      </c>
      <c r="G101" s="53" t="s">
        <v>3329</v>
      </c>
      <c r="H101" s="53" t="str">
        <f>VLOOKUP(G101,Crosswalks!$A$44:$B$55,2)</f>
        <v>Responding to Climate Variability</v>
      </c>
    </row>
    <row r="102" spans="1:8" ht="30.75" thickBot="1" x14ac:dyDescent="0.3">
      <c r="A102" s="55" t="s">
        <v>3054</v>
      </c>
      <c r="B102" s="56" t="s">
        <v>3055</v>
      </c>
      <c r="C102" s="56" t="s">
        <v>2877</v>
      </c>
      <c r="D102" s="56">
        <v>2014</v>
      </c>
      <c r="E102" s="51"/>
      <c r="F102" s="27" t="s">
        <v>90</v>
      </c>
      <c r="G102" s="53" t="str">
        <f>VLOOKUP(F102,Crosswalks!$B$11:$D$34,3)</f>
        <v>1D</v>
      </c>
      <c r="H102" s="53" t="str">
        <f>VLOOKUP(G102,Crosswalks!$A$44:$B$55,2)</f>
        <v>Consumer and Industry Outreach, Policy, Markets, and Trade</v>
      </c>
    </row>
    <row r="103" spans="1:8" ht="45.75" thickBot="1" x14ac:dyDescent="0.3">
      <c r="A103" s="45" t="s">
        <v>2831</v>
      </c>
      <c r="B103" s="46" t="s">
        <v>2832</v>
      </c>
      <c r="C103" s="61" t="s">
        <v>2833</v>
      </c>
      <c r="D103" s="49">
        <v>2014</v>
      </c>
      <c r="E103" s="51" t="s">
        <v>124</v>
      </c>
      <c r="F103" s="51" t="s">
        <v>83</v>
      </c>
      <c r="G103" s="53">
        <f>VLOOKUP(F103,Crosswalks!$B$11:$D$34,3)</f>
        <v>4</v>
      </c>
      <c r="H103" s="53" t="str">
        <f>VLOOKUP(G103,Crosswalks!$A$44:$B$55,2)</f>
        <v>Nutrition and Childhood Obesity</v>
      </c>
    </row>
    <row r="104" spans="1:8" ht="45.75" thickBot="1" x14ac:dyDescent="0.3">
      <c r="A104" s="55" t="s">
        <v>3034</v>
      </c>
      <c r="B104" s="56" t="s">
        <v>3035</v>
      </c>
      <c r="C104" s="56" t="s">
        <v>2833</v>
      </c>
      <c r="D104" s="56">
        <v>2014</v>
      </c>
      <c r="E104" s="51"/>
      <c r="F104" s="27" t="s">
        <v>83</v>
      </c>
      <c r="G104" s="53">
        <f>VLOOKUP(F104,Crosswalks!$B$11:$D$34,3)</f>
        <v>4</v>
      </c>
      <c r="H104" s="53" t="str">
        <f>VLOOKUP(G104,Crosswalks!$A$44:$B$55,2)</f>
        <v>Nutrition and Childhood Obesity</v>
      </c>
    </row>
    <row r="105" spans="1:8" ht="30.75" thickBot="1" x14ac:dyDescent="0.3">
      <c r="A105" s="45" t="s">
        <v>3353</v>
      </c>
      <c r="B105" s="46" t="s">
        <v>2870</v>
      </c>
      <c r="C105" s="61" t="s">
        <v>31</v>
      </c>
      <c r="D105" s="49">
        <v>2014</v>
      </c>
      <c r="E105" s="51" t="s">
        <v>169</v>
      </c>
      <c r="F105" s="51" t="s">
        <v>97</v>
      </c>
      <c r="G105" s="53" t="str">
        <f>VLOOKUP(F105,Crosswalks!$B$11:$D$34,3)</f>
        <v>1D</v>
      </c>
      <c r="H105" s="53" t="str">
        <f>VLOOKUP(G105,Crosswalks!$A$44:$B$55,2)</f>
        <v>Consumer and Industry Outreach, Policy, Markets, and Trade</v>
      </c>
    </row>
    <row r="106" spans="1:8" ht="15.75" thickBot="1" x14ac:dyDescent="0.3">
      <c r="A106" s="44" t="s">
        <v>134</v>
      </c>
      <c r="B106" s="46" t="s">
        <v>478</v>
      </c>
      <c r="C106" s="61" t="s">
        <v>479</v>
      </c>
      <c r="D106" s="49">
        <v>2014</v>
      </c>
      <c r="E106" s="51" t="s">
        <v>169</v>
      </c>
      <c r="F106" s="51" t="s">
        <v>90</v>
      </c>
      <c r="G106" s="53" t="str">
        <f>VLOOKUP(F106,Crosswalks!$B$11:$D$34,3)</f>
        <v>1D</v>
      </c>
      <c r="H106" s="53" t="str">
        <f>VLOOKUP(G106,Crosswalks!$A$44:$B$55,2)</f>
        <v>Consumer and Industry Outreach, Policy, Markets, and Trade</v>
      </c>
    </row>
    <row r="107" spans="1:8" ht="30.75" thickBot="1" x14ac:dyDescent="0.3">
      <c r="A107" s="44" t="s">
        <v>989</v>
      </c>
      <c r="B107" s="46" t="s">
        <v>492</v>
      </c>
      <c r="C107" s="61" t="s">
        <v>106</v>
      </c>
      <c r="D107" s="49">
        <v>2014</v>
      </c>
      <c r="E107" s="51" t="s">
        <v>169</v>
      </c>
      <c r="F107" s="51" t="s">
        <v>91</v>
      </c>
      <c r="G107" s="53" t="str">
        <f>VLOOKUP(F107,Crosswalks!$B$11:$D$34,3)</f>
        <v>1A</v>
      </c>
      <c r="H107" s="53" t="str">
        <f>VLOOKUP(G107,Crosswalks!$A$44:$B$55,2)</f>
        <v>Crop and Animal Production</v>
      </c>
    </row>
    <row r="108" spans="1:8" ht="45.75" thickBot="1" x14ac:dyDescent="0.3">
      <c r="A108" s="55" t="s">
        <v>3019</v>
      </c>
      <c r="B108" s="56" t="s">
        <v>3020</v>
      </c>
      <c r="C108" s="56" t="s">
        <v>3172</v>
      </c>
      <c r="D108" s="56">
        <v>2014</v>
      </c>
      <c r="E108" s="51"/>
      <c r="F108" s="27" t="s">
        <v>95</v>
      </c>
      <c r="G108" s="53" t="str">
        <f>VLOOKUP(F108,Crosswalks!$B$11:$D$34,3)</f>
        <v>1d</v>
      </c>
      <c r="H108" s="53" t="str">
        <f>VLOOKUP(G108,Crosswalks!$A$44:$B$55,2)</f>
        <v>Consumer and Industry Outreach, Policy, Markets, and Trade</v>
      </c>
    </row>
    <row r="109" spans="1:8" ht="45.75" thickBot="1" x14ac:dyDescent="0.3">
      <c r="A109" s="45" t="s">
        <v>979</v>
      </c>
      <c r="B109" s="46" t="s">
        <v>2885</v>
      </c>
      <c r="C109" s="61" t="s">
        <v>61</v>
      </c>
      <c r="D109" s="49">
        <v>2014</v>
      </c>
      <c r="E109" s="51" t="s">
        <v>78</v>
      </c>
      <c r="F109" s="51" t="s">
        <v>94</v>
      </c>
      <c r="G109" s="53">
        <f>VLOOKUP(F109,Crosswalks!$B$11:$D$34,3)</f>
        <v>7</v>
      </c>
      <c r="H109" s="53" t="str">
        <f>VLOOKUP(G109,Crosswalks!$A$44:$B$55,2)</f>
        <v>Rural-Urban Interdependence and Prosperity</v>
      </c>
    </row>
    <row r="110" spans="1:8" ht="30.75" thickBot="1" x14ac:dyDescent="0.3">
      <c r="A110" s="55" t="s">
        <v>2942</v>
      </c>
      <c r="B110" s="56" t="s">
        <v>2943</v>
      </c>
      <c r="C110" s="56" t="s">
        <v>2</v>
      </c>
      <c r="D110" s="56">
        <v>2014</v>
      </c>
      <c r="E110" s="51"/>
      <c r="F110" s="27" t="s">
        <v>83</v>
      </c>
      <c r="G110" s="53">
        <f>VLOOKUP(F110,Crosswalks!$B$11:$D$34,3)</f>
        <v>4</v>
      </c>
      <c r="H110" s="53" t="str">
        <f>VLOOKUP(G110,Crosswalks!$A$44:$B$55,2)</f>
        <v>Nutrition and Childhood Obesity</v>
      </c>
    </row>
    <row r="111" spans="1:8" ht="30.75" thickBot="1" x14ac:dyDescent="0.3">
      <c r="A111" s="45" t="s">
        <v>3354</v>
      </c>
      <c r="B111" s="46" t="s">
        <v>2873</v>
      </c>
      <c r="C111" s="61" t="s">
        <v>31</v>
      </c>
      <c r="D111" s="49">
        <v>2014</v>
      </c>
      <c r="E111" s="51" t="s">
        <v>169</v>
      </c>
      <c r="F111" s="51" t="s">
        <v>84</v>
      </c>
      <c r="G111" s="53" t="str">
        <f>VLOOKUP(F111,Crosswalks!$B$11:$D$34,3)</f>
        <v>1D</v>
      </c>
      <c r="H111" s="53" t="str">
        <f>VLOOKUP(G111,Crosswalks!$A$44:$B$55,2)</f>
        <v>Consumer and Industry Outreach, Policy, Markets, and Trade</v>
      </c>
    </row>
    <row r="112" spans="1:8" ht="30.75" thickBot="1" x14ac:dyDescent="0.3">
      <c r="A112" s="44" t="s">
        <v>1011</v>
      </c>
      <c r="B112" s="46" t="s">
        <v>444</v>
      </c>
      <c r="C112" s="61" t="s">
        <v>286</v>
      </c>
      <c r="D112" s="49">
        <v>2014</v>
      </c>
      <c r="E112" s="51" t="s">
        <v>78</v>
      </c>
      <c r="F112" s="51" t="s">
        <v>92</v>
      </c>
      <c r="G112" s="53" t="s">
        <v>3335</v>
      </c>
      <c r="H112" s="53" t="str">
        <f>VLOOKUP(G112,Crosswalks!$A$44:$B$55,2)</f>
        <v>Landscape-Scale Conservation and Managemen</v>
      </c>
    </row>
    <row r="113" spans="1:8" ht="30.75" thickBot="1" x14ac:dyDescent="0.3">
      <c r="A113" s="45" t="s">
        <v>2853</v>
      </c>
      <c r="B113" s="46" t="s">
        <v>2854</v>
      </c>
      <c r="C113" s="61" t="s">
        <v>2855</v>
      </c>
      <c r="D113" s="49">
        <v>2014</v>
      </c>
      <c r="E113" s="51" t="s">
        <v>124</v>
      </c>
      <c r="F113" s="51" t="s">
        <v>87</v>
      </c>
      <c r="G113" s="53">
        <f>VLOOKUP(F113,Crosswalks!$B$11:$D$34,3)</f>
        <v>4</v>
      </c>
      <c r="H113" s="53" t="str">
        <f>VLOOKUP(G113,Crosswalks!$A$44:$B$55,2)</f>
        <v>Nutrition and Childhood Obesity</v>
      </c>
    </row>
    <row r="114" spans="1:8" ht="30.75" thickBot="1" x14ac:dyDescent="0.3">
      <c r="A114" s="55" t="s">
        <v>3132</v>
      </c>
      <c r="B114" s="56" t="s">
        <v>3133</v>
      </c>
      <c r="C114" s="56" t="s">
        <v>3182</v>
      </c>
      <c r="D114" s="56">
        <v>2014</v>
      </c>
      <c r="E114" s="51"/>
      <c r="F114" s="27" t="s">
        <v>83</v>
      </c>
      <c r="G114" s="53">
        <f>VLOOKUP(F114,Crosswalks!$B$11:$D$34,3)</f>
        <v>4</v>
      </c>
      <c r="H114" s="53" t="str">
        <f>VLOOKUP(G114,Crosswalks!$A$44:$B$55,2)</f>
        <v>Nutrition and Childhood Obesity</v>
      </c>
    </row>
    <row r="115" spans="1:8" ht="15.75" thickBot="1" x14ac:dyDescent="0.3">
      <c r="A115" s="44" t="s">
        <v>463</v>
      </c>
      <c r="B115" s="46" t="s">
        <v>464</v>
      </c>
      <c r="C115" s="61" t="s">
        <v>61</v>
      </c>
      <c r="D115" s="49">
        <v>2014</v>
      </c>
      <c r="E115" s="51" t="s">
        <v>169</v>
      </c>
      <c r="F115" s="51" t="s">
        <v>495</v>
      </c>
      <c r="G115" s="53" t="str">
        <f>VLOOKUP(F115,Crosswalks!$B$11:$D$34,3)</f>
        <v>1D</v>
      </c>
      <c r="H115" s="53" t="str">
        <f>VLOOKUP(G115,Crosswalks!$A$44:$B$55,2)</f>
        <v>Consumer and Industry Outreach, Policy, Markets, and Trade</v>
      </c>
    </row>
    <row r="116" spans="1:8" ht="45.75" thickBot="1" x14ac:dyDescent="0.3">
      <c r="A116" s="55" t="s">
        <v>3026</v>
      </c>
      <c r="B116" s="56" t="s">
        <v>450</v>
      </c>
      <c r="C116" s="56" t="s">
        <v>366</v>
      </c>
      <c r="D116" s="56">
        <v>2014</v>
      </c>
      <c r="E116" s="51"/>
      <c r="F116" s="27" t="s">
        <v>92</v>
      </c>
      <c r="G116" s="53" t="s">
        <v>3329</v>
      </c>
      <c r="H116" s="53" t="str">
        <f>VLOOKUP(G116,Crosswalks!$A$44:$B$55,2)</f>
        <v>Responding to Climate Variability</v>
      </c>
    </row>
    <row r="117" spans="1:8" ht="30.75" thickBot="1" x14ac:dyDescent="0.3">
      <c r="A117" s="44" t="s">
        <v>1079</v>
      </c>
      <c r="B117" s="46" t="s">
        <v>416</v>
      </c>
      <c r="C117" s="61" t="s">
        <v>417</v>
      </c>
      <c r="D117" s="49">
        <v>2014</v>
      </c>
      <c r="E117" s="51" t="s">
        <v>78</v>
      </c>
      <c r="F117" s="51" t="s">
        <v>92</v>
      </c>
      <c r="G117" s="53" t="s">
        <v>3329</v>
      </c>
      <c r="H117" s="53" t="str">
        <f>VLOOKUP(G117,Crosswalks!$A$44:$B$55,2)</f>
        <v>Responding to Climate Variability</v>
      </c>
    </row>
    <row r="118" spans="1:8" ht="195.75" thickBot="1" x14ac:dyDescent="0.3">
      <c r="A118" s="55" t="s">
        <v>3098</v>
      </c>
      <c r="B118" s="56" t="s">
        <v>3099</v>
      </c>
      <c r="C118" s="56" t="s">
        <v>417</v>
      </c>
      <c r="D118" s="56">
        <v>2014</v>
      </c>
      <c r="E118" s="51"/>
      <c r="F118" s="27" t="s">
        <v>92</v>
      </c>
      <c r="G118" s="53" t="s">
        <v>3329</v>
      </c>
      <c r="H118" s="53" t="str">
        <f>VLOOKUP(G118,Crosswalks!$A$44:$B$55,2)</f>
        <v>Responding to Climate Variability</v>
      </c>
    </row>
    <row r="119" spans="1:8" ht="15.75" thickBot="1" x14ac:dyDescent="0.3">
      <c r="A119" s="45" t="s">
        <v>2886</v>
      </c>
      <c r="B119" s="46" t="s">
        <v>2887</v>
      </c>
      <c r="C119" s="61" t="s">
        <v>20</v>
      </c>
      <c r="D119" s="49">
        <v>2014</v>
      </c>
      <c r="E119" s="51" t="s">
        <v>78</v>
      </c>
      <c r="F119" s="51" t="s">
        <v>94</v>
      </c>
      <c r="G119" s="53">
        <f>VLOOKUP(F119,Crosswalks!$B$11:$D$34,3)</f>
        <v>7</v>
      </c>
      <c r="H119" s="53" t="str">
        <f>VLOOKUP(G119,Crosswalks!$A$44:$B$55,2)</f>
        <v>Rural-Urban Interdependence and Prosperity</v>
      </c>
    </row>
    <row r="120" spans="1:8" ht="30.75" thickBot="1" x14ac:dyDescent="0.3">
      <c r="A120" s="55" t="s">
        <v>3048</v>
      </c>
      <c r="B120" s="56" t="s">
        <v>3049</v>
      </c>
      <c r="C120" s="56" t="s">
        <v>20</v>
      </c>
      <c r="D120" s="56">
        <v>2014</v>
      </c>
      <c r="E120" s="51"/>
      <c r="F120" s="27" t="s">
        <v>83</v>
      </c>
      <c r="G120" s="53">
        <f>VLOOKUP(F120,Crosswalks!$B$11:$D$34,3)</f>
        <v>4</v>
      </c>
      <c r="H120" s="53" t="str">
        <f>VLOOKUP(G120,Crosswalks!$A$44:$B$55,2)</f>
        <v>Nutrition and Childhood Obesity</v>
      </c>
    </row>
    <row r="121" spans="1:8" ht="120.75" thickBot="1" x14ac:dyDescent="0.3">
      <c r="A121" s="55" t="s">
        <v>3100</v>
      </c>
      <c r="B121" s="56" t="s">
        <v>420</v>
      </c>
      <c r="C121" s="56" t="s">
        <v>51</v>
      </c>
      <c r="D121" s="56">
        <v>2014</v>
      </c>
      <c r="E121" s="51"/>
      <c r="F121" s="27" t="s">
        <v>90</v>
      </c>
      <c r="G121" s="53" t="str">
        <f>VLOOKUP(F121,Crosswalks!$B$11:$D$34,3)</f>
        <v>1D</v>
      </c>
      <c r="H121" s="53" t="str">
        <f>VLOOKUP(G121,Crosswalks!$A$44:$B$55,2)</f>
        <v>Consumer and Industry Outreach, Policy, Markets, and Trade</v>
      </c>
    </row>
    <row r="122" spans="1:8" ht="30.75" thickBot="1" x14ac:dyDescent="0.3">
      <c r="A122" s="55" t="s">
        <v>248</v>
      </c>
      <c r="B122" s="56" t="s">
        <v>2921</v>
      </c>
      <c r="C122" s="56" t="s">
        <v>162</v>
      </c>
      <c r="D122" s="56">
        <v>2014</v>
      </c>
      <c r="E122" s="51"/>
      <c r="F122" s="27" t="s">
        <v>88</v>
      </c>
      <c r="G122" s="53">
        <f>VLOOKUP(F122,Crosswalks!$B$11:$D$34,3)</f>
        <v>5</v>
      </c>
      <c r="H122" s="53" t="str">
        <f>VLOOKUP(G122,Crosswalks!$A$44:$B$55,2)</f>
        <v>Food Safety</v>
      </c>
    </row>
    <row r="123" spans="1:8" ht="30.75" thickBot="1" x14ac:dyDescent="0.3">
      <c r="A123" s="55" t="s">
        <v>705</v>
      </c>
      <c r="B123" s="56" t="s">
        <v>3138</v>
      </c>
      <c r="C123" s="56" t="s">
        <v>20</v>
      </c>
      <c r="D123" s="56">
        <v>2014</v>
      </c>
      <c r="E123" s="51"/>
      <c r="F123" s="27" t="s">
        <v>81</v>
      </c>
      <c r="G123" s="53" t="s">
        <v>3298</v>
      </c>
      <c r="H123" s="53" t="str">
        <f>VLOOKUP(G123,Crosswalks!$A$44:$B$55,2)</f>
        <v>Consumer and Industry Outreach, Policy, Markets, and Trade</v>
      </c>
    </row>
    <row r="124" spans="1:8" ht="45.75" thickBot="1" x14ac:dyDescent="0.3">
      <c r="A124" s="45" t="s">
        <v>3355</v>
      </c>
      <c r="B124" s="46" t="s">
        <v>2872</v>
      </c>
      <c r="C124" s="61" t="s">
        <v>10</v>
      </c>
      <c r="D124" s="49">
        <v>2014</v>
      </c>
      <c r="E124" s="51" t="s">
        <v>169</v>
      </c>
      <c r="F124" s="51" t="s">
        <v>84</v>
      </c>
      <c r="G124" s="53" t="str">
        <f>VLOOKUP(F124,Crosswalks!$B$11:$D$34,3)</f>
        <v>1D</v>
      </c>
      <c r="H124" s="53" t="str">
        <f>VLOOKUP(G124,Crosswalks!$A$44:$B$55,2)</f>
        <v>Consumer and Industry Outreach, Policy, Markets, and Trade</v>
      </c>
    </row>
    <row r="125" spans="1:8" ht="15.75" thickBot="1" x14ac:dyDescent="0.3">
      <c r="A125" s="44" t="s">
        <v>498</v>
      </c>
      <c r="B125" s="46" t="s">
        <v>504</v>
      </c>
      <c r="C125" s="61" t="s">
        <v>265</v>
      </c>
      <c r="D125" s="49">
        <v>2014</v>
      </c>
      <c r="E125" s="51" t="s">
        <v>169</v>
      </c>
      <c r="F125" s="51" t="s">
        <v>83</v>
      </c>
      <c r="G125" s="53">
        <f>VLOOKUP(F125,Crosswalks!$B$11:$D$34,3)</f>
        <v>4</v>
      </c>
      <c r="H125" s="53" t="str">
        <f>VLOOKUP(G125,Crosswalks!$A$44:$B$55,2)</f>
        <v>Nutrition and Childhood Obesity</v>
      </c>
    </row>
    <row r="126" spans="1:8" ht="30.75" thickBot="1" x14ac:dyDescent="0.3">
      <c r="A126" s="45" t="s">
        <v>3356</v>
      </c>
      <c r="B126" s="46" t="s">
        <v>2897</v>
      </c>
      <c r="C126" s="61" t="s">
        <v>432</v>
      </c>
      <c r="D126" s="49">
        <v>2014</v>
      </c>
      <c r="E126" s="51" t="s">
        <v>78</v>
      </c>
      <c r="F126" s="51" t="s">
        <v>81</v>
      </c>
      <c r="G126" s="53" t="s">
        <v>3298</v>
      </c>
      <c r="H126" s="53" t="str">
        <f>VLOOKUP(G126,Crosswalks!$A$44:$B$55,2)</f>
        <v>Consumer and Industry Outreach, Policy, Markets, and Trade</v>
      </c>
    </row>
    <row r="127" spans="1:8" ht="30.75" thickBot="1" x14ac:dyDescent="0.3">
      <c r="A127" s="44" t="s">
        <v>1023</v>
      </c>
      <c r="B127" s="46" t="s">
        <v>435</v>
      </c>
      <c r="C127" s="61" t="s">
        <v>18</v>
      </c>
      <c r="D127" s="49">
        <v>2014</v>
      </c>
      <c r="E127" s="51" t="s">
        <v>78</v>
      </c>
      <c r="F127" s="51" t="s">
        <v>94</v>
      </c>
      <c r="G127" s="53">
        <f>VLOOKUP(F127,Crosswalks!$B$11:$D$34,3)</f>
        <v>7</v>
      </c>
      <c r="H127" s="53" t="str">
        <f>VLOOKUP(G127,Crosswalks!$A$44:$B$55,2)</f>
        <v>Rural-Urban Interdependence and Prosperity</v>
      </c>
    </row>
    <row r="128" spans="1:8" ht="30.75" thickBot="1" x14ac:dyDescent="0.3">
      <c r="A128" s="44" t="s">
        <v>1023</v>
      </c>
      <c r="B128" s="46" t="s">
        <v>430</v>
      </c>
      <c r="C128" s="61" t="s">
        <v>348</v>
      </c>
      <c r="D128" s="49">
        <v>2014</v>
      </c>
      <c r="E128" s="51" t="s">
        <v>78</v>
      </c>
      <c r="F128" s="51" t="s">
        <v>92</v>
      </c>
      <c r="G128" s="53" t="s">
        <v>3335</v>
      </c>
      <c r="H128" s="53" t="str">
        <f>VLOOKUP(G128,Crosswalks!$A$44:$B$55,2)</f>
        <v>Landscape-Scale Conservation and Managemen</v>
      </c>
    </row>
    <row r="129" spans="1:8" ht="45.75" thickBot="1" x14ac:dyDescent="0.3">
      <c r="A129" s="55" t="s">
        <v>2932</v>
      </c>
      <c r="B129" s="56" t="s">
        <v>2933</v>
      </c>
      <c r="C129" s="56" t="s">
        <v>348</v>
      </c>
      <c r="D129" s="56">
        <v>2014</v>
      </c>
      <c r="E129" s="51"/>
      <c r="F129" s="27" t="s">
        <v>92</v>
      </c>
      <c r="G129" s="53" t="s">
        <v>3335</v>
      </c>
      <c r="H129" s="53" t="str">
        <f>VLOOKUP(G129,Crosswalks!$A$44:$B$55,2)</f>
        <v>Landscape-Scale Conservation and Managemen</v>
      </c>
    </row>
    <row r="130" spans="1:8" ht="30.75" thickBot="1" x14ac:dyDescent="0.3">
      <c r="A130" s="44" t="s">
        <v>190</v>
      </c>
      <c r="B130" s="46" t="s">
        <v>465</v>
      </c>
      <c r="C130" s="61" t="s">
        <v>462</v>
      </c>
      <c r="D130" s="49">
        <v>2014</v>
      </c>
      <c r="E130" s="51" t="s">
        <v>124</v>
      </c>
      <c r="F130" s="51" t="s">
        <v>83</v>
      </c>
      <c r="G130" s="53">
        <f>VLOOKUP(F130,Crosswalks!$B$11:$D$34,3)</f>
        <v>4</v>
      </c>
      <c r="H130" s="53" t="str">
        <f>VLOOKUP(G130,Crosswalks!$A$44:$B$55,2)</f>
        <v>Nutrition and Childhood Obesity</v>
      </c>
    </row>
    <row r="131" spans="1:8" ht="45.75" thickBot="1" x14ac:dyDescent="0.3">
      <c r="A131" s="44" t="s">
        <v>1024</v>
      </c>
      <c r="B131" s="46" t="s">
        <v>458</v>
      </c>
      <c r="C131" s="61" t="s">
        <v>459</v>
      </c>
      <c r="D131" s="49">
        <v>2014</v>
      </c>
      <c r="E131" s="51" t="s">
        <v>124</v>
      </c>
      <c r="F131" s="51" t="s">
        <v>88</v>
      </c>
      <c r="G131" s="53">
        <f>VLOOKUP(F131,Crosswalks!$B$11:$D$34,3)</f>
        <v>5</v>
      </c>
      <c r="H131" s="53" t="str">
        <f>VLOOKUP(G131,Crosswalks!$A$44:$B$55,2)</f>
        <v>Food Safety</v>
      </c>
    </row>
    <row r="132" spans="1:8" ht="45.75" thickBot="1" x14ac:dyDescent="0.3">
      <c r="A132" s="55" t="s">
        <v>3011</v>
      </c>
      <c r="B132" s="56" t="s">
        <v>3012</v>
      </c>
      <c r="C132" s="56" t="s">
        <v>459</v>
      </c>
      <c r="D132" s="56">
        <v>2014</v>
      </c>
      <c r="E132" s="51"/>
      <c r="F132" s="27" t="s">
        <v>88</v>
      </c>
      <c r="G132" s="53">
        <f>VLOOKUP(F132,Crosswalks!$B$11:$D$34,3)</f>
        <v>5</v>
      </c>
      <c r="H132" s="53" t="str">
        <f>VLOOKUP(G132,Crosswalks!$A$44:$B$55,2)</f>
        <v>Food Safety</v>
      </c>
    </row>
    <row r="133" spans="1:8" ht="30.75" thickBot="1" x14ac:dyDescent="0.3">
      <c r="A133" s="44" t="s">
        <v>980</v>
      </c>
      <c r="B133" s="46" t="s">
        <v>456</v>
      </c>
      <c r="C133" s="61" t="s">
        <v>2906</v>
      </c>
      <c r="D133" s="49">
        <v>2014</v>
      </c>
      <c r="E133" s="51" t="s">
        <v>124</v>
      </c>
      <c r="F133" s="51" t="s">
        <v>83</v>
      </c>
      <c r="G133" s="53">
        <f>VLOOKUP(F133,Crosswalks!$B$11:$D$34,3)</f>
        <v>4</v>
      </c>
      <c r="H133" s="53" t="str">
        <f>VLOOKUP(G133,Crosswalks!$A$44:$B$55,2)</f>
        <v>Nutrition and Childhood Obesity</v>
      </c>
    </row>
    <row r="134" spans="1:8" ht="30.75" thickBot="1" x14ac:dyDescent="0.3">
      <c r="A134" s="55" t="s">
        <v>2991</v>
      </c>
      <c r="B134" s="56" t="s">
        <v>2992</v>
      </c>
      <c r="C134" s="56" t="s">
        <v>27</v>
      </c>
      <c r="D134" s="56">
        <v>2014</v>
      </c>
      <c r="E134" s="51"/>
      <c r="F134" s="27" t="s">
        <v>83</v>
      </c>
      <c r="G134" s="53">
        <f>VLOOKUP(F134,Crosswalks!$B$11:$D$34,3)</f>
        <v>4</v>
      </c>
      <c r="H134" s="53" t="str">
        <f>VLOOKUP(G134,Crosswalks!$A$44:$B$55,2)</f>
        <v>Nutrition and Childhood Obesity</v>
      </c>
    </row>
    <row r="135" spans="1:8" ht="30.75" thickBot="1" x14ac:dyDescent="0.3">
      <c r="A135" s="44" t="s">
        <v>1018</v>
      </c>
      <c r="B135" s="46" t="s">
        <v>449</v>
      </c>
      <c r="C135" s="61" t="s">
        <v>10</v>
      </c>
      <c r="D135" s="49">
        <v>2014</v>
      </c>
      <c r="E135" s="51" t="s">
        <v>78</v>
      </c>
      <c r="F135" s="51" t="s">
        <v>92</v>
      </c>
      <c r="G135" s="53" t="s">
        <v>3335</v>
      </c>
      <c r="H135" s="53" t="str">
        <f>VLOOKUP(G135,Crosswalks!$A$44:$B$55,2)</f>
        <v>Landscape-Scale Conservation and Managemen</v>
      </c>
    </row>
    <row r="136" spans="1:8" ht="30.75" thickBot="1" x14ac:dyDescent="0.3">
      <c r="A136" s="45" t="s">
        <v>3357</v>
      </c>
      <c r="B136" s="46" t="s">
        <v>2874</v>
      </c>
      <c r="C136" s="61" t="s">
        <v>46</v>
      </c>
      <c r="D136" s="49">
        <v>2014</v>
      </c>
      <c r="E136" s="51" t="s">
        <v>169</v>
      </c>
      <c r="F136" s="51" t="s">
        <v>83</v>
      </c>
      <c r="G136" s="53">
        <f>VLOOKUP(F136,Crosswalks!$B$11:$D$34,3)</f>
        <v>4</v>
      </c>
      <c r="H136" s="53" t="str">
        <f>VLOOKUP(G136,Crosswalks!$A$44:$B$55,2)</f>
        <v>Nutrition and Childhood Obesity</v>
      </c>
    </row>
    <row r="137" spans="1:8" ht="30.75" thickBot="1" x14ac:dyDescent="0.3">
      <c r="A137" s="55" t="s">
        <v>3021</v>
      </c>
      <c r="B137" s="56" t="s">
        <v>3022</v>
      </c>
      <c r="C137" s="56" t="s">
        <v>46</v>
      </c>
      <c r="D137" s="56">
        <v>2014</v>
      </c>
      <c r="E137" s="51"/>
      <c r="F137" s="27" t="s">
        <v>83</v>
      </c>
      <c r="G137" s="53">
        <f>VLOOKUP(F137,Crosswalks!$B$11:$D$34,3)</f>
        <v>4</v>
      </c>
      <c r="H137" s="53" t="str">
        <f>VLOOKUP(G137,Crosswalks!$A$44:$B$55,2)</f>
        <v>Nutrition and Childhood Obesity</v>
      </c>
    </row>
    <row r="138" spans="1:8" ht="30.75" thickBot="1" x14ac:dyDescent="0.3">
      <c r="A138" s="44" t="s">
        <v>485</v>
      </c>
      <c r="B138" s="46" t="s">
        <v>484</v>
      </c>
      <c r="C138" s="61" t="s">
        <v>349</v>
      </c>
      <c r="D138" s="49">
        <v>2014</v>
      </c>
      <c r="E138" s="51" t="s">
        <v>169</v>
      </c>
      <c r="F138" s="51" t="s">
        <v>83</v>
      </c>
      <c r="G138" s="53">
        <f>VLOOKUP(F138,Crosswalks!$B$11:$D$34,3)</f>
        <v>4</v>
      </c>
      <c r="H138" s="53" t="str">
        <f>VLOOKUP(G138,Crosswalks!$A$44:$B$55,2)</f>
        <v>Nutrition and Childhood Obesity</v>
      </c>
    </row>
    <row r="139" spans="1:8" ht="30.75" thickBot="1" x14ac:dyDescent="0.3">
      <c r="A139" s="55" t="s">
        <v>2963</v>
      </c>
      <c r="B139" s="56" t="s">
        <v>2964</v>
      </c>
      <c r="C139" s="56" t="s">
        <v>265</v>
      </c>
      <c r="D139" s="56">
        <v>2014</v>
      </c>
      <c r="E139" s="51"/>
      <c r="F139" s="27" t="s">
        <v>83</v>
      </c>
      <c r="G139" s="53">
        <f>VLOOKUP(F139,Crosswalks!$B$11:$D$34,3)</f>
        <v>4</v>
      </c>
      <c r="H139" s="53" t="str">
        <f>VLOOKUP(G139,Crosswalks!$A$44:$B$55,2)</f>
        <v>Nutrition and Childhood Obesity</v>
      </c>
    </row>
    <row r="140" spans="1:8" ht="45.75" thickBot="1" x14ac:dyDescent="0.3">
      <c r="A140" s="45" t="s">
        <v>3358</v>
      </c>
      <c r="B140" s="46" t="s">
        <v>2895</v>
      </c>
      <c r="C140" s="61" t="s">
        <v>9</v>
      </c>
      <c r="D140" s="49">
        <v>2014</v>
      </c>
      <c r="E140" s="51" t="s">
        <v>78</v>
      </c>
      <c r="F140" s="51" t="s">
        <v>92</v>
      </c>
      <c r="G140" s="53" t="s">
        <v>3331</v>
      </c>
      <c r="H140" s="53" t="str">
        <f>VLOOKUP(G140,Crosswalks!$A$44:$B$55,2)</f>
        <v>Bioenergy/Biofuels and Biobased Products</v>
      </c>
    </row>
    <row r="141" spans="1:8" ht="45.75" thickBot="1" x14ac:dyDescent="0.3">
      <c r="A141" s="55" t="s">
        <v>3116</v>
      </c>
      <c r="B141" s="56" t="s">
        <v>446</v>
      </c>
      <c r="C141" s="56" t="s">
        <v>9</v>
      </c>
      <c r="D141" s="56">
        <v>2014</v>
      </c>
      <c r="E141" s="51"/>
      <c r="F141" s="27" t="s">
        <v>92</v>
      </c>
      <c r="G141" s="53" t="s">
        <v>3331</v>
      </c>
      <c r="H141" s="53" t="str">
        <f>VLOOKUP(G141,Crosswalks!$A$44:$B$55,2)</f>
        <v>Bioenergy/Biofuels and Biobased Products</v>
      </c>
    </row>
    <row r="142" spans="1:8" ht="30.75" thickBot="1" x14ac:dyDescent="0.3">
      <c r="A142" s="45" t="s">
        <v>3359</v>
      </c>
      <c r="B142" s="46" t="s">
        <v>2866</v>
      </c>
      <c r="C142" s="61" t="s">
        <v>2867</v>
      </c>
      <c r="D142" s="49">
        <v>2014</v>
      </c>
      <c r="E142" s="51" t="s">
        <v>169</v>
      </c>
      <c r="F142" s="51" t="s">
        <v>90</v>
      </c>
      <c r="G142" s="53" t="str">
        <f>VLOOKUP(F142,Crosswalks!$B$11:$D$34,3)</f>
        <v>1D</v>
      </c>
      <c r="H142" s="53" t="str">
        <f>VLOOKUP(G142,Crosswalks!$A$44:$B$55,2)</f>
        <v>Consumer and Industry Outreach, Policy, Markets, and Trade</v>
      </c>
    </row>
    <row r="143" spans="1:8" ht="30.75" thickBot="1" x14ac:dyDescent="0.3">
      <c r="A143" s="55" t="s">
        <v>2915</v>
      </c>
      <c r="B143" s="56" t="s">
        <v>2916</v>
      </c>
      <c r="C143" s="56" t="s">
        <v>2867</v>
      </c>
      <c r="D143" s="56">
        <v>2014</v>
      </c>
      <c r="E143" s="51"/>
      <c r="F143" s="27" t="s">
        <v>90</v>
      </c>
      <c r="G143" s="53" t="str">
        <f>VLOOKUP(F143,Crosswalks!$B$11:$D$34,3)</f>
        <v>1D</v>
      </c>
      <c r="H143" s="53" t="str">
        <f>VLOOKUP(G143,Crosswalks!$A$44:$B$55,2)</f>
        <v>Consumer and Industry Outreach, Policy, Markets, and Trade</v>
      </c>
    </row>
    <row r="144" spans="1:8" ht="30.75" thickBot="1" x14ac:dyDescent="0.3">
      <c r="A144" s="45" t="s">
        <v>3360</v>
      </c>
      <c r="B144" s="46" t="s">
        <v>2869</v>
      </c>
      <c r="C144" s="61" t="s">
        <v>316</v>
      </c>
      <c r="D144" s="49">
        <v>2014</v>
      </c>
      <c r="E144" s="51" t="s">
        <v>169</v>
      </c>
      <c r="F144" s="51" t="s">
        <v>94</v>
      </c>
      <c r="G144" s="53">
        <f>VLOOKUP(F144,Crosswalks!$B$11:$D$34,3)</f>
        <v>7</v>
      </c>
      <c r="H144" s="53" t="str">
        <f>VLOOKUP(G144,Crosswalks!$A$44:$B$55,2)</f>
        <v>Rural-Urban Interdependence and Prosperity</v>
      </c>
    </row>
    <row r="145" spans="1:8" ht="45.75" thickBot="1" x14ac:dyDescent="0.3">
      <c r="A145" s="55" t="s">
        <v>3092</v>
      </c>
      <c r="B145" s="56" t="s">
        <v>3093</v>
      </c>
      <c r="C145" s="56" t="s">
        <v>46</v>
      </c>
      <c r="D145" s="56">
        <v>2014</v>
      </c>
      <c r="E145" s="51"/>
      <c r="F145" s="27" t="s">
        <v>83</v>
      </c>
      <c r="G145" s="53">
        <f>VLOOKUP(F145,Crosswalks!$B$11:$D$34,3)</f>
        <v>4</v>
      </c>
      <c r="H145" s="53" t="str">
        <f>VLOOKUP(G145,Crosswalks!$A$44:$B$55,2)</f>
        <v>Nutrition and Childhood Obesity</v>
      </c>
    </row>
    <row r="146" spans="1:8" ht="45.75" thickBot="1" x14ac:dyDescent="0.3">
      <c r="A146" s="44" t="s">
        <v>442</v>
      </c>
      <c r="B146" s="46" t="s">
        <v>443</v>
      </c>
      <c r="C146" s="61" t="s">
        <v>27</v>
      </c>
      <c r="D146" s="49">
        <v>2014</v>
      </c>
      <c r="E146" s="51" t="s">
        <v>78</v>
      </c>
      <c r="F146" s="51" t="s">
        <v>92</v>
      </c>
      <c r="G146" s="53" t="s">
        <v>3333</v>
      </c>
      <c r="H146" s="53" t="str">
        <f>VLOOKUP(G146,Crosswalks!$A$44:$B$55,2)</f>
        <v>Water Availability: Quality and Quantity</v>
      </c>
    </row>
    <row r="147" spans="1:8" ht="45.75" thickBot="1" x14ac:dyDescent="0.3">
      <c r="A147" s="55" t="s">
        <v>3094</v>
      </c>
      <c r="B147" s="56" t="s">
        <v>3095</v>
      </c>
      <c r="C147" s="56" t="s">
        <v>2892</v>
      </c>
      <c r="D147" s="56">
        <v>2014</v>
      </c>
      <c r="E147" s="51"/>
      <c r="F147" s="27" t="s">
        <v>92</v>
      </c>
      <c r="G147" s="53" t="s">
        <v>3333</v>
      </c>
      <c r="H147" s="53" t="str">
        <f>VLOOKUP(G147,Crosswalks!$A$44:$B$55,2)</f>
        <v>Water Availability: Quality and Quantity</v>
      </c>
    </row>
    <row r="148" spans="1:8" ht="60.75" thickBot="1" x14ac:dyDescent="0.3">
      <c r="A148" s="45" t="s">
        <v>3361</v>
      </c>
      <c r="B148" s="46" t="s">
        <v>2894</v>
      </c>
      <c r="C148" s="61" t="s">
        <v>2893</v>
      </c>
      <c r="D148" s="49">
        <v>2014</v>
      </c>
      <c r="E148" s="51" t="s">
        <v>78</v>
      </c>
      <c r="F148" s="51" t="s">
        <v>92</v>
      </c>
      <c r="G148" s="53" t="s">
        <v>3329</v>
      </c>
      <c r="H148" s="53" t="str">
        <f>VLOOKUP(G148,Crosswalks!$A$44:$B$55,2)</f>
        <v>Responding to Climate Variability</v>
      </c>
    </row>
    <row r="149" spans="1:8" ht="60.75" thickBot="1" x14ac:dyDescent="0.3">
      <c r="A149" s="55" t="s">
        <v>3101</v>
      </c>
      <c r="B149" s="56" t="s">
        <v>3102</v>
      </c>
      <c r="C149" s="56" t="s">
        <v>2893</v>
      </c>
      <c r="D149" s="56">
        <v>2014</v>
      </c>
      <c r="E149" s="51"/>
      <c r="F149" s="27" t="s">
        <v>90</v>
      </c>
      <c r="G149" s="53" t="str">
        <f>VLOOKUP(F149,Crosswalks!$B$11:$D$34,3)</f>
        <v>1D</v>
      </c>
      <c r="H149" s="53" t="str">
        <f>VLOOKUP(G149,Crosswalks!$A$44:$B$55,2)</f>
        <v>Consumer and Industry Outreach, Policy, Markets, and Trade</v>
      </c>
    </row>
    <row r="150" spans="1:8" ht="90.75" thickBot="1" x14ac:dyDescent="0.3">
      <c r="A150" s="55" t="s">
        <v>3103</v>
      </c>
      <c r="B150" s="56" t="s">
        <v>3104</v>
      </c>
      <c r="C150" s="56" t="s">
        <v>2893</v>
      </c>
      <c r="D150" s="56">
        <v>2014</v>
      </c>
      <c r="E150" s="51"/>
      <c r="F150" s="27" t="s">
        <v>92</v>
      </c>
      <c r="G150" s="53" t="s">
        <v>3329</v>
      </c>
      <c r="H150" s="53" t="str">
        <f>VLOOKUP(G150,Crosswalks!$A$44:$B$55,2)</f>
        <v>Responding to Climate Variability</v>
      </c>
    </row>
    <row r="151" spans="1:8" ht="45.75" thickBot="1" x14ac:dyDescent="0.3">
      <c r="A151" s="45" t="s">
        <v>3362</v>
      </c>
      <c r="B151" s="46" t="s">
        <v>2871</v>
      </c>
      <c r="C151" s="61" t="s">
        <v>3</v>
      </c>
      <c r="D151" s="49">
        <v>2014</v>
      </c>
      <c r="E151" s="51" t="s">
        <v>169</v>
      </c>
      <c r="F151" s="51" t="s">
        <v>495</v>
      </c>
      <c r="G151" s="53" t="str">
        <f>VLOOKUP(F151,Crosswalks!$B$11:$D$34,3)</f>
        <v>1D</v>
      </c>
      <c r="H151" s="53" t="str">
        <f>VLOOKUP(G151,Crosswalks!$A$44:$B$55,2)</f>
        <v>Consumer and Industry Outreach, Policy, Markets, and Trade</v>
      </c>
    </row>
    <row r="152" spans="1:8" ht="30.75" thickBot="1" x14ac:dyDescent="0.3">
      <c r="A152" s="55" t="s">
        <v>2961</v>
      </c>
      <c r="B152" s="56" t="s">
        <v>2962</v>
      </c>
      <c r="C152" s="56" t="s">
        <v>3</v>
      </c>
      <c r="D152" s="56">
        <v>2014</v>
      </c>
      <c r="E152" s="51"/>
      <c r="F152" s="27" t="s">
        <v>94</v>
      </c>
      <c r="G152" s="53">
        <f>VLOOKUP(F152,Crosswalks!$B$11:$D$34,3)</f>
        <v>7</v>
      </c>
      <c r="H152" s="53" t="str">
        <f>VLOOKUP(G152,Crosswalks!$A$44:$B$55,2)</f>
        <v>Rural-Urban Interdependence and Prosperity</v>
      </c>
    </row>
    <row r="153" spans="1:8" ht="30.75" thickBot="1" x14ac:dyDescent="0.3">
      <c r="A153" s="44" t="s">
        <v>497</v>
      </c>
      <c r="B153" s="46" t="s">
        <v>501</v>
      </c>
      <c r="C153" s="61" t="s">
        <v>3</v>
      </c>
      <c r="D153" s="49">
        <v>2014</v>
      </c>
      <c r="E153" s="51" t="s">
        <v>169</v>
      </c>
      <c r="F153" s="51" t="s">
        <v>495</v>
      </c>
      <c r="G153" s="53" t="str">
        <f>VLOOKUP(F153,Crosswalks!$B$11:$D$34,3)</f>
        <v>1D</v>
      </c>
      <c r="H153" s="53" t="str">
        <f>VLOOKUP(G153,Crosswalks!$A$44:$B$55,2)</f>
        <v>Consumer and Industry Outreach, Policy, Markets, and Trade</v>
      </c>
    </row>
    <row r="154" spans="1:8" ht="30.75" thickBot="1" x14ac:dyDescent="0.3">
      <c r="A154" s="44" t="s">
        <v>115</v>
      </c>
      <c r="B154" s="46" t="s">
        <v>502</v>
      </c>
      <c r="C154" s="61" t="s">
        <v>503</v>
      </c>
      <c r="D154" s="49">
        <v>2014</v>
      </c>
      <c r="E154" s="51" t="s">
        <v>169</v>
      </c>
      <c r="F154" s="51" t="s">
        <v>81</v>
      </c>
      <c r="G154" s="53" t="s">
        <v>3298</v>
      </c>
      <c r="H154" s="53" t="str">
        <f>VLOOKUP(G154,Crosswalks!$A$44:$B$55,2)</f>
        <v>Consumer and Industry Outreach, Policy, Markets, and Trade</v>
      </c>
    </row>
    <row r="155" spans="1:8" ht="30.75" thickBot="1" x14ac:dyDescent="0.3">
      <c r="A155" s="55" t="s">
        <v>3028</v>
      </c>
      <c r="B155" s="56" t="s">
        <v>3029</v>
      </c>
      <c r="C155" s="56" t="s">
        <v>34</v>
      </c>
      <c r="D155" s="56">
        <v>2014</v>
      </c>
      <c r="E155" s="51"/>
      <c r="F155" s="27" t="s">
        <v>495</v>
      </c>
      <c r="G155" s="53" t="str">
        <f>VLOOKUP(F155,Crosswalks!$B$11:$D$34,3)</f>
        <v>1D</v>
      </c>
      <c r="H155" s="53" t="str">
        <f>VLOOKUP(G155,Crosswalks!$A$44:$B$55,2)</f>
        <v>Consumer and Industry Outreach, Policy, Markets, and Trade</v>
      </c>
    </row>
    <row r="156" spans="1:8" ht="30.75" thickBot="1" x14ac:dyDescent="0.3">
      <c r="A156" s="45" t="s">
        <v>2842</v>
      </c>
      <c r="B156" s="46" t="s">
        <v>2843</v>
      </c>
      <c r="C156" s="61" t="s">
        <v>2844</v>
      </c>
      <c r="D156" s="49">
        <v>2014</v>
      </c>
      <c r="E156" s="51" t="s">
        <v>124</v>
      </c>
      <c r="F156" s="51" t="s">
        <v>83</v>
      </c>
      <c r="G156" s="53">
        <f>VLOOKUP(F156,Crosswalks!$B$11:$D$34,3)</f>
        <v>4</v>
      </c>
      <c r="H156" s="53" t="str">
        <f>VLOOKUP(G156,Crosswalks!$A$44:$B$55,2)</f>
        <v>Nutrition and Childhood Obesity</v>
      </c>
    </row>
    <row r="157" spans="1:8" ht="30.75" thickBot="1" x14ac:dyDescent="0.3">
      <c r="A157" s="55" t="s">
        <v>2944</v>
      </c>
      <c r="B157" s="56" t="s">
        <v>2945</v>
      </c>
      <c r="C157" s="56" t="s">
        <v>3165</v>
      </c>
      <c r="D157" s="56">
        <v>2014</v>
      </c>
      <c r="E157" s="51"/>
      <c r="F157" s="27" t="s">
        <v>83</v>
      </c>
      <c r="G157" s="53">
        <f>VLOOKUP(F157,Crosswalks!$B$11:$D$34,3)</f>
        <v>4</v>
      </c>
      <c r="H157" s="53" t="str">
        <f>VLOOKUP(G157,Crosswalks!$A$44:$B$55,2)</f>
        <v>Nutrition and Childhood Obesity</v>
      </c>
    </row>
    <row r="158" spans="1:8" ht="30.75" thickBot="1" x14ac:dyDescent="0.3">
      <c r="A158" s="44" t="s">
        <v>2826</v>
      </c>
      <c r="B158" s="46" t="s">
        <v>2827</v>
      </c>
      <c r="C158" s="61" t="s">
        <v>2828</v>
      </c>
      <c r="D158" s="49">
        <v>2014</v>
      </c>
      <c r="E158" s="51" t="s">
        <v>124</v>
      </c>
      <c r="F158" s="51" t="s">
        <v>83</v>
      </c>
      <c r="G158" s="53">
        <f>VLOOKUP(F158,Crosswalks!$B$11:$D$34,3)</f>
        <v>4</v>
      </c>
      <c r="H158" s="53" t="str">
        <f>VLOOKUP(G158,Crosswalks!$A$44:$B$55,2)</f>
        <v>Nutrition and Childhood Obesity</v>
      </c>
    </row>
    <row r="159" spans="1:8" ht="30.75" thickBot="1" x14ac:dyDescent="0.3">
      <c r="A159" s="45" t="s">
        <v>2851</v>
      </c>
      <c r="B159" s="46" t="s">
        <v>2852</v>
      </c>
      <c r="C159" s="61" t="s">
        <v>265</v>
      </c>
      <c r="D159" s="49">
        <v>2014</v>
      </c>
      <c r="E159" s="51" t="s">
        <v>124</v>
      </c>
      <c r="F159" s="51" t="s">
        <v>83</v>
      </c>
      <c r="G159" s="53">
        <f>VLOOKUP(F159,Crosswalks!$B$11:$D$34,3)</f>
        <v>4</v>
      </c>
      <c r="H159" s="53" t="str">
        <f>VLOOKUP(G159,Crosswalks!$A$44:$B$55,2)</f>
        <v>Nutrition and Childhood Obesity</v>
      </c>
    </row>
    <row r="160" spans="1:8" ht="30.75" thickBot="1" x14ac:dyDescent="0.3">
      <c r="A160" s="55" t="s">
        <v>197</v>
      </c>
      <c r="B160" s="56" t="s">
        <v>3085</v>
      </c>
      <c r="C160" s="56" t="s">
        <v>265</v>
      </c>
      <c r="D160" s="56">
        <v>2014</v>
      </c>
      <c r="E160" s="51"/>
      <c r="F160" s="27" t="s">
        <v>83</v>
      </c>
      <c r="G160" s="53">
        <f>VLOOKUP(F160,Crosswalks!$B$11:$D$34,3)</f>
        <v>4</v>
      </c>
      <c r="H160" s="53" t="str">
        <f>VLOOKUP(G160,Crosswalks!$A$44:$B$55,2)</f>
        <v>Nutrition and Childhood Obesity</v>
      </c>
    </row>
    <row r="161" spans="1:8" ht="15.75" thickBot="1" x14ac:dyDescent="0.3">
      <c r="A161" s="44" t="s">
        <v>473</v>
      </c>
      <c r="B161" s="46" t="s">
        <v>500</v>
      </c>
      <c r="C161" s="61" t="s">
        <v>20</v>
      </c>
      <c r="D161" s="49">
        <v>2014</v>
      </c>
      <c r="E161" s="51" t="s">
        <v>169</v>
      </c>
      <c r="F161" s="51" t="s">
        <v>83</v>
      </c>
      <c r="G161" s="53">
        <f>VLOOKUP(F161,Crosswalks!$B$11:$D$34,3)</f>
        <v>4</v>
      </c>
      <c r="H161" s="53" t="str">
        <f>VLOOKUP(G161,Crosswalks!$A$44:$B$55,2)</f>
        <v>Nutrition and Childhood Obesity</v>
      </c>
    </row>
    <row r="162" spans="1:8" ht="30.75" thickBot="1" x14ac:dyDescent="0.3">
      <c r="A162" s="55" t="s">
        <v>473</v>
      </c>
      <c r="B162" s="56" t="s">
        <v>2981</v>
      </c>
      <c r="C162" s="56" t="s">
        <v>20</v>
      </c>
      <c r="D162" s="56">
        <v>2014</v>
      </c>
      <c r="E162" s="51"/>
      <c r="F162" s="27" t="s">
        <v>83</v>
      </c>
      <c r="G162" s="53">
        <f>VLOOKUP(F162,Crosswalks!$B$11:$D$34,3)</f>
        <v>4</v>
      </c>
      <c r="H162" s="53" t="str">
        <f>VLOOKUP(G162,Crosswalks!$A$44:$B$55,2)</f>
        <v>Nutrition and Childhood Obesity</v>
      </c>
    </row>
    <row r="163" spans="1:8" ht="45.75" thickBot="1" x14ac:dyDescent="0.3">
      <c r="A163" s="44" t="s">
        <v>190</v>
      </c>
      <c r="B163" s="46" t="s">
        <v>460</v>
      </c>
      <c r="C163" s="61" t="s">
        <v>461</v>
      </c>
      <c r="D163" s="49">
        <v>2014</v>
      </c>
      <c r="E163" s="51" t="s">
        <v>124</v>
      </c>
      <c r="F163" s="51" t="s">
        <v>83</v>
      </c>
      <c r="G163" s="53">
        <f>VLOOKUP(F163,Crosswalks!$B$11:$D$34,3)</f>
        <v>4</v>
      </c>
      <c r="H163" s="53" t="str">
        <f>VLOOKUP(G163,Crosswalks!$A$44:$B$55,2)</f>
        <v>Nutrition and Childhood Obesity</v>
      </c>
    </row>
    <row r="164" spans="1:8" ht="30.75" thickBot="1" x14ac:dyDescent="0.3">
      <c r="A164" s="44" t="s">
        <v>1029</v>
      </c>
      <c r="B164" s="46" t="s">
        <v>530</v>
      </c>
      <c r="C164" s="61" t="s">
        <v>10</v>
      </c>
      <c r="D164" s="49">
        <v>2014</v>
      </c>
      <c r="E164" s="51" t="s">
        <v>169</v>
      </c>
      <c r="F164" s="51" t="s">
        <v>89</v>
      </c>
      <c r="G164" s="53" t="str">
        <f>VLOOKUP(F164,Crosswalks!$B$11:$D$34,3)</f>
        <v>1D</v>
      </c>
      <c r="H164" s="53" t="str">
        <f>VLOOKUP(G164,Crosswalks!$A$44:$B$55,2)</f>
        <v>Consumer and Industry Outreach, Policy, Markets, and Trade</v>
      </c>
    </row>
    <row r="165" spans="1:8" ht="45.75" thickBot="1" x14ac:dyDescent="0.3">
      <c r="A165" s="55" t="s">
        <v>3074</v>
      </c>
      <c r="B165" s="56" t="s">
        <v>3075</v>
      </c>
      <c r="C165" s="56" t="s">
        <v>2865</v>
      </c>
      <c r="D165" s="56">
        <v>2014</v>
      </c>
      <c r="E165" s="51"/>
      <c r="F165" s="27" t="s">
        <v>92</v>
      </c>
      <c r="G165" s="53" t="s">
        <v>3333</v>
      </c>
      <c r="H165" s="53" t="str">
        <f>VLOOKUP(G165,Crosswalks!$A$44:$B$55,2)</f>
        <v>Water Availability: Quality and Quantity</v>
      </c>
    </row>
    <row r="166" spans="1:8" ht="30.75" thickBot="1" x14ac:dyDescent="0.3">
      <c r="A166" s="44" t="s">
        <v>463</v>
      </c>
      <c r="B166" s="46" t="s">
        <v>466</v>
      </c>
      <c r="C166" s="61" t="s">
        <v>467</v>
      </c>
      <c r="D166" s="49">
        <v>2014</v>
      </c>
      <c r="E166" s="51" t="s">
        <v>169</v>
      </c>
      <c r="F166" s="51" t="s">
        <v>81</v>
      </c>
      <c r="G166" s="53" t="s">
        <v>3298</v>
      </c>
      <c r="H166" s="53" t="str">
        <f>VLOOKUP(G166,Crosswalks!$A$44:$B$55,2)</f>
        <v>Consumer and Industry Outreach, Policy, Markets, and Trade</v>
      </c>
    </row>
    <row r="167" spans="1:8" ht="30.75" thickBot="1" x14ac:dyDescent="0.3">
      <c r="A167" s="55" t="s">
        <v>2917</v>
      </c>
      <c r="B167" s="56" t="s">
        <v>2918</v>
      </c>
      <c r="C167" s="56" t="s">
        <v>467</v>
      </c>
      <c r="D167" s="56">
        <v>2014</v>
      </c>
      <c r="E167" s="51"/>
      <c r="F167" s="27" t="s">
        <v>95</v>
      </c>
      <c r="G167" s="53" t="str">
        <f>VLOOKUP(F167,Crosswalks!$B$11:$D$34,3)</f>
        <v>1d</v>
      </c>
      <c r="H167" s="53" t="str">
        <f>VLOOKUP(G167,Crosswalks!$A$44:$B$55,2)</f>
        <v>Consumer and Industry Outreach, Policy, Markets, and Trade</v>
      </c>
    </row>
    <row r="168" spans="1:8" ht="30.75" thickBot="1" x14ac:dyDescent="0.3">
      <c r="A168" s="44" t="s">
        <v>474</v>
      </c>
      <c r="B168" s="46" t="s">
        <v>475</v>
      </c>
      <c r="C168" s="61" t="s">
        <v>27</v>
      </c>
      <c r="D168" s="49">
        <v>2014</v>
      </c>
      <c r="E168" s="51" t="s">
        <v>169</v>
      </c>
      <c r="F168" s="51" t="s">
        <v>82</v>
      </c>
      <c r="G168" s="53" t="str">
        <f>VLOOKUP(F168,Crosswalks!$B$11:$D$34,3)</f>
        <v>1A</v>
      </c>
      <c r="H168" s="53" t="str">
        <f>VLOOKUP(G168,Crosswalks!$A$44:$B$55,2)</f>
        <v>Crop and Animal Production</v>
      </c>
    </row>
    <row r="169" spans="1:8" ht="45.75" thickBot="1" x14ac:dyDescent="0.3">
      <c r="A169" s="45" t="s">
        <v>3363</v>
      </c>
      <c r="B169" s="46" t="s">
        <v>2880</v>
      </c>
      <c r="C169" s="61" t="s">
        <v>18</v>
      </c>
      <c r="D169" s="49">
        <v>2014</v>
      </c>
      <c r="E169" s="51" t="s">
        <v>78</v>
      </c>
      <c r="F169" s="51" t="s">
        <v>92</v>
      </c>
      <c r="G169" s="53" t="s">
        <v>3335</v>
      </c>
      <c r="H169" s="53" t="str">
        <f>VLOOKUP(G169,Crosswalks!$A$44:$B$55,2)</f>
        <v>Landscape-Scale Conservation and Managemen</v>
      </c>
    </row>
    <row r="170" spans="1:8" ht="30.75" thickBot="1" x14ac:dyDescent="0.3">
      <c r="A170" s="55" t="s">
        <v>3017</v>
      </c>
      <c r="B170" s="56" t="s">
        <v>3018</v>
      </c>
      <c r="C170" s="56" t="s">
        <v>10</v>
      </c>
      <c r="D170" s="56">
        <v>2014</v>
      </c>
      <c r="E170" s="51"/>
      <c r="F170" s="27" t="s">
        <v>81</v>
      </c>
      <c r="G170" s="53" t="s">
        <v>3329</v>
      </c>
      <c r="H170" s="53" t="str">
        <f>VLOOKUP(G170,Crosswalks!$A$44:$B$55,2)</f>
        <v>Responding to Climate Variability</v>
      </c>
    </row>
    <row r="171" spans="1:8" ht="45.75" thickBot="1" x14ac:dyDescent="0.3">
      <c r="A171" s="55" t="s">
        <v>3110</v>
      </c>
      <c r="B171" s="56" t="s">
        <v>3111</v>
      </c>
      <c r="C171" s="56" t="s">
        <v>322</v>
      </c>
      <c r="D171" s="56">
        <v>2014</v>
      </c>
      <c r="E171" s="51"/>
      <c r="F171" s="27" t="s">
        <v>92</v>
      </c>
      <c r="G171" s="53" t="s">
        <v>3333</v>
      </c>
      <c r="H171" s="53" t="str">
        <f>VLOOKUP(G171,Crosswalks!$A$44:$B$55,2)</f>
        <v>Water Availability: Quality and Quantity</v>
      </c>
    </row>
    <row r="172" spans="1:8" ht="45.75" thickBot="1" x14ac:dyDescent="0.3">
      <c r="A172" s="55" t="s">
        <v>3036</v>
      </c>
      <c r="B172" s="56" t="s">
        <v>3037</v>
      </c>
      <c r="C172" s="56" t="s">
        <v>228</v>
      </c>
      <c r="D172" s="56">
        <v>2014</v>
      </c>
      <c r="E172" s="51"/>
      <c r="F172" s="27" t="s">
        <v>83</v>
      </c>
      <c r="G172" s="53">
        <f>VLOOKUP(F172,Crosswalks!$B$11:$D$34,3)</f>
        <v>4</v>
      </c>
      <c r="H172" s="53" t="str">
        <f>VLOOKUP(G172,Crosswalks!$A$44:$B$55,2)</f>
        <v>Nutrition and Childhood Obesity</v>
      </c>
    </row>
    <row r="173" spans="1:8" ht="45.75" thickBot="1" x14ac:dyDescent="0.3">
      <c r="A173" s="45" t="s">
        <v>3364</v>
      </c>
      <c r="B173" s="46" t="s">
        <v>2900</v>
      </c>
      <c r="C173" s="61" t="s">
        <v>59</v>
      </c>
      <c r="D173" s="49">
        <v>2014</v>
      </c>
      <c r="E173" s="51" t="s">
        <v>391</v>
      </c>
      <c r="F173" s="51" t="s">
        <v>81</v>
      </c>
      <c r="G173" s="53" t="s">
        <v>3335</v>
      </c>
      <c r="H173" s="53" t="str">
        <f>VLOOKUP(G173,Crosswalks!$A$44:$B$55,2)</f>
        <v>Landscape-Scale Conservation and Managemen</v>
      </c>
    </row>
    <row r="174" spans="1:8" ht="30.75" thickBot="1" x14ac:dyDescent="0.3">
      <c r="A174" s="44" t="s">
        <v>1060</v>
      </c>
      <c r="B174" s="46" t="s">
        <v>480</v>
      </c>
      <c r="C174" s="61" t="s">
        <v>223</v>
      </c>
      <c r="D174" s="49">
        <v>2014</v>
      </c>
      <c r="E174" s="51" t="s">
        <v>169</v>
      </c>
      <c r="F174" s="51" t="s">
        <v>90</v>
      </c>
      <c r="G174" s="53" t="str">
        <f>VLOOKUP(F174,Crosswalks!$B$11:$D$34,3)</f>
        <v>1D</v>
      </c>
      <c r="H174" s="53" t="str">
        <f>VLOOKUP(G174,Crosswalks!$A$44:$B$55,2)</f>
        <v>Consumer and Industry Outreach, Policy, Markets, and Trade</v>
      </c>
    </row>
    <row r="175" spans="1:8" ht="30.75" thickBot="1" x14ac:dyDescent="0.3">
      <c r="A175" s="55" t="s">
        <v>3090</v>
      </c>
      <c r="B175" s="56" t="s">
        <v>3091</v>
      </c>
      <c r="C175" s="56" t="s">
        <v>223</v>
      </c>
      <c r="D175" s="56">
        <v>2014</v>
      </c>
      <c r="E175" s="51"/>
      <c r="F175" s="27" t="s">
        <v>90</v>
      </c>
      <c r="G175" s="53" t="str">
        <f>VLOOKUP(F175,Crosswalks!$B$11:$D$34,3)</f>
        <v>1D</v>
      </c>
      <c r="H175" s="53" t="str">
        <f>VLOOKUP(G175,Crosswalks!$A$44:$B$55,2)</f>
        <v>Consumer and Industry Outreach, Policy, Markets, and Trade</v>
      </c>
    </row>
    <row r="176" spans="1:8" ht="30.75" thickBot="1" x14ac:dyDescent="0.3">
      <c r="A176" s="45" t="s">
        <v>2954</v>
      </c>
      <c r="B176" s="46" t="s">
        <v>2881</v>
      </c>
      <c r="C176" s="61" t="s">
        <v>333</v>
      </c>
      <c r="D176" s="49">
        <v>2014</v>
      </c>
      <c r="E176" s="51" t="s">
        <v>78</v>
      </c>
      <c r="F176" s="51" t="s">
        <v>94</v>
      </c>
      <c r="G176" s="53">
        <f>VLOOKUP(F176,Crosswalks!$B$11:$D$34,3)</f>
        <v>7</v>
      </c>
      <c r="H176" s="53" t="str">
        <f>VLOOKUP(G176,Crosswalks!$A$44:$B$55,2)</f>
        <v>Rural-Urban Interdependence and Prosperity</v>
      </c>
    </row>
    <row r="177" spans="1:8" ht="30.75" thickBot="1" x14ac:dyDescent="0.3">
      <c r="A177" s="55" t="s">
        <v>2954</v>
      </c>
      <c r="B177" s="56" t="s">
        <v>447</v>
      </c>
      <c r="C177" s="56" t="s">
        <v>333</v>
      </c>
      <c r="D177" s="56">
        <v>2014</v>
      </c>
      <c r="E177" s="51"/>
      <c r="F177" s="27" t="s">
        <v>94</v>
      </c>
      <c r="G177" s="53">
        <f>VLOOKUP(F177,Crosswalks!$B$11:$D$34,3)</f>
        <v>7</v>
      </c>
      <c r="H177" s="53" t="str">
        <f>VLOOKUP(G177,Crosswalks!$A$44:$B$55,2)</f>
        <v>Rural-Urban Interdependence and Prosperity</v>
      </c>
    </row>
    <row r="178" spans="1:8" ht="30.75" thickBot="1" x14ac:dyDescent="0.3">
      <c r="A178" s="45" t="s">
        <v>2847</v>
      </c>
      <c r="B178" s="46" t="s">
        <v>2848</v>
      </c>
      <c r="C178" s="61" t="s">
        <v>192</v>
      </c>
      <c r="D178" s="49">
        <v>2014</v>
      </c>
      <c r="E178" s="51" t="s">
        <v>124</v>
      </c>
      <c r="F178" s="51" t="s">
        <v>83</v>
      </c>
      <c r="G178" s="53">
        <f>VLOOKUP(F178,Crosswalks!$B$11:$D$34,3)</f>
        <v>4</v>
      </c>
      <c r="H178" s="53" t="str">
        <f>VLOOKUP(G178,Crosswalks!$A$44:$B$55,2)</f>
        <v>Nutrition and Childhood Obesity</v>
      </c>
    </row>
    <row r="179" spans="1:8" ht="30.75" thickBot="1" x14ac:dyDescent="0.3">
      <c r="A179" s="55" t="s">
        <v>2948</v>
      </c>
      <c r="B179" s="56" t="s">
        <v>2949</v>
      </c>
      <c r="C179" s="56" t="s">
        <v>3166</v>
      </c>
      <c r="D179" s="56">
        <v>2014</v>
      </c>
      <c r="E179" s="51"/>
      <c r="F179" s="27" t="s">
        <v>83</v>
      </c>
      <c r="G179" s="53">
        <f>VLOOKUP(F179,Crosswalks!$B$11:$D$34,3)</f>
        <v>4</v>
      </c>
      <c r="H179" s="53" t="str">
        <f>VLOOKUP(G179,Crosswalks!$A$44:$B$55,2)</f>
        <v>Nutrition and Childhood Obesity</v>
      </c>
    </row>
    <row r="180" spans="1:8" ht="30.75" thickBot="1" x14ac:dyDescent="0.3">
      <c r="A180" s="44" t="s">
        <v>427</v>
      </c>
      <c r="B180" s="46" t="s">
        <v>436</v>
      </c>
      <c r="C180" s="61" t="s">
        <v>345</v>
      </c>
      <c r="D180" s="49">
        <v>2014</v>
      </c>
      <c r="E180" s="51" t="s">
        <v>78</v>
      </c>
      <c r="F180" s="51" t="s">
        <v>92</v>
      </c>
      <c r="G180" s="53" t="s">
        <v>3335</v>
      </c>
      <c r="H180" s="53" t="str">
        <f>VLOOKUP(G180,Crosswalks!$A$44:$B$55,2)</f>
        <v>Landscape-Scale Conservation and Managemen</v>
      </c>
    </row>
    <row r="181" spans="1:8" ht="30.75" thickBot="1" x14ac:dyDescent="0.3">
      <c r="A181" s="55" t="s">
        <v>2971</v>
      </c>
      <c r="B181" s="56" t="s">
        <v>2972</v>
      </c>
      <c r="C181" s="56" t="s">
        <v>345</v>
      </c>
      <c r="D181" s="56">
        <v>2014</v>
      </c>
      <c r="E181" s="51"/>
      <c r="F181" s="27" t="s">
        <v>83</v>
      </c>
      <c r="G181" s="53">
        <f>VLOOKUP(F181,Crosswalks!$B$11:$D$34,3)</f>
        <v>4</v>
      </c>
      <c r="H181" s="53" t="str">
        <f>VLOOKUP(G181,Crosswalks!$A$44:$B$55,2)</f>
        <v>Nutrition and Childhood Obesity</v>
      </c>
    </row>
    <row r="182" spans="1:8" ht="15.75" thickBot="1" x14ac:dyDescent="0.3">
      <c r="A182" s="44" t="s">
        <v>486</v>
      </c>
      <c r="B182" s="46" t="s">
        <v>487</v>
      </c>
      <c r="C182" s="61" t="s">
        <v>489</v>
      </c>
      <c r="D182" s="49">
        <v>2014</v>
      </c>
      <c r="E182" s="51" t="s">
        <v>169</v>
      </c>
      <c r="F182" s="51" t="s">
        <v>95</v>
      </c>
      <c r="G182" s="53" t="str">
        <f>VLOOKUP(F182,Crosswalks!$B$11:$D$34,3)</f>
        <v>1d</v>
      </c>
      <c r="H182" s="53" t="str">
        <f>VLOOKUP(G182,Crosswalks!$A$44:$B$55,2)</f>
        <v>Consumer and Industry Outreach, Policy, Markets, and Trade</v>
      </c>
    </row>
    <row r="183" spans="1:8" ht="30.75" thickBot="1" x14ac:dyDescent="0.3">
      <c r="A183" s="44" t="s">
        <v>532</v>
      </c>
      <c r="B183" s="48" t="s">
        <v>531</v>
      </c>
      <c r="C183" s="61" t="s">
        <v>10</v>
      </c>
      <c r="D183" s="49">
        <v>2014</v>
      </c>
      <c r="E183" s="51" t="s">
        <v>124</v>
      </c>
      <c r="F183" s="51" t="s">
        <v>83</v>
      </c>
      <c r="G183" s="53">
        <f>VLOOKUP(F183,Crosswalks!$B$11:$D$34,3)</f>
        <v>4</v>
      </c>
      <c r="H183" s="53" t="str">
        <f>VLOOKUP(G183,Crosswalks!$A$44:$B$55,2)</f>
        <v>Nutrition and Childhood Obesity</v>
      </c>
    </row>
    <row r="184" spans="1:8" ht="30.75" thickBot="1" x14ac:dyDescent="0.3">
      <c r="A184" s="55" t="s">
        <v>3038</v>
      </c>
      <c r="B184" s="56" t="s">
        <v>3039</v>
      </c>
      <c r="C184" s="56" t="s">
        <v>10</v>
      </c>
      <c r="D184" s="56">
        <v>2014</v>
      </c>
      <c r="E184" s="51"/>
      <c r="F184" s="27" t="s">
        <v>83</v>
      </c>
      <c r="G184" s="53">
        <f>VLOOKUP(F184,Crosswalks!$B$11:$D$34,3)</f>
        <v>4</v>
      </c>
      <c r="H184" s="53" t="str">
        <f>VLOOKUP(G184,Crosswalks!$A$44:$B$55,2)</f>
        <v>Nutrition and Childhood Obesity</v>
      </c>
    </row>
    <row r="185" spans="1:8" ht="30.75" thickBot="1" x14ac:dyDescent="0.3">
      <c r="A185" s="44" t="s">
        <v>1079</v>
      </c>
      <c r="B185" s="46" t="s">
        <v>421</v>
      </c>
      <c r="C185" s="61" t="s">
        <v>51</v>
      </c>
      <c r="D185" s="49">
        <v>2014</v>
      </c>
      <c r="E185" s="51" t="s">
        <v>78</v>
      </c>
      <c r="F185" s="51" t="s">
        <v>92</v>
      </c>
      <c r="G185" s="53" t="s">
        <v>3335</v>
      </c>
      <c r="H185" s="53" t="str">
        <f>VLOOKUP(G185,Crosswalks!$A$44:$B$55,2)</f>
        <v>Landscape-Scale Conservation and Managemen</v>
      </c>
    </row>
    <row r="186" spans="1:8" ht="30.75" thickBot="1" x14ac:dyDescent="0.3">
      <c r="A186" s="45" t="s">
        <v>3365</v>
      </c>
      <c r="B186" s="46" t="s">
        <v>2901</v>
      </c>
      <c r="C186" s="61" t="s">
        <v>18</v>
      </c>
      <c r="D186" s="49">
        <v>2014</v>
      </c>
      <c r="E186" s="51" t="s">
        <v>78</v>
      </c>
      <c r="F186" s="51" t="s">
        <v>92</v>
      </c>
      <c r="G186" s="53" t="str">
        <f>VLOOKUP(F186,Crosswalks!$B$11:$D$34,3)</f>
        <v>Check</v>
      </c>
      <c r="H186" s="53" t="str">
        <f>VLOOKUP(G186,Crosswalks!$A$44:$B$55,2)</f>
        <v>Landscape-Scale Conservation and Managemen</v>
      </c>
    </row>
    <row r="187" spans="1:8" ht="30.75" thickBot="1" x14ac:dyDescent="0.3">
      <c r="A187" s="55" t="s">
        <v>2908</v>
      </c>
      <c r="B187" s="56" t="s">
        <v>413</v>
      </c>
      <c r="C187" s="56" t="s">
        <v>288</v>
      </c>
      <c r="D187" s="56">
        <v>2014</v>
      </c>
      <c r="E187" s="51"/>
      <c r="F187" s="27" t="s">
        <v>96</v>
      </c>
      <c r="G187" s="53" t="str">
        <f>VLOOKUP(F187,Crosswalks!$B$11:$D$34,3)</f>
        <v>Check</v>
      </c>
      <c r="H187" s="53" t="str">
        <f>VLOOKUP(G187,Crosswalks!$A$44:$B$55,2)</f>
        <v>Landscape-Scale Conservation and Managemen</v>
      </c>
    </row>
    <row r="188" spans="1:8" ht="30.75" thickBot="1" x14ac:dyDescent="0.3">
      <c r="A188" s="45" t="s">
        <v>2936</v>
      </c>
      <c r="B188" s="46" t="s">
        <v>2879</v>
      </c>
      <c r="C188" s="61" t="s">
        <v>10</v>
      </c>
      <c r="D188" s="49">
        <v>2014</v>
      </c>
      <c r="E188" s="51" t="s">
        <v>78</v>
      </c>
      <c r="F188" s="51" t="s">
        <v>92</v>
      </c>
      <c r="G188" s="53" t="str">
        <f>VLOOKUP(F188,Crosswalks!$B$11:$D$34,3)</f>
        <v>Check</v>
      </c>
      <c r="H188" s="53" t="str">
        <f>VLOOKUP(G188,Crosswalks!$A$44:$B$55,2)</f>
        <v>Landscape-Scale Conservation and Managemen</v>
      </c>
    </row>
    <row r="189" spans="1:8" ht="45.75" thickBot="1" x14ac:dyDescent="0.3">
      <c r="A189" s="44" t="s">
        <v>426</v>
      </c>
      <c r="B189" s="46" t="s">
        <v>431</v>
      </c>
      <c r="C189" s="61" t="s">
        <v>3</v>
      </c>
      <c r="D189" s="49">
        <v>2014</v>
      </c>
      <c r="E189" s="51" t="s">
        <v>78</v>
      </c>
      <c r="F189" s="51" t="s">
        <v>91</v>
      </c>
      <c r="G189" s="53" t="str">
        <f>VLOOKUP(F189,Crosswalks!$B$11:$D$34,3)</f>
        <v>1A</v>
      </c>
      <c r="H189" s="53" t="str">
        <f>VLOOKUP(G189,Crosswalks!$A$44:$B$55,2)</f>
        <v>Crop and Animal Production</v>
      </c>
    </row>
    <row r="190" spans="1:8" ht="60.75" thickBot="1" x14ac:dyDescent="0.3">
      <c r="A190" s="45" t="s">
        <v>3366</v>
      </c>
      <c r="B190" s="46" t="s">
        <v>2878</v>
      </c>
      <c r="C190" s="61" t="s">
        <v>3</v>
      </c>
      <c r="D190" s="49">
        <v>2014</v>
      </c>
      <c r="E190" s="51" t="s">
        <v>391</v>
      </c>
      <c r="F190" s="51" t="s">
        <v>91</v>
      </c>
      <c r="G190" s="53" t="str">
        <f>VLOOKUP(F190,Crosswalks!$B$11:$D$34,3)</f>
        <v>1A</v>
      </c>
      <c r="H190" s="53" t="str">
        <f>VLOOKUP(G190,Crosswalks!$A$44:$B$55,2)</f>
        <v>Crop and Animal Production</v>
      </c>
    </row>
    <row r="191" spans="1:8" ht="45.75" thickBot="1" x14ac:dyDescent="0.3">
      <c r="A191" s="55" t="s">
        <v>3051</v>
      </c>
      <c r="B191" s="56" t="s">
        <v>3052</v>
      </c>
      <c r="C191" s="56" t="s">
        <v>3</v>
      </c>
      <c r="D191" s="56">
        <v>2014</v>
      </c>
      <c r="E191" s="51"/>
      <c r="F191" s="27" t="s">
        <v>84</v>
      </c>
      <c r="G191" s="53" t="str">
        <f>VLOOKUP(F191,Crosswalks!$B$11:$D$34,3)</f>
        <v>1D</v>
      </c>
      <c r="H191" s="53" t="str">
        <f>VLOOKUP(G191,Crosswalks!$A$44:$B$55,2)</f>
        <v>Consumer and Industry Outreach, Policy, Markets, and Trade</v>
      </c>
    </row>
    <row r="192" spans="1:8" ht="30.75" thickBot="1" x14ac:dyDescent="0.3">
      <c r="A192" s="45" t="s">
        <v>3367</v>
      </c>
      <c r="B192" s="46" t="s">
        <v>2890</v>
      </c>
      <c r="C192" s="61" t="s">
        <v>10</v>
      </c>
      <c r="D192" s="49">
        <v>2014</v>
      </c>
      <c r="E192" s="51" t="s">
        <v>78</v>
      </c>
      <c r="F192" s="51" t="s">
        <v>81</v>
      </c>
      <c r="G192" s="53" t="str">
        <f>VLOOKUP(F192,Crosswalks!$B$11:$D$34,3)</f>
        <v>Check</v>
      </c>
      <c r="H192" s="53" t="str">
        <f>VLOOKUP(G192,Crosswalks!$A$44:$B$55,2)</f>
        <v>Landscape-Scale Conservation and Managemen</v>
      </c>
    </row>
    <row r="193" spans="1:8" ht="30.75" thickBot="1" x14ac:dyDescent="0.3">
      <c r="A193" s="44" t="s">
        <v>468</v>
      </c>
      <c r="B193" s="46" t="s">
        <v>469</v>
      </c>
      <c r="C193" s="61" t="s">
        <v>46</v>
      </c>
      <c r="D193" s="49">
        <v>2014</v>
      </c>
      <c r="E193" s="51" t="s">
        <v>169</v>
      </c>
      <c r="F193" s="51" t="s">
        <v>89</v>
      </c>
      <c r="G193" s="53" t="str">
        <f>VLOOKUP(F193,Crosswalks!$B$11:$D$34,3)</f>
        <v>1D</v>
      </c>
      <c r="H193" s="53" t="str">
        <f>VLOOKUP(G193,Crosswalks!$A$44:$B$55,2)</f>
        <v>Consumer and Industry Outreach, Policy, Markets, and Trade</v>
      </c>
    </row>
    <row r="194" spans="1:8" ht="30.75" thickBot="1" x14ac:dyDescent="0.3">
      <c r="A194" s="55" t="s">
        <v>2926</v>
      </c>
      <c r="B194" s="56" t="s">
        <v>2927</v>
      </c>
      <c r="C194" s="56" t="s">
        <v>46</v>
      </c>
      <c r="D194" s="56">
        <v>2014</v>
      </c>
      <c r="E194" s="51"/>
      <c r="F194" s="27" t="s">
        <v>89</v>
      </c>
      <c r="G194" s="53" t="str">
        <f>VLOOKUP(F194,Crosswalks!$B$11:$D$34,3)</f>
        <v>1D</v>
      </c>
      <c r="H194" s="53" t="str">
        <f>VLOOKUP(G194,Crosswalks!$A$44:$B$55,2)</f>
        <v>Consumer and Industry Outreach, Policy, Markets, and Trade</v>
      </c>
    </row>
    <row r="195" spans="1:8" ht="45.75" thickBot="1" x14ac:dyDescent="0.3">
      <c r="A195" s="45" t="s">
        <v>3368</v>
      </c>
      <c r="B195" s="46" t="s">
        <v>2858</v>
      </c>
      <c r="C195" s="61" t="s">
        <v>3186</v>
      </c>
      <c r="D195" s="49">
        <v>2014</v>
      </c>
      <c r="E195" s="51" t="s">
        <v>169</v>
      </c>
      <c r="F195" s="51" t="s">
        <v>95</v>
      </c>
      <c r="G195" s="53" t="str">
        <f>VLOOKUP(F195,Crosswalks!$B$11:$D$34,3)</f>
        <v>1d</v>
      </c>
      <c r="H195" s="53" t="str">
        <f>VLOOKUP(G195,Crosswalks!$A$44:$B$55,2)</f>
        <v>Consumer and Industry Outreach, Policy, Markets, and Trade</v>
      </c>
    </row>
    <row r="196" spans="1:8" ht="45.75" thickBot="1" x14ac:dyDescent="0.3">
      <c r="A196" s="55" t="s">
        <v>3155</v>
      </c>
      <c r="B196" s="56" t="s">
        <v>3156</v>
      </c>
      <c r="C196" s="56" t="s">
        <v>3185</v>
      </c>
      <c r="D196" s="56">
        <v>2014</v>
      </c>
      <c r="E196" s="51"/>
      <c r="F196" s="27" t="s">
        <v>95</v>
      </c>
      <c r="G196" s="53" t="str">
        <f>VLOOKUP(F196,Crosswalks!$B$11:$D$34,3)</f>
        <v>1d</v>
      </c>
      <c r="H196" s="53" t="str">
        <f>VLOOKUP(G196,Crosswalks!$A$44:$B$55,2)</f>
        <v>Consumer and Industry Outreach, Policy, Markets, and Trade</v>
      </c>
    </row>
    <row r="197" spans="1:8" ht="30.75" thickBot="1" x14ac:dyDescent="0.3">
      <c r="A197" s="45" t="s">
        <v>3369</v>
      </c>
      <c r="B197" s="46" t="s">
        <v>438</v>
      </c>
      <c r="C197" s="61" t="s">
        <v>3</v>
      </c>
      <c r="D197" s="49">
        <v>2014</v>
      </c>
      <c r="E197" s="51" t="s">
        <v>78</v>
      </c>
      <c r="F197" s="51" t="s">
        <v>91</v>
      </c>
      <c r="G197" s="53" t="str">
        <f>VLOOKUP(F197,Crosswalks!$B$11:$D$34,3)</f>
        <v>1A</v>
      </c>
      <c r="H197" s="53" t="str">
        <f>VLOOKUP(G197,Crosswalks!$A$44:$B$55,2)</f>
        <v>Crop and Animal Production</v>
      </c>
    </row>
    <row r="198" spans="1:8" ht="30.75" thickBot="1" x14ac:dyDescent="0.3">
      <c r="A198" s="45" t="s">
        <v>2856</v>
      </c>
      <c r="B198" s="46" t="s">
        <v>2857</v>
      </c>
      <c r="C198" s="61" t="s">
        <v>265</v>
      </c>
      <c r="D198" s="49">
        <v>2014</v>
      </c>
      <c r="E198" s="51" t="s">
        <v>124</v>
      </c>
      <c r="F198" s="51" t="s">
        <v>452</v>
      </c>
      <c r="G198" s="53" t="str">
        <f>VLOOKUP(F198,Crosswalks!$B$11:$D$34,3)</f>
        <v>Check</v>
      </c>
      <c r="H198" s="53" t="str">
        <f>VLOOKUP(G198,Crosswalks!$A$44:$B$55,2)</f>
        <v>Landscape-Scale Conservation and Managemen</v>
      </c>
    </row>
    <row r="199" spans="1:8" ht="30.75" thickBot="1" x14ac:dyDescent="0.3">
      <c r="A199" s="55" t="s">
        <v>3134</v>
      </c>
      <c r="B199" s="56" t="s">
        <v>3135</v>
      </c>
      <c r="C199" s="56" t="s">
        <v>265</v>
      </c>
      <c r="D199" s="56">
        <v>2014</v>
      </c>
      <c r="E199" s="51"/>
      <c r="F199" s="27" t="s">
        <v>452</v>
      </c>
      <c r="G199" s="53" t="str">
        <f>VLOOKUP(F199,Crosswalks!$B$11:$D$34,3)</f>
        <v>Check</v>
      </c>
      <c r="H199" s="53" t="str">
        <f>VLOOKUP(G199,Crosswalks!$A$44:$B$55,2)</f>
        <v>Landscape-Scale Conservation and Managemen</v>
      </c>
    </row>
    <row r="200" spans="1:8" s="57" customFormat="1" ht="30" x14ac:dyDescent="0.25">
      <c r="A200" s="27" t="s">
        <v>990</v>
      </c>
      <c r="B200" s="27" t="s">
        <v>2884</v>
      </c>
      <c r="C200" s="52" t="s">
        <v>10</v>
      </c>
      <c r="D200" s="32">
        <v>2014</v>
      </c>
      <c r="E200" s="51" t="s">
        <v>78</v>
      </c>
      <c r="F200" s="51" t="s">
        <v>92</v>
      </c>
      <c r="G200" s="53" t="str">
        <f>VLOOKUP(F200,Crosswalks!$B$11:$D$34,3)</f>
        <v>Check</v>
      </c>
      <c r="H200" s="53" t="str">
        <f>VLOOKUP(G200,Crosswalks!$A$44:$B$55,2)</f>
        <v>Landscape-Scale Conservation and Managemen</v>
      </c>
    </row>
    <row r="201" spans="1:8" s="57" customFormat="1" ht="45" x14ac:dyDescent="0.25">
      <c r="A201" s="60" t="s">
        <v>250</v>
      </c>
      <c r="B201" s="60" t="s">
        <v>3024</v>
      </c>
      <c r="C201" s="60" t="s">
        <v>10</v>
      </c>
      <c r="D201" s="60">
        <v>2014</v>
      </c>
      <c r="E201" s="51"/>
      <c r="F201" s="27" t="s">
        <v>92</v>
      </c>
      <c r="G201" s="53" t="str">
        <f>VLOOKUP(F201,Crosswalks!$B$11:$D$34,3)</f>
        <v>Check</v>
      </c>
      <c r="H201" s="53" t="str">
        <f>VLOOKUP(G201,Crosswalks!$A$44:$B$55,2)</f>
        <v>Landscape-Scale Conservation and Managemen</v>
      </c>
    </row>
    <row r="202" spans="1:8" s="57" customFormat="1" ht="45" x14ac:dyDescent="0.25">
      <c r="A202" s="60" t="s">
        <v>3124</v>
      </c>
      <c r="B202" s="60" t="s">
        <v>3125</v>
      </c>
      <c r="C202" s="60" t="s">
        <v>10</v>
      </c>
      <c r="D202" s="60">
        <v>2014</v>
      </c>
      <c r="E202" s="51"/>
      <c r="F202" s="27" t="s">
        <v>83</v>
      </c>
      <c r="G202" s="53">
        <f>VLOOKUP(F202,Crosswalks!$B$11:$D$34,3)</f>
        <v>4</v>
      </c>
      <c r="H202" s="53" t="str">
        <f>VLOOKUP(G202,Crosswalks!$A$44:$B$55,2)</f>
        <v>Nutrition and Childhood Obesity</v>
      </c>
    </row>
    <row r="203" spans="1:8" s="57" customFormat="1" ht="60" x14ac:dyDescent="0.25">
      <c r="A203" s="50" t="s">
        <v>186</v>
      </c>
      <c r="B203" s="27" t="s">
        <v>188</v>
      </c>
      <c r="C203" s="52" t="s">
        <v>189</v>
      </c>
      <c r="D203" s="32">
        <v>2014</v>
      </c>
      <c r="E203" s="51" t="s">
        <v>169</v>
      </c>
      <c r="F203" s="51" t="s">
        <v>95</v>
      </c>
      <c r="G203" s="53" t="str">
        <f>VLOOKUP(F203,Crosswalks!$B$11:$D$34,3)</f>
        <v>1d</v>
      </c>
      <c r="H203" s="53" t="str">
        <f>VLOOKUP(G203,Crosswalks!$A$44:$B$55,2)</f>
        <v>Consumer and Industry Outreach, Policy, Markets, and Trade</v>
      </c>
    </row>
    <row r="204" spans="1:8" s="57" customFormat="1" ht="30" x14ac:dyDescent="0.25">
      <c r="A204" s="27" t="s">
        <v>186</v>
      </c>
      <c r="B204" s="27" t="s">
        <v>2860</v>
      </c>
      <c r="C204" s="52" t="s">
        <v>106</v>
      </c>
      <c r="D204" s="32">
        <v>2014</v>
      </c>
      <c r="E204" s="51" t="s">
        <v>169</v>
      </c>
      <c r="F204" s="51" t="s">
        <v>90</v>
      </c>
      <c r="G204" s="53" t="str">
        <f>VLOOKUP(F204,Crosswalks!$B$11:$D$34,3)</f>
        <v>1D</v>
      </c>
      <c r="H204" s="53" t="str">
        <f>VLOOKUP(G204,Crosswalks!$A$44:$B$55,2)</f>
        <v>Consumer and Industry Outreach, Policy, Markets, and Trade</v>
      </c>
    </row>
    <row r="205" spans="1:8" s="57" customFormat="1" ht="30" x14ac:dyDescent="0.25">
      <c r="A205" s="60" t="s">
        <v>186</v>
      </c>
      <c r="B205" s="60" t="s">
        <v>3056</v>
      </c>
      <c r="C205" s="60" t="s">
        <v>3168</v>
      </c>
      <c r="D205" s="60">
        <v>2014</v>
      </c>
      <c r="E205" s="51"/>
      <c r="F205" s="27" t="s">
        <v>90</v>
      </c>
      <c r="G205" s="53" t="str">
        <f>VLOOKUP(F205,Crosswalks!$B$11:$D$34,3)</f>
        <v>1D</v>
      </c>
      <c r="H205" s="53" t="str">
        <f>VLOOKUP(G205,Crosswalks!$A$44:$B$55,2)</f>
        <v>Consumer and Industry Outreach, Policy, Markets, and Trade</v>
      </c>
    </row>
    <row r="206" spans="1:8" s="57" customFormat="1" ht="105" x14ac:dyDescent="0.25">
      <c r="A206" s="27" t="s">
        <v>2845</v>
      </c>
      <c r="B206" s="27" t="s">
        <v>2846</v>
      </c>
      <c r="C206" s="52" t="s">
        <v>2838</v>
      </c>
      <c r="D206" s="32">
        <v>2014</v>
      </c>
      <c r="E206" s="51" t="s">
        <v>124</v>
      </c>
      <c r="F206" s="51" t="s">
        <v>83</v>
      </c>
      <c r="G206" s="53">
        <f>VLOOKUP(F206,Crosswalks!$B$11:$D$34,3)</f>
        <v>4</v>
      </c>
      <c r="H206" s="53" t="str">
        <f>VLOOKUP(G206,Crosswalks!$A$44:$B$55,2)</f>
        <v>Nutrition and Childhood Obesity</v>
      </c>
    </row>
    <row r="207" spans="1:8" s="57" customFormat="1" ht="75" x14ac:dyDescent="0.25">
      <c r="A207" s="60" t="s">
        <v>2993</v>
      </c>
      <c r="B207" s="60" t="s">
        <v>2994</v>
      </c>
      <c r="C207" s="60" t="s">
        <v>2838</v>
      </c>
      <c r="D207" s="60">
        <v>2014</v>
      </c>
      <c r="E207" s="51"/>
      <c r="F207" s="27" t="s">
        <v>83</v>
      </c>
      <c r="G207" s="53">
        <f>VLOOKUP(F207,Crosswalks!$B$11:$D$34,3)</f>
        <v>4</v>
      </c>
      <c r="H207" s="53" t="str">
        <f>VLOOKUP(G207,Crosswalks!$A$44:$B$55,2)</f>
        <v>Nutrition and Childhood Obesity</v>
      </c>
    </row>
    <row r="208" spans="1:8" s="57" customFormat="1" ht="30" x14ac:dyDescent="0.25">
      <c r="A208" s="50" t="s">
        <v>499</v>
      </c>
      <c r="B208" s="27" t="s">
        <v>505</v>
      </c>
      <c r="C208" s="52" t="s">
        <v>312</v>
      </c>
      <c r="D208" s="32">
        <v>2014</v>
      </c>
      <c r="E208" s="51" t="s">
        <v>169</v>
      </c>
      <c r="F208" s="51" t="s">
        <v>90</v>
      </c>
      <c r="G208" s="53" t="str">
        <f>VLOOKUP(F208,Crosswalks!$B$11:$D$34,3)</f>
        <v>1D</v>
      </c>
      <c r="H208" s="53" t="str">
        <f>VLOOKUP(G208,Crosswalks!$A$44:$B$55,2)</f>
        <v>Consumer and Industry Outreach, Policy, Markets, and Trade</v>
      </c>
    </row>
    <row r="209" spans="1:8" s="57" customFormat="1" ht="45" x14ac:dyDescent="0.25">
      <c r="A209" s="60" t="s">
        <v>3141</v>
      </c>
      <c r="B209" s="60" t="s">
        <v>49</v>
      </c>
      <c r="C209" s="60" t="s">
        <v>10</v>
      </c>
      <c r="D209" s="60">
        <v>2014</v>
      </c>
      <c r="E209" s="51"/>
      <c r="F209" s="27" t="s">
        <v>81</v>
      </c>
      <c r="G209" s="53" t="str">
        <f>VLOOKUP(F209,Crosswalks!$B$11:$D$34,3)</f>
        <v>Check</v>
      </c>
      <c r="H209" s="53" t="str">
        <f>VLOOKUP(G209,Crosswalks!$A$44:$B$55,2)</f>
        <v>Landscape-Scale Conservation and Managemen</v>
      </c>
    </row>
    <row r="210" spans="1:8" s="57" customFormat="1" ht="30" x14ac:dyDescent="0.25">
      <c r="A210" s="60" t="s">
        <v>2954</v>
      </c>
      <c r="B210" s="60" t="s">
        <v>424</v>
      </c>
      <c r="C210" s="60" t="s">
        <v>425</v>
      </c>
      <c r="D210" s="60">
        <v>2014</v>
      </c>
      <c r="E210" s="51"/>
      <c r="F210" s="27" t="s">
        <v>94</v>
      </c>
      <c r="G210" s="53">
        <f>VLOOKUP(F210,Crosswalks!$B$11:$D$34,3)</f>
        <v>7</v>
      </c>
      <c r="H210" s="53" t="str">
        <f>VLOOKUP(G210,Crosswalks!$A$44:$B$55,2)</f>
        <v>Rural-Urban Interdependence and Prosperity</v>
      </c>
    </row>
    <row r="211" spans="1:8" s="57" customFormat="1" ht="45" x14ac:dyDescent="0.25">
      <c r="A211" s="27" t="s">
        <v>2834</v>
      </c>
      <c r="B211" s="27" t="s">
        <v>2835</v>
      </c>
      <c r="C211" s="52" t="s">
        <v>192</v>
      </c>
      <c r="D211" s="32">
        <v>2014</v>
      </c>
      <c r="E211" s="51" t="s">
        <v>124</v>
      </c>
      <c r="F211" s="51" t="s">
        <v>87</v>
      </c>
      <c r="G211" s="53">
        <f>VLOOKUP(F211,Crosswalks!$B$11:$D$34,3)</f>
        <v>4</v>
      </c>
      <c r="H211" s="53" t="str">
        <f>VLOOKUP(G211,Crosswalks!$A$44:$B$55,2)</f>
        <v>Nutrition and Childhood Obesity</v>
      </c>
    </row>
    <row r="212" spans="1:8" s="57" customFormat="1" ht="45" x14ac:dyDescent="0.25">
      <c r="A212" s="60" t="s">
        <v>2997</v>
      </c>
      <c r="B212" s="60" t="s">
        <v>2998</v>
      </c>
      <c r="C212" s="60" t="s">
        <v>192</v>
      </c>
      <c r="D212" s="60">
        <v>2014</v>
      </c>
      <c r="E212" s="51"/>
      <c r="F212" s="27" t="s">
        <v>87</v>
      </c>
      <c r="G212" s="53">
        <f>VLOOKUP(F212,Crosswalks!$B$11:$D$34,3)</f>
        <v>4</v>
      </c>
      <c r="H212" s="53" t="str">
        <f>VLOOKUP(G212,Crosswalks!$A$44:$B$55,2)</f>
        <v>Nutrition and Childhood Obesity</v>
      </c>
    </row>
    <row r="213" spans="1:8" s="57" customFormat="1" ht="45" x14ac:dyDescent="0.25">
      <c r="A213" s="50" t="s">
        <v>455</v>
      </c>
      <c r="B213" s="27" t="s">
        <v>457</v>
      </c>
      <c r="C213" s="52" t="s">
        <v>265</v>
      </c>
      <c r="D213" s="32">
        <v>2014</v>
      </c>
      <c r="E213" s="51" t="s">
        <v>124</v>
      </c>
      <c r="F213" s="51" t="s">
        <v>83</v>
      </c>
      <c r="G213" s="53">
        <f>VLOOKUP(F213,Crosswalks!$B$11:$D$34,3)</f>
        <v>4</v>
      </c>
      <c r="H213" s="53" t="str">
        <f>VLOOKUP(G213,Crosswalks!$A$44:$B$55,2)</f>
        <v>Nutrition and Childhood Obesity</v>
      </c>
    </row>
    <row r="214" spans="1:8" s="57" customFormat="1" ht="45" x14ac:dyDescent="0.25">
      <c r="A214" s="60" t="s">
        <v>3040</v>
      </c>
      <c r="B214" s="60" t="s">
        <v>3041</v>
      </c>
      <c r="C214" s="60" t="s">
        <v>265</v>
      </c>
      <c r="D214" s="60">
        <v>2014</v>
      </c>
      <c r="E214" s="51"/>
      <c r="F214" s="27" t="s">
        <v>83</v>
      </c>
      <c r="G214" s="53">
        <f>VLOOKUP(F214,Crosswalks!$B$11:$D$34,3)</f>
        <v>4</v>
      </c>
      <c r="H214" s="53" t="str">
        <f>VLOOKUP(G214,Crosswalks!$A$44:$B$55,2)</f>
        <v>Nutrition and Childhood Obesity</v>
      </c>
    </row>
    <row r="215" spans="1:8" s="57" customFormat="1" ht="30" x14ac:dyDescent="0.25">
      <c r="A215" s="60" t="s">
        <v>2938</v>
      </c>
      <c r="B215" s="60" t="s">
        <v>2939</v>
      </c>
      <c r="C215" s="60" t="s">
        <v>348</v>
      </c>
      <c r="D215" s="60">
        <v>2014</v>
      </c>
      <c r="E215" s="51"/>
      <c r="F215" s="27" t="s">
        <v>94</v>
      </c>
      <c r="G215" s="53">
        <f>VLOOKUP(F215,Crosswalks!$B$11:$D$34,3)</f>
        <v>7</v>
      </c>
      <c r="H215" s="53" t="str">
        <f>VLOOKUP(G215,Crosswalks!$A$44:$B$55,2)</f>
        <v>Rural-Urban Interdependence and Prosperity</v>
      </c>
    </row>
    <row r="216" spans="1:8" s="57" customFormat="1" ht="30" x14ac:dyDescent="0.25">
      <c r="A216" s="27" t="s">
        <v>3370</v>
      </c>
      <c r="B216" s="27" t="s">
        <v>429</v>
      </c>
      <c r="C216" s="52" t="s">
        <v>199</v>
      </c>
      <c r="D216" s="32">
        <v>2014</v>
      </c>
      <c r="E216" s="51" t="s">
        <v>78</v>
      </c>
      <c r="F216" s="51" t="s">
        <v>81</v>
      </c>
      <c r="G216" s="53" t="str">
        <f>VLOOKUP(F216,Crosswalks!$B$11:$D$34,3)</f>
        <v>Check</v>
      </c>
      <c r="H216" s="53" t="str">
        <f>VLOOKUP(G216,Crosswalks!$A$44:$B$55,2)</f>
        <v>Landscape-Scale Conservation and Managemen</v>
      </c>
    </row>
    <row r="217" spans="1:8" s="57" customFormat="1" ht="30" x14ac:dyDescent="0.25">
      <c r="A217" s="60" t="s">
        <v>2924</v>
      </c>
      <c r="B217" s="60" t="s">
        <v>2925</v>
      </c>
      <c r="C217" s="60" t="s">
        <v>199</v>
      </c>
      <c r="D217" s="60">
        <v>2014</v>
      </c>
      <c r="E217" s="51"/>
      <c r="F217" s="27" t="s">
        <v>81</v>
      </c>
      <c r="G217" s="53" t="str">
        <f>VLOOKUP(F217,Crosswalks!$B$11:$D$34,3)</f>
        <v>Check</v>
      </c>
      <c r="H217" s="53" t="str">
        <f>VLOOKUP(G217,Crosswalks!$A$44:$B$55,2)</f>
        <v>Landscape-Scale Conservation and Managemen</v>
      </c>
    </row>
    <row r="218" spans="1:8" s="57" customFormat="1" ht="30" x14ac:dyDescent="0.25">
      <c r="A218" s="27" t="s">
        <v>3371</v>
      </c>
      <c r="B218" s="27" t="s">
        <v>2883</v>
      </c>
      <c r="C218" s="52" t="s">
        <v>2882</v>
      </c>
      <c r="D218" s="32">
        <v>2014</v>
      </c>
      <c r="E218" s="51" t="s">
        <v>78</v>
      </c>
      <c r="F218" s="51" t="s">
        <v>94</v>
      </c>
      <c r="G218" s="53">
        <f>VLOOKUP(F218,Crosswalks!$B$11:$D$34,3)</f>
        <v>7</v>
      </c>
      <c r="H218" s="53" t="str">
        <f>VLOOKUP(G218,Crosswalks!$A$44:$B$55,2)</f>
        <v>Rural-Urban Interdependence and Prosperity</v>
      </c>
    </row>
    <row r="219" spans="1:8" s="57" customFormat="1" ht="30" x14ac:dyDescent="0.25">
      <c r="A219" s="60" t="s">
        <v>2955</v>
      </c>
      <c r="B219" s="60" t="s">
        <v>2956</v>
      </c>
      <c r="C219" s="60" t="s">
        <v>2882</v>
      </c>
      <c r="D219" s="60">
        <v>2014</v>
      </c>
      <c r="E219" s="51"/>
      <c r="F219" s="27" t="s">
        <v>94</v>
      </c>
      <c r="G219" s="53">
        <f>VLOOKUP(F219,Crosswalks!$B$11:$D$34,3)</f>
        <v>7</v>
      </c>
      <c r="H219" s="53" t="str">
        <f>VLOOKUP(G219,Crosswalks!$A$44:$B$55,2)</f>
        <v>Rural-Urban Interdependence and Prosperity</v>
      </c>
    </row>
    <row r="220" spans="1:8" s="57" customFormat="1" ht="30" x14ac:dyDescent="0.25">
      <c r="A220" s="60" t="s">
        <v>3025</v>
      </c>
      <c r="B220" s="60" t="s">
        <v>451</v>
      </c>
      <c r="C220" s="60" t="s">
        <v>10</v>
      </c>
      <c r="D220" s="60">
        <v>2014</v>
      </c>
      <c r="E220" s="51"/>
      <c r="F220" s="27" t="s">
        <v>79</v>
      </c>
      <c r="G220" s="53" t="str">
        <f>VLOOKUP(F220,Crosswalks!$B$11:$D$34,3)</f>
        <v>Check</v>
      </c>
      <c r="H220" s="53" t="str">
        <f>VLOOKUP(G220,Crosswalks!$A$44:$B$55,2)</f>
        <v>Landscape-Scale Conservation and Managemen</v>
      </c>
    </row>
    <row r="221" spans="1:8" s="57" customFormat="1" ht="30" x14ac:dyDescent="0.25">
      <c r="A221" s="50" t="s">
        <v>405</v>
      </c>
      <c r="B221" s="33" t="s">
        <v>453</v>
      </c>
      <c r="C221" s="58" t="s">
        <v>454</v>
      </c>
      <c r="D221" s="32">
        <v>2014</v>
      </c>
      <c r="E221" s="51" t="s">
        <v>124</v>
      </c>
      <c r="F221" s="51" t="s">
        <v>452</v>
      </c>
      <c r="G221" s="53" t="str">
        <f>VLOOKUP(F221,Crosswalks!$B$11:$D$34,3)</f>
        <v>Check</v>
      </c>
      <c r="H221" s="53" t="str">
        <f>VLOOKUP(G221,Crosswalks!$A$44:$B$55,2)</f>
        <v>Landscape-Scale Conservation and Managemen</v>
      </c>
    </row>
    <row r="222" spans="1:8" s="57" customFormat="1" ht="30" x14ac:dyDescent="0.25">
      <c r="A222" s="60" t="s">
        <v>405</v>
      </c>
      <c r="B222" s="60" t="s">
        <v>3137</v>
      </c>
      <c r="C222" s="60" t="s">
        <v>454</v>
      </c>
      <c r="D222" s="60">
        <v>2014</v>
      </c>
      <c r="E222" s="51"/>
      <c r="F222" s="27" t="s">
        <v>452</v>
      </c>
      <c r="G222" s="53" t="str">
        <f>VLOOKUP(F222,Crosswalks!$B$11:$D$34,3)</f>
        <v>Check</v>
      </c>
      <c r="H222" s="53" t="str">
        <f>VLOOKUP(G222,Crosswalks!$A$44:$B$55,2)</f>
        <v>Landscape-Scale Conservation and Managemen</v>
      </c>
    </row>
    <row r="223" spans="1:8" s="57" customFormat="1" ht="45" x14ac:dyDescent="0.25">
      <c r="A223" s="50" t="s">
        <v>1009</v>
      </c>
      <c r="B223" s="27" t="s">
        <v>419</v>
      </c>
      <c r="C223" s="52" t="s">
        <v>288</v>
      </c>
      <c r="D223" s="32">
        <v>2014</v>
      </c>
      <c r="E223" s="51" t="s">
        <v>78</v>
      </c>
      <c r="F223" s="51" t="s">
        <v>94</v>
      </c>
      <c r="G223" s="53">
        <f>VLOOKUP(F223,Crosswalks!$B$11:$D$34,3)</f>
        <v>7</v>
      </c>
      <c r="H223" s="53" t="str">
        <f>VLOOKUP(G223,Crosswalks!$A$44:$B$55,2)</f>
        <v>Rural-Urban Interdependence and Prosperity</v>
      </c>
    </row>
    <row r="224" spans="1:8" s="57" customFormat="1" ht="45" x14ac:dyDescent="0.25">
      <c r="A224" s="60" t="s">
        <v>3086</v>
      </c>
      <c r="B224" s="60" t="s">
        <v>3087</v>
      </c>
      <c r="C224" s="60" t="s">
        <v>288</v>
      </c>
      <c r="D224" s="60">
        <v>2014</v>
      </c>
      <c r="E224" s="51"/>
      <c r="F224" s="27" t="s">
        <v>94</v>
      </c>
      <c r="G224" s="53">
        <f>VLOOKUP(F224,Crosswalks!$B$11:$D$34,3)</f>
        <v>7</v>
      </c>
      <c r="H224" s="53" t="str">
        <f>VLOOKUP(G224,Crosswalks!$A$44:$B$55,2)</f>
        <v>Rural-Urban Interdependence and Prosperity</v>
      </c>
    </row>
    <row r="225" spans="1:8" s="57" customFormat="1" ht="30" x14ac:dyDescent="0.25">
      <c r="A225" s="50" t="s">
        <v>499</v>
      </c>
      <c r="B225" s="27" t="s">
        <v>506</v>
      </c>
      <c r="C225" s="52" t="s">
        <v>507</v>
      </c>
      <c r="D225" s="32">
        <v>2014</v>
      </c>
      <c r="E225" s="51" t="s">
        <v>169</v>
      </c>
      <c r="F225" s="51" t="s">
        <v>90</v>
      </c>
      <c r="G225" s="53" t="str">
        <f>VLOOKUP(F225,Crosswalks!$B$11:$D$34,3)</f>
        <v>1D</v>
      </c>
      <c r="H225" s="53" t="str">
        <f>VLOOKUP(G225,Crosswalks!$A$44:$B$55,2)</f>
        <v>Consumer and Industry Outreach, Policy, Markets, and Trade</v>
      </c>
    </row>
    <row r="226" spans="1:8" s="57" customFormat="1" ht="30" x14ac:dyDescent="0.25">
      <c r="A226" s="50" t="s">
        <v>486</v>
      </c>
      <c r="B226" s="27" t="s">
        <v>488</v>
      </c>
      <c r="C226" s="52" t="s">
        <v>345</v>
      </c>
      <c r="D226" s="32">
        <v>2014</v>
      </c>
      <c r="E226" s="51" t="s">
        <v>169</v>
      </c>
      <c r="F226" s="51" t="s">
        <v>95</v>
      </c>
      <c r="G226" s="53" t="str">
        <f>VLOOKUP(F226,Crosswalks!$B$11:$D$34,3)</f>
        <v>1d</v>
      </c>
      <c r="H226" s="53" t="str">
        <f>VLOOKUP(G226,Crosswalks!$A$44:$B$55,2)</f>
        <v>Consumer and Industry Outreach, Policy, Markets, and Trade</v>
      </c>
    </row>
    <row r="227" spans="1:8" s="57" customFormat="1" ht="30" x14ac:dyDescent="0.25">
      <c r="A227" s="60" t="s">
        <v>3082</v>
      </c>
      <c r="B227" s="60" t="s">
        <v>3083</v>
      </c>
      <c r="C227" s="60" t="s">
        <v>2892</v>
      </c>
      <c r="D227" s="60">
        <v>2014</v>
      </c>
      <c r="E227" s="51"/>
      <c r="F227" s="27" t="s">
        <v>83</v>
      </c>
      <c r="G227" s="53">
        <f>VLOOKUP(F227,Crosswalks!$B$11:$D$34,3)</f>
        <v>4</v>
      </c>
      <c r="H227" s="53" t="str">
        <f>VLOOKUP(G227,Crosswalks!$A$44:$B$55,2)</f>
        <v>Nutrition and Childhood Obesity</v>
      </c>
    </row>
    <row r="228" spans="1:8" s="57" customFormat="1" ht="30" x14ac:dyDescent="0.25">
      <c r="A228" s="50" t="s">
        <v>101</v>
      </c>
      <c r="B228" s="33" t="s">
        <v>2850</v>
      </c>
      <c r="C228" s="52" t="s">
        <v>2906</v>
      </c>
      <c r="D228" s="32">
        <v>2014</v>
      </c>
      <c r="E228" s="51" t="s">
        <v>124</v>
      </c>
      <c r="F228" s="51" t="s">
        <v>452</v>
      </c>
      <c r="G228" s="53" t="str">
        <f>VLOOKUP(F228,Crosswalks!$B$11:$D$34,3)</f>
        <v>Check</v>
      </c>
      <c r="H228" s="53" t="str">
        <f>VLOOKUP(G228,Crosswalks!$A$44:$B$55,2)</f>
        <v>Landscape-Scale Conservation and Managemen</v>
      </c>
    </row>
    <row r="229" spans="1:8" s="57" customFormat="1" ht="30" x14ac:dyDescent="0.25">
      <c r="A229" s="27" t="s">
        <v>2849</v>
      </c>
      <c r="B229" s="27" t="s">
        <v>2850</v>
      </c>
      <c r="C229" s="52" t="s">
        <v>27</v>
      </c>
      <c r="D229" s="32">
        <v>2014</v>
      </c>
      <c r="E229" s="51" t="s">
        <v>124</v>
      </c>
      <c r="F229" s="51" t="s">
        <v>83</v>
      </c>
      <c r="G229" s="53">
        <f>VLOOKUP(F229,Crosswalks!$B$11:$D$34,3)</f>
        <v>4</v>
      </c>
      <c r="H229" s="53" t="str">
        <f>VLOOKUP(G229,Crosswalks!$A$44:$B$55,2)</f>
        <v>Nutrition and Childhood Obesity</v>
      </c>
    </row>
    <row r="230" spans="1:8" s="57" customFormat="1" ht="45" x14ac:dyDescent="0.25">
      <c r="A230" s="27" t="s">
        <v>3372</v>
      </c>
      <c r="B230" s="27" t="s">
        <v>153</v>
      </c>
      <c r="C230" s="52" t="s">
        <v>22</v>
      </c>
      <c r="D230" s="32">
        <v>2014</v>
      </c>
      <c r="E230" s="51" t="s">
        <v>169</v>
      </c>
      <c r="F230" s="51" t="s">
        <v>90</v>
      </c>
      <c r="G230" s="53" t="str">
        <f>VLOOKUP(F230,Crosswalks!$B$11:$D$34,3)</f>
        <v>1D</v>
      </c>
      <c r="H230" s="53" t="str">
        <f>VLOOKUP(G230,Crosswalks!$A$44:$B$55,2)</f>
        <v>Consumer and Industry Outreach, Policy, Markets, and Trade</v>
      </c>
    </row>
    <row r="231" spans="1:8" s="57" customFormat="1" ht="45" x14ac:dyDescent="0.25">
      <c r="A231" s="60" t="s">
        <v>3057</v>
      </c>
      <c r="B231" s="60" t="s">
        <v>3058</v>
      </c>
      <c r="C231" s="60" t="s">
        <v>22</v>
      </c>
      <c r="D231" s="60">
        <v>2014</v>
      </c>
      <c r="E231" s="51"/>
      <c r="F231" s="27" t="s">
        <v>95</v>
      </c>
      <c r="G231" s="53" t="str">
        <f>VLOOKUP(F231,Crosswalks!$B$11:$D$34,3)</f>
        <v>1d</v>
      </c>
      <c r="H231" s="53" t="str">
        <f>VLOOKUP(G231,Crosswalks!$A$44:$B$55,2)</f>
        <v>Consumer and Industry Outreach, Policy, Markets, and Trade</v>
      </c>
    </row>
    <row r="232" spans="1:8" s="57" customFormat="1" ht="30" x14ac:dyDescent="0.25">
      <c r="A232" s="50" t="s">
        <v>428</v>
      </c>
      <c r="B232" s="27" t="s">
        <v>437</v>
      </c>
      <c r="C232" s="52" t="s">
        <v>10</v>
      </c>
      <c r="D232" s="32">
        <v>2014</v>
      </c>
      <c r="E232" s="51" t="s">
        <v>78</v>
      </c>
      <c r="F232" s="51" t="s">
        <v>81</v>
      </c>
      <c r="G232" s="53" t="str">
        <f>VLOOKUP(F232,Crosswalks!$B$11:$D$34,3)</f>
        <v>Check</v>
      </c>
      <c r="H232" s="53" t="str">
        <f>VLOOKUP(G232,Crosswalks!$A$44:$B$55,2)</f>
        <v>Landscape-Scale Conservation and Managemen</v>
      </c>
    </row>
    <row r="233" spans="1:8" s="57" customFormat="1" ht="30" x14ac:dyDescent="0.25">
      <c r="A233" s="60" t="s">
        <v>2989</v>
      </c>
      <c r="B233" s="60" t="s">
        <v>2990</v>
      </c>
      <c r="C233" s="60" t="s">
        <v>10</v>
      </c>
      <c r="D233" s="60">
        <v>2014</v>
      </c>
      <c r="E233" s="51"/>
      <c r="F233" s="27" t="s">
        <v>81</v>
      </c>
      <c r="G233" s="53" t="str">
        <f>VLOOKUP(F233,Crosswalks!$B$11:$D$34,3)</f>
        <v>Check</v>
      </c>
      <c r="H233" s="53" t="str">
        <f>VLOOKUP(G233,Crosswalks!$A$44:$B$55,2)</f>
        <v>Landscape-Scale Conservation and Managemen</v>
      </c>
    </row>
    <row r="234" spans="1:8" s="57" customFormat="1" ht="150" x14ac:dyDescent="0.25">
      <c r="A234" s="60" t="s">
        <v>3105</v>
      </c>
      <c r="B234" s="60" t="s">
        <v>422</v>
      </c>
      <c r="C234" s="60" t="s">
        <v>51</v>
      </c>
      <c r="D234" s="60">
        <v>2014</v>
      </c>
      <c r="E234" s="51"/>
      <c r="F234" s="27" t="s">
        <v>83</v>
      </c>
      <c r="G234" s="53">
        <f>VLOOKUP(F234,Crosswalks!$B$11:$D$34,3)</f>
        <v>4</v>
      </c>
      <c r="H234" s="53" t="str">
        <f>VLOOKUP(G234,Crosswalks!$A$44:$B$55,2)</f>
        <v>Nutrition and Childhood Obesity</v>
      </c>
    </row>
    <row r="235" spans="1:8" ht="30" x14ac:dyDescent="0.25">
      <c r="A235" s="50" t="s">
        <v>483</v>
      </c>
      <c r="B235" s="27" t="s">
        <v>481</v>
      </c>
      <c r="C235" s="52" t="s">
        <v>482</v>
      </c>
      <c r="D235" s="32">
        <v>2014</v>
      </c>
      <c r="E235" s="51" t="s">
        <v>169</v>
      </c>
      <c r="F235" s="51" t="s">
        <v>91</v>
      </c>
      <c r="G235" s="53" t="str">
        <f>VLOOKUP(F235,Crosswalks!$B$11:$D$34,3)</f>
        <v>1A</v>
      </c>
      <c r="H235" s="53" t="str">
        <f>VLOOKUP(G235,Crosswalks!$A$44:$B$55,2)</f>
        <v>Crop and Animal Production</v>
      </c>
    </row>
    <row r="236" spans="1:8" ht="30" x14ac:dyDescent="0.25">
      <c r="A236" s="60" t="s">
        <v>3117</v>
      </c>
      <c r="B236" s="60" t="s">
        <v>3118</v>
      </c>
      <c r="C236" s="60" t="s">
        <v>482</v>
      </c>
      <c r="D236" s="60">
        <v>2014</v>
      </c>
      <c r="E236" s="51"/>
      <c r="F236" s="27" t="s">
        <v>88</v>
      </c>
      <c r="G236" s="53">
        <f>VLOOKUP(F236,Crosswalks!$B$11:$D$34,3)</f>
        <v>5</v>
      </c>
      <c r="H236" s="53" t="str">
        <f>VLOOKUP(G236,Crosswalks!$A$44:$B$55,2)</f>
        <v>Food Safety</v>
      </c>
    </row>
    <row r="237" spans="1:8" ht="30" x14ac:dyDescent="0.25">
      <c r="A237" s="50" t="s">
        <v>490</v>
      </c>
      <c r="B237" s="27" t="s">
        <v>491</v>
      </c>
      <c r="C237" s="52" t="s">
        <v>106</v>
      </c>
      <c r="D237" s="32">
        <v>2014</v>
      </c>
      <c r="E237" s="51" t="s">
        <v>169</v>
      </c>
      <c r="F237" s="51" t="s">
        <v>95</v>
      </c>
      <c r="G237" s="53" t="str">
        <f>VLOOKUP(F237,Crosswalks!$B$11:$D$34,3)</f>
        <v>1d</v>
      </c>
      <c r="H237" s="53" t="str">
        <f>VLOOKUP(G237,Crosswalks!$A$44:$B$55,2)</f>
        <v>Consumer and Industry Outreach, Policy, Markets, and Trade</v>
      </c>
    </row>
    <row r="238" spans="1:8" ht="45" x14ac:dyDescent="0.25">
      <c r="A238" s="60" t="s">
        <v>2965</v>
      </c>
      <c r="B238" s="60" t="s">
        <v>2966</v>
      </c>
      <c r="C238" s="60" t="s">
        <v>3168</v>
      </c>
      <c r="D238" s="60">
        <v>2014</v>
      </c>
      <c r="E238" s="51"/>
      <c r="F238" s="27" t="s">
        <v>157</v>
      </c>
      <c r="G238" s="53" t="str">
        <f>VLOOKUP(F238,Crosswalks!$B$11:$D$34,3)</f>
        <v>1D</v>
      </c>
      <c r="H238" s="53" t="str">
        <f>VLOOKUP(G238,Crosswalks!$A$44:$B$55,2)</f>
        <v>Consumer and Industry Outreach, Policy, Markets, and Trade</v>
      </c>
    </row>
    <row r="239" spans="1:8" ht="45" x14ac:dyDescent="0.25">
      <c r="A239" s="50" t="s">
        <v>494</v>
      </c>
      <c r="B239" s="27" t="s">
        <v>493</v>
      </c>
      <c r="C239" s="52" t="s">
        <v>343</v>
      </c>
      <c r="D239" s="32">
        <v>2014</v>
      </c>
      <c r="E239" s="51" t="s">
        <v>169</v>
      </c>
      <c r="F239" s="51" t="s">
        <v>92</v>
      </c>
      <c r="G239" s="53" t="str">
        <f>VLOOKUP(F239,Crosswalks!$B$11:$D$34,3)</f>
        <v>Check</v>
      </c>
      <c r="H239" s="53" t="str">
        <f>VLOOKUP(G239,Crosswalks!$A$44:$B$55,2)</f>
        <v>Landscape-Scale Conservation and Managemen</v>
      </c>
    </row>
    <row r="240" spans="1:8" ht="30" x14ac:dyDescent="0.25">
      <c r="A240" s="27" t="s">
        <v>2861</v>
      </c>
      <c r="B240" s="27" t="s">
        <v>2862</v>
      </c>
      <c r="C240" s="52" t="s">
        <v>2863</v>
      </c>
      <c r="D240" s="32">
        <v>2014</v>
      </c>
      <c r="E240" s="51" t="s">
        <v>169</v>
      </c>
      <c r="F240" s="51" t="s">
        <v>92</v>
      </c>
      <c r="G240" s="53" t="str">
        <f>VLOOKUP(F240,Crosswalks!$B$11:$D$34,3)</f>
        <v>Check</v>
      </c>
      <c r="H240" s="53" t="str">
        <f>VLOOKUP(G240,Crosswalks!$A$44:$B$55,2)</f>
        <v>Landscape-Scale Conservation and Managemen</v>
      </c>
    </row>
    <row r="241" spans="1:8" ht="30" x14ac:dyDescent="0.25">
      <c r="A241" s="50" t="s">
        <v>783</v>
      </c>
      <c r="B241" s="27" t="s">
        <v>470</v>
      </c>
      <c r="C241" s="52" t="s">
        <v>471</v>
      </c>
      <c r="D241" s="32">
        <v>2014</v>
      </c>
      <c r="E241" s="51" t="s">
        <v>169</v>
      </c>
      <c r="F241" s="51" t="s">
        <v>88</v>
      </c>
      <c r="G241" s="53">
        <f>VLOOKUP(F241,Crosswalks!$B$11:$D$34,3)</f>
        <v>5</v>
      </c>
      <c r="H241" s="53" t="str">
        <f>VLOOKUP(G241,Crosswalks!$A$44:$B$55,2)</f>
        <v>Food Safety</v>
      </c>
    </row>
    <row r="242" spans="1:8" ht="30" x14ac:dyDescent="0.25">
      <c r="A242" s="60" t="s">
        <v>2984</v>
      </c>
      <c r="B242" s="60" t="s">
        <v>2986</v>
      </c>
      <c r="C242" s="60" t="s">
        <v>471</v>
      </c>
      <c r="D242" s="60">
        <v>2014</v>
      </c>
      <c r="E242" s="51"/>
      <c r="F242" s="27" t="s">
        <v>88</v>
      </c>
      <c r="G242" s="53">
        <f>VLOOKUP(F242,Crosswalks!$B$11:$D$34,3)</f>
        <v>5</v>
      </c>
      <c r="H242" s="53" t="str">
        <f>VLOOKUP(G242,Crosswalks!$A$44:$B$55,2)</f>
        <v>Food Safety</v>
      </c>
    </row>
    <row r="243" spans="1:8" ht="30" x14ac:dyDescent="0.25">
      <c r="A243" s="50" t="s">
        <v>990</v>
      </c>
      <c r="B243" s="27" t="s">
        <v>439</v>
      </c>
      <c r="C243" s="52" t="s">
        <v>10</v>
      </c>
      <c r="D243" s="32">
        <v>2014</v>
      </c>
      <c r="E243" s="51" t="s">
        <v>78</v>
      </c>
      <c r="F243" s="51" t="s">
        <v>92</v>
      </c>
      <c r="G243" s="53" t="str">
        <f>VLOOKUP(F243,Crosswalks!$B$11:$D$34,3)</f>
        <v>Check</v>
      </c>
      <c r="H243" s="53" t="str">
        <f>VLOOKUP(G243,Crosswalks!$A$44:$B$55,2)</f>
        <v>Landscape-Scale Conservation and Managemen</v>
      </c>
    </row>
    <row r="244" spans="1:8" ht="30" x14ac:dyDescent="0.25">
      <c r="A244" s="60" t="s">
        <v>3005</v>
      </c>
      <c r="B244" s="60" t="s">
        <v>3006</v>
      </c>
      <c r="C244" s="60" t="s">
        <v>229</v>
      </c>
      <c r="D244" s="60">
        <v>2014</v>
      </c>
      <c r="E244" s="51"/>
      <c r="F244" s="27" t="s">
        <v>85</v>
      </c>
      <c r="G244" s="53" t="str">
        <f>VLOOKUP(F244,Crosswalks!$B$11:$D$34,3)</f>
        <v>1D</v>
      </c>
      <c r="H244" s="53" t="str">
        <f>VLOOKUP(G244,Crosswalks!$A$44:$B$55,2)</f>
        <v>Consumer and Industry Outreach, Policy, Markets, and Trade</v>
      </c>
    </row>
    <row r="245" spans="1:8" ht="30" x14ac:dyDescent="0.25">
      <c r="A245" s="50" t="s">
        <v>473</v>
      </c>
      <c r="B245" s="27" t="s">
        <v>472</v>
      </c>
      <c r="C245" s="52" t="s">
        <v>51</v>
      </c>
      <c r="D245" s="32">
        <v>2014</v>
      </c>
      <c r="E245" s="51" t="s">
        <v>169</v>
      </c>
      <c r="F245" s="51" t="s">
        <v>95</v>
      </c>
      <c r="G245" s="53" t="str">
        <f>VLOOKUP(F245,Crosswalks!$B$11:$D$34,3)</f>
        <v>1d</v>
      </c>
      <c r="H245" s="53" t="str">
        <f>VLOOKUP(G245,Crosswalks!$A$44:$B$55,2)</f>
        <v>Consumer and Industry Outreach, Policy, Markets, and Trade</v>
      </c>
    </row>
    <row r="246" spans="1:8" ht="45" x14ac:dyDescent="0.25">
      <c r="A246" s="60" t="s">
        <v>2987</v>
      </c>
      <c r="B246" s="60" t="s">
        <v>2988</v>
      </c>
      <c r="C246" s="60" t="s">
        <v>51</v>
      </c>
      <c r="D246" s="60">
        <v>2014</v>
      </c>
      <c r="E246" s="51"/>
      <c r="F246" s="27" t="s">
        <v>95</v>
      </c>
      <c r="G246" s="53" t="str">
        <f>VLOOKUP(F246,Crosswalks!$B$11:$D$34,3)</f>
        <v>1d</v>
      </c>
      <c r="H246" s="53" t="str">
        <f>VLOOKUP(G246,Crosswalks!$A$44:$B$55,2)</f>
        <v>Consumer and Industry Outreach, Policy, Markets, and Trade</v>
      </c>
    </row>
    <row r="247" spans="1:8" ht="30" x14ac:dyDescent="0.25">
      <c r="A247" s="27" t="s">
        <v>2875</v>
      </c>
      <c r="B247" s="27" t="s">
        <v>2876</v>
      </c>
      <c r="C247" s="52" t="s">
        <v>51</v>
      </c>
      <c r="D247" s="32">
        <v>2014</v>
      </c>
      <c r="E247" s="51" t="s">
        <v>2905</v>
      </c>
      <c r="F247" s="51" t="s">
        <v>83</v>
      </c>
      <c r="G247" s="53">
        <f>VLOOKUP(F247,Crosswalks!$B$11:$D$34,3)</f>
        <v>4</v>
      </c>
      <c r="H247" s="53" t="str">
        <f>VLOOKUP(G247,Crosswalks!$A$44:$B$55,2)</f>
        <v>Nutrition and Childhood Obesity</v>
      </c>
    </row>
    <row r="248" spans="1:8" ht="45" x14ac:dyDescent="0.25">
      <c r="A248" s="27" t="s">
        <v>2839</v>
      </c>
      <c r="B248" s="27" t="s">
        <v>2840</v>
      </c>
      <c r="C248" s="52" t="s">
        <v>2841</v>
      </c>
      <c r="D248" s="32">
        <v>2014</v>
      </c>
      <c r="E248" s="51" t="s">
        <v>124</v>
      </c>
      <c r="F248" s="51" t="s">
        <v>83</v>
      </c>
      <c r="G248" s="53">
        <f>VLOOKUP(F248,Crosswalks!$B$11:$D$34,3)</f>
        <v>4</v>
      </c>
      <c r="H248" s="53" t="str">
        <f>VLOOKUP(G248,Crosswalks!$A$44:$B$55,2)</f>
        <v>Nutrition and Childhood Obesity</v>
      </c>
    </row>
    <row r="249" spans="1:8" ht="30" x14ac:dyDescent="0.25">
      <c r="A249" s="60" t="s">
        <v>3042</v>
      </c>
      <c r="B249" s="60" t="s">
        <v>3043</v>
      </c>
      <c r="C249" s="60" t="s">
        <v>373</v>
      </c>
      <c r="D249" s="60">
        <v>2014</v>
      </c>
      <c r="E249" s="51"/>
      <c r="F249" s="27" t="s">
        <v>83</v>
      </c>
      <c r="G249" s="53">
        <f>VLOOKUP(F249,Crosswalks!$B$11:$D$34,3)</f>
        <v>4</v>
      </c>
      <c r="H249" s="53" t="str">
        <f>VLOOKUP(G249,Crosswalks!$A$44:$B$55,2)</f>
        <v>Nutrition and Childhood Obesity</v>
      </c>
    </row>
    <row r="250" spans="1:8" ht="30" x14ac:dyDescent="0.25">
      <c r="A250" s="50" t="s">
        <v>496</v>
      </c>
      <c r="B250" s="27" t="s">
        <v>143</v>
      </c>
      <c r="C250" s="52" t="s">
        <v>106</v>
      </c>
      <c r="D250" s="32">
        <v>2014</v>
      </c>
      <c r="E250" s="51" t="s">
        <v>169</v>
      </c>
      <c r="F250" s="51" t="s">
        <v>91</v>
      </c>
      <c r="G250" s="53" t="str">
        <f>VLOOKUP(F250,Crosswalks!$B$11:$D$34,3)</f>
        <v>1A</v>
      </c>
      <c r="H250" s="53" t="str">
        <f>VLOOKUP(G250,Crosswalks!$A$44:$B$55,2)</f>
        <v>Crop and Animal Production</v>
      </c>
    </row>
    <row r="251" spans="1:8" ht="30" x14ac:dyDescent="0.25">
      <c r="A251" s="60" t="s">
        <v>3059</v>
      </c>
      <c r="B251" s="60" t="s">
        <v>3023</v>
      </c>
      <c r="C251" s="60" t="s">
        <v>3168</v>
      </c>
      <c r="D251" s="60">
        <v>2014</v>
      </c>
      <c r="E251" s="51"/>
      <c r="F251" s="27" t="s">
        <v>95</v>
      </c>
      <c r="G251" s="53" t="str">
        <f>VLOOKUP(F251,Crosswalks!$B$11:$D$34,3)</f>
        <v>1d</v>
      </c>
      <c r="H251" s="53" t="str">
        <f>VLOOKUP(G251,Crosswalks!$A$44:$B$55,2)</f>
        <v>Consumer and Industry Outreach, Policy, Markets, and Trade</v>
      </c>
    </row>
    <row r="252" spans="1:8" ht="45" x14ac:dyDescent="0.25">
      <c r="A252" s="27" t="s">
        <v>3373</v>
      </c>
      <c r="B252" s="27" t="s">
        <v>3346</v>
      </c>
      <c r="C252" s="52" t="s">
        <v>445</v>
      </c>
      <c r="D252" s="32">
        <v>2014</v>
      </c>
      <c r="E252" s="51" t="s">
        <v>78</v>
      </c>
      <c r="F252" s="51" t="s">
        <v>92</v>
      </c>
      <c r="G252" s="53" t="str">
        <f>VLOOKUP(F252,Crosswalks!$B$11:$D$34,3)</f>
        <v>Check</v>
      </c>
      <c r="H252" s="53" t="str">
        <f>VLOOKUP(G252,Crosswalks!$A$44:$B$55,2)</f>
        <v>Landscape-Scale Conservation and Managemen</v>
      </c>
    </row>
    <row r="253" spans="1:8" ht="45" x14ac:dyDescent="0.25">
      <c r="A253" s="60" t="s">
        <v>3106</v>
      </c>
      <c r="B253" s="60" t="s">
        <v>3107</v>
      </c>
      <c r="C253" s="60" t="s">
        <v>445</v>
      </c>
      <c r="D253" s="60">
        <v>2014</v>
      </c>
      <c r="E253" s="51"/>
      <c r="F253" s="27" t="s">
        <v>92</v>
      </c>
      <c r="G253" s="53" t="str">
        <f>VLOOKUP(F253,Crosswalks!$B$11:$D$34,3)</f>
        <v>Check</v>
      </c>
      <c r="H253" s="53" t="str">
        <f>VLOOKUP(G253,Crosswalks!$A$44:$B$55,2)</f>
        <v>Landscape-Scale Conservation and Managemen</v>
      </c>
    </row>
    <row r="254" spans="1:8" ht="45" x14ac:dyDescent="0.25">
      <c r="A254" s="27" t="s">
        <v>426</v>
      </c>
      <c r="B254" s="27" t="s">
        <v>2888</v>
      </c>
      <c r="C254" s="52" t="s">
        <v>199</v>
      </c>
      <c r="D254" s="32">
        <v>2014</v>
      </c>
      <c r="E254" s="51" t="s">
        <v>78</v>
      </c>
      <c r="F254" s="51" t="s">
        <v>94</v>
      </c>
      <c r="G254" s="53">
        <f>VLOOKUP(F254,Crosswalks!$B$11:$D$34,3)</f>
        <v>7</v>
      </c>
      <c r="H254" s="53" t="str">
        <f>VLOOKUP(G254,Crosswalks!$A$44:$B$55,2)</f>
        <v>Rural-Urban Interdependence and Prosperity</v>
      </c>
    </row>
    <row r="255" spans="1:8" ht="30" x14ac:dyDescent="0.25">
      <c r="A255" s="27" t="s">
        <v>3374</v>
      </c>
      <c r="B255" s="27" t="s">
        <v>2898</v>
      </c>
      <c r="C255" s="52" t="s">
        <v>2899</v>
      </c>
      <c r="D255" s="32">
        <v>2014</v>
      </c>
      <c r="E255" s="51" t="s">
        <v>78</v>
      </c>
      <c r="F255" s="51" t="s">
        <v>81</v>
      </c>
      <c r="G255" s="53" t="str">
        <f>VLOOKUP(F255,Crosswalks!$B$11:$D$34,3)</f>
        <v>Check</v>
      </c>
      <c r="H255" s="53" t="str">
        <f>VLOOKUP(G255,Crosswalks!$A$44:$B$55,2)</f>
        <v>Landscape-Scale Conservation and Managemen</v>
      </c>
    </row>
    <row r="256" spans="1:8" ht="30" x14ac:dyDescent="0.25">
      <c r="A256" s="27" t="s">
        <v>3375</v>
      </c>
      <c r="B256" s="27" t="s">
        <v>2896</v>
      </c>
      <c r="C256" s="52" t="s">
        <v>434</v>
      </c>
      <c r="D256" s="32">
        <v>2014</v>
      </c>
      <c r="E256" s="51" t="s">
        <v>78</v>
      </c>
      <c r="F256" s="51" t="s">
        <v>81</v>
      </c>
      <c r="G256" s="53" t="str">
        <f>VLOOKUP(F256,Crosswalks!$B$11:$D$34,3)</f>
        <v>Check</v>
      </c>
      <c r="H256" s="53" t="str">
        <f>VLOOKUP(G256,Crosswalks!$A$44:$B$55,2)</f>
        <v>Landscape-Scale Conservation and Managemen</v>
      </c>
    </row>
    <row r="257" spans="1:8" x14ac:dyDescent="0.25">
      <c r="A257" s="50" t="s">
        <v>215</v>
      </c>
      <c r="B257" s="27" t="s">
        <v>433</v>
      </c>
      <c r="C257" s="52" t="s">
        <v>434</v>
      </c>
      <c r="D257" s="32">
        <v>2014</v>
      </c>
      <c r="E257" s="51" t="s">
        <v>78</v>
      </c>
      <c r="F257" s="51" t="s">
        <v>81</v>
      </c>
      <c r="G257" s="53" t="str">
        <f>VLOOKUP(F257,Crosswalks!$B$11:$D$34,3)</f>
        <v>Check</v>
      </c>
      <c r="H257" s="53" t="str">
        <f>VLOOKUP(G257,Crosswalks!$A$44:$B$55,2)</f>
        <v>Landscape-Scale Conservation and Managemen</v>
      </c>
    </row>
    <row r="258" spans="1:8" ht="30" x14ac:dyDescent="0.25">
      <c r="A258" s="60" t="s">
        <v>3130</v>
      </c>
      <c r="B258" s="60" t="s">
        <v>3131</v>
      </c>
      <c r="C258" s="60" t="s">
        <v>434</v>
      </c>
      <c r="D258" s="60">
        <v>2014</v>
      </c>
      <c r="E258" s="51"/>
      <c r="F258" s="27" t="s">
        <v>81</v>
      </c>
      <c r="G258" s="53" t="str">
        <f>VLOOKUP(F258,Crosswalks!$B$11:$D$34,3)</f>
        <v>Check</v>
      </c>
      <c r="H258" s="53" t="str">
        <f>VLOOKUP(G258,Crosswalks!$A$44:$B$55,2)</f>
        <v>Landscape-Scale Conservation and Managemen</v>
      </c>
    </row>
    <row r="259" spans="1:8" ht="30" x14ac:dyDescent="0.25">
      <c r="A259" s="27" t="s">
        <v>3376</v>
      </c>
      <c r="B259" s="27" t="s">
        <v>2902</v>
      </c>
      <c r="C259" s="52" t="s">
        <v>20</v>
      </c>
      <c r="D259" s="32">
        <v>2014</v>
      </c>
      <c r="E259" s="51" t="s">
        <v>78</v>
      </c>
      <c r="F259" s="51" t="s">
        <v>94</v>
      </c>
      <c r="G259" s="53">
        <f>VLOOKUP(F259,Crosswalks!$B$11:$D$34,3)</f>
        <v>7</v>
      </c>
      <c r="H259" s="53" t="str">
        <f>VLOOKUP(G259,Crosswalks!$A$44:$B$55,2)</f>
        <v>Rural-Urban Interdependence and Prosperity</v>
      </c>
    </row>
    <row r="260" spans="1:8" ht="30" x14ac:dyDescent="0.25">
      <c r="A260" s="60" t="s">
        <v>3151</v>
      </c>
      <c r="B260" s="60" t="s">
        <v>3152</v>
      </c>
      <c r="C260" s="60" t="s">
        <v>20</v>
      </c>
      <c r="D260" s="60">
        <v>2014</v>
      </c>
      <c r="E260" s="51"/>
      <c r="F260" s="27" t="s">
        <v>94</v>
      </c>
      <c r="G260" s="53">
        <f>VLOOKUP(F260,Crosswalks!$B$11:$D$34,3)</f>
        <v>7</v>
      </c>
      <c r="H260" s="53" t="str">
        <f>VLOOKUP(G260,Crosswalks!$A$44:$B$55,2)</f>
        <v>Rural-Urban Interdependence and Prosperity</v>
      </c>
    </row>
    <row r="261" spans="1:8" ht="45" x14ac:dyDescent="0.25">
      <c r="A261" s="60" t="s">
        <v>3060</v>
      </c>
      <c r="B261" s="60" t="s">
        <v>3061</v>
      </c>
      <c r="C261" s="60" t="s">
        <v>3174</v>
      </c>
      <c r="D261" s="60">
        <v>2014</v>
      </c>
      <c r="E261" s="51"/>
      <c r="F261" s="27" t="s">
        <v>95</v>
      </c>
      <c r="G261" s="53" t="str">
        <f>VLOOKUP(F261,Crosswalks!$B$11:$D$34,3)</f>
        <v>1d</v>
      </c>
      <c r="H261" s="53" t="str">
        <f>VLOOKUP(G261,Crosswalks!$A$44:$B$55,2)</f>
        <v>Consumer and Industry Outreach, Policy, Markets, and Trade</v>
      </c>
    </row>
    <row r="262" spans="1:8" ht="45" x14ac:dyDescent="0.25">
      <c r="A262" s="27" t="s">
        <v>3377</v>
      </c>
      <c r="B262" s="27" t="s">
        <v>2889</v>
      </c>
      <c r="C262" s="52" t="s">
        <v>31</v>
      </c>
      <c r="D262" s="32">
        <v>2014</v>
      </c>
      <c r="E262" s="51" t="s">
        <v>78</v>
      </c>
      <c r="F262" s="51" t="s">
        <v>91</v>
      </c>
      <c r="G262" s="53" t="str">
        <f>VLOOKUP(F262,Crosswalks!$B$11:$D$34,3)</f>
        <v>1A</v>
      </c>
      <c r="H262" s="53" t="str">
        <f>VLOOKUP(G262,Crosswalks!$A$44:$B$55,2)</f>
        <v>Crop and Animal Production</v>
      </c>
    </row>
    <row r="263" spans="1:8" ht="45" x14ac:dyDescent="0.25">
      <c r="A263" s="60" t="s">
        <v>3064</v>
      </c>
      <c r="B263" s="60" t="s">
        <v>3065</v>
      </c>
      <c r="C263" s="60" t="s">
        <v>31</v>
      </c>
      <c r="D263" s="60">
        <v>2014</v>
      </c>
      <c r="E263" s="51"/>
      <c r="F263" s="27" t="s">
        <v>91</v>
      </c>
      <c r="G263" s="53" t="str">
        <f>VLOOKUP(F263,Crosswalks!$B$11:$D$34,3)</f>
        <v>1A</v>
      </c>
      <c r="H263" s="53" t="str">
        <f>VLOOKUP(G263,Crosswalks!$A$44:$B$55,2)</f>
        <v>Crop and Animal Production</v>
      </c>
    </row>
    <row r="264" spans="1:8" ht="30" x14ac:dyDescent="0.25">
      <c r="A264" s="27" t="s">
        <v>2830</v>
      </c>
      <c r="B264" s="27" t="s">
        <v>2829</v>
      </c>
      <c r="C264" s="52" t="s">
        <v>228</v>
      </c>
      <c r="D264" s="32">
        <v>2014</v>
      </c>
      <c r="E264" s="51" t="s">
        <v>124</v>
      </c>
      <c r="F264" s="51" t="s">
        <v>452</v>
      </c>
      <c r="G264" s="53" t="str">
        <f>VLOOKUP(F264,Crosswalks!$B$11:$D$34,3)</f>
        <v>Check</v>
      </c>
      <c r="H264" s="53" t="str">
        <f>VLOOKUP(G264,Crosswalks!$A$44:$B$55,2)</f>
        <v>Landscape-Scale Conservation and Managemen</v>
      </c>
    </row>
    <row r="265" spans="1:8" ht="30" x14ac:dyDescent="0.25">
      <c r="A265" s="60" t="s">
        <v>2946</v>
      </c>
      <c r="B265" s="60" t="s">
        <v>2947</v>
      </c>
      <c r="C265" s="60" t="s">
        <v>228</v>
      </c>
      <c r="D265" s="60">
        <v>2014</v>
      </c>
      <c r="E265" s="51"/>
      <c r="F265" s="27" t="s">
        <v>452</v>
      </c>
      <c r="G265" s="53" t="str">
        <f>VLOOKUP(F265,Crosswalks!$B$11:$D$34,3)</f>
        <v>Check</v>
      </c>
      <c r="H265" s="53" t="str">
        <f>VLOOKUP(G265,Crosswalks!$A$44:$B$55,2)</f>
        <v>Landscape-Scale Conservation and Managemen</v>
      </c>
    </row>
    <row r="266" spans="1:8" ht="45" x14ac:dyDescent="0.25">
      <c r="A266" s="27" t="s">
        <v>3153</v>
      </c>
      <c r="B266" s="27" t="s">
        <v>2903</v>
      </c>
      <c r="C266" s="52" t="s">
        <v>27</v>
      </c>
      <c r="D266" s="32">
        <v>2014</v>
      </c>
      <c r="E266" s="51" t="s">
        <v>78</v>
      </c>
      <c r="F266" s="51" t="s">
        <v>92</v>
      </c>
      <c r="G266" s="53" t="str">
        <f>VLOOKUP(F266,Crosswalks!$B$11:$D$34,3)</f>
        <v>Check</v>
      </c>
      <c r="H266" s="53" t="str">
        <f>VLOOKUP(G266,Crosswalks!$A$44:$B$55,2)</f>
        <v>Landscape-Scale Conservation and Managemen</v>
      </c>
    </row>
    <row r="267" spans="1:8" ht="30" x14ac:dyDescent="0.25">
      <c r="A267" s="50" t="s">
        <v>1036</v>
      </c>
      <c r="B267" s="27" t="s">
        <v>441</v>
      </c>
      <c r="C267" s="52" t="s">
        <v>31</v>
      </c>
      <c r="D267" s="32">
        <v>2014</v>
      </c>
      <c r="E267" s="51" t="s">
        <v>78</v>
      </c>
      <c r="F267" s="51" t="s">
        <v>91</v>
      </c>
      <c r="G267" s="53" t="str">
        <f>VLOOKUP(F267,Crosswalks!$B$11:$D$34,3)</f>
        <v>1A</v>
      </c>
      <c r="H267" s="53" t="str">
        <f>VLOOKUP(G267,Crosswalks!$A$44:$B$55,2)</f>
        <v>Crop and Animal Production</v>
      </c>
    </row>
    <row r="268" spans="1:8" ht="30" x14ac:dyDescent="0.25">
      <c r="A268" s="27" t="s">
        <v>2836</v>
      </c>
      <c r="B268" s="27" t="s">
        <v>2837</v>
      </c>
      <c r="C268" s="52" t="s">
        <v>2838</v>
      </c>
      <c r="D268" s="32">
        <v>2014</v>
      </c>
      <c r="E268" s="51" t="s">
        <v>124</v>
      </c>
      <c r="F268" s="51" t="s">
        <v>83</v>
      </c>
      <c r="G268" s="53">
        <f>VLOOKUP(F268,Crosswalks!$B$11:$D$34,3)</f>
        <v>4</v>
      </c>
      <c r="H268" s="53" t="str">
        <f>VLOOKUP(G268,Crosswalks!$A$44:$B$55,2)</f>
        <v>Nutrition and Childhood Obesity</v>
      </c>
    </row>
    <row r="269" spans="1:8" ht="30" x14ac:dyDescent="0.25">
      <c r="A269" s="60" t="s">
        <v>2999</v>
      </c>
      <c r="B269" s="60" t="s">
        <v>3000</v>
      </c>
      <c r="C269" s="60" t="s">
        <v>2838</v>
      </c>
      <c r="D269" s="60">
        <v>2014</v>
      </c>
      <c r="E269" s="51"/>
      <c r="F269" s="27" t="s">
        <v>83</v>
      </c>
      <c r="G269" s="53">
        <f>VLOOKUP(F269,Crosswalks!$B$11:$D$34,3)</f>
        <v>4</v>
      </c>
      <c r="H269" s="53" t="str">
        <f>VLOOKUP(G269,Crosswalks!$A$44:$B$55,2)</f>
        <v>Nutrition and Childhood Obesity</v>
      </c>
    </row>
    <row r="270" spans="1:8" ht="45" x14ac:dyDescent="0.25">
      <c r="A270" s="27" t="s">
        <v>3378</v>
      </c>
      <c r="B270" s="27" t="s">
        <v>440</v>
      </c>
      <c r="C270" s="52" t="s">
        <v>54</v>
      </c>
      <c r="D270" s="32">
        <v>2014</v>
      </c>
      <c r="E270" s="51" t="s">
        <v>78</v>
      </c>
      <c r="F270" s="51" t="s">
        <v>94</v>
      </c>
      <c r="G270" s="53">
        <f>VLOOKUP(F270,Crosswalks!$B$11:$D$34,3)</f>
        <v>7</v>
      </c>
      <c r="H270" s="53" t="str">
        <f>VLOOKUP(G270,Crosswalks!$A$44:$B$55,2)</f>
        <v>Rural-Urban Interdependence and Prosperity</v>
      </c>
    </row>
    <row r="271" spans="1:8" ht="45" x14ac:dyDescent="0.25">
      <c r="A271" s="50" t="s">
        <v>1079</v>
      </c>
      <c r="B271" s="27" t="s">
        <v>423</v>
      </c>
      <c r="C271" s="52" t="s">
        <v>51</v>
      </c>
      <c r="D271" s="32">
        <v>2014</v>
      </c>
      <c r="E271" s="51" t="s">
        <v>78</v>
      </c>
      <c r="F271" s="51" t="s">
        <v>92</v>
      </c>
      <c r="G271" s="53" t="str">
        <f>VLOOKUP(F271,Crosswalks!$B$11:$D$34,3)</f>
        <v>Check</v>
      </c>
      <c r="H271" s="53" t="str">
        <f>VLOOKUP(G271,Crosswalks!$A$44:$B$55,2)</f>
        <v>Landscape-Scale Conservation and Managemen</v>
      </c>
    </row>
    <row r="272" spans="1:8" ht="150" x14ac:dyDescent="0.25">
      <c r="A272" s="60" t="s">
        <v>3108</v>
      </c>
      <c r="B272" s="60" t="s">
        <v>3109</v>
      </c>
      <c r="C272" s="60" t="s">
        <v>3179</v>
      </c>
      <c r="D272" s="60">
        <v>2014</v>
      </c>
      <c r="E272" s="51"/>
      <c r="F272" s="27" t="s">
        <v>90</v>
      </c>
      <c r="G272" s="53" t="str">
        <f>VLOOKUP(F272,Crosswalks!$B$11:$D$34,3)</f>
        <v>1D</v>
      </c>
      <c r="H272" s="53" t="str">
        <f>VLOOKUP(G272,Crosswalks!$A$44:$B$55,2)</f>
        <v>Consumer and Industry Outreach, Policy, Markets, and Trade</v>
      </c>
    </row>
    <row r="273" spans="1:8" ht="30" x14ac:dyDescent="0.25">
      <c r="A273" s="50" t="s">
        <v>1053</v>
      </c>
      <c r="B273" s="27" t="s">
        <v>1054</v>
      </c>
      <c r="C273" s="52" t="s">
        <v>22</v>
      </c>
      <c r="D273" s="32">
        <v>2013</v>
      </c>
      <c r="E273" s="51" t="s">
        <v>78</v>
      </c>
      <c r="F273" s="51" t="s">
        <v>79</v>
      </c>
      <c r="G273" s="53" t="str">
        <f>VLOOKUP(F273,Crosswalks!$B$11:$D$34,3)</f>
        <v>Check</v>
      </c>
      <c r="H273" s="53" t="str">
        <f>VLOOKUP(G273,Crosswalks!$A$44:$B$55,2)</f>
        <v>Landscape-Scale Conservation and Managemen</v>
      </c>
    </row>
    <row r="274" spans="1:8" x14ac:dyDescent="0.25">
      <c r="A274" s="50" t="s">
        <v>125</v>
      </c>
      <c r="B274" s="27" t="s">
        <v>126</v>
      </c>
      <c r="C274" s="52" t="s">
        <v>2</v>
      </c>
      <c r="D274" s="32">
        <v>2013</v>
      </c>
      <c r="E274" s="51" t="s">
        <v>169</v>
      </c>
      <c r="F274" s="51" t="s">
        <v>84</v>
      </c>
      <c r="G274" s="53" t="str">
        <f>VLOOKUP(F274,Crosswalks!$B$11:$D$34,3)</f>
        <v>1D</v>
      </c>
      <c r="H274" s="53" t="str">
        <f>VLOOKUP(G274,Crosswalks!$A$44:$B$55,2)</f>
        <v>Consumer and Industry Outreach, Policy, Markets, and Trade</v>
      </c>
    </row>
    <row r="275" spans="1:8" ht="30" x14ac:dyDescent="0.25">
      <c r="A275" s="50" t="s">
        <v>294</v>
      </c>
      <c r="B275" s="27" t="s">
        <v>5</v>
      </c>
      <c r="C275" s="52" t="s">
        <v>100</v>
      </c>
      <c r="D275" s="32">
        <v>2013</v>
      </c>
      <c r="E275" s="51" t="s">
        <v>78</v>
      </c>
      <c r="F275" s="51" t="s">
        <v>92</v>
      </c>
      <c r="G275" s="53" t="str">
        <f>VLOOKUP(F275,Crosswalks!$B$11:$D$34,3)</f>
        <v>Check</v>
      </c>
      <c r="H275" s="53" t="str">
        <f>VLOOKUP(G275,Crosswalks!$A$44:$B$55,2)</f>
        <v>Landscape-Scale Conservation and Managemen</v>
      </c>
    </row>
    <row r="276" spans="1:8" ht="30" x14ac:dyDescent="0.25">
      <c r="A276" s="50" t="s">
        <v>1055</v>
      </c>
      <c r="B276" s="27" t="s">
        <v>191</v>
      </c>
      <c r="C276" s="52" t="s">
        <v>192</v>
      </c>
      <c r="D276" s="32">
        <v>2013</v>
      </c>
      <c r="E276" s="51" t="s">
        <v>124</v>
      </c>
      <c r="F276" s="51" t="s">
        <v>83</v>
      </c>
      <c r="G276" s="53">
        <f>VLOOKUP(F276,Crosswalks!$B$11:$D$34,3)</f>
        <v>4</v>
      </c>
      <c r="H276" s="53" t="str">
        <f>VLOOKUP(G276,Crosswalks!$A$44:$B$55,2)</f>
        <v>Nutrition and Childhood Obesity</v>
      </c>
    </row>
    <row r="277" spans="1:8" x14ac:dyDescent="0.25">
      <c r="A277" s="50" t="s">
        <v>704</v>
      </c>
      <c r="B277" s="27" t="s">
        <v>55</v>
      </c>
      <c r="C277" s="52" t="s">
        <v>20</v>
      </c>
      <c r="D277" s="32">
        <v>2013</v>
      </c>
      <c r="E277" s="51" t="s">
        <v>78</v>
      </c>
      <c r="F277" s="51" t="s">
        <v>86</v>
      </c>
      <c r="G277" s="53">
        <f>VLOOKUP(F277,Crosswalks!$B$11:$D$34,3)</f>
        <v>7</v>
      </c>
      <c r="H277" s="53" t="str">
        <f>VLOOKUP(G277,Crosswalks!$A$44:$B$55,2)</f>
        <v>Rural-Urban Interdependence and Prosperity</v>
      </c>
    </row>
    <row r="278" spans="1:8" ht="30" x14ac:dyDescent="0.25">
      <c r="A278" s="27" t="s">
        <v>3379</v>
      </c>
      <c r="B278" s="27" t="s">
        <v>2859</v>
      </c>
      <c r="C278" s="52" t="s">
        <v>2877</v>
      </c>
      <c r="D278" s="32">
        <v>2013</v>
      </c>
      <c r="E278" s="51" t="s">
        <v>169</v>
      </c>
      <c r="F278" s="51" t="s">
        <v>90</v>
      </c>
      <c r="G278" s="53" t="str">
        <f>VLOOKUP(F278,Crosswalks!$B$11:$D$34,3)</f>
        <v>1D</v>
      </c>
      <c r="H278" s="53" t="str">
        <f>VLOOKUP(G278,Crosswalks!$A$44:$B$55,2)</f>
        <v>Consumer and Industry Outreach, Policy, Markets, and Trade</v>
      </c>
    </row>
    <row r="279" spans="1:8" ht="30" x14ac:dyDescent="0.25">
      <c r="A279" s="50" t="s">
        <v>1081</v>
      </c>
      <c r="B279" s="27" t="s">
        <v>158</v>
      </c>
      <c r="C279" s="52" t="s">
        <v>27</v>
      </c>
      <c r="D279" s="32">
        <v>2013</v>
      </c>
      <c r="E279" s="51" t="s">
        <v>124</v>
      </c>
      <c r="F279" s="51" t="s">
        <v>87</v>
      </c>
      <c r="G279" s="53">
        <f>VLOOKUP(F279,Crosswalks!$B$11:$D$34,3)</f>
        <v>4</v>
      </c>
      <c r="H279" s="53" t="str">
        <f>VLOOKUP(G279,Crosswalks!$A$44:$B$55,2)</f>
        <v>Nutrition and Childhood Obesity</v>
      </c>
    </row>
    <row r="280" spans="1:8" ht="30" x14ac:dyDescent="0.25">
      <c r="A280" s="50" t="s">
        <v>180</v>
      </c>
      <c r="B280" s="27" t="s">
        <v>181</v>
      </c>
      <c r="C280" s="52" t="s">
        <v>182</v>
      </c>
      <c r="D280" s="32">
        <v>2013</v>
      </c>
      <c r="E280" s="51" t="s">
        <v>124</v>
      </c>
      <c r="F280" s="51" t="s">
        <v>96</v>
      </c>
      <c r="G280" s="53" t="str">
        <f>VLOOKUP(F280,Crosswalks!$B$11:$D$34,3)</f>
        <v>Check</v>
      </c>
      <c r="H280" s="53" t="str">
        <f>VLOOKUP(G280,Crosswalks!$A$44:$B$55,2)</f>
        <v>Landscape-Scale Conservation and Managemen</v>
      </c>
    </row>
    <row r="281" spans="1:8" x14ac:dyDescent="0.25">
      <c r="A281" s="50" t="s">
        <v>134</v>
      </c>
      <c r="B281" s="27" t="s">
        <v>133</v>
      </c>
      <c r="C281" s="52" t="s">
        <v>46</v>
      </c>
      <c r="D281" s="32">
        <v>2013</v>
      </c>
      <c r="E281" s="51" t="s">
        <v>169</v>
      </c>
      <c r="F281" s="51" t="s">
        <v>90</v>
      </c>
      <c r="G281" s="53" t="str">
        <f>VLOOKUP(F281,Crosswalks!$B$11:$D$34,3)</f>
        <v>1D</v>
      </c>
      <c r="H281" s="53" t="str">
        <f>VLOOKUP(G281,Crosswalks!$A$44:$B$55,2)</f>
        <v>Consumer and Industry Outreach, Policy, Markets, and Trade</v>
      </c>
    </row>
    <row r="282" spans="1:8" ht="30" x14ac:dyDescent="0.25">
      <c r="A282" s="50" t="s">
        <v>1006</v>
      </c>
      <c r="B282" s="27" t="s">
        <v>15</v>
      </c>
      <c r="C282" s="52" t="s">
        <v>16</v>
      </c>
      <c r="D282" s="32">
        <v>2013</v>
      </c>
      <c r="E282" s="51" t="s">
        <v>78</v>
      </c>
      <c r="F282" s="51" t="s">
        <v>86</v>
      </c>
      <c r="G282" s="53">
        <f>VLOOKUP(F282,Crosswalks!$B$11:$D$34,3)</f>
        <v>7</v>
      </c>
      <c r="H282" s="53" t="str">
        <f>VLOOKUP(G282,Crosswalks!$A$44:$B$55,2)</f>
        <v>Rural-Urban Interdependence and Prosperity</v>
      </c>
    </row>
    <row r="283" spans="1:8" ht="30" x14ac:dyDescent="0.25">
      <c r="A283" s="50" t="s">
        <v>1050</v>
      </c>
      <c r="B283" s="27" t="s">
        <v>1051</v>
      </c>
      <c r="C283" s="52" t="s">
        <v>16</v>
      </c>
      <c r="D283" s="32">
        <v>2013</v>
      </c>
      <c r="E283" s="51" t="s">
        <v>78</v>
      </c>
      <c r="F283" s="51" t="s">
        <v>92</v>
      </c>
      <c r="G283" s="53" t="str">
        <f>VLOOKUP(F283,Crosswalks!$B$11:$D$34,3)</f>
        <v>Check</v>
      </c>
      <c r="H283" s="53" t="str">
        <f>VLOOKUP(G283,Crosswalks!$A$44:$B$55,2)</f>
        <v>Landscape-Scale Conservation and Managemen</v>
      </c>
    </row>
    <row r="284" spans="1:8" ht="45" x14ac:dyDescent="0.25">
      <c r="A284" s="60" t="s">
        <v>3007</v>
      </c>
      <c r="B284" s="60" t="s">
        <v>3008</v>
      </c>
      <c r="C284" s="60" t="s">
        <v>16</v>
      </c>
      <c r="D284" s="60">
        <v>2013</v>
      </c>
      <c r="E284" s="51"/>
      <c r="F284" s="27" t="s">
        <v>92</v>
      </c>
      <c r="G284" s="53" t="str">
        <f>VLOOKUP(F284,Crosswalks!$B$11:$D$34,3)</f>
        <v>Check</v>
      </c>
      <c r="H284" s="53" t="str">
        <f>VLOOKUP(G284,Crosswalks!$A$44:$B$55,2)</f>
        <v>Landscape-Scale Conservation and Managemen</v>
      </c>
    </row>
    <row r="285" spans="1:8" x14ac:dyDescent="0.25">
      <c r="A285" s="50" t="s">
        <v>1040</v>
      </c>
      <c r="B285" s="27" t="s">
        <v>47</v>
      </c>
      <c r="C285" s="52" t="s">
        <v>48</v>
      </c>
      <c r="D285" s="32">
        <v>2013</v>
      </c>
      <c r="E285" s="51" t="s">
        <v>78</v>
      </c>
      <c r="F285" s="51" t="s">
        <v>85</v>
      </c>
      <c r="G285" s="53" t="str">
        <f>VLOOKUP(F285,Crosswalks!$B$11:$D$34,3)</f>
        <v>1D</v>
      </c>
      <c r="H285" s="53" t="str">
        <f>VLOOKUP(G285,Crosswalks!$A$44:$B$55,2)</f>
        <v>Consumer and Industry Outreach, Policy, Markets, and Trade</v>
      </c>
    </row>
    <row r="286" spans="1:8" ht="30" x14ac:dyDescent="0.25">
      <c r="A286" s="50" t="s">
        <v>2806</v>
      </c>
      <c r="B286" s="27" t="s">
        <v>202</v>
      </c>
      <c r="C286" s="52" t="s">
        <v>106</v>
      </c>
      <c r="D286" s="32">
        <v>2013</v>
      </c>
      <c r="E286" s="51" t="s">
        <v>169</v>
      </c>
      <c r="F286" s="51" t="s">
        <v>88</v>
      </c>
      <c r="G286" s="53">
        <f>VLOOKUP(F286,Crosswalks!$B$11:$D$34,3)</f>
        <v>5</v>
      </c>
      <c r="H286" s="53" t="str">
        <f>VLOOKUP(G286,Crosswalks!$A$44:$B$55,2)</f>
        <v>Food Safety</v>
      </c>
    </row>
    <row r="287" spans="1:8" ht="30" x14ac:dyDescent="0.25">
      <c r="A287" s="50" t="s">
        <v>975</v>
      </c>
      <c r="B287" s="27" t="s">
        <v>163</v>
      </c>
      <c r="C287" s="52" t="s">
        <v>164</v>
      </c>
      <c r="D287" s="32">
        <v>2013</v>
      </c>
      <c r="E287" s="51" t="s">
        <v>389</v>
      </c>
      <c r="F287" s="51" t="s">
        <v>83</v>
      </c>
      <c r="G287" s="53">
        <f>VLOOKUP(F287,Crosswalks!$B$11:$D$34,3)</f>
        <v>4</v>
      </c>
      <c r="H287" s="53" t="str">
        <f>VLOOKUP(G287,Crosswalks!$A$44:$B$55,2)</f>
        <v>Nutrition and Childhood Obesity</v>
      </c>
    </row>
    <row r="288" spans="1:8" ht="45" x14ac:dyDescent="0.25">
      <c r="A288" s="50" t="s">
        <v>1052</v>
      </c>
      <c r="B288" s="27" t="s">
        <v>511</v>
      </c>
      <c r="C288" s="52" t="s">
        <v>192</v>
      </c>
      <c r="D288" s="32">
        <v>2013</v>
      </c>
      <c r="E288" s="51" t="s">
        <v>124</v>
      </c>
      <c r="F288" s="51" t="s">
        <v>96</v>
      </c>
      <c r="G288" s="53" t="str">
        <f>VLOOKUP(F288,Crosswalks!$B$11:$D$34,3)</f>
        <v>Check</v>
      </c>
      <c r="H288" s="53" t="str">
        <f>VLOOKUP(G288,Crosswalks!$A$44:$B$55,2)</f>
        <v>Landscape-Scale Conservation and Managemen</v>
      </c>
    </row>
    <row r="289" spans="1:8" ht="45" x14ac:dyDescent="0.25">
      <c r="A289" s="50" t="s">
        <v>291</v>
      </c>
      <c r="B289" s="27" t="s">
        <v>50</v>
      </c>
      <c r="C289" s="52" t="s">
        <v>51</v>
      </c>
      <c r="D289" s="32">
        <v>2013</v>
      </c>
      <c r="E289" s="51" t="s">
        <v>169</v>
      </c>
      <c r="F289" s="51" t="s">
        <v>90</v>
      </c>
      <c r="G289" s="53" t="str">
        <f>VLOOKUP(F289,Crosswalks!$B$11:$D$34,3)</f>
        <v>1D</v>
      </c>
      <c r="H289" s="53" t="str">
        <f>VLOOKUP(G289,Crosswalks!$A$44:$B$55,2)</f>
        <v>Consumer and Industry Outreach, Policy, Markets, and Trade</v>
      </c>
    </row>
    <row r="290" spans="1:8" ht="30" x14ac:dyDescent="0.25">
      <c r="A290" s="50" t="s">
        <v>2809</v>
      </c>
      <c r="B290" s="27" t="s">
        <v>187</v>
      </c>
      <c r="C290" s="52" t="s">
        <v>185</v>
      </c>
      <c r="D290" s="32">
        <v>2013</v>
      </c>
      <c r="E290" s="51" t="s">
        <v>169</v>
      </c>
      <c r="F290" s="51" t="s">
        <v>90</v>
      </c>
      <c r="G290" s="53" t="str">
        <f>VLOOKUP(F290,Crosswalks!$B$11:$D$34,3)</f>
        <v>1D</v>
      </c>
      <c r="H290" s="53" t="str">
        <f>VLOOKUP(G290,Crosswalks!$A$44:$B$55,2)</f>
        <v>Consumer and Industry Outreach, Policy, Markets, and Trade</v>
      </c>
    </row>
    <row r="291" spans="1:8" x14ac:dyDescent="0.25">
      <c r="A291" s="50" t="s">
        <v>183</v>
      </c>
      <c r="B291" s="27" t="s">
        <v>184</v>
      </c>
      <c r="C291" s="52" t="s">
        <v>185</v>
      </c>
      <c r="D291" s="32">
        <v>2013</v>
      </c>
      <c r="E291" s="51" t="s">
        <v>169</v>
      </c>
      <c r="F291" s="51" t="s">
        <v>90</v>
      </c>
      <c r="G291" s="53" t="str">
        <f>VLOOKUP(F291,Crosswalks!$B$11:$D$34,3)</f>
        <v>1D</v>
      </c>
      <c r="H291" s="53" t="str">
        <f>VLOOKUP(G291,Crosswalks!$A$44:$B$55,2)</f>
        <v>Consumer and Industry Outreach, Policy, Markets, and Trade</v>
      </c>
    </row>
    <row r="292" spans="1:8" ht="30" x14ac:dyDescent="0.25">
      <c r="A292" s="50" t="s">
        <v>779</v>
      </c>
      <c r="B292" s="27" t="s">
        <v>21</v>
      </c>
      <c r="C292" s="52" t="s">
        <v>22</v>
      </c>
      <c r="D292" s="32">
        <v>2013</v>
      </c>
      <c r="E292" s="51" t="s">
        <v>390</v>
      </c>
      <c r="F292" s="51" t="s">
        <v>92</v>
      </c>
      <c r="G292" s="53" t="str">
        <f>VLOOKUP(F292,Crosswalks!$B$11:$D$34,3)</f>
        <v>Check</v>
      </c>
      <c r="H292" s="53" t="str">
        <f>VLOOKUP(G292,Crosswalks!$A$44:$B$55,2)</f>
        <v>Landscape-Scale Conservation and Managemen</v>
      </c>
    </row>
    <row r="293" spans="1:8" ht="30" x14ac:dyDescent="0.25">
      <c r="A293" s="50" t="s">
        <v>1029</v>
      </c>
      <c r="B293" s="27" t="s">
        <v>149</v>
      </c>
      <c r="C293" s="52" t="s">
        <v>46</v>
      </c>
      <c r="D293" s="32">
        <v>2013</v>
      </c>
      <c r="E293" s="51" t="s">
        <v>169</v>
      </c>
      <c r="F293" s="51" t="s">
        <v>89</v>
      </c>
      <c r="G293" s="53" t="str">
        <f>VLOOKUP(F293,Crosswalks!$B$11:$D$34,3)</f>
        <v>1D</v>
      </c>
      <c r="H293" s="53" t="str">
        <f>VLOOKUP(G293,Crosswalks!$A$44:$B$55,2)</f>
        <v>Consumer and Industry Outreach, Policy, Markets, and Trade</v>
      </c>
    </row>
    <row r="294" spans="1:8" ht="45" x14ac:dyDescent="0.25">
      <c r="A294" s="60" t="s">
        <v>2979</v>
      </c>
      <c r="B294" s="60" t="s">
        <v>2980</v>
      </c>
      <c r="C294" s="60" t="s">
        <v>3170</v>
      </c>
      <c r="D294" s="60">
        <v>2013</v>
      </c>
      <c r="E294" s="51"/>
      <c r="F294" s="27" t="s">
        <v>79</v>
      </c>
      <c r="G294" s="53" t="str">
        <f>VLOOKUP(F294,Crosswalks!$B$11:$D$34,3)</f>
        <v>Check</v>
      </c>
      <c r="H294" s="53" t="str">
        <f>VLOOKUP(G294,Crosswalks!$A$44:$B$55,2)</f>
        <v>Landscape-Scale Conservation and Managemen</v>
      </c>
    </row>
    <row r="295" spans="1:8" ht="30" x14ac:dyDescent="0.25">
      <c r="A295" s="50" t="s">
        <v>971</v>
      </c>
      <c r="B295" s="27" t="s">
        <v>785</v>
      </c>
      <c r="C295" s="52" t="s">
        <v>2</v>
      </c>
      <c r="D295" s="32">
        <v>2013</v>
      </c>
      <c r="E295" s="51" t="s">
        <v>78</v>
      </c>
      <c r="F295" s="51" t="s">
        <v>85</v>
      </c>
      <c r="G295" s="53" t="str">
        <f>VLOOKUP(F295,Crosswalks!$B$11:$D$34,3)</f>
        <v>1D</v>
      </c>
      <c r="H295" s="53" t="str">
        <f>VLOOKUP(G295,Crosswalks!$A$44:$B$55,2)</f>
        <v>Consumer and Industry Outreach, Policy, Markets, and Trade</v>
      </c>
    </row>
    <row r="296" spans="1:8" ht="30" x14ac:dyDescent="0.25">
      <c r="A296" s="50" t="s">
        <v>67</v>
      </c>
      <c r="B296" s="27" t="s">
        <v>68</v>
      </c>
      <c r="C296" s="52" t="s">
        <v>51</v>
      </c>
      <c r="D296" s="32">
        <v>2013</v>
      </c>
      <c r="E296" s="51" t="s">
        <v>78</v>
      </c>
      <c r="F296" s="51" t="s">
        <v>88</v>
      </c>
      <c r="G296" s="53">
        <f>VLOOKUP(F296,Crosswalks!$B$11:$D$34,3)</f>
        <v>5</v>
      </c>
      <c r="H296" s="53" t="str">
        <f>VLOOKUP(G296,Crosswalks!$A$44:$B$55,2)</f>
        <v>Food Safety</v>
      </c>
    </row>
    <row r="297" spans="1:8" x14ac:dyDescent="0.25">
      <c r="A297" s="50" t="s">
        <v>523</v>
      </c>
      <c r="B297" s="27" t="s">
        <v>524</v>
      </c>
      <c r="C297" s="52" t="s">
        <v>3</v>
      </c>
      <c r="D297" s="32">
        <v>2013</v>
      </c>
      <c r="E297" s="51" t="s">
        <v>124</v>
      </c>
      <c r="F297" s="51" t="s">
        <v>96</v>
      </c>
      <c r="G297" s="53" t="str">
        <f>VLOOKUP(F297,Crosswalks!$B$11:$D$34,3)</f>
        <v>Check</v>
      </c>
      <c r="H297" s="53" t="str">
        <f>VLOOKUP(G297,Crosswalks!$A$44:$B$55,2)</f>
        <v>Landscape-Scale Conservation and Managemen</v>
      </c>
    </row>
    <row r="298" spans="1:8" ht="30" x14ac:dyDescent="0.25">
      <c r="A298" s="50" t="s">
        <v>248</v>
      </c>
      <c r="B298" s="27" t="s">
        <v>161</v>
      </c>
      <c r="C298" s="52" t="s">
        <v>162</v>
      </c>
      <c r="D298" s="32">
        <v>2013</v>
      </c>
      <c r="E298" s="51" t="s">
        <v>393</v>
      </c>
      <c r="F298" s="51" t="s">
        <v>88</v>
      </c>
      <c r="G298" s="53">
        <f>VLOOKUP(F298,Crosswalks!$B$11:$D$34,3)</f>
        <v>5</v>
      </c>
      <c r="H298" s="53" t="str">
        <f>VLOOKUP(G298,Crosswalks!$A$44:$B$55,2)</f>
        <v>Food Safety</v>
      </c>
    </row>
    <row r="299" spans="1:8" ht="30" x14ac:dyDescent="0.25">
      <c r="A299" s="50" t="s">
        <v>137</v>
      </c>
      <c r="B299" s="27" t="s">
        <v>138</v>
      </c>
      <c r="C299" s="52" t="s">
        <v>51</v>
      </c>
      <c r="D299" s="32">
        <v>2013</v>
      </c>
      <c r="E299" s="51" t="s">
        <v>169</v>
      </c>
      <c r="F299" s="51" t="s">
        <v>90</v>
      </c>
      <c r="G299" s="53" t="str">
        <f>VLOOKUP(F299,Crosswalks!$B$11:$D$34,3)</f>
        <v>1D</v>
      </c>
      <c r="H299" s="53" t="str">
        <f>VLOOKUP(G299,Crosswalks!$A$44:$B$55,2)</f>
        <v>Consumer and Industry Outreach, Policy, Markets, and Trade</v>
      </c>
    </row>
    <row r="300" spans="1:8" ht="30" x14ac:dyDescent="0.25">
      <c r="A300" s="27" t="s">
        <v>3380</v>
      </c>
      <c r="B300" s="27" t="s">
        <v>2868</v>
      </c>
      <c r="C300" s="52" t="s">
        <v>20</v>
      </c>
      <c r="D300" s="32">
        <v>2013</v>
      </c>
      <c r="E300" s="51" t="s">
        <v>169</v>
      </c>
      <c r="F300" s="51" t="s">
        <v>93</v>
      </c>
      <c r="G300" s="53" t="str">
        <f>VLOOKUP(F300,Crosswalks!$B$11:$D$34,3)</f>
        <v>Check</v>
      </c>
      <c r="H300" s="53" t="str">
        <f>VLOOKUP(G300,Crosswalks!$A$44:$B$55,2)</f>
        <v>Landscape-Scale Conservation and Managemen</v>
      </c>
    </row>
    <row r="301" spans="1:8" ht="30" x14ac:dyDescent="0.25">
      <c r="A301" s="50" t="s">
        <v>683</v>
      </c>
      <c r="B301" s="27" t="s">
        <v>150</v>
      </c>
      <c r="C301" s="52" t="s">
        <v>20</v>
      </c>
      <c r="D301" s="32">
        <v>2013</v>
      </c>
      <c r="E301" s="51" t="s">
        <v>169</v>
      </c>
      <c r="F301" s="51" t="s">
        <v>84</v>
      </c>
      <c r="G301" s="53" t="str">
        <f>VLOOKUP(F301,Crosswalks!$B$11:$D$34,3)</f>
        <v>1D</v>
      </c>
      <c r="H301" s="53" t="str">
        <f>VLOOKUP(G301,Crosswalks!$A$44:$B$55,2)</f>
        <v>Consumer and Industry Outreach, Policy, Markets, and Trade</v>
      </c>
    </row>
    <row r="302" spans="1:8" ht="30" x14ac:dyDescent="0.25">
      <c r="A302" s="28" t="s">
        <v>115</v>
      </c>
      <c r="B302" s="27" t="s">
        <v>116</v>
      </c>
      <c r="C302" s="52" t="s">
        <v>46</v>
      </c>
      <c r="D302" s="32">
        <v>2013</v>
      </c>
      <c r="E302" s="51" t="s">
        <v>390</v>
      </c>
      <c r="F302" s="51" t="s">
        <v>88</v>
      </c>
      <c r="G302" s="53">
        <f>VLOOKUP(F302,Crosswalks!$B$11:$D$34,3)</f>
        <v>5</v>
      </c>
      <c r="H302" s="53" t="str">
        <f>VLOOKUP(G302,Crosswalks!$A$44:$B$55,2)</f>
        <v>Food Safety</v>
      </c>
    </row>
    <row r="303" spans="1:8" ht="30" x14ac:dyDescent="0.25">
      <c r="A303" s="28" t="s">
        <v>197</v>
      </c>
      <c r="B303" s="27" t="s">
        <v>107</v>
      </c>
      <c r="C303" s="52" t="s">
        <v>3</v>
      </c>
      <c r="D303" s="32">
        <v>2013</v>
      </c>
      <c r="E303" s="51" t="s">
        <v>124</v>
      </c>
      <c r="F303" s="51" t="s">
        <v>79</v>
      </c>
      <c r="G303" s="53" t="str">
        <f>VLOOKUP(F303,Crosswalks!$B$11:$D$34,3)</f>
        <v>Check</v>
      </c>
      <c r="H303" s="53" t="str">
        <f>VLOOKUP(G303,Crosswalks!$A$44:$B$55,2)</f>
        <v>Landscape-Scale Conservation and Managemen</v>
      </c>
    </row>
    <row r="304" spans="1:8" x14ac:dyDescent="0.25">
      <c r="A304" s="28" t="s">
        <v>298</v>
      </c>
      <c r="B304" s="27" t="s">
        <v>111</v>
      </c>
      <c r="C304" s="52" t="s">
        <v>89</v>
      </c>
      <c r="D304" s="32">
        <v>2013</v>
      </c>
      <c r="E304" s="51" t="s">
        <v>169</v>
      </c>
      <c r="F304" s="51" t="s">
        <v>89</v>
      </c>
      <c r="G304" s="53" t="str">
        <f>VLOOKUP(F304,Crosswalks!$B$11:$D$34,3)</f>
        <v>1D</v>
      </c>
      <c r="H304" s="53" t="str">
        <f>VLOOKUP(G304,Crosswalks!$A$44:$B$55,2)</f>
        <v>Consumer and Industry Outreach, Policy, Markets, and Trade</v>
      </c>
    </row>
    <row r="305" spans="1:8" ht="30" x14ac:dyDescent="0.25">
      <c r="A305" s="28" t="s">
        <v>671</v>
      </c>
      <c r="B305" s="27" t="s">
        <v>176</v>
      </c>
      <c r="C305" s="52" t="s">
        <v>177</v>
      </c>
      <c r="D305" s="32">
        <v>2013</v>
      </c>
      <c r="E305" s="51" t="s">
        <v>169</v>
      </c>
      <c r="F305" s="51" t="s">
        <v>95</v>
      </c>
      <c r="G305" s="53" t="str">
        <f>VLOOKUP(F305,Crosswalks!$B$11:$D$34,3)</f>
        <v>1d</v>
      </c>
      <c r="H305" s="53" t="str">
        <f>VLOOKUP(G305,Crosswalks!$A$44:$B$55,2)</f>
        <v>Consumer and Industry Outreach, Policy, Markets, and Trade</v>
      </c>
    </row>
    <row r="306" spans="1:8" ht="45" x14ac:dyDescent="0.25">
      <c r="A306" s="28" t="s">
        <v>41</v>
      </c>
      <c r="B306" s="27" t="s">
        <v>42</v>
      </c>
      <c r="C306" s="52" t="s">
        <v>27</v>
      </c>
      <c r="D306" s="32">
        <v>2013</v>
      </c>
      <c r="E306" s="51" t="s">
        <v>78</v>
      </c>
      <c r="F306" s="51" t="s">
        <v>92</v>
      </c>
      <c r="G306" s="53" t="str">
        <f>VLOOKUP(F306,Crosswalks!$B$11:$D$34,3)</f>
        <v>Check</v>
      </c>
      <c r="H306" s="53" t="str">
        <f>VLOOKUP(G306,Crosswalks!$A$44:$B$55,2)</f>
        <v>Landscape-Scale Conservation and Managemen</v>
      </c>
    </row>
    <row r="307" spans="1:8" ht="30" x14ac:dyDescent="0.25">
      <c r="A307" s="60" t="s">
        <v>2907</v>
      </c>
      <c r="B307" s="60" t="s">
        <v>784</v>
      </c>
      <c r="C307" s="60" t="s">
        <v>3</v>
      </c>
      <c r="D307" s="60">
        <v>2013</v>
      </c>
      <c r="E307" s="51"/>
      <c r="F307" s="27" t="s">
        <v>452</v>
      </c>
      <c r="G307" s="53" t="str">
        <f>VLOOKUP(F307,Crosswalks!$B$11:$D$34,3)</f>
        <v>Check</v>
      </c>
      <c r="H307" s="53" t="str">
        <f>VLOOKUP(G307,Crosswalks!$A$44:$B$55,2)</f>
        <v>Landscape-Scale Conservation and Managemen</v>
      </c>
    </row>
    <row r="308" spans="1:8" ht="45" x14ac:dyDescent="0.25">
      <c r="A308" s="60" t="s">
        <v>3072</v>
      </c>
      <c r="B308" s="60" t="s">
        <v>3073</v>
      </c>
      <c r="C308" s="60" t="s">
        <v>3176</v>
      </c>
      <c r="D308" s="60">
        <v>2013</v>
      </c>
      <c r="E308" s="51"/>
      <c r="F308" s="27" t="s">
        <v>90</v>
      </c>
      <c r="G308" s="53" t="str">
        <f>VLOOKUP(F308,Crosswalks!$B$11:$D$34,3)</f>
        <v>1D</v>
      </c>
      <c r="H308" s="53" t="str">
        <f>VLOOKUP(G308,Crosswalks!$A$44:$B$55,2)</f>
        <v>Consumer and Industry Outreach, Policy, Markets, and Trade</v>
      </c>
    </row>
    <row r="309" spans="1:8" x14ac:dyDescent="0.25">
      <c r="A309" s="28" t="s">
        <v>1040</v>
      </c>
      <c r="B309" s="27" t="s">
        <v>40</v>
      </c>
      <c r="C309" s="52" t="s">
        <v>20</v>
      </c>
      <c r="D309" s="32">
        <v>2013</v>
      </c>
      <c r="E309" s="51" t="s">
        <v>78</v>
      </c>
      <c r="F309" s="51" t="s">
        <v>97</v>
      </c>
      <c r="G309" s="53" t="str">
        <f>VLOOKUP(F309,Crosswalks!$B$11:$D$34,3)</f>
        <v>1D</v>
      </c>
      <c r="H309" s="53" t="str">
        <f>VLOOKUP(G309,Crosswalks!$A$44:$B$55,2)</f>
        <v>Consumer and Industry Outreach, Policy, Markets, and Trade</v>
      </c>
    </row>
    <row r="310" spans="1:8" ht="30" x14ac:dyDescent="0.25">
      <c r="A310" s="28" t="s">
        <v>301</v>
      </c>
      <c r="B310" s="27" t="s">
        <v>38</v>
      </c>
      <c r="C310" s="52" t="s">
        <v>39</v>
      </c>
      <c r="D310" s="32">
        <v>2013</v>
      </c>
      <c r="E310" s="51" t="s">
        <v>78</v>
      </c>
      <c r="F310" s="51" t="s">
        <v>79</v>
      </c>
      <c r="G310" s="53" t="str">
        <f>VLOOKUP(F310,Crosswalks!$B$11:$D$34,3)</f>
        <v>Check</v>
      </c>
      <c r="H310" s="53" t="str">
        <f>VLOOKUP(G310,Crosswalks!$A$44:$B$55,2)</f>
        <v>Landscape-Scale Conservation and Managemen</v>
      </c>
    </row>
    <row r="311" spans="1:8" ht="30" x14ac:dyDescent="0.25">
      <c r="A311" s="28" t="s">
        <v>520</v>
      </c>
      <c r="B311" s="27" t="s">
        <v>521</v>
      </c>
      <c r="C311" s="52" t="s">
        <v>522</v>
      </c>
      <c r="D311" s="32">
        <v>2013</v>
      </c>
      <c r="E311" s="51" t="s">
        <v>124</v>
      </c>
      <c r="F311" s="51" t="s">
        <v>83</v>
      </c>
      <c r="G311" s="53">
        <f>VLOOKUP(F311,Crosswalks!$B$11:$D$34,3)</f>
        <v>4</v>
      </c>
      <c r="H311" s="53" t="str">
        <f>VLOOKUP(G311,Crosswalks!$A$44:$B$55,2)</f>
        <v>Nutrition and Childhood Obesity</v>
      </c>
    </row>
    <row r="312" spans="1:8" ht="30" x14ac:dyDescent="0.25">
      <c r="A312" s="28" t="s">
        <v>982</v>
      </c>
      <c r="B312" s="27" t="s">
        <v>167</v>
      </c>
      <c r="C312" s="52" t="s">
        <v>168</v>
      </c>
      <c r="D312" s="32">
        <v>2013</v>
      </c>
      <c r="E312" s="51" t="s">
        <v>169</v>
      </c>
      <c r="F312" s="51" t="s">
        <v>91</v>
      </c>
      <c r="G312" s="53" t="str">
        <f>VLOOKUP(F312,Crosswalks!$B$11:$D$34,3)</f>
        <v>1A</v>
      </c>
      <c r="H312" s="53" t="str">
        <f>VLOOKUP(G312,Crosswalks!$A$44:$B$55,2)</f>
        <v>Crop and Animal Production</v>
      </c>
    </row>
    <row r="313" spans="1:8" ht="45" x14ac:dyDescent="0.25">
      <c r="A313" s="28" t="s">
        <v>527</v>
      </c>
      <c r="B313" s="27" t="s">
        <v>528</v>
      </c>
      <c r="C313" s="52" t="s">
        <v>46</v>
      </c>
      <c r="D313" s="32">
        <v>2013</v>
      </c>
      <c r="E313" s="51" t="s">
        <v>124</v>
      </c>
      <c r="F313" s="51" t="s">
        <v>83</v>
      </c>
      <c r="G313" s="53">
        <f>VLOOKUP(F313,Crosswalks!$B$11:$D$34,3)</f>
        <v>4</v>
      </c>
      <c r="H313" s="53" t="str">
        <f>VLOOKUP(G313,Crosswalks!$A$44:$B$55,2)</f>
        <v>Nutrition and Childhood Obesity</v>
      </c>
    </row>
    <row r="314" spans="1:8" ht="45" x14ac:dyDescent="0.25">
      <c r="A314" s="29" t="s">
        <v>3381</v>
      </c>
      <c r="B314" s="27" t="s">
        <v>2891</v>
      </c>
      <c r="C314" s="52" t="s">
        <v>27</v>
      </c>
      <c r="D314" s="32">
        <v>2013</v>
      </c>
      <c r="E314" s="51" t="s">
        <v>78</v>
      </c>
      <c r="F314" s="51" t="s">
        <v>92</v>
      </c>
      <c r="G314" s="53" t="str">
        <f>VLOOKUP(F314,Crosswalks!$B$11:$D$34,3)</f>
        <v>Check</v>
      </c>
      <c r="H314" s="53" t="str">
        <f>VLOOKUP(G314,Crosswalks!$A$44:$B$55,2)</f>
        <v>Landscape-Scale Conservation and Managemen</v>
      </c>
    </row>
    <row r="315" spans="1:8" ht="30" x14ac:dyDescent="0.25">
      <c r="A315" s="28" t="s">
        <v>186</v>
      </c>
      <c r="B315" s="27" t="s">
        <v>476</v>
      </c>
      <c r="C315" s="52" t="s">
        <v>477</v>
      </c>
      <c r="D315" s="32">
        <v>2013</v>
      </c>
      <c r="E315" s="51" t="s">
        <v>169</v>
      </c>
      <c r="F315" s="51" t="s">
        <v>95</v>
      </c>
      <c r="G315" s="53" t="str">
        <f>VLOOKUP(F315,Crosswalks!$B$11:$D$34,3)</f>
        <v>1d</v>
      </c>
      <c r="H315" s="53" t="str">
        <f>VLOOKUP(G315,Crosswalks!$A$44:$B$55,2)</f>
        <v>Consumer and Industry Outreach, Policy, Markets, and Trade</v>
      </c>
    </row>
    <row r="316" spans="1:8" ht="45" x14ac:dyDescent="0.25">
      <c r="A316" s="28" t="s">
        <v>1056</v>
      </c>
      <c r="B316" s="27" t="s">
        <v>193</v>
      </c>
      <c r="C316" s="52" t="s">
        <v>46</v>
      </c>
      <c r="D316" s="32">
        <v>2013</v>
      </c>
      <c r="E316" s="51" t="s">
        <v>124</v>
      </c>
      <c r="F316" s="51" t="s">
        <v>83</v>
      </c>
      <c r="G316" s="53">
        <f>VLOOKUP(F316,Crosswalks!$B$11:$D$34,3)</f>
        <v>4</v>
      </c>
      <c r="H316" s="53" t="str">
        <f>VLOOKUP(G316,Crosswalks!$A$44:$B$55,2)</f>
        <v>Nutrition and Childhood Obesity</v>
      </c>
    </row>
    <row r="317" spans="1:8" ht="30" x14ac:dyDescent="0.25">
      <c r="A317" s="28" t="s">
        <v>197</v>
      </c>
      <c r="B317" s="27" t="s">
        <v>198</v>
      </c>
      <c r="C317" s="52" t="s">
        <v>199</v>
      </c>
      <c r="D317" s="32">
        <v>2013</v>
      </c>
      <c r="E317" s="51" t="s">
        <v>124</v>
      </c>
      <c r="F317" s="51" t="s">
        <v>96</v>
      </c>
      <c r="G317" s="53" t="str">
        <f>VLOOKUP(F317,Crosswalks!$B$11:$D$34,3)</f>
        <v>Check</v>
      </c>
      <c r="H317" s="53" t="str">
        <f>VLOOKUP(G317,Crosswalks!$A$44:$B$55,2)</f>
        <v>Landscape-Scale Conservation and Managemen</v>
      </c>
    </row>
    <row r="318" spans="1:8" ht="30" x14ac:dyDescent="0.25">
      <c r="A318" s="28" t="s">
        <v>1061</v>
      </c>
      <c r="B318" s="27" t="s">
        <v>112</v>
      </c>
      <c r="C318" s="52" t="s">
        <v>10</v>
      </c>
      <c r="D318" s="32">
        <v>2013</v>
      </c>
      <c r="E318" s="51" t="s">
        <v>390</v>
      </c>
      <c r="F318" s="51" t="s">
        <v>95</v>
      </c>
      <c r="G318" s="53" t="str">
        <f>VLOOKUP(F318,Crosswalks!$B$11:$D$34,3)</f>
        <v>1d</v>
      </c>
      <c r="H318" s="53" t="str">
        <f>VLOOKUP(G318,Crosswalks!$A$44:$B$55,2)</f>
        <v>Consumer and Industry Outreach, Policy, Markets, and Trade</v>
      </c>
    </row>
    <row r="319" spans="1:8" ht="30" x14ac:dyDescent="0.25">
      <c r="A319" s="60" t="s">
        <v>3096</v>
      </c>
      <c r="B319" s="60" t="s">
        <v>3097</v>
      </c>
      <c r="C319" s="60" t="s">
        <v>10</v>
      </c>
      <c r="D319" s="60">
        <v>2013</v>
      </c>
      <c r="E319" s="51"/>
      <c r="F319" s="27" t="s">
        <v>88</v>
      </c>
      <c r="G319" s="53">
        <f>VLOOKUP(F319,Crosswalks!$B$11:$D$34,3)</f>
        <v>5</v>
      </c>
      <c r="H319" s="53" t="str">
        <f>VLOOKUP(G319,Crosswalks!$A$44:$B$55,2)</f>
        <v>Food Safety</v>
      </c>
    </row>
    <row r="320" spans="1:8" ht="30" x14ac:dyDescent="0.25">
      <c r="A320" s="28" t="s">
        <v>972</v>
      </c>
      <c r="B320" s="27" t="s">
        <v>58</v>
      </c>
      <c r="C320" s="52" t="s">
        <v>59</v>
      </c>
      <c r="D320" s="32">
        <v>2013</v>
      </c>
      <c r="E320" s="51" t="s">
        <v>78</v>
      </c>
      <c r="F320" s="51" t="s">
        <v>94</v>
      </c>
      <c r="G320" s="53">
        <f>VLOOKUP(F320,Crosswalks!$B$11:$D$34,3)</f>
        <v>7</v>
      </c>
      <c r="H320" s="53" t="str">
        <f>VLOOKUP(G320,Crosswalks!$A$44:$B$55,2)</f>
        <v>Rural-Urban Interdependence and Prosperity</v>
      </c>
    </row>
    <row r="321" spans="1:8" ht="30" x14ac:dyDescent="0.25">
      <c r="A321" s="28" t="s">
        <v>296</v>
      </c>
      <c r="B321" s="27" t="s">
        <v>25</v>
      </c>
      <c r="C321" s="52" t="s">
        <v>20</v>
      </c>
      <c r="D321" s="32">
        <v>2013</v>
      </c>
      <c r="E321" s="51" t="s">
        <v>78</v>
      </c>
      <c r="F321" s="51" t="s">
        <v>85</v>
      </c>
      <c r="G321" s="53" t="str">
        <f>VLOOKUP(F321,Crosswalks!$B$11:$D$34,3)</f>
        <v>1D</v>
      </c>
      <c r="H321" s="53" t="str">
        <f>VLOOKUP(G321,Crosswalks!$A$44:$B$55,2)</f>
        <v>Consumer and Industry Outreach, Policy, Markets, and Trade</v>
      </c>
    </row>
    <row r="322" spans="1:8" ht="30" x14ac:dyDescent="0.25">
      <c r="A322" s="28" t="s">
        <v>992</v>
      </c>
      <c r="B322" s="27" t="s">
        <v>32</v>
      </c>
      <c r="C322" s="52" t="s">
        <v>206</v>
      </c>
      <c r="D322" s="32">
        <v>2013</v>
      </c>
      <c r="E322" s="51" t="s">
        <v>78</v>
      </c>
      <c r="F322" s="51" t="s">
        <v>85</v>
      </c>
      <c r="G322" s="53" t="str">
        <f>VLOOKUP(F322,Crosswalks!$B$11:$D$34,3)</f>
        <v>1D</v>
      </c>
      <c r="H322" s="53" t="str">
        <f>VLOOKUP(G322,Crosswalks!$A$44:$B$55,2)</f>
        <v>Consumer and Industry Outreach, Policy, Markets, and Trade</v>
      </c>
    </row>
    <row r="323" spans="1:8" ht="30" x14ac:dyDescent="0.25">
      <c r="A323" s="28" t="s">
        <v>1043</v>
      </c>
      <c r="B323" s="27" t="s">
        <v>518</v>
      </c>
      <c r="C323" s="52" t="s">
        <v>519</v>
      </c>
      <c r="D323" s="32">
        <v>2013</v>
      </c>
      <c r="E323" s="51" t="s">
        <v>124</v>
      </c>
      <c r="F323" s="51" t="s">
        <v>83</v>
      </c>
      <c r="G323" s="53">
        <f>VLOOKUP(F323,Crosswalks!$B$11:$D$34,3)</f>
        <v>4</v>
      </c>
      <c r="H323" s="53" t="str">
        <f>VLOOKUP(G323,Crosswalks!$A$44:$B$55,2)</f>
        <v>Nutrition and Childhood Obesity</v>
      </c>
    </row>
    <row r="324" spans="1:8" ht="30" x14ac:dyDescent="0.25">
      <c r="A324" s="28" t="s">
        <v>2811</v>
      </c>
      <c r="B324" s="27" t="s">
        <v>1062</v>
      </c>
      <c r="C324" s="52" t="s">
        <v>222</v>
      </c>
      <c r="D324" s="32">
        <v>2013</v>
      </c>
      <c r="E324" s="51" t="s">
        <v>169</v>
      </c>
      <c r="F324" s="51" t="s">
        <v>95</v>
      </c>
      <c r="G324" s="53" t="str">
        <f>VLOOKUP(F324,Crosswalks!$B$11:$D$34,3)</f>
        <v>1d</v>
      </c>
      <c r="H324" s="53" t="str">
        <f>VLOOKUP(G324,Crosswalks!$A$44:$B$55,2)</f>
        <v>Consumer and Industry Outreach, Policy, Markets, and Trade</v>
      </c>
    </row>
    <row r="325" spans="1:8" ht="30" x14ac:dyDescent="0.25">
      <c r="A325" s="28" t="s">
        <v>235</v>
      </c>
      <c r="B325" s="27" t="s">
        <v>109</v>
      </c>
      <c r="C325" s="52" t="s">
        <v>110</v>
      </c>
      <c r="D325" s="32">
        <v>2013</v>
      </c>
      <c r="E325" s="51" t="s">
        <v>124</v>
      </c>
      <c r="F325" s="51" t="s">
        <v>83</v>
      </c>
      <c r="G325" s="53">
        <f>VLOOKUP(F325,Crosswalks!$B$11:$D$34,3)</f>
        <v>4</v>
      </c>
      <c r="H325" s="53" t="str">
        <f>VLOOKUP(G325,Crosswalks!$A$44:$B$55,2)</f>
        <v>Nutrition and Childhood Obesity</v>
      </c>
    </row>
    <row r="326" spans="1:8" ht="30" x14ac:dyDescent="0.25">
      <c r="A326" s="28" t="s">
        <v>474</v>
      </c>
      <c r="B326" s="29" t="s">
        <v>156</v>
      </c>
      <c r="C326" s="51" t="s">
        <v>27</v>
      </c>
      <c r="D326" s="30">
        <v>2013</v>
      </c>
      <c r="E326" s="51" t="s">
        <v>169</v>
      </c>
      <c r="F326" s="51" t="s">
        <v>93</v>
      </c>
      <c r="G326" s="53" t="str">
        <f>VLOOKUP(F326,Crosswalks!$B$11:$D$34,3)</f>
        <v>Check</v>
      </c>
      <c r="H326" s="53" t="str">
        <f>VLOOKUP(G326,Crosswalks!$A$44:$B$55,2)</f>
        <v>Landscape-Scale Conservation and Managemen</v>
      </c>
    </row>
    <row r="327" spans="1:8" ht="45" x14ac:dyDescent="0.25">
      <c r="A327" s="28" t="s">
        <v>190</v>
      </c>
      <c r="B327" s="27" t="s">
        <v>514</v>
      </c>
      <c r="C327" s="52" t="s">
        <v>462</v>
      </c>
      <c r="D327" s="32">
        <v>2013</v>
      </c>
      <c r="E327" s="51" t="s">
        <v>124</v>
      </c>
      <c r="F327" s="51" t="s">
        <v>83</v>
      </c>
      <c r="G327" s="53">
        <f>VLOOKUP(F327,Crosswalks!$B$11:$D$34,3)</f>
        <v>4</v>
      </c>
      <c r="H327" s="53" t="str">
        <f>VLOOKUP(G327,Crosswalks!$A$44:$B$55,2)</f>
        <v>Nutrition and Childhood Obesity</v>
      </c>
    </row>
    <row r="328" spans="1:8" ht="30" x14ac:dyDescent="0.25">
      <c r="A328" s="28" t="s">
        <v>1045</v>
      </c>
      <c r="B328" s="29" t="s">
        <v>173</v>
      </c>
      <c r="C328" s="51" t="s">
        <v>27</v>
      </c>
      <c r="D328" s="30">
        <v>2013</v>
      </c>
      <c r="E328" s="51" t="s">
        <v>124</v>
      </c>
      <c r="F328" s="51" t="s">
        <v>96</v>
      </c>
      <c r="G328" s="53" t="str">
        <f>VLOOKUP(F328,Crosswalks!$B$11:$D$34,3)</f>
        <v>Check</v>
      </c>
      <c r="H328" s="53" t="str">
        <f>VLOOKUP(G328,Crosswalks!$A$44:$B$55,2)</f>
        <v>Landscape-Scale Conservation and Managemen</v>
      </c>
    </row>
    <row r="329" spans="1:8" ht="30" x14ac:dyDescent="0.25">
      <c r="A329" s="28" t="s">
        <v>1056</v>
      </c>
      <c r="B329" s="27" t="s">
        <v>194</v>
      </c>
      <c r="C329" s="52" t="s">
        <v>195</v>
      </c>
      <c r="D329" s="32">
        <v>2013</v>
      </c>
      <c r="E329" s="51" t="s">
        <v>124</v>
      </c>
      <c r="F329" s="51" t="s">
        <v>83</v>
      </c>
      <c r="G329" s="53">
        <f>VLOOKUP(F329,Crosswalks!$B$11:$D$34,3)</f>
        <v>4</v>
      </c>
      <c r="H329" s="53" t="str">
        <f>VLOOKUP(G329,Crosswalks!$A$44:$B$55,2)</f>
        <v>Nutrition and Childhood Obesity</v>
      </c>
    </row>
    <row r="330" spans="1:8" ht="30" x14ac:dyDescent="0.25">
      <c r="A330" s="60" t="s">
        <v>3078</v>
      </c>
      <c r="B330" s="60" t="s">
        <v>3079</v>
      </c>
      <c r="C330" s="60" t="s">
        <v>195</v>
      </c>
      <c r="D330" s="60">
        <v>2013</v>
      </c>
      <c r="E330" s="51"/>
      <c r="F330" s="27" t="s">
        <v>83</v>
      </c>
      <c r="G330" s="53">
        <f>VLOOKUP(F330,Crosswalks!$B$11:$D$34,3)</f>
        <v>4</v>
      </c>
      <c r="H330" s="53" t="str">
        <f>VLOOKUP(G330,Crosswalks!$A$44:$B$55,2)</f>
        <v>Nutrition and Childhood Obesity</v>
      </c>
    </row>
    <row r="331" spans="1:8" x14ac:dyDescent="0.25">
      <c r="A331" s="28" t="s">
        <v>1056</v>
      </c>
      <c r="B331" s="27" t="s">
        <v>102</v>
      </c>
      <c r="C331" s="52" t="s">
        <v>103</v>
      </c>
      <c r="D331" s="32">
        <v>2013</v>
      </c>
      <c r="E331" s="51" t="s">
        <v>124</v>
      </c>
      <c r="F331" s="51" t="s">
        <v>83</v>
      </c>
      <c r="G331" s="53">
        <f>VLOOKUP(F331,Crosswalks!$B$11:$D$34,3)</f>
        <v>4</v>
      </c>
      <c r="H331" s="53" t="str">
        <f>VLOOKUP(G331,Crosswalks!$A$44:$B$55,2)</f>
        <v>Nutrition and Childhood Obesity</v>
      </c>
    </row>
    <row r="332" spans="1:8" ht="30" x14ac:dyDescent="0.25">
      <c r="A332" s="28" t="s">
        <v>986</v>
      </c>
      <c r="B332" s="27" t="s">
        <v>28</v>
      </c>
      <c r="C332" s="52" t="s">
        <v>10</v>
      </c>
      <c r="D332" s="32">
        <v>2013</v>
      </c>
      <c r="E332" s="51" t="s">
        <v>78</v>
      </c>
      <c r="F332" s="51" t="s">
        <v>92</v>
      </c>
      <c r="G332" s="53" t="str">
        <f>VLOOKUP(F332,Crosswalks!$B$11:$D$34,3)</f>
        <v>Check</v>
      </c>
      <c r="H332" s="53" t="str">
        <f>VLOOKUP(G332,Crosswalks!$A$44:$B$55,2)</f>
        <v>Landscape-Scale Conservation and Managemen</v>
      </c>
    </row>
    <row r="333" spans="1:8" ht="45" x14ac:dyDescent="0.25">
      <c r="A333" s="28" t="s">
        <v>525</v>
      </c>
      <c r="B333" s="27" t="s">
        <v>526</v>
      </c>
      <c r="C333" s="52" t="s">
        <v>228</v>
      </c>
      <c r="D333" s="32">
        <v>2013</v>
      </c>
      <c r="E333" s="51" t="s">
        <v>124</v>
      </c>
      <c r="F333" s="51" t="s">
        <v>83</v>
      </c>
      <c r="G333" s="53">
        <f>VLOOKUP(F333,Crosswalks!$B$11:$D$34,3)</f>
        <v>4</v>
      </c>
      <c r="H333" s="53" t="str">
        <f>VLOOKUP(G333,Crosswalks!$A$44:$B$55,2)</f>
        <v>Nutrition and Childhood Obesity</v>
      </c>
    </row>
    <row r="334" spans="1:8" ht="45" x14ac:dyDescent="0.25">
      <c r="A334" s="28" t="s">
        <v>1059</v>
      </c>
      <c r="B334" s="29" t="s">
        <v>71</v>
      </c>
      <c r="C334" s="52" t="s">
        <v>72</v>
      </c>
      <c r="D334" s="32">
        <v>2013</v>
      </c>
      <c r="E334" s="51" t="s">
        <v>78</v>
      </c>
      <c r="F334" s="51" t="s">
        <v>94</v>
      </c>
      <c r="G334" s="53">
        <f>VLOOKUP(F334,Crosswalks!$B$11:$D$34,3)</f>
        <v>7</v>
      </c>
      <c r="H334" s="53" t="str">
        <f>VLOOKUP(G334,Crosswalks!$A$44:$B$55,2)</f>
        <v>Rural-Urban Interdependence and Prosperity</v>
      </c>
    </row>
    <row r="335" spans="1:8" ht="45" x14ac:dyDescent="0.25">
      <c r="A335" s="28" t="s">
        <v>1063</v>
      </c>
      <c r="B335" s="27" t="s">
        <v>118</v>
      </c>
      <c r="C335" s="52" t="s">
        <v>119</v>
      </c>
      <c r="D335" s="32">
        <v>2013</v>
      </c>
      <c r="E335" s="51" t="s">
        <v>124</v>
      </c>
      <c r="F335" s="51" t="s">
        <v>83</v>
      </c>
      <c r="G335" s="53">
        <f>VLOOKUP(F335,Crosswalks!$B$11:$D$34,3)</f>
        <v>4</v>
      </c>
      <c r="H335" s="53" t="str">
        <f>VLOOKUP(G335,Crosswalks!$A$44:$B$55,2)</f>
        <v>Nutrition and Childhood Obesity</v>
      </c>
    </row>
    <row r="336" spans="1:8" ht="30" x14ac:dyDescent="0.25">
      <c r="A336" s="28" t="s">
        <v>991</v>
      </c>
      <c r="B336" s="29" t="s">
        <v>148</v>
      </c>
      <c r="C336" s="51" t="s">
        <v>203</v>
      </c>
      <c r="D336" s="30">
        <v>2013</v>
      </c>
      <c r="E336" s="51" t="s">
        <v>169</v>
      </c>
      <c r="F336" s="51" t="s">
        <v>89</v>
      </c>
      <c r="G336" s="53" t="str">
        <f>VLOOKUP(F336,Crosswalks!$B$11:$D$34,3)</f>
        <v>1D</v>
      </c>
      <c r="H336" s="53" t="str">
        <f>VLOOKUP(G336,Crosswalks!$A$44:$B$55,2)</f>
        <v>Consumer and Industry Outreach, Policy, Markets, and Trade</v>
      </c>
    </row>
    <row r="337" spans="1:8" ht="30" x14ac:dyDescent="0.25">
      <c r="A337" s="28" t="s">
        <v>981</v>
      </c>
      <c r="B337" s="29" t="s">
        <v>132</v>
      </c>
      <c r="C337" s="51" t="s">
        <v>286</v>
      </c>
      <c r="D337" s="30">
        <v>2013</v>
      </c>
      <c r="E337" s="51" t="s">
        <v>169</v>
      </c>
      <c r="F337" s="51" t="s">
        <v>91</v>
      </c>
      <c r="G337" s="53" t="str">
        <f>VLOOKUP(F337,Crosswalks!$B$11:$D$34,3)</f>
        <v>1A</v>
      </c>
      <c r="H337" s="53" t="str">
        <f>VLOOKUP(G337,Crosswalks!$A$44:$B$55,2)</f>
        <v>Crop and Animal Production</v>
      </c>
    </row>
    <row r="338" spans="1:8" ht="30" x14ac:dyDescent="0.25">
      <c r="A338" s="28" t="s">
        <v>276</v>
      </c>
      <c r="B338" s="29" t="s">
        <v>127</v>
      </c>
      <c r="C338" s="51" t="s">
        <v>128</v>
      </c>
      <c r="D338" s="30">
        <v>2013</v>
      </c>
      <c r="E338" s="51" t="s">
        <v>169</v>
      </c>
      <c r="F338" s="51" t="s">
        <v>95</v>
      </c>
      <c r="G338" s="53" t="str">
        <f>VLOOKUP(F338,Crosswalks!$B$11:$D$34,3)</f>
        <v>1d</v>
      </c>
      <c r="H338" s="53" t="str">
        <f>VLOOKUP(G338,Crosswalks!$A$44:$B$55,2)</f>
        <v>Consumer and Industry Outreach, Policy, Markets, and Trade</v>
      </c>
    </row>
    <row r="339" spans="1:8" ht="30" x14ac:dyDescent="0.25">
      <c r="A339" s="28" t="s">
        <v>113</v>
      </c>
      <c r="B339" s="27" t="s">
        <v>114</v>
      </c>
      <c r="C339" s="52" t="s">
        <v>2</v>
      </c>
      <c r="D339" s="32">
        <v>2013</v>
      </c>
      <c r="E339" s="51" t="s">
        <v>124</v>
      </c>
      <c r="F339" s="51" t="s">
        <v>83</v>
      </c>
      <c r="G339" s="53">
        <f>VLOOKUP(F339,Crosswalks!$B$11:$D$34,3)</f>
        <v>4</v>
      </c>
      <c r="H339" s="53" t="str">
        <f>VLOOKUP(G339,Crosswalks!$A$44:$B$55,2)</f>
        <v>Nutrition and Childhood Obesity</v>
      </c>
    </row>
    <row r="340" spans="1:8" ht="30" x14ac:dyDescent="0.25">
      <c r="A340" s="28" t="s">
        <v>44</v>
      </c>
      <c r="B340" s="29" t="s">
        <v>45</v>
      </c>
      <c r="C340" s="52" t="s">
        <v>46</v>
      </c>
      <c r="D340" s="32">
        <v>2013</v>
      </c>
      <c r="E340" s="51" t="s">
        <v>78</v>
      </c>
      <c r="F340" s="51" t="s">
        <v>81</v>
      </c>
      <c r="G340" s="53" t="str">
        <f>VLOOKUP(F340,Crosswalks!$B$11:$D$34,3)</f>
        <v>Check</v>
      </c>
      <c r="H340" s="53" t="str">
        <f>VLOOKUP(G340,Crosswalks!$A$44:$B$55,2)</f>
        <v>Landscape-Scale Conservation and Managemen</v>
      </c>
    </row>
    <row r="341" spans="1:8" x14ac:dyDescent="0.25">
      <c r="A341" s="28" t="s">
        <v>23</v>
      </c>
      <c r="B341" s="29" t="s">
        <v>24</v>
      </c>
      <c r="C341" s="52" t="s">
        <v>10</v>
      </c>
      <c r="D341" s="32">
        <v>2013</v>
      </c>
      <c r="E341" s="51" t="s">
        <v>391</v>
      </c>
      <c r="F341" s="51" t="s">
        <v>79</v>
      </c>
      <c r="G341" s="53" t="str">
        <f>VLOOKUP(F341,Crosswalks!$B$11:$D$34,3)</f>
        <v>Check</v>
      </c>
      <c r="H341" s="53" t="str">
        <f>VLOOKUP(G341,Crosswalks!$A$44:$B$55,2)</f>
        <v>Landscape-Scale Conservation and Managemen</v>
      </c>
    </row>
    <row r="342" spans="1:8" ht="45" x14ac:dyDescent="0.25">
      <c r="A342" s="28" t="s">
        <v>1078</v>
      </c>
      <c r="B342" s="27" t="s">
        <v>786</v>
      </c>
      <c r="C342" s="52" t="s">
        <v>27</v>
      </c>
      <c r="D342" s="32">
        <v>2013</v>
      </c>
      <c r="E342" s="51" t="s">
        <v>78</v>
      </c>
      <c r="F342" s="51" t="s">
        <v>81</v>
      </c>
      <c r="G342" s="53" t="str">
        <f>VLOOKUP(F342,Crosswalks!$B$11:$D$34,3)</f>
        <v>Check</v>
      </c>
      <c r="H342" s="53" t="str">
        <f>VLOOKUP(G342,Crosswalks!$A$44:$B$55,2)</f>
        <v>Landscape-Scale Conservation and Managemen</v>
      </c>
    </row>
    <row r="343" spans="1:8" ht="45" x14ac:dyDescent="0.25">
      <c r="A343" s="60" t="s">
        <v>2922</v>
      </c>
      <c r="B343" s="60" t="s">
        <v>2923</v>
      </c>
      <c r="C343" s="60" t="s">
        <v>2892</v>
      </c>
      <c r="D343" s="60">
        <v>2013</v>
      </c>
      <c r="E343" s="51"/>
      <c r="F343" s="27" t="s">
        <v>81</v>
      </c>
      <c r="G343" s="53" t="str">
        <f>VLOOKUP(F343,Crosswalks!$B$11:$D$34,3)</f>
        <v>Check</v>
      </c>
      <c r="H343" s="53" t="str">
        <f>VLOOKUP(G343,Crosswalks!$A$44:$B$55,2)</f>
        <v>Landscape-Scale Conservation and Managemen</v>
      </c>
    </row>
    <row r="344" spans="1:8" ht="30" x14ac:dyDescent="0.25">
      <c r="A344" s="28" t="s">
        <v>1058</v>
      </c>
      <c r="B344" s="27" t="s">
        <v>108</v>
      </c>
      <c r="C344" s="52" t="s">
        <v>31</v>
      </c>
      <c r="D344" s="32">
        <v>2013</v>
      </c>
      <c r="E344" s="51" t="s">
        <v>392</v>
      </c>
      <c r="F344" s="51" t="s">
        <v>85</v>
      </c>
      <c r="G344" s="53" t="str">
        <f>VLOOKUP(F344,Crosswalks!$B$11:$D$34,3)</f>
        <v>1D</v>
      </c>
      <c r="H344" s="53" t="str">
        <f>VLOOKUP(G344,Crosswalks!$A$44:$B$55,2)</f>
        <v>Consumer and Industry Outreach, Policy, Markets, and Trade</v>
      </c>
    </row>
    <row r="345" spans="1:8" ht="30" x14ac:dyDescent="0.25">
      <c r="A345" s="28" t="s">
        <v>1007</v>
      </c>
      <c r="B345" s="29" t="s">
        <v>196</v>
      </c>
      <c r="C345" s="52" t="s">
        <v>2</v>
      </c>
      <c r="D345" s="32">
        <v>2013</v>
      </c>
      <c r="E345" s="51" t="s">
        <v>124</v>
      </c>
      <c r="F345" s="51" t="s">
        <v>87</v>
      </c>
      <c r="G345" s="53">
        <f>VLOOKUP(F345,Crosswalks!$B$11:$D$34,3)</f>
        <v>4</v>
      </c>
      <c r="H345" s="53" t="str">
        <f>VLOOKUP(G345,Crosswalks!$A$44:$B$55,2)</f>
        <v>Nutrition and Childhood Obesity</v>
      </c>
    </row>
    <row r="346" spans="1:8" ht="30" x14ac:dyDescent="0.25">
      <c r="A346" s="28" t="s">
        <v>997</v>
      </c>
      <c r="B346" s="29" t="s">
        <v>70</v>
      </c>
      <c r="C346" s="52" t="s">
        <v>3</v>
      </c>
      <c r="D346" s="32">
        <v>2013</v>
      </c>
      <c r="E346" s="51" t="s">
        <v>78</v>
      </c>
      <c r="F346" s="51" t="s">
        <v>97</v>
      </c>
      <c r="G346" s="53" t="str">
        <f>VLOOKUP(F346,Crosswalks!$B$11:$D$34,3)</f>
        <v>1D</v>
      </c>
      <c r="H346" s="53" t="str">
        <f>VLOOKUP(G346,Crosswalks!$A$44:$B$55,2)</f>
        <v>Consumer and Industry Outreach, Policy, Markets, and Trade</v>
      </c>
    </row>
    <row r="347" spans="1:8" ht="30" x14ac:dyDescent="0.25">
      <c r="A347" s="34" t="s">
        <v>508</v>
      </c>
      <c r="B347" s="35" t="s">
        <v>509</v>
      </c>
      <c r="C347" s="51" t="s">
        <v>510</v>
      </c>
      <c r="D347" s="30">
        <v>2013</v>
      </c>
      <c r="E347" s="51" t="s">
        <v>124</v>
      </c>
      <c r="F347" s="51" t="s">
        <v>452</v>
      </c>
      <c r="G347" s="53" t="str">
        <f>VLOOKUP(F347,Crosswalks!$B$11:$D$34,3)</f>
        <v>Check</v>
      </c>
      <c r="H347" s="53" t="str">
        <f>VLOOKUP(G347,Crosswalks!$A$44:$B$55,2)</f>
        <v>Landscape-Scale Conservation and Managemen</v>
      </c>
    </row>
    <row r="348" spans="1:8" ht="45" x14ac:dyDescent="0.25">
      <c r="A348" s="28" t="s">
        <v>1032</v>
      </c>
      <c r="B348" s="29" t="s">
        <v>53</v>
      </c>
      <c r="C348" s="52" t="s">
        <v>54</v>
      </c>
      <c r="D348" s="32">
        <v>2013</v>
      </c>
      <c r="E348" s="51" t="s">
        <v>78</v>
      </c>
      <c r="F348" s="51" t="s">
        <v>94</v>
      </c>
      <c r="G348" s="53">
        <f>VLOOKUP(F348,Crosswalks!$B$11:$D$34,3)</f>
        <v>7</v>
      </c>
      <c r="H348" s="53" t="str">
        <f>VLOOKUP(G348,Crosswalks!$A$44:$B$55,2)</f>
        <v>Rural-Urban Interdependence and Prosperity</v>
      </c>
    </row>
    <row r="349" spans="1:8" ht="45" x14ac:dyDescent="0.25">
      <c r="A349" s="28" t="s">
        <v>64</v>
      </c>
      <c r="B349" s="29" t="s">
        <v>65</v>
      </c>
      <c r="C349" s="52" t="s">
        <v>66</v>
      </c>
      <c r="D349" s="32">
        <v>2013</v>
      </c>
      <c r="E349" s="51" t="s">
        <v>78</v>
      </c>
      <c r="F349" s="51" t="s">
        <v>92</v>
      </c>
      <c r="G349" s="53" t="str">
        <f>VLOOKUP(F349,Crosswalks!$B$11:$D$34,3)</f>
        <v>Check</v>
      </c>
      <c r="H349" s="53" t="str">
        <f>VLOOKUP(G349,Crosswalks!$A$44:$B$55,2)</f>
        <v>Landscape-Scale Conservation and Managemen</v>
      </c>
    </row>
    <row r="350" spans="1:8" ht="30" x14ac:dyDescent="0.25">
      <c r="A350" s="28" t="s">
        <v>987</v>
      </c>
      <c r="B350" s="27" t="s">
        <v>26</v>
      </c>
      <c r="C350" s="52" t="s">
        <v>27</v>
      </c>
      <c r="D350" s="32">
        <v>2013</v>
      </c>
      <c r="E350" s="51" t="s">
        <v>78</v>
      </c>
      <c r="F350" s="51" t="s">
        <v>92</v>
      </c>
      <c r="G350" s="53" t="str">
        <f>VLOOKUP(F350,Crosswalks!$B$11:$D$34,3)</f>
        <v>Check</v>
      </c>
      <c r="H350" s="53" t="str">
        <f>VLOOKUP(G350,Crosswalks!$A$44:$B$55,2)</f>
        <v>Landscape-Scale Conservation and Managemen</v>
      </c>
    </row>
    <row r="351" spans="1:8" ht="45" x14ac:dyDescent="0.25">
      <c r="A351" s="28" t="s">
        <v>1001</v>
      </c>
      <c r="B351" s="27" t="s">
        <v>141</v>
      </c>
      <c r="C351" s="52" t="s">
        <v>142</v>
      </c>
      <c r="D351" s="32">
        <v>2013</v>
      </c>
      <c r="E351" s="51" t="s">
        <v>390</v>
      </c>
      <c r="F351" s="51" t="s">
        <v>79</v>
      </c>
      <c r="G351" s="53" t="str">
        <f>VLOOKUP(F351,Crosswalks!$B$11:$D$34,3)</f>
        <v>Check</v>
      </c>
      <c r="H351" s="53" t="str">
        <f>VLOOKUP(G351,Crosswalks!$A$44:$B$55,2)</f>
        <v>Landscape-Scale Conservation and Managemen</v>
      </c>
    </row>
    <row r="352" spans="1:8" x14ac:dyDescent="0.25">
      <c r="A352" s="28" t="s">
        <v>1057</v>
      </c>
      <c r="B352" s="29" t="s">
        <v>7</v>
      </c>
      <c r="C352" s="52" t="s">
        <v>4</v>
      </c>
      <c r="D352" s="32">
        <v>2013</v>
      </c>
      <c r="E352" s="51" t="s">
        <v>78</v>
      </c>
      <c r="F352" s="51" t="s">
        <v>81</v>
      </c>
      <c r="G352" s="53" t="str">
        <f>VLOOKUP(F352,Crosswalks!$B$11:$D$34,3)</f>
        <v>Check</v>
      </c>
      <c r="H352" s="53" t="str">
        <f>VLOOKUP(G352,Crosswalks!$A$44:$B$55,2)</f>
        <v>Landscape-Scale Conservation and Managemen</v>
      </c>
    </row>
    <row r="353" spans="1:8" ht="45" x14ac:dyDescent="0.25">
      <c r="A353" s="28" t="s">
        <v>1063</v>
      </c>
      <c r="B353" s="33" t="s">
        <v>529</v>
      </c>
      <c r="C353" s="52" t="s">
        <v>10</v>
      </c>
      <c r="D353" s="32">
        <v>2013</v>
      </c>
      <c r="E353" s="51" t="s">
        <v>124</v>
      </c>
      <c r="F353" s="51" t="s">
        <v>96</v>
      </c>
      <c r="G353" s="53" t="str">
        <f>VLOOKUP(F353,Crosswalks!$B$11:$D$34,3)</f>
        <v>Check</v>
      </c>
      <c r="H353" s="53" t="str">
        <f>VLOOKUP(G353,Crosswalks!$A$44:$B$55,2)</f>
        <v>Landscape-Scale Conservation and Managemen</v>
      </c>
    </row>
    <row r="354" spans="1:8" ht="45" x14ac:dyDescent="0.25">
      <c r="A354" s="28" t="s">
        <v>407</v>
      </c>
      <c r="B354" s="27" t="s">
        <v>512</v>
      </c>
      <c r="C354" s="52" t="s">
        <v>513</v>
      </c>
      <c r="D354" s="32">
        <v>2013</v>
      </c>
      <c r="E354" s="51" t="s">
        <v>124</v>
      </c>
      <c r="F354" s="51" t="s">
        <v>83</v>
      </c>
      <c r="G354" s="53">
        <f>VLOOKUP(F354,Crosswalks!$B$11:$D$34,3)</f>
        <v>4</v>
      </c>
      <c r="H354" s="53" t="str">
        <f>VLOOKUP(G354,Crosswalks!$A$44:$B$55,2)</f>
        <v>Nutrition and Childhood Obesity</v>
      </c>
    </row>
    <row r="355" spans="1:8" ht="30" x14ac:dyDescent="0.25">
      <c r="A355" s="28" t="s">
        <v>403</v>
      </c>
      <c r="B355" s="29" t="s">
        <v>29</v>
      </c>
      <c r="C355" s="52" t="s">
        <v>3</v>
      </c>
      <c r="D355" s="32">
        <v>2013</v>
      </c>
      <c r="E355" s="51" t="s">
        <v>78</v>
      </c>
      <c r="F355" s="51" t="s">
        <v>84</v>
      </c>
      <c r="G355" s="53" t="str">
        <f>VLOOKUP(F355,Crosswalks!$B$11:$D$34,3)</f>
        <v>1D</v>
      </c>
      <c r="H355" s="53" t="str">
        <f>VLOOKUP(G355,Crosswalks!$A$44:$B$55,2)</f>
        <v>Consumer and Industry Outreach, Policy, Markets, and Trade</v>
      </c>
    </row>
    <row r="356" spans="1:8" ht="30" x14ac:dyDescent="0.25">
      <c r="A356" s="28" t="s">
        <v>297</v>
      </c>
      <c r="B356" s="29" t="s">
        <v>63</v>
      </c>
      <c r="C356" s="52" t="s">
        <v>20</v>
      </c>
      <c r="D356" s="32">
        <v>2013</v>
      </c>
      <c r="E356" s="51" t="s">
        <v>78</v>
      </c>
      <c r="F356" s="51" t="s">
        <v>81</v>
      </c>
      <c r="G356" s="53" t="str">
        <f>VLOOKUP(F356,Crosswalks!$B$11:$D$34,3)</f>
        <v>Check</v>
      </c>
      <c r="H356" s="53" t="str">
        <f>VLOOKUP(G356,Crosswalks!$A$44:$B$55,2)</f>
        <v>Landscape-Scale Conservation and Managemen</v>
      </c>
    </row>
    <row r="357" spans="1:8" ht="30" x14ac:dyDescent="0.25">
      <c r="A357" s="60" t="s">
        <v>2982</v>
      </c>
      <c r="B357" s="60" t="s">
        <v>2983</v>
      </c>
      <c r="C357" s="60" t="s">
        <v>20</v>
      </c>
      <c r="D357" s="60">
        <v>2013</v>
      </c>
      <c r="E357" s="51"/>
      <c r="F357" s="27" t="s">
        <v>81</v>
      </c>
      <c r="G357" s="53" t="str">
        <f>VLOOKUP(F357,Crosswalks!$B$11:$D$34,3)</f>
        <v>Check</v>
      </c>
      <c r="H357" s="53" t="str">
        <f>VLOOKUP(G357,Crosswalks!$A$44:$B$55,2)</f>
        <v>Landscape-Scale Conservation and Managemen</v>
      </c>
    </row>
    <row r="358" spans="1:8" ht="45" x14ac:dyDescent="0.25">
      <c r="A358" s="28" t="s">
        <v>1020</v>
      </c>
      <c r="B358" s="27" t="s">
        <v>73</v>
      </c>
      <c r="C358" s="52" t="s">
        <v>74</v>
      </c>
      <c r="D358" s="32">
        <v>2013</v>
      </c>
      <c r="E358" s="51" t="s">
        <v>78</v>
      </c>
      <c r="F358" s="51" t="s">
        <v>79</v>
      </c>
      <c r="G358" s="53" t="str">
        <f>VLOOKUP(F358,Crosswalks!$B$11:$D$34,3)</f>
        <v>Check</v>
      </c>
      <c r="H358" s="53" t="str">
        <f>VLOOKUP(G358,Crosswalks!$A$44:$B$55,2)</f>
        <v>Landscape-Scale Conservation and Managemen</v>
      </c>
    </row>
    <row r="359" spans="1:8" x14ac:dyDescent="0.25">
      <c r="A359" s="28" t="s">
        <v>405</v>
      </c>
      <c r="B359" s="27" t="s">
        <v>120</v>
      </c>
      <c r="C359" s="52" t="s">
        <v>36</v>
      </c>
      <c r="D359" s="32">
        <v>2013</v>
      </c>
      <c r="E359" s="51" t="s">
        <v>124</v>
      </c>
      <c r="F359" s="51" t="s">
        <v>96</v>
      </c>
      <c r="G359" s="53" t="str">
        <f>VLOOKUP(F359,Crosswalks!$B$11:$D$34,3)</f>
        <v>Check</v>
      </c>
      <c r="H359" s="53" t="str">
        <f>VLOOKUP(G359,Crosswalks!$A$44:$B$55,2)</f>
        <v>Landscape-Scale Conservation and Managemen</v>
      </c>
    </row>
    <row r="360" spans="1:8" ht="30" x14ac:dyDescent="0.25">
      <c r="A360" s="28" t="s">
        <v>405</v>
      </c>
      <c r="B360" s="27" t="s">
        <v>121</v>
      </c>
      <c r="C360" s="52" t="s">
        <v>122</v>
      </c>
      <c r="D360" s="32">
        <v>2013</v>
      </c>
      <c r="E360" s="51" t="s">
        <v>124</v>
      </c>
      <c r="F360" s="51" t="s">
        <v>96</v>
      </c>
      <c r="G360" s="53" t="str">
        <f>VLOOKUP(F360,Crosswalks!$B$11:$D$34,3)</f>
        <v>Check</v>
      </c>
      <c r="H360" s="53" t="str">
        <f>VLOOKUP(G360,Crosswalks!$A$44:$B$55,2)</f>
        <v>Landscape-Scale Conservation and Managemen</v>
      </c>
    </row>
    <row r="361" spans="1:8" ht="30" x14ac:dyDescent="0.25">
      <c r="A361" s="28" t="s">
        <v>706</v>
      </c>
      <c r="B361" s="27" t="s">
        <v>35</v>
      </c>
      <c r="C361" s="52" t="s">
        <v>36</v>
      </c>
      <c r="D361" s="32">
        <v>2013</v>
      </c>
      <c r="E361" s="51" t="s">
        <v>78</v>
      </c>
      <c r="F361" s="51" t="s">
        <v>97</v>
      </c>
      <c r="G361" s="53" t="str">
        <f>VLOOKUP(F361,Crosswalks!$B$11:$D$34,3)</f>
        <v>1D</v>
      </c>
      <c r="H361" s="53" t="str">
        <f>VLOOKUP(G361,Crosswalks!$A$44:$B$55,2)</f>
        <v>Consumer and Industry Outreach, Policy, Markets, and Trade</v>
      </c>
    </row>
    <row r="362" spans="1:8" ht="30" x14ac:dyDescent="0.25">
      <c r="A362" s="28" t="s">
        <v>981</v>
      </c>
      <c r="B362" s="27" t="s">
        <v>135</v>
      </c>
      <c r="C362" s="52" t="s">
        <v>136</v>
      </c>
      <c r="D362" s="32">
        <v>2013</v>
      </c>
      <c r="E362" s="51" t="s">
        <v>169</v>
      </c>
      <c r="F362" s="51" t="s">
        <v>91</v>
      </c>
      <c r="G362" s="53" t="str">
        <f>VLOOKUP(F362,Crosswalks!$B$11:$D$34,3)</f>
        <v>1A</v>
      </c>
      <c r="H362" s="53" t="str">
        <f>VLOOKUP(G362,Crosswalks!$A$44:$B$55,2)</f>
        <v>Crop and Animal Production</v>
      </c>
    </row>
    <row r="363" spans="1:8" ht="30" x14ac:dyDescent="0.25">
      <c r="A363" s="28" t="s">
        <v>140</v>
      </c>
      <c r="B363" s="27" t="s">
        <v>139</v>
      </c>
      <c r="C363" s="52" t="s">
        <v>227</v>
      </c>
      <c r="D363" s="32">
        <v>2013</v>
      </c>
      <c r="E363" s="51" t="s">
        <v>393</v>
      </c>
      <c r="F363" s="51" t="s">
        <v>91</v>
      </c>
      <c r="G363" s="53" t="str">
        <f>VLOOKUP(F363,Crosswalks!$B$11:$D$34,3)</f>
        <v>1A</v>
      </c>
      <c r="H363" s="53" t="str">
        <f>VLOOKUP(G363,Crosswalks!$A$44:$B$55,2)</f>
        <v>Crop and Animal Production</v>
      </c>
    </row>
    <row r="364" spans="1:8" ht="30" x14ac:dyDescent="0.25">
      <c r="A364" s="60" t="s">
        <v>2984</v>
      </c>
      <c r="B364" s="60" t="s">
        <v>2985</v>
      </c>
      <c r="C364" s="60" t="s">
        <v>3171</v>
      </c>
      <c r="D364" s="60">
        <v>2013</v>
      </c>
      <c r="E364" s="51"/>
      <c r="F364" s="27" t="s">
        <v>83</v>
      </c>
      <c r="G364" s="53">
        <f>VLOOKUP(F364,Crosswalks!$B$11:$D$34,3)</f>
        <v>4</v>
      </c>
      <c r="H364" s="53" t="str">
        <f>VLOOKUP(G364,Crosswalks!$A$44:$B$55,2)</f>
        <v>Nutrition and Childhood Obesity</v>
      </c>
    </row>
    <row r="365" spans="1:8" ht="30" x14ac:dyDescent="0.25">
      <c r="A365" s="28" t="s">
        <v>290</v>
      </c>
      <c r="B365" s="27" t="s">
        <v>60</v>
      </c>
      <c r="C365" s="52" t="s">
        <v>61</v>
      </c>
      <c r="D365" s="32">
        <v>2013</v>
      </c>
      <c r="E365" s="51" t="s">
        <v>78</v>
      </c>
      <c r="F365" s="51" t="s">
        <v>79</v>
      </c>
      <c r="G365" s="53" t="str">
        <f>VLOOKUP(F365,Crosswalks!$B$11:$D$34,3)</f>
        <v>Check</v>
      </c>
      <c r="H365" s="53" t="str">
        <f>VLOOKUP(G365,Crosswalks!$A$44:$B$55,2)</f>
        <v>Landscape-Scale Conservation and Managemen</v>
      </c>
    </row>
    <row r="366" spans="1:8" ht="30" x14ac:dyDescent="0.25">
      <c r="A366" s="28" t="s">
        <v>689</v>
      </c>
      <c r="B366" s="27" t="s">
        <v>33</v>
      </c>
      <c r="C366" s="52" t="s">
        <v>34</v>
      </c>
      <c r="D366" s="32">
        <v>2013</v>
      </c>
      <c r="E366" s="51" t="s">
        <v>78</v>
      </c>
      <c r="F366" s="51" t="s">
        <v>84</v>
      </c>
      <c r="G366" s="53" t="str">
        <f>VLOOKUP(F366,Crosswalks!$B$11:$D$34,3)</f>
        <v>1D</v>
      </c>
      <c r="H366" s="53" t="str">
        <f>VLOOKUP(G366,Crosswalks!$A$44:$B$55,2)</f>
        <v>Consumer and Industry Outreach, Policy, Markets, and Trade</v>
      </c>
    </row>
    <row r="367" spans="1:8" ht="30" x14ac:dyDescent="0.25">
      <c r="A367" s="28" t="s">
        <v>299</v>
      </c>
      <c r="B367" s="27" t="s">
        <v>11</v>
      </c>
      <c r="C367" s="52" t="s">
        <v>12</v>
      </c>
      <c r="D367" s="32">
        <v>2013</v>
      </c>
      <c r="E367" s="51" t="s">
        <v>390</v>
      </c>
      <c r="F367" s="51" t="s">
        <v>92</v>
      </c>
      <c r="G367" s="53" t="str">
        <f>VLOOKUP(F367,Crosswalks!$B$11:$D$34,3)</f>
        <v>Check</v>
      </c>
      <c r="H367" s="53" t="str">
        <f>VLOOKUP(G367,Crosswalks!$A$44:$B$55,2)</f>
        <v>Landscape-Scale Conservation and Managemen</v>
      </c>
    </row>
    <row r="368" spans="1:8" ht="30" x14ac:dyDescent="0.25">
      <c r="A368" s="28" t="s">
        <v>1041</v>
      </c>
      <c r="B368" s="27" t="s">
        <v>1042</v>
      </c>
      <c r="C368" s="52" t="s">
        <v>348</v>
      </c>
      <c r="D368" s="32">
        <v>2013</v>
      </c>
      <c r="E368" s="51" t="s">
        <v>78</v>
      </c>
      <c r="F368" s="51" t="s">
        <v>92</v>
      </c>
      <c r="G368" s="53" t="str">
        <f>VLOOKUP(F368,Crosswalks!$B$11:$D$34,3)</f>
        <v>Check</v>
      </c>
      <c r="H368" s="53" t="str">
        <f>VLOOKUP(G368,Crosswalks!$A$44:$B$55,2)</f>
        <v>Landscape-Scale Conservation and Managemen</v>
      </c>
    </row>
    <row r="369" spans="1:8" ht="30" x14ac:dyDescent="0.25">
      <c r="A369" s="28" t="s">
        <v>682</v>
      </c>
      <c r="B369" s="27" t="s">
        <v>76</v>
      </c>
      <c r="C369" s="52" t="s">
        <v>51</v>
      </c>
      <c r="D369" s="32">
        <v>2013</v>
      </c>
      <c r="E369" s="51" t="s">
        <v>78</v>
      </c>
      <c r="F369" s="51" t="s">
        <v>81</v>
      </c>
      <c r="G369" s="53" t="str">
        <f>VLOOKUP(F369,Crosswalks!$B$11:$D$34,3)</f>
        <v>Check</v>
      </c>
      <c r="H369" s="53" t="str">
        <f>VLOOKUP(G369,Crosswalks!$A$44:$B$55,2)</f>
        <v>Landscape-Scale Conservation and Managemen</v>
      </c>
    </row>
    <row r="370" spans="1:8" ht="30" x14ac:dyDescent="0.25">
      <c r="A370" s="28" t="s">
        <v>129</v>
      </c>
      <c r="B370" s="27" t="s">
        <v>130</v>
      </c>
      <c r="C370" s="52" t="s">
        <v>131</v>
      </c>
      <c r="D370" s="32">
        <v>2013</v>
      </c>
      <c r="E370" s="51" t="s">
        <v>169</v>
      </c>
      <c r="F370" s="51" t="s">
        <v>95</v>
      </c>
      <c r="G370" s="53" t="str">
        <f>VLOOKUP(F370,Crosswalks!$B$11:$D$34,3)</f>
        <v>1d</v>
      </c>
      <c r="H370" s="53" t="str">
        <f>VLOOKUP(G370,Crosswalks!$A$44:$B$55,2)</f>
        <v>Consumer and Industry Outreach, Policy, Markets, and Trade</v>
      </c>
    </row>
    <row r="371" spans="1:8" ht="45" x14ac:dyDescent="0.25">
      <c r="A371" s="28" t="s">
        <v>397</v>
      </c>
      <c r="B371" s="27" t="s">
        <v>57</v>
      </c>
      <c r="C371" s="52" t="s">
        <v>20</v>
      </c>
      <c r="D371" s="32">
        <v>2013</v>
      </c>
      <c r="E371" s="51" t="s">
        <v>78</v>
      </c>
      <c r="F371" s="51" t="s">
        <v>81</v>
      </c>
      <c r="G371" s="53" t="str">
        <f>VLOOKUP(F371,Crosswalks!$B$11:$D$34,3)</f>
        <v>Check</v>
      </c>
      <c r="H371" s="53" t="str">
        <f>VLOOKUP(G371,Crosswalks!$A$44:$B$55,2)</f>
        <v>Landscape-Scale Conservation and Managemen</v>
      </c>
    </row>
    <row r="372" spans="1:8" ht="30" x14ac:dyDescent="0.25">
      <c r="A372" s="28" t="s">
        <v>104</v>
      </c>
      <c r="B372" s="27" t="s">
        <v>105</v>
      </c>
      <c r="C372" s="52" t="s">
        <v>106</v>
      </c>
      <c r="D372" s="32">
        <v>2013</v>
      </c>
      <c r="E372" s="51" t="s">
        <v>124</v>
      </c>
      <c r="F372" s="51" t="s">
        <v>88</v>
      </c>
      <c r="G372" s="53">
        <f>VLOOKUP(F372,Crosswalks!$B$11:$D$34,3)</f>
        <v>5</v>
      </c>
      <c r="H372" s="53" t="str">
        <f>VLOOKUP(G372,Crosswalks!$A$44:$B$55,2)</f>
        <v>Food Safety</v>
      </c>
    </row>
    <row r="373" spans="1:8" ht="30" x14ac:dyDescent="0.25">
      <c r="A373" s="60" t="s">
        <v>3147</v>
      </c>
      <c r="B373" s="60" t="s">
        <v>3148</v>
      </c>
      <c r="C373" s="60" t="s">
        <v>3</v>
      </c>
      <c r="D373" s="60">
        <v>2013</v>
      </c>
      <c r="E373" s="51"/>
      <c r="F373" s="27" t="s">
        <v>86</v>
      </c>
      <c r="G373" s="53">
        <f>VLOOKUP(F373,Crosswalks!$B$11:$D$34,3)</f>
        <v>7</v>
      </c>
      <c r="H373" s="53" t="str">
        <f>VLOOKUP(G373,Crosswalks!$A$44:$B$55,2)</f>
        <v>Rural-Urban Interdependence and Prosperity</v>
      </c>
    </row>
    <row r="374" spans="1:8" ht="30" x14ac:dyDescent="0.25">
      <c r="A374" s="28" t="s">
        <v>704</v>
      </c>
      <c r="B374" s="27" t="s">
        <v>56</v>
      </c>
      <c r="C374" s="52" t="s">
        <v>3</v>
      </c>
      <c r="D374" s="32">
        <v>2013</v>
      </c>
      <c r="E374" s="51" t="s">
        <v>78</v>
      </c>
      <c r="F374" s="51" t="s">
        <v>86</v>
      </c>
      <c r="G374" s="53">
        <f>VLOOKUP(F374,Crosswalks!$B$11:$D$34,3)</f>
        <v>7</v>
      </c>
      <c r="H374" s="53" t="str">
        <f>VLOOKUP(G374,Crosswalks!$A$44:$B$55,2)</f>
        <v>Rural-Urban Interdependence and Prosperity</v>
      </c>
    </row>
    <row r="375" spans="1:8" ht="30" x14ac:dyDescent="0.25">
      <c r="A375" s="28" t="s">
        <v>292</v>
      </c>
      <c r="B375" s="27" t="s">
        <v>69</v>
      </c>
      <c r="C375" s="52" t="s">
        <v>31</v>
      </c>
      <c r="D375" s="32">
        <v>2013</v>
      </c>
      <c r="E375" s="51" t="s">
        <v>78</v>
      </c>
      <c r="F375" s="51" t="s">
        <v>85</v>
      </c>
      <c r="G375" s="53" t="str">
        <f>VLOOKUP(F375,Crosswalks!$B$11:$D$34,3)</f>
        <v>1D</v>
      </c>
      <c r="H375" s="53" t="str">
        <f>VLOOKUP(G375,Crosswalks!$A$44:$B$55,2)</f>
        <v>Consumer and Industry Outreach, Policy, Markets, and Trade</v>
      </c>
    </row>
    <row r="376" spans="1:8" ht="45" x14ac:dyDescent="0.25">
      <c r="A376" s="28" t="s">
        <v>302</v>
      </c>
      <c r="B376" s="27" t="s">
        <v>62</v>
      </c>
      <c r="C376" s="52" t="s">
        <v>166</v>
      </c>
      <c r="D376" s="32">
        <v>2013</v>
      </c>
      <c r="E376" s="51" t="s">
        <v>78</v>
      </c>
      <c r="F376" s="51" t="s">
        <v>81</v>
      </c>
      <c r="G376" s="53" t="str">
        <f>VLOOKUP(F376,Crosswalks!$B$11:$D$34,3)</f>
        <v>Check</v>
      </c>
      <c r="H376" s="53" t="str">
        <f>VLOOKUP(G376,Crosswalks!$A$44:$B$55,2)</f>
        <v>Landscape-Scale Conservation and Managemen</v>
      </c>
    </row>
    <row r="377" spans="1:8" ht="45" x14ac:dyDescent="0.25">
      <c r="A377" s="28" t="s">
        <v>295</v>
      </c>
      <c r="B377" s="27" t="s">
        <v>37</v>
      </c>
      <c r="C377" s="52" t="s">
        <v>10</v>
      </c>
      <c r="D377" s="32">
        <v>2013</v>
      </c>
      <c r="E377" s="51" t="s">
        <v>78</v>
      </c>
      <c r="F377" s="51" t="s">
        <v>94</v>
      </c>
      <c r="G377" s="53">
        <f>VLOOKUP(F377,Crosswalks!$B$11:$D$34,3)</f>
        <v>7</v>
      </c>
      <c r="H377" s="53" t="str">
        <f>VLOOKUP(G377,Crosswalks!$A$44:$B$55,2)</f>
        <v>Rural-Urban Interdependence and Prosperity</v>
      </c>
    </row>
    <row r="378" spans="1:8" x14ac:dyDescent="0.25">
      <c r="A378" s="28" t="s">
        <v>1044</v>
      </c>
      <c r="B378" s="27" t="s">
        <v>165</v>
      </c>
      <c r="C378" s="52" t="s">
        <v>27</v>
      </c>
      <c r="D378" s="32">
        <v>2013</v>
      </c>
      <c r="E378" s="51" t="s">
        <v>124</v>
      </c>
      <c r="F378" s="51" t="s">
        <v>83</v>
      </c>
      <c r="G378" s="53">
        <f>VLOOKUP(F378,Crosswalks!$B$11:$D$34,3)</f>
        <v>4</v>
      </c>
      <c r="H378" s="53" t="str">
        <f>VLOOKUP(G378,Crosswalks!$A$44:$B$55,2)</f>
        <v>Nutrition and Childhood Obesity</v>
      </c>
    </row>
    <row r="379" spans="1:8" ht="45" x14ac:dyDescent="0.25">
      <c r="A379" s="28" t="s">
        <v>520</v>
      </c>
      <c r="B379" s="27" t="s">
        <v>159</v>
      </c>
      <c r="C379" s="52" t="s">
        <v>160</v>
      </c>
      <c r="D379" s="32">
        <v>2013</v>
      </c>
      <c r="E379" s="51" t="s">
        <v>124</v>
      </c>
      <c r="F379" s="51" t="s">
        <v>83</v>
      </c>
      <c r="G379" s="53">
        <f>VLOOKUP(F379,Crosswalks!$B$11:$D$34,3)</f>
        <v>4</v>
      </c>
      <c r="H379" s="53" t="str">
        <f>VLOOKUP(G379,Crosswalks!$A$44:$B$55,2)</f>
        <v>Nutrition and Childhood Obesity</v>
      </c>
    </row>
    <row r="380" spans="1:8" ht="30" x14ac:dyDescent="0.25">
      <c r="A380" s="28" t="s">
        <v>682</v>
      </c>
      <c r="B380" s="27" t="s">
        <v>75</v>
      </c>
      <c r="C380" s="52" t="s">
        <v>59</v>
      </c>
      <c r="D380" s="32">
        <v>2013</v>
      </c>
      <c r="E380" s="51" t="s">
        <v>78</v>
      </c>
      <c r="F380" s="51" t="s">
        <v>94</v>
      </c>
      <c r="G380" s="53">
        <f>VLOOKUP(F380,Crosswalks!$B$11:$D$34,3)</f>
        <v>7</v>
      </c>
      <c r="H380" s="53" t="str">
        <f>VLOOKUP(G380,Crosswalks!$A$44:$B$55,2)</f>
        <v>Rural-Urban Interdependence and Prosperity</v>
      </c>
    </row>
    <row r="381" spans="1:8" ht="30" x14ac:dyDescent="0.25">
      <c r="A381" s="28" t="s">
        <v>300</v>
      </c>
      <c r="B381" s="27" t="s">
        <v>43</v>
      </c>
      <c r="C381" s="52" t="s">
        <v>3</v>
      </c>
      <c r="D381" s="32">
        <v>2013</v>
      </c>
      <c r="E381" s="51" t="s">
        <v>78</v>
      </c>
      <c r="F381" s="51" t="s">
        <v>85</v>
      </c>
      <c r="G381" s="53" t="str">
        <f>VLOOKUP(F381,Crosswalks!$B$11:$D$34,3)</f>
        <v>1D</v>
      </c>
      <c r="H381" s="53" t="str">
        <f>VLOOKUP(G381,Crosswalks!$A$44:$B$55,2)</f>
        <v>Consumer and Industry Outreach, Policy, Markets, and Trade</v>
      </c>
    </row>
    <row r="382" spans="1:8" ht="45" x14ac:dyDescent="0.25">
      <c r="A382" s="28" t="s">
        <v>293</v>
      </c>
      <c r="B382" s="27" t="s">
        <v>123</v>
      </c>
      <c r="C382" s="52" t="s">
        <v>10</v>
      </c>
      <c r="D382" s="32">
        <v>2013</v>
      </c>
      <c r="E382" s="51" t="s">
        <v>124</v>
      </c>
      <c r="F382" s="51" t="s">
        <v>83</v>
      </c>
      <c r="G382" s="53">
        <f>VLOOKUP(F382,Crosswalks!$B$11:$D$34,3)</f>
        <v>4</v>
      </c>
      <c r="H382" s="53" t="str">
        <f>VLOOKUP(G382,Crosswalks!$A$44:$B$55,2)</f>
        <v>Nutrition and Childhood Obesity</v>
      </c>
    </row>
    <row r="383" spans="1:8" x14ac:dyDescent="0.25">
      <c r="A383" s="28" t="s">
        <v>978</v>
      </c>
      <c r="B383" s="27" t="s">
        <v>19</v>
      </c>
      <c r="C383" s="52" t="s">
        <v>20</v>
      </c>
      <c r="D383" s="32">
        <v>2013</v>
      </c>
      <c r="E383" s="51" t="s">
        <v>78</v>
      </c>
      <c r="F383" s="51" t="s">
        <v>86</v>
      </c>
      <c r="G383" s="53">
        <f>VLOOKUP(F383,Crosswalks!$B$11:$D$34,3)</f>
        <v>7</v>
      </c>
      <c r="H383" s="53" t="str">
        <f>VLOOKUP(G383,Crosswalks!$A$44:$B$55,2)</f>
        <v>Rural-Urban Interdependence and Prosperity</v>
      </c>
    </row>
    <row r="384" spans="1:8" ht="30" x14ac:dyDescent="0.25">
      <c r="A384" s="60" t="s">
        <v>978</v>
      </c>
      <c r="B384" s="60" t="s">
        <v>2973</v>
      </c>
      <c r="C384" s="60" t="s">
        <v>20</v>
      </c>
      <c r="D384" s="60">
        <v>2013</v>
      </c>
      <c r="E384" s="51"/>
      <c r="F384" s="27" t="s">
        <v>86</v>
      </c>
      <c r="G384" s="53">
        <f>VLOOKUP(F384,Crosswalks!$B$11:$D$34,3)</f>
        <v>7</v>
      </c>
      <c r="H384" s="53" t="str">
        <f>VLOOKUP(G384,Crosswalks!$A$44:$B$55,2)</f>
        <v>Rural-Urban Interdependence and Prosperity</v>
      </c>
    </row>
    <row r="385" spans="1:8" ht="30" x14ac:dyDescent="0.25">
      <c r="A385" s="28" t="s">
        <v>275</v>
      </c>
      <c r="B385" s="27" t="s">
        <v>200</v>
      </c>
      <c r="C385" s="52" t="s">
        <v>201</v>
      </c>
      <c r="D385" s="32">
        <v>2013</v>
      </c>
      <c r="E385" s="51" t="s">
        <v>169</v>
      </c>
      <c r="F385" s="51" t="s">
        <v>157</v>
      </c>
      <c r="G385" s="53" t="str">
        <f>VLOOKUP(F385,Crosswalks!$B$11:$D$34,3)</f>
        <v>1D</v>
      </c>
      <c r="H385" s="53" t="str">
        <f>VLOOKUP(G385,Crosswalks!$A$44:$B$55,2)</f>
        <v>Consumer and Industry Outreach, Policy, Markets, and Trade</v>
      </c>
    </row>
    <row r="386" spans="1:8" ht="30" x14ac:dyDescent="0.25">
      <c r="A386" s="28" t="s">
        <v>1005</v>
      </c>
      <c r="B386" s="27" t="s">
        <v>153</v>
      </c>
      <c r="C386" s="52" t="s">
        <v>154</v>
      </c>
      <c r="D386" s="32">
        <v>2013</v>
      </c>
      <c r="E386" s="51" t="s">
        <v>169</v>
      </c>
      <c r="F386" s="51" t="s">
        <v>90</v>
      </c>
      <c r="G386" s="53" t="str">
        <f>VLOOKUP(F386,Crosswalks!$B$11:$D$34,3)</f>
        <v>1D</v>
      </c>
      <c r="H386" s="53" t="str">
        <f>VLOOKUP(G386,Crosswalks!$A$44:$B$55,2)</f>
        <v>Consumer and Industry Outreach, Policy, Markets, and Trade</v>
      </c>
    </row>
    <row r="387" spans="1:8" ht="45" x14ac:dyDescent="0.25">
      <c r="A387" s="60" t="s">
        <v>3027</v>
      </c>
      <c r="B387" s="60" t="s">
        <v>17</v>
      </c>
      <c r="C387" s="60" t="s">
        <v>18</v>
      </c>
      <c r="D387" s="60">
        <v>2013</v>
      </c>
      <c r="E387" s="51"/>
      <c r="F387" s="27" t="s">
        <v>86</v>
      </c>
      <c r="G387" s="53">
        <f>VLOOKUP(F387,Crosswalks!$B$11:$D$34,3)</f>
        <v>7</v>
      </c>
      <c r="H387" s="53" t="str">
        <f>VLOOKUP(G387,Crosswalks!$A$44:$B$55,2)</f>
        <v>Rural-Urban Interdependence and Prosperity</v>
      </c>
    </row>
    <row r="388" spans="1:8" x14ac:dyDescent="0.25">
      <c r="A388" s="28" t="s">
        <v>992</v>
      </c>
      <c r="B388" s="27" t="s">
        <v>30</v>
      </c>
      <c r="C388" s="52" t="s">
        <v>31</v>
      </c>
      <c r="D388" s="32">
        <v>2013</v>
      </c>
      <c r="E388" s="51" t="s">
        <v>78</v>
      </c>
      <c r="F388" s="51" t="s">
        <v>92</v>
      </c>
      <c r="G388" s="53" t="str">
        <f>VLOOKUP(F388,Crosswalks!$B$11:$D$34,3)</f>
        <v>Check</v>
      </c>
      <c r="H388" s="53" t="str">
        <f>VLOOKUP(G388,Crosswalks!$A$44:$B$55,2)</f>
        <v>Landscape-Scale Conservation and Managemen</v>
      </c>
    </row>
    <row r="389" spans="1:8" ht="45" x14ac:dyDescent="0.25">
      <c r="A389" s="28" t="s">
        <v>473</v>
      </c>
      <c r="B389" s="27" t="s">
        <v>146</v>
      </c>
      <c r="C389" s="52" t="s">
        <v>51</v>
      </c>
      <c r="D389" s="32">
        <v>2013</v>
      </c>
      <c r="E389" s="51" t="s">
        <v>169</v>
      </c>
      <c r="F389" s="51" t="s">
        <v>95</v>
      </c>
      <c r="G389" s="53" t="str">
        <f>VLOOKUP(F389,Crosswalks!$B$11:$D$34,3)</f>
        <v>1d</v>
      </c>
      <c r="H389" s="53" t="str">
        <f>VLOOKUP(G389,Crosswalks!$A$44:$B$55,2)</f>
        <v>Consumer and Industry Outreach, Policy, Markets, and Trade</v>
      </c>
    </row>
    <row r="390" spans="1:8" ht="30" x14ac:dyDescent="0.25">
      <c r="A390" s="28" t="s">
        <v>215</v>
      </c>
      <c r="B390" s="27" t="s">
        <v>13</v>
      </c>
      <c r="C390" s="52" t="s">
        <v>14</v>
      </c>
      <c r="D390" s="32">
        <v>2013</v>
      </c>
      <c r="E390" s="51" t="s">
        <v>78</v>
      </c>
      <c r="F390" s="51" t="s">
        <v>81</v>
      </c>
      <c r="G390" s="53" t="str">
        <f>VLOOKUP(F390,Crosswalks!$B$11:$D$34,3)</f>
        <v>Check</v>
      </c>
      <c r="H390" s="53" t="str">
        <f>VLOOKUP(G390,Crosswalks!$A$44:$B$55,2)</f>
        <v>Landscape-Scale Conservation and Managemen</v>
      </c>
    </row>
    <row r="391" spans="1:8" ht="30" x14ac:dyDescent="0.25">
      <c r="A391" s="28" t="s">
        <v>170</v>
      </c>
      <c r="B391" s="27" t="s">
        <v>171</v>
      </c>
      <c r="C391" s="52" t="s">
        <v>172</v>
      </c>
      <c r="D391" s="32">
        <v>2013</v>
      </c>
      <c r="E391" s="51" t="s">
        <v>124</v>
      </c>
      <c r="F391" s="51" t="s">
        <v>96</v>
      </c>
      <c r="G391" s="53" t="str">
        <f>VLOOKUP(F391,Crosswalks!$B$11:$D$34,3)</f>
        <v>Check</v>
      </c>
      <c r="H391" s="53" t="str">
        <f>VLOOKUP(G391,Crosswalks!$A$44:$B$55,2)</f>
        <v>Landscape-Scale Conservation and Managemen</v>
      </c>
    </row>
    <row r="392" spans="1:8" ht="30" x14ac:dyDescent="0.25">
      <c r="A392" s="60" t="s">
        <v>3001</v>
      </c>
      <c r="B392" s="60" t="s">
        <v>3002</v>
      </c>
      <c r="C392" s="60" t="s">
        <v>172</v>
      </c>
      <c r="D392" s="60">
        <v>2013</v>
      </c>
      <c r="E392" s="51"/>
      <c r="F392" s="27" t="s">
        <v>452</v>
      </c>
      <c r="G392" s="53" t="str">
        <f>VLOOKUP(F392,Crosswalks!$B$11:$D$34,3)</f>
        <v>Check</v>
      </c>
      <c r="H392" s="53" t="str">
        <f>VLOOKUP(G392,Crosswalks!$A$44:$B$55,2)</f>
        <v>Landscape-Scale Conservation and Managemen</v>
      </c>
    </row>
    <row r="393" spans="1:8" ht="30" x14ac:dyDescent="0.25">
      <c r="A393" s="28" t="s">
        <v>1024</v>
      </c>
      <c r="B393" s="27" t="s">
        <v>174</v>
      </c>
      <c r="C393" s="52" t="s">
        <v>175</v>
      </c>
      <c r="D393" s="32">
        <v>2013</v>
      </c>
      <c r="E393" s="51" t="s">
        <v>124</v>
      </c>
      <c r="F393" s="51" t="s">
        <v>88</v>
      </c>
      <c r="G393" s="53">
        <f>VLOOKUP(F393,Crosswalks!$B$11:$D$34,3)</f>
        <v>5</v>
      </c>
      <c r="H393" s="53" t="str">
        <f>VLOOKUP(G393,Crosswalks!$A$44:$B$55,2)</f>
        <v>Food Safety</v>
      </c>
    </row>
    <row r="394" spans="1:8" ht="30" x14ac:dyDescent="0.25">
      <c r="A394" s="28" t="s">
        <v>988</v>
      </c>
      <c r="B394" s="27" t="s">
        <v>143</v>
      </c>
      <c r="C394" s="52" t="s">
        <v>20</v>
      </c>
      <c r="D394" s="32">
        <v>2013</v>
      </c>
      <c r="E394" s="51" t="s">
        <v>169</v>
      </c>
      <c r="F394" s="51" t="s">
        <v>95</v>
      </c>
      <c r="G394" s="53" t="str">
        <f>VLOOKUP(F394,Crosswalks!$B$11:$D$34,3)</f>
        <v>1d</v>
      </c>
      <c r="H394" s="53" t="str">
        <f>VLOOKUP(G394,Crosswalks!$A$44:$B$55,2)</f>
        <v>Consumer and Industry Outreach, Policy, Markets, and Trade</v>
      </c>
    </row>
    <row r="395" spans="1:8" ht="30" x14ac:dyDescent="0.25">
      <c r="A395" s="28" t="s">
        <v>190</v>
      </c>
      <c r="B395" s="27" t="s">
        <v>516</v>
      </c>
      <c r="C395" s="52" t="s">
        <v>192</v>
      </c>
      <c r="D395" s="32">
        <v>2013</v>
      </c>
      <c r="E395" s="51" t="s">
        <v>124</v>
      </c>
      <c r="F395" s="51" t="s">
        <v>83</v>
      </c>
      <c r="G395" s="53">
        <f>VLOOKUP(F395,Crosswalks!$B$11:$D$34,3)</f>
        <v>4</v>
      </c>
      <c r="H395" s="53" t="str">
        <f>VLOOKUP(G395,Crosswalks!$A$44:$B$55,2)</f>
        <v>Nutrition and Childhood Obesity</v>
      </c>
    </row>
    <row r="396" spans="1:8" ht="30" x14ac:dyDescent="0.25">
      <c r="A396" s="28" t="s">
        <v>998</v>
      </c>
      <c r="B396" s="27" t="s">
        <v>155</v>
      </c>
      <c r="C396" s="52" t="s">
        <v>51</v>
      </c>
      <c r="D396" s="32">
        <v>2013</v>
      </c>
      <c r="E396" s="51" t="s">
        <v>169</v>
      </c>
      <c r="F396" s="51" t="s">
        <v>90</v>
      </c>
      <c r="G396" s="53" t="str">
        <f>VLOOKUP(F396,Crosswalks!$B$11:$D$34,3)</f>
        <v>1D</v>
      </c>
      <c r="H396" s="53" t="str">
        <f>VLOOKUP(G396,Crosswalks!$A$44:$B$55,2)</f>
        <v>Consumer and Industry Outreach, Policy, Markets, and Trade</v>
      </c>
    </row>
    <row r="397" spans="1:8" ht="45" x14ac:dyDescent="0.25">
      <c r="A397" s="29" t="s">
        <v>3382</v>
      </c>
      <c r="B397" s="27" t="s">
        <v>602</v>
      </c>
      <c r="C397" s="52" t="s">
        <v>277</v>
      </c>
      <c r="D397" s="32">
        <v>2013</v>
      </c>
      <c r="E397" s="51" t="s">
        <v>169</v>
      </c>
      <c r="F397" s="51" t="s">
        <v>81</v>
      </c>
      <c r="G397" s="53" t="str">
        <f>VLOOKUP(F397,Crosswalks!$B$11:$D$34,3)</f>
        <v>Check</v>
      </c>
      <c r="H397" s="53" t="str">
        <f>VLOOKUP(G397,Crosswalks!$A$44:$B$55,2)</f>
        <v>Landscape-Scale Conservation and Managemen</v>
      </c>
    </row>
    <row r="398" spans="1:8" x14ac:dyDescent="0.25">
      <c r="A398" s="28" t="s">
        <v>1064</v>
      </c>
      <c r="B398" s="27" t="s">
        <v>178</v>
      </c>
      <c r="C398" s="52" t="s">
        <v>179</v>
      </c>
      <c r="D398" s="32">
        <v>2013</v>
      </c>
      <c r="E398" s="51" t="s">
        <v>169</v>
      </c>
      <c r="F398" s="51" t="s">
        <v>82</v>
      </c>
      <c r="G398" s="53" t="str">
        <f>VLOOKUP(F398,Crosswalks!$B$11:$D$34,3)</f>
        <v>1A</v>
      </c>
      <c r="H398" s="53" t="str">
        <f>VLOOKUP(G398,Crosswalks!$A$44:$B$55,2)</f>
        <v>Crop and Animal Production</v>
      </c>
    </row>
    <row r="399" spans="1:8" ht="30" x14ac:dyDescent="0.25">
      <c r="A399" s="28" t="s">
        <v>294</v>
      </c>
      <c r="B399" s="27" t="s">
        <v>6</v>
      </c>
      <c r="C399" s="52" t="s">
        <v>10</v>
      </c>
      <c r="D399" s="32">
        <v>2013</v>
      </c>
      <c r="E399" s="51" t="s">
        <v>78</v>
      </c>
      <c r="F399" s="51" t="s">
        <v>92</v>
      </c>
      <c r="G399" s="53" t="str">
        <f>VLOOKUP(F399,Crosswalks!$B$11:$D$34,3)</f>
        <v>Check</v>
      </c>
      <c r="H399" s="53" t="str">
        <f>VLOOKUP(G399,Crosswalks!$A$44:$B$55,2)</f>
        <v>Landscape-Scale Conservation and Managemen</v>
      </c>
    </row>
    <row r="400" spans="1:8" ht="30" x14ac:dyDescent="0.25">
      <c r="A400" s="28" t="s">
        <v>1030</v>
      </c>
      <c r="B400" s="27" t="s">
        <v>147</v>
      </c>
      <c r="C400" s="52" t="s">
        <v>72</v>
      </c>
      <c r="D400" s="32">
        <v>2013</v>
      </c>
      <c r="E400" s="51" t="s">
        <v>169</v>
      </c>
      <c r="F400" s="51" t="s">
        <v>95</v>
      </c>
      <c r="G400" s="53" t="str">
        <f>VLOOKUP(F400,Crosswalks!$B$11:$D$34,3)</f>
        <v>1d</v>
      </c>
      <c r="H400" s="53" t="str">
        <f>VLOOKUP(G400,Crosswalks!$A$44:$B$55,2)</f>
        <v>Consumer and Industry Outreach, Policy, Markets, and Trade</v>
      </c>
    </row>
    <row r="401" spans="1:8" x14ac:dyDescent="0.25">
      <c r="A401" s="28" t="s">
        <v>145</v>
      </c>
      <c r="B401" s="27" t="s">
        <v>144</v>
      </c>
      <c r="C401" s="52" t="s">
        <v>20</v>
      </c>
      <c r="D401" s="32">
        <v>2013</v>
      </c>
      <c r="E401" s="51" t="s">
        <v>169</v>
      </c>
      <c r="F401" s="51" t="s">
        <v>157</v>
      </c>
      <c r="G401" s="53" t="str">
        <f>VLOOKUP(F401,Crosswalks!$B$11:$D$34,3)</f>
        <v>1D</v>
      </c>
      <c r="H401" s="53" t="str">
        <f>VLOOKUP(G401,Crosswalks!$A$44:$B$55,2)</f>
        <v>Consumer and Industry Outreach, Policy, Markets, and Trade</v>
      </c>
    </row>
    <row r="402" spans="1:8" ht="30" x14ac:dyDescent="0.25">
      <c r="A402" s="28" t="s">
        <v>212</v>
      </c>
      <c r="B402" s="27" t="s">
        <v>151</v>
      </c>
      <c r="C402" s="52" t="s">
        <v>152</v>
      </c>
      <c r="D402" s="32">
        <v>2013</v>
      </c>
      <c r="E402" s="51" t="s">
        <v>169</v>
      </c>
      <c r="F402" s="51" t="s">
        <v>90</v>
      </c>
      <c r="G402" s="53" t="str">
        <f>VLOOKUP(F402,Crosswalks!$B$11:$D$34,3)</f>
        <v>1D</v>
      </c>
      <c r="H402" s="53" t="str">
        <f>VLOOKUP(G402,Crosswalks!$A$44:$B$55,2)</f>
        <v>Consumer and Industry Outreach, Policy, Markets, and Trade</v>
      </c>
    </row>
    <row r="403" spans="1:8" ht="30" x14ac:dyDescent="0.25">
      <c r="A403" s="28" t="s">
        <v>682</v>
      </c>
      <c r="B403" s="27" t="s">
        <v>52</v>
      </c>
      <c r="C403" s="52" t="s">
        <v>10</v>
      </c>
      <c r="D403" s="32">
        <v>2013</v>
      </c>
      <c r="E403" s="51" t="s">
        <v>78</v>
      </c>
      <c r="F403" s="51" t="s">
        <v>85</v>
      </c>
      <c r="G403" s="53" t="str">
        <f>VLOOKUP(F403,Crosswalks!$B$11:$D$34,3)</f>
        <v>1D</v>
      </c>
      <c r="H403" s="53" t="str">
        <f>VLOOKUP(G403,Crosswalks!$A$44:$B$55,2)</f>
        <v>Consumer and Industry Outreach, Policy, Markets, and Trade</v>
      </c>
    </row>
    <row r="404" spans="1:8" ht="45" x14ac:dyDescent="0.25">
      <c r="A404" s="60" t="s">
        <v>2928</v>
      </c>
      <c r="B404" s="60" t="s">
        <v>2929</v>
      </c>
      <c r="C404" s="60" t="s">
        <v>9</v>
      </c>
      <c r="D404" s="60">
        <v>2013</v>
      </c>
      <c r="E404" s="51"/>
      <c r="F404" s="27" t="s">
        <v>92</v>
      </c>
      <c r="G404" s="53" t="str">
        <f>VLOOKUP(F404,Crosswalks!$B$11:$D$34,3)</f>
        <v>Check</v>
      </c>
      <c r="H404" s="53" t="str">
        <f>VLOOKUP(G404,Crosswalks!$A$44:$B$55,2)</f>
        <v>Landscape-Scale Conservation and Managemen</v>
      </c>
    </row>
    <row r="405" spans="1:8" ht="30" x14ac:dyDescent="0.25">
      <c r="A405" s="28" t="s">
        <v>674</v>
      </c>
      <c r="B405" s="27" t="s">
        <v>8</v>
      </c>
      <c r="C405" s="52" t="s">
        <v>9</v>
      </c>
      <c r="D405" s="32">
        <v>2013</v>
      </c>
      <c r="E405" s="51" t="s">
        <v>78</v>
      </c>
      <c r="F405" s="51" t="s">
        <v>92</v>
      </c>
      <c r="G405" s="53" t="str">
        <f>VLOOKUP(F405,Crosswalks!$B$11:$D$34,3)</f>
        <v>Check</v>
      </c>
      <c r="H405" s="53" t="str">
        <f>VLOOKUP(G405,Crosswalks!$A$44:$B$55,2)</f>
        <v>Landscape-Scale Conservation and Managemen</v>
      </c>
    </row>
    <row r="406" spans="1:8" ht="14.25" customHeight="1" x14ac:dyDescent="0.25">
      <c r="A406" s="28" t="s">
        <v>190</v>
      </c>
      <c r="B406" s="27" t="s">
        <v>515</v>
      </c>
      <c r="C406" s="52" t="s">
        <v>192</v>
      </c>
      <c r="D406" s="32">
        <v>2013</v>
      </c>
      <c r="E406" s="51" t="s">
        <v>124</v>
      </c>
      <c r="F406" s="51" t="s">
        <v>83</v>
      </c>
      <c r="G406" s="53">
        <f>VLOOKUP(F406,Crosswalks!$B$11:$D$34,3)</f>
        <v>4</v>
      </c>
      <c r="H406" s="53" t="str">
        <f>VLOOKUP(G406,Crosswalks!$A$44:$B$55,2)</f>
        <v>Nutrition and Childhood Obesity</v>
      </c>
    </row>
    <row r="407" spans="1:8" ht="30" x14ac:dyDescent="0.25">
      <c r="A407" s="50" t="s">
        <v>2817</v>
      </c>
      <c r="B407" s="27" t="s">
        <v>545</v>
      </c>
      <c r="C407" s="52" t="s">
        <v>266</v>
      </c>
      <c r="D407" s="32">
        <v>2012</v>
      </c>
      <c r="E407" s="51" t="s">
        <v>78</v>
      </c>
      <c r="F407" s="51" t="s">
        <v>96</v>
      </c>
      <c r="G407" s="53" t="str">
        <f>VLOOKUP(F407,Crosswalks!$B$11:$D$34,3)</f>
        <v>Check</v>
      </c>
      <c r="H407" s="53" t="str">
        <f>VLOOKUP(G407,Crosswalks!$A$44:$B$55,2)</f>
        <v>Landscape-Scale Conservation and Managemen</v>
      </c>
    </row>
    <row r="408" spans="1:8" ht="30" x14ac:dyDescent="0.25">
      <c r="A408" s="50" t="s">
        <v>238</v>
      </c>
      <c r="B408" s="27" t="s">
        <v>587</v>
      </c>
      <c r="C408" s="52" t="s">
        <v>10</v>
      </c>
      <c r="D408" s="32">
        <v>2012</v>
      </c>
      <c r="E408" s="51" t="s">
        <v>169</v>
      </c>
      <c r="F408" s="51" t="s">
        <v>82</v>
      </c>
      <c r="G408" s="53" t="str">
        <f>VLOOKUP(F408,Crosswalks!$B$11:$D$34,3)</f>
        <v>1A</v>
      </c>
      <c r="H408" s="53" t="str">
        <f>VLOOKUP(G408,Crosswalks!$A$44:$B$55,2)</f>
        <v>Crop and Animal Production</v>
      </c>
    </row>
    <row r="409" spans="1:8" ht="30" x14ac:dyDescent="0.25">
      <c r="A409" s="50" t="s">
        <v>269</v>
      </c>
      <c r="B409" s="27" t="s">
        <v>607</v>
      </c>
      <c r="C409" s="52" t="s">
        <v>268</v>
      </c>
      <c r="D409" s="32">
        <v>2012</v>
      </c>
      <c r="E409" s="51" t="s">
        <v>169</v>
      </c>
      <c r="F409" s="51" t="s">
        <v>90</v>
      </c>
      <c r="G409" s="53" t="str">
        <f>VLOOKUP(F409,Crosswalks!$B$11:$D$34,3)</f>
        <v>1D</v>
      </c>
      <c r="H409" s="53" t="str">
        <f>VLOOKUP(G409,Crosswalks!$A$44:$B$55,2)</f>
        <v>Consumer and Industry Outreach, Policy, Markets, and Trade</v>
      </c>
    </row>
    <row r="410" spans="1:8" x14ac:dyDescent="0.25">
      <c r="A410" s="50" t="s">
        <v>289</v>
      </c>
      <c r="B410" s="27" t="s">
        <v>562</v>
      </c>
      <c r="C410" s="52" t="s">
        <v>288</v>
      </c>
      <c r="D410" s="32">
        <v>2012</v>
      </c>
      <c r="E410" s="51" t="s">
        <v>78</v>
      </c>
      <c r="F410" s="51" t="s">
        <v>97</v>
      </c>
      <c r="G410" s="53" t="str">
        <f>VLOOKUP(F410,Crosswalks!$B$11:$D$34,3)</f>
        <v>1D</v>
      </c>
      <c r="H410" s="53" t="str">
        <f>VLOOKUP(G410,Crosswalks!$A$44:$B$55,2)</f>
        <v>Consumer and Industry Outreach, Policy, Markets, and Trade</v>
      </c>
    </row>
    <row r="411" spans="1:8" ht="30" x14ac:dyDescent="0.25">
      <c r="A411" s="50" t="s">
        <v>221</v>
      </c>
      <c r="B411" s="27" t="s">
        <v>548</v>
      </c>
      <c r="C411" s="52" t="s">
        <v>31</v>
      </c>
      <c r="D411" s="32">
        <v>2012</v>
      </c>
      <c r="E411" s="51" t="s">
        <v>78</v>
      </c>
      <c r="F411" s="51" t="s">
        <v>80</v>
      </c>
      <c r="G411" s="53" t="str">
        <f>VLOOKUP(F411,Crosswalks!$B$11:$D$34,3)</f>
        <v>1D</v>
      </c>
      <c r="H411" s="53" t="str">
        <f>VLOOKUP(G411,Crosswalks!$A$44:$B$55,2)</f>
        <v>Consumer and Industry Outreach, Policy, Markets, and Trade</v>
      </c>
    </row>
    <row r="412" spans="1:8" ht="30" x14ac:dyDescent="0.25">
      <c r="A412" s="50" t="s">
        <v>221</v>
      </c>
      <c r="B412" s="27" t="s">
        <v>548</v>
      </c>
      <c r="C412" s="52" t="s">
        <v>222</v>
      </c>
      <c r="D412" s="32">
        <v>2012</v>
      </c>
      <c r="E412" s="51" t="s">
        <v>78</v>
      </c>
      <c r="F412" s="51" t="s">
        <v>93</v>
      </c>
      <c r="G412" s="53" t="str">
        <f>VLOOKUP(F412,Crosswalks!$B$11:$D$34,3)</f>
        <v>Check</v>
      </c>
      <c r="H412" s="53" t="str">
        <f>VLOOKUP(G412,Crosswalks!$A$44:$B$55,2)</f>
        <v>Landscape-Scale Conservation and Managemen</v>
      </c>
    </row>
    <row r="413" spans="1:8" ht="30" x14ac:dyDescent="0.25">
      <c r="A413" s="50" t="s">
        <v>532</v>
      </c>
      <c r="B413" s="27" t="s">
        <v>620</v>
      </c>
      <c r="C413" s="52" t="s">
        <v>234</v>
      </c>
      <c r="D413" s="32">
        <v>2012</v>
      </c>
      <c r="E413" s="51" t="s">
        <v>124</v>
      </c>
      <c r="F413" s="51" t="s">
        <v>83</v>
      </c>
      <c r="G413" s="53">
        <f>VLOOKUP(F413,Crosswalks!$B$11:$D$34,3)</f>
        <v>4</v>
      </c>
      <c r="H413" s="53" t="str">
        <f>VLOOKUP(G413,Crosswalks!$A$44:$B$55,2)</f>
        <v>Nutrition and Childhood Obesity</v>
      </c>
    </row>
    <row r="414" spans="1:8" x14ac:dyDescent="0.25">
      <c r="A414" s="50" t="s">
        <v>2810</v>
      </c>
      <c r="B414" s="27" t="s">
        <v>563</v>
      </c>
      <c r="C414" s="52" t="s">
        <v>20</v>
      </c>
      <c r="D414" s="32">
        <v>2012</v>
      </c>
      <c r="E414" s="51" t="s">
        <v>78</v>
      </c>
      <c r="F414" s="51" t="s">
        <v>94</v>
      </c>
      <c r="G414" s="53">
        <f>VLOOKUP(F414,Crosswalks!$B$11:$D$34,3)</f>
        <v>7</v>
      </c>
      <c r="H414" s="53" t="str">
        <f>VLOOKUP(G414,Crosswalks!$A$44:$B$55,2)</f>
        <v>Rural-Urban Interdependence and Prosperity</v>
      </c>
    </row>
    <row r="415" spans="1:8" ht="30" x14ac:dyDescent="0.25">
      <c r="A415" s="50" t="s">
        <v>251</v>
      </c>
      <c r="B415" s="27" t="s">
        <v>571</v>
      </c>
      <c r="C415" s="52" t="s">
        <v>61</v>
      </c>
      <c r="D415" s="32">
        <v>2012</v>
      </c>
      <c r="E415" s="51" t="s">
        <v>78</v>
      </c>
      <c r="F415" s="51" t="s">
        <v>92</v>
      </c>
      <c r="G415" s="53" t="str">
        <f>VLOOKUP(F415,Crosswalks!$B$11:$D$34,3)</f>
        <v>Check</v>
      </c>
      <c r="H415" s="53" t="str">
        <f>VLOOKUP(G415,Crosswalks!$A$44:$B$55,2)</f>
        <v>Landscape-Scale Conservation and Managemen</v>
      </c>
    </row>
    <row r="416" spans="1:8" ht="30" x14ac:dyDescent="0.25">
      <c r="A416" s="50" t="s">
        <v>2815</v>
      </c>
      <c r="B416" s="27" t="s">
        <v>596</v>
      </c>
      <c r="C416" s="52" t="s">
        <v>2</v>
      </c>
      <c r="D416" s="32">
        <v>2012</v>
      </c>
      <c r="E416" s="51" t="s">
        <v>169</v>
      </c>
      <c r="F416" s="51" t="s">
        <v>80</v>
      </c>
      <c r="G416" s="53" t="str">
        <f>VLOOKUP(F416,Crosswalks!$B$11:$D$34,3)</f>
        <v>1D</v>
      </c>
      <c r="H416" s="53" t="str">
        <f>VLOOKUP(G416,Crosswalks!$A$44:$B$55,2)</f>
        <v>Consumer and Industry Outreach, Policy, Markets, and Trade</v>
      </c>
    </row>
    <row r="417" spans="1:8" ht="30" x14ac:dyDescent="0.25">
      <c r="A417" s="50" t="s">
        <v>231</v>
      </c>
      <c r="B417" s="27" t="s">
        <v>585</v>
      </c>
      <c r="C417" s="52" t="s">
        <v>203</v>
      </c>
      <c r="D417" s="32">
        <v>2012</v>
      </c>
      <c r="E417" s="51" t="s">
        <v>169</v>
      </c>
      <c r="F417" s="51" t="s">
        <v>91</v>
      </c>
      <c r="G417" s="53" t="str">
        <f>VLOOKUP(F417,Crosswalks!$B$11:$D$34,3)</f>
        <v>1A</v>
      </c>
      <c r="H417" s="53" t="str">
        <f>VLOOKUP(G417,Crosswalks!$A$44:$B$55,2)</f>
        <v>Crop and Animal Production</v>
      </c>
    </row>
    <row r="418" spans="1:8" ht="30" x14ac:dyDescent="0.25">
      <c r="A418" s="50" t="s">
        <v>2807</v>
      </c>
      <c r="B418" s="27" t="s">
        <v>570</v>
      </c>
      <c r="C418" s="52" t="s">
        <v>3</v>
      </c>
      <c r="D418" s="32">
        <v>2012</v>
      </c>
      <c r="E418" s="51" t="s">
        <v>78</v>
      </c>
      <c r="F418" s="51" t="s">
        <v>91</v>
      </c>
      <c r="G418" s="53" t="str">
        <f>VLOOKUP(F418,Crosswalks!$B$11:$D$34,3)</f>
        <v>1A</v>
      </c>
      <c r="H418" s="53" t="str">
        <f>VLOOKUP(G418,Crosswalks!$A$44:$B$55,2)</f>
        <v>Crop and Animal Production</v>
      </c>
    </row>
    <row r="419" spans="1:8" ht="15.75" customHeight="1" x14ac:dyDescent="0.25">
      <c r="A419" s="50" t="s">
        <v>242</v>
      </c>
      <c r="B419" s="27" t="s">
        <v>692</v>
      </c>
      <c r="C419" s="52" t="s">
        <v>10</v>
      </c>
      <c r="D419" s="32">
        <v>2012</v>
      </c>
      <c r="E419" s="51" t="s">
        <v>169</v>
      </c>
      <c r="F419" s="51" t="s">
        <v>85</v>
      </c>
      <c r="G419" s="53" t="str">
        <f>VLOOKUP(F419,Crosswalks!$B$11:$D$34,3)</f>
        <v>1D</v>
      </c>
      <c r="H419" s="53" t="str">
        <f>VLOOKUP(G419,Crosswalks!$A$44:$B$55,2)</f>
        <v>Consumer and Industry Outreach, Policy, Markets, and Trade</v>
      </c>
    </row>
    <row r="420" spans="1:8" ht="30" x14ac:dyDescent="0.25">
      <c r="A420" s="50" t="s">
        <v>255</v>
      </c>
      <c r="B420" s="27" t="s">
        <v>608</v>
      </c>
      <c r="C420" s="52" t="s">
        <v>51</v>
      </c>
      <c r="D420" s="32">
        <v>2012</v>
      </c>
      <c r="E420" s="51" t="s">
        <v>169</v>
      </c>
      <c r="F420" s="51" t="s">
        <v>81</v>
      </c>
      <c r="G420" s="53" t="str">
        <f>VLOOKUP(F420,Crosswalks!$B$11:$D$34,3)</f>
        <v>Check</v>
      </c>
      <c r="H420" s="53" t="str">
        <f>VLOOKUP(G420,Crosswalks!$A$44:$B$55,2)</f>
        <v>Landscape-Scale Conservation and Managemen</v>
      </c>
    </row>
    <row r="421" spans="1:8" ht="30" x14ac:dyDescent="0.25">
      <c r="A421" s="50" t="s">
        <v>243</v>
      </c>
      <c r="B421" s="27" t="s">
        <v>600</v>
      </c>
      <c r="C421" s="52" t="s">
        <v>10</v>
      </c>
      <c r="D421" s="32">
        <v>2012</v>
      </c>
      <c r="E421" s="51" t="s">
        <v>169</v>
      </c>
      <c r="F421" s="51" t="s">
        <v>95</v>
      </c>
      <c r="G421" s="53" t="str">
        <f>VLOOKUP(F421,Crosswalks!$B$11:$D$34,3)</f>
        <v>1d</v>
      </c>
      <c r="H421" s="53" t="str">
        <f>VLOOKUP(G421,Crosswalks!$A$44:$B$55,2)</f>
        <v>Consumer and Industry Outreach, Policy, Markets, and Trade</v>
      </c>
    </row>
    <row r="422" spans="1:8" ht="45" x14ac:dyDescent="0.25">
      <c r="A422" s="50" t="s">
        <v>2820</v>
      </c>
      <c r="B422" s="27" t="s">
        <v>561</v>
      </c>
      <c r="C422" s="52" t="s">
        <v>210</v>
      </c>
      <c r="D422" s="32">
        <v>2012</v>
      </c>
      <c r="E422" s="51" t="s">
        <v>78</v>
      </c>
      <c r="F422" s="51" t="s">
        <v>92</v>
      </c>
      <c r="G422" s="53" t="str">
        <f>VLOOKUP(F422,Crosswalks!$B$11:$D$34,3)</f>
        <v>Check</v>
      </c>
      <c r="H422" s="53" t="str">
        <f>VLOOKUP(G422,Crosswalks!$A$44:$B$55,2)</f>
        <v>Landscape-Scale Conservation and Managemen</v>
      </c>
    </row>
    <row r="423" spans="1:8" ht="30" x14ac:dyDescent="0.25">
      <c r="A423" s="50" t="s">
        <v>1019</v>
      </c>
      <c r="B423" s="27" t="s">
        <v>539</v>
      </c>
      <c r="C423" s="52" t="s">
        <v>20</v>
      </c>
      <c r="D423" s="32">
        <v>2012</v>
      </c>
      <c r="E423" s="51" t="s">
        <v>391</v>
      </c>
      <c r="F423" s="51" t="s">
        <v>94</v>
      </c>
      <c r="G423" s="53">
        <f>VLOOKUP(F423,Crosswalks!$B$11:$D$34,3)</f>
        <v>7</v>
      </c>
      <c r="H423" s="53" t="str">
        <f>VLOOKUP(G423,Crosswalks!$A$44:$B$55,2)</f>
        <v>Rural-Urban Interdependence and Prosperity</v>
      </c>
    </row>
    <row r="424" spans="1:8" ht="45" x14ac:dyDescent="0.25">
      <c r="A424" s="50" t="s">
        <v>1024</v>
      </c>
      <c r="B424" s="27" t="s">
        <v>619</v>
      </c>
      <c r="C424" s="52" t="s">
        <v>205</v>
      </c>
      <c r="D424" s="32">
        <v>2012</v>
      </c>
      <c r="E424" s="51" t="s">
        <v>124</v>
      </c>
      <c r="F424" s="51" t="s">
        <v>88</v>
      </c>
      <c r="G424" s="53">
        <f>VLOOKUP(F424,Crosswalks!$B$11:$D$34,3)</f>
        <v>5</v>
      </c>
      <c r="H424" s="53" t="str">
        <f>VLOOKUP(G424,Crosswalks!$A$44:$B$55,2)</f>
        <v>Food Safety</v>
      </c>
    </row>
    <row r="425" spans="1:8" ht="30" x14ac:dyDescent="0.25">
      <c r="A425" s="50" t="s">
        <v>263</v>
      </c>
      <c r="B425" s="27" t="s">
        <v>546</v>
      </c>
      <c r="C425" s="52" t="s">
        <v>264</v>
      </c>
      <c r="D425" s="32">
        <v>2012</v>
      </c>
      <c r="E425" s="51" t="s">
        <v>78</v>
      </c>
      <c r="F425" s="51" t="s">
        <v>93</v>
      </c>
      <c r="G425" s="53" t="str">
        <f>VLOOKUP(F425,Crosswalks!$B$11:$D$34,3)</f>
        <v>Check</v>
      </c>
      <c r="H425" s="53" t="str">
        <f>VLOOKUP(G425,Crosswalks!$A$44:$B$55,2)</f>
        <v>Landscape-Scale Conservation and Managemen</v>
      </c>
    </row>
    <row r="426" spans="1:8" ht="45" x14ac:dyDescent="0.25">
      <c r="A426" s="50" t="s">
        <v>2823</v>
      </c>
      <c r="B426" s="27" t="s">
        <v>574</v>
      </c>
      <c r="C426" s="52" t="s">
        <v>247</v>
      </c>
      <c r="D426" s="32">
        <v>2012</v>
      </c>
      <c r="E426" s="51" t="s">
        <v>78</v>
      </c>
      <c r="F426" s="51" t="s">
        <v>92</v>
      </c>
      <c r="G426" s="53" t="str">
        <f>VLOOKUP(F426,Crosswalks!$B$11:$D$34,3)</f>
        <v>Check</v>
      </c>
      <c r="H426" s="53" t="str">
        <f>VLOOKUP(G426,Crosswalks!$A$44:$B$55,2)</f>
        <v>Landscape-Scale Conservation and Managemen</v>
      </c>
    </row>
    <row r="427" spans="1:8" ht="30" x14ac:dyDescent="0.25">
      <c r="A427" s="50" t="s">
        <v>115</v>
      </c>
      <c r="B427" s="27" t="s">
        <v>611</v>
      </c>
      <c r="C427" s="52" t="s">
        <v>10</v>
      </c>
      <c r="D427" s="32">
        <v>2012</v>
      </c>
      <c r="E427" s="51" t="s">
        <v>169</v>
      </c>
      <c r="F427" s="51" t="s">
        <v>83</v>
      </c>
      <c r="G427" s="53">
        <f>VLOOKUP(F427,Crosswalks!$B$11:$D$34,3)</f>
        <v>4</v>
      </c>
      <c r="H427" s="53" t="str">
        <f>VLOOKUP(G427,Crosswalks!$A$44:$B$55,2)</f>
        <v>Nutrition and Childhood Obesity</v>
      </c>
    </row>
    <row r="428" spans="1:8" ht="45" x14ac:dyDescent="0.25">
      <c r="A428" s="50" t="s">
        <v>250</v>
      </c>
      <c r="B428" s="27" t="s">
        <v>553</v>
      </c>
      <c r="C428" s="52" t="s">
        <v>61</v>
      </c>
      <c r="D428" s="32">
        <v>2012</v>
      </c>
      <c r="E428" s="51" t="s">
        <v>78</v>
      </c>
      <c r="F428" s="51" t="s">
        <v>92</v>
      </c>
      <c r="G428" s="53" t="str">
        <f>VLOOKUP(F428,Crosswalks!$B$11:$D$34,3)</f>
        <v>Check</v>
      </c>
      <c r="H428" s="53" t="str">
        <f>VLOOKUP(G428,Crosswalks!$A$44:$B$55,2)</f>
        <v>Landscape-Scale Conservation and Managemen</v>
      </c>
    </row>
    <row r="429" spans="1:8" ht="30" x14ac:dyDescent="0.25">
      <c r="A429" s="50" t="s">
        <v>246</v>
      </c>
      <c r="B429" s="27" t="s">
        <v>554</v>
      </c>
      <c r="C429" s="52" t="s">
        <v>3</v>
      </c>
      <c r="D429" s="32">
        <v>2012</v>
      </c>
      <c r="E429" s="51" t="s">
        <v>78</v>
      </c>
      <c r="F429" s="51" t="s">
        <v>92</v>
      </c>
      <c r="G429" s="53" t="str">
        <f>VLOOKUP(F429,Crosswalks!$B$11:$D$34,3)</f>
        <v>Check</v>
      </c>
      <c r="H429" s="53" t="str">
        <f>VLOOKUP(G429,Crosswalks!$A$44:$B$55,2)</f>
        <v>Landscape-Scale Conservation and Managemen</v>
      </c>
    </row>
    <row r="430" spans="1:8" ht="30" x14ac:dyDescent="0.25">
      <c r="A430" s="50" t="s">
        <v>1082</v>
      </c>
      <c r="B430" s="27" t="s">
        <v>624</v>
      </c>
      <c r="C430" s="52" t="s">
        <v>259</v>
      </c>
      <c r="D430" s="32">
        <v>2012</v>
      </c>
      <c r="E430" s="51" t="s">
        <v>124</v>
      </c>
      <c r="F430" s="51" t="s">
        <v>87</v>
      </c>
      <c r="G430" s="53">
        <f>VLOOKUP(F430,Crosswalks!$B$11:$D$34,3)</f>
        <v>4</v>
      </c>
      <c r="H430" s="53" t="str">
        <f>VLOOKUP(G430,Crosswalks!$A$44:$B$55,2)</f>
        <v>Nutrition and Childhood Obesity</v>
      </c>
    </row>
    <row r="431" spans="1:8" x14ac:dyDescent="0.25">
      <c r="A431" s="50" t="s">
        <v>983</v>
      </c>
      <c r="B431" s="27" t="s">
        <v>595</v>
      </c>
      <c r="C431" s="52" t="s">
        <v>281</v>
      </c>
      <c r="D431" s="32">
        <v>2012</v>
      </c>
      <c r="E431" s="51" t="s">
        <v>169</v>
      </c>
      <c r="F431" s="51" t="s">
        <v>80</v>
      </c>
      <c r="G431" s="53" t="str">
        <f>VLOOKUP(F431,Crosswalks!$B$11:$D$34,3)</f>
        <v>1D</v>
      </c>
      <c r="H431" s="53" t="str">
        <f>VLOOKUP(G431,Crosswalks!$A$44:$B$55,2)</f>
        <v>Consumer and Industry Outreach, Policy, Markets, and Trade</v>
      </c>
    </row>
    <row r="432" spans="1:8" ht="30" x14ac:dyDescent="0.25">
      <c r="A432" s="50" t="s">
        <v>67</v>
      </c>
      <c r="B432" s="27" t="s">
        <v>550</v>
      </c>
      <c r="C432" s="52" t="s">
        <v>51</v>
      </c>
      <c r="D432" s="32">
        <v>2012</v>
      </c>
      <c r="E432" s="51" t="s">
        <v>78</v>
      </c>
      <c r="F432" s="51" t="s">
        <v>88</v>
      </c>
      <c r="G432" s="53">
        <f>VLOOKUP(F432,Crosswalks!$B$11:$D$34,3)</f>
        <v>5</v>
      </c>
      <c r="H432" s="53" t="str">
        <f>VLOOKUP(G432,Crosswalks!$A$44:$B$55,2)</f>
        <v>Food Safety</v>
      </c>
    </row>
    <row r="433" spans="1:8" ht="30" x14ac:dyDescent="0.25">
      <c r="A433" s="50" t="s">
        <v>985</v>
      </c>
      <c r="B433" s="27" t="s">
        <v>613</v>
      </c>
      <c r="C433" s="52" t="s">
        <v>230</v>
      </c>
      <c r="D433" s="32">
        <v>2012</v>
      </c>
      <c r="E433" s="51" t="s">
        <v>389</v>
      </c>
      <c r="F433" s="51" t="s">
        <v>96</v>
      </c>
      <c r="G433" s="53" t="str">
        <f>VLOOKUP(F433,Crosswalks!$B$11:$D$34,3)</f>
        <v>Check</v>
      </c>
      <c r="H433" s="53" t="str">
        <f>VLOOKUP(G433,Crosswalks!$A$44:$B$55,2)</f>
        <v>Landscape-Scale Conservation and Managemen</v>
      </c>
    </row>
    <row r="434" spans="1:8" ht="30" x14ac:dyDescent="0.25">
      <c r="A434" s="28" t="s">
        <v>257</v>
      </c>
      <c r="B434" s="27" t="s">
        <v>621</v>
      </c>
      <c r="C434" s="52" t="s">
        <v>27</v>
      </c>
      <c r="D434" s="32">
        <v>2012</v>
      </c>
      <c r="E434" s="51" t="s">
        <v>124</v>
      </c>
      <c r="F434" s="51" t="s">
        <v>83</v>
      </c>
      <c r="G434" s="53">
        <f>VLOOKUP(F434,Crosswalks!$B$11:$D$34,3)</f>
        <v>4</v>
      </c>
      <c r="H434" s="53" t="str">
        <f>VLOOKUP(G434,Crosswalks!$A$44:$B$55,2)</f>
        <v>Nutrition and Childhood Obesity</v>
      </c>
    </row>
    <row r="435" spans="1:8" ht="30" x14ac:dyDescent="0.25">
      <c r="A435" s="28" t="s">
        <v>254</v>
      </c>
      <c r="B435" s="27" t="s">
        <v>566</v>
      </c>
      <c r="C435" s="52" t="s">
        <v>51</v>
      </c>
      <c r="D435" s="32">
        <v>2012</v>
      </c>
      <c r="E435" s="51" t="s">
        <v>78</v>
      </c>
      <c r="F435" s="51" t="s">
        <v>94</v>
      </c>
      <c r="G435" s="53">
        <f>VLOOKUP(F435,Crosswalks!$B$11:$D$34,3)</f>
        <v>7</v>
      </c>
      <c r="H435" s="53" t="str">
        <f>VLOOKUP(G435,Crosswalks!$A$44:$B$55,2)</f>
        <v>Rural-Urban Interdependence and Prosperity</v>
      </c>
    </row>
    <row r="436" spans="1:8" ht="30" x14ac:dyDescent="0.25">
      <c r="A436" s="28" t="s">
        <v>1003</v>
      </c>
      <c r="B436" s="27" t="s">
        <v>605</v>
      </c>
      <c r="C436" s="52" t="s">
        <v>268</v>
      </c>
      <c r="D436" s="32">
        <v>2012</v>
      </c>
      <c r="E436" s="51" t="s">
        <v>169</v>
      </c>
      <c r="F436" s="51" t="s">
        <v>80</v>
      </c>
      <c r="G436" s="53" t="str">
        <f>VLOOKUP(F436,Crosswalks!$B$11:$D$34,3)</f>
        <v>1D</v>
      </c>
      <c r="H436" s="53" t="str">
        <f>VLOOKUP(G436,Crosswalks!$A$44:$B$55,2)</f>
        <v>Consumer and Industry Outreach, Policy, Markets, and Trade</v>
      </c>
    </row>
    <row r="437" spans="1:8" ht="30" x14ac:dyDescent="0.25">
      <c r="A437" s="28" t="s">
        <v>282</v>
      </c>
      <c r="B437" s="27" t="s">
        <v>612</v>
      </c>
      <c r="C437" s="52" t="s">
        <v>281</v>
      </c>
      <c r="D437" s="32">
        <v>2012</v>
      </c>
      <c r="E437" s="51" t="s">
        <v>169</v>
      </c>
      <c r="F437" s="51" t="s">
        <v>95</v>
      </c>
      <c r="G437" s="53" t="str">
        <f>VLOOKUP(F437,Crosswalks!$B$11:$D$34,3)</f>
        <v>1d</v>
      </c>
      <c r="H437" s="53" t="str">
        <f>VLOOKUP(G437,Crosswalks!$A$44:$B$55,2)</f>
        <v>Consumer and Industry Outreach, Policy, Markets, and Trade</v>
      </c>
    </row>
    <row r="438" spans="1:8" x14ac:dyDescent="0.25">
      <c r="A438" s="28" t="s">
        <v>499</v>
      </c>
      <c r="B438" s="27" t="s">
        <v>610</v>
      </c>
      <c r="C438" s="52" t="s">
        <v>213</v>
      </c>
      <c r="D438" s="32">
        <v>2012</v>
      </c>
      <c r="E438" s="51" t="s">
        <v>169</v>
      </c>
      <c r="F438" s="51" t="s">
        <v>93</v>
      </c>
      <c r="G438" s="53" t="str">
        <f>VLOOKUP(F438,Crosswalks!$B$11:$D$34,3)</f>
        <v>Check</v>
      </c>
      <c r="H438" s="53" t="str">
        <f>VLOOKUP(G438,Crosswalks!$A$44:$B$55,2)</f>
        <v>Landscape-Scale Conservation and Managemen</v>
      </c>
    </row>
    <row r="439" spans="1:8" ht="45" x14ac:dyDescent="0.25">
      <c r="A439" s="28" t="s">
        <v>252</v>
      </c>
      <c r="B439" s="27" t="s">
        <v>542</v>
      </c>
      <c r="C439" s="52" t="s">
        <v>3</v>
      </c>
      <c r="D439" s="32">
        <v>2012</v>
      </c>
      <c r="E439" s="51" t="s">
        <v>78</v>
      </c>
      <c r="F439" s="51" t="s">
        <v>92</v>
      </c>
      <c r="G439" s="53" t="str">
        <f>VLOOKUP(F439,Crosswalks!$B$11:$D$34,3)</f>
        <v>Check</v>
      </c>
      <c r="H439" s="53" t="str">
        <f>VLOOKUP(G439,Crosswalks!$A$44:$B$55,2)</f>
        <v>Landscape-Scale Conservation and Managemen</v>
      </c>
    </row>
    <row r="440" spans="1:8" ht="45" x14ac:dyDescent="0.25">
      <c r="A440" s="28" t="s">
        <v>981</v>
      </c>
      <c r="B440" s="27" t="s">
        <v>593</v>
      </c>
      <c r="C440" s="52" t="s">
        <v>27</v>
      </c>
      <c r="D440" s="32">
        <v>2012</v>
      </c>
      <c r="E440" s="51" t="s">
        <v>169</v>
      </c>
      <c r="F440" s="51" t="s">
        <v>91</v>
      </c>
      <c r="G440" s="53" t="str">
        <f>VLOOKUP(F440,Crosswalks!$B$11:$D$34,3)</f>
        <v>1A</v>
      </c>
      <c r="H440" s="53" t="str">
        <f>VLOOKUP(G440,Crosswalks!$A$44:$B$55,2)</f>
        <v>Crop and Animal Production</v>
      </c>
    </row>
    <row r="441" spans="1:8" ht="30" x14ac:dyDescent="0.25">
      <c r="A441" s="28" t="s">
        <v>1000</v>
      </c>
      <c r="B441" s="27" t="s">
        <v>564</v>
      </c>
      <c r="C441" s="52" t="s">
        <v>280</v>
      </c>
      <c r="D441" s="32">
        <v>2012</v>
      </c>
      <c r="E441" s="51" t="s">
        <v>78</v>
      </c>
      <c r="F441" s="51" t="s">
        <v>92</v>
      </c>
      <c r="G441" s="53" t="str">
        <f>VLOOKUP(F441,Crosswalks!$B$11:$D$34,3)</f>
        <v>Check</v>
      </c>
      <c r="H441" s="53" t="str">
        <f>VLOOKUP(G441,Crosswalks!$A$44:$B$55,2)</f>
        <v>Landscape-Scale Conservation and Managemen</v>
      </c>
    </row>
    <row r="442" spans="1:8" ht="45" x14ac:dyDescent="0.25">
      <c r="A442" s="28" t="s">
        <v>225</v>
      </c>
      <c r="B442" s="27" t="s">
        <v>559</v>
      </c>
      <c r="C442" s="52" t="s">
        <v>18</v>
      </c>
      <c r="D442" s="32">
        <v>2012</v>
      </c>
      <c r="E442" s="51" t="s">
        <v>78</v>
      </c>
      <c r="F442" s="51" t="s">
        <v>92</v>
      </c>
      <c r="G442" s="53" t="str">
        <f>VLOOKUP(F442,Crosswalks!$B$11:$D$34,3)</f>
        <v>Check</v>
      </c>
      <c r="H442" s="53" t="str">
        <f>VLOOKUP(G442,Crosswalks!$A$44:$B$55,2)</f>
        <v>Landscape-Scale Conservation and Managemen</v>
      </c>
    </row>
    <row r="443" spans="1:8" x14ac:dyDescent="0.25">
      <c r="A443" s="28" t="s">
        <v>249</v>
      </c>
      <c r="B443" s="27" t="s">
        <v>540</v>
      </c>
      <c r="C443" s="52" t="s">
        <v>61</v>
      </c>
      <c r="D443" s="32">
        <v>2012</v>
      </c>
      <c r="E443" s="51" t="s">
        <v>78</v>
      </c>
      <c r="F443" s="51" t="s">
        <v>94</v>
      </c>
      <c r="G443" s="53">
        <f>VLOOKUP(F443,Crosswalks!$B$11:$D$34,3)</f>
        <v>7</v>
      </c>
      <c r="H443" s="53" t="str">
        <f>VLOOKUP(G443,Crosswalks!$A$44:$B$55,2)</f>
        <v>Rural-Urban Interdependence and Prosperity</v>
      </c>
    </row>
    <row r="444" spans="1:8" ht="30" x14ac:dyDescent="0.25">
      <c r="A444" s="28" t="s">
        <v>1033</v>
      </c>
      <c r="B444" s="27" t="s">
        <v>1034</v>
      </c>
      <c r="C444" s="52" t="s">
        <v>3</v>
      </c>
      <c r="D444" s="32">
        <v>2012</v>
      </c>
      <c r="E444" s="51" t="s">
        <v>1035</v>
      </c>
      <c r="F444" s="51" t="s">
        <v>85</v>
      </c>
      <c r="G444" s="53" t="str">
        <f>VLOOKUP(F444,Crosswalks!$B$11:$D$34,3)</f>
        <v>1D</v>
      </c>
      <c r="H444" s="53" t="str">
        <f>VLOOKUP(G444,Crosswalks!$A$44:$B$55,2)</f>
        <v>Consumer and Industry Outreach, Policy, Markets, and Trade</v>
      </c>
    </row>
    <row r="445" spans="1:8" ht="30" x14ac:dyDescent="0.25">
      <c r="A445" s="28" t="s">
        <v>682</v>
      </c>
      <c r="B445" s="27" t="s">
        <v>549</v>
      </c>
      <c r="C445" s="52" t="s">
        <v>223</v>
      </c>
      <c r="D445" s="32">
        <v>2012</v>
      </c>
      <c r="E445" s="51" t="s">
        <v>78</v>
      </c>
      <c r="F445" s="51" t="s">
        <v>95</v>
      </c>
      <c r="G445" s="53" t="str">
        <f>VLOOKUP(F445,Crosswalks!$B$11:$D$34,3)</f>
        <v>1d</v>
      </c>
      <c r="H445" s="53" t="str">
        <f>VLOOKUP(G445,Crosswalks!$A$44:$B$55,2)</f>
        <v>Consumer and Industry Outreach, Policy, Markets, and Trade</v>
      </c>
    </row>
    <row r="446" spans="1:8" ht="30" x14ac:dyDescent="0.25">
      <c r="A446" s="28" t="s">
        <v>2814</v>
      </c>
      <c r="B446" s="27" t="s">
        <v>572</v>
      </c>
      <c r="C446" s="52" t="s">
        <v>229</v>
      </c>
      <c r="D446" s="32">
        <v>2012</v>
      </c>
      <c r="E446" s="51" t="s">
        <v>78</v>
      </c>
      <c r="F446" s="51" t="s">
        <v>85</v>
      </c>
      <c r="G446" s="53" t="str">
        <f>VLOOKUP(F446,Crosswalks!$B$11:$D$34,3)</f>
        <v>1D</v>
      </c>
      <c r="H446" s="53" t="str">
        <f>VLOOKUP(G446,Crosswalks!$A$44:$B$55,2)</f>
        <v>Consumer and Industry Outreach, Policy, Markets, and Trade</v>
      </c>
    </row>
    <row r="447" spans="1:8" ht="30" x14ac:dyDescent="0.25">
      <c r="A447" s="28" t="s">
        <v>240</v>
      </c>
      <c r="B447" s="27" t="s">
        <v>547</v>
      </c>
      <c r="C447" s="52" t="s">
        <v>10</v>
      </c>
      <c r="D447" s="32">
        <v>2012</v>
      </c>
      <c r="E447" s="51" t="s">
        <v>78</v>
      </c>
      <c r="F447" s="51" t="s">
        <v>84</v>
      </c>
      <c r="G447" s="53" t="str">
        <f>VLOOKUP(F447,Crosswalks!$B$11:$D$34,3)</f>
        <v>1D</v>
      </c>
      <c r="H447" s="53" t="str">
        <f>VLOOKUP(G447,Crosswalks!$A$44:$B$55,2)</f>
        <v>Consumer and Industry Outreach, Policy, Markets, and Trade</v>
      </c>
    </row>
    <row r="448" spans="1:8" ht="30" x14ac:dyDescent="0.25">
      <c r="A448" s="28" t="s">
        <v>283</v>
      </c>
      <c r="B448" s="27" t="s">
        <v>556</v>
      </c>
      <c r="C448" s="52" t="s">
        <v>284</v>
      </c>
      <c r="D448" s="32">
        <v>2012</v>
      </c>
      <c r="E448" s="51" t="s">
        <v>78</v>
      </c>
      <c r="F448" s="51" t="s">
        <v>92</v>
      </c>
      <c r="G448" s="53" t="str">
        <f>VLOOKUP(F448,Crosswalks!$B$11:$D$34,3)</f>
        <v>Check</v>
      </c>
      <c r="H448" s="53" t="str">
        <f>VLOOKUP(G448,Crosswalks!$A$44:$B$55,2)</f>
        <v>Landscape-Scale Conservation and Managemen</v>
      </c>
    </row>
    <row r="449" spans="1:8" ht="30" x14ac:dyDescent="0.25">
      <c r="A449" s="28" t="s">
        <v>235</v>
      </c>
      <c r="B449" s="27" t="s">
        <v>109</v>
      </c>
      <c r="C449" s="52" t="s">
        <v>234</v>
      </c>
      <c r="D449" s="32">
        <v>2012</v>
      </c>
      <c r="E449" s="51" t="s">
        <v>124</v>
      </c>
      <c r="F449" s="51" t="s">
        <v>83</v>
      </c>
      <c r="G449" s="53">
        <f>VLOOKUP(F449,Crosswalks!$B$11:$D$34,3)</f>
        <v>4</v>
      </c>
      <c r="H449" s="53" t="str">
        <f>VLOOKUP(G449,Crosswalks!$A$44:$B$55,2)</f>
        <v>Nutrition and Childhood Obesity</v>
      </c>
    </row>
    <row r="450" spans="1:8" ht="30" x14ac:dyDescent="0.25">
      <c r="A450" s="28" t="s">
        <v>248</v>
      </c>
      <c r="B450" s="27" t="s">
        <v>579</v>
      </c>
      <c r="C450" s="52" t="s">
        <v>61</v>
      </c>
      <c r="D450" s="32">
        <v>2012</v>
      </c>
      <c r="E450" s="51" t="s">
        <v>393</v>
      </c>
      <c r="F450" s="51" t="s">
        <v>88</v>
      </c>
      <c r="G450" s="53">
        <f>VLOOKUP(F450,Crosswalks!$B$11:$D$34,3)</f>
        <v>5</v>
      </c>
      <c r="H450" s="53" t="str">
        <f>VLOOKUP(G450,Crosswalks!$A$44:$B$55,2)</f>
        <v>Food Safety</v>
      </c>
    </row>
    <row r="451" spans="1:8" ht="30" x14ac:dyDescent="0.25">
      <c r="A451" s="28" t="s">
        <v>241</v>
      </c>
      <c r="B451" s="29" t="s">
        <v>592</v>
      </c>
      <c r="C451" s="51" t="s">
        <v>10</v>
      </c>
      <c r="D451" s="30">
        <v>2012</v>
      </c>
      <c r="E451" s="51" t="s">
        <v>169</v>
      </c>
      <c r="F451" s="51" t="s">
        <v>88</v>
      </c>
      <c r="G451" s="53">
        <f>VLOOKUP(F451,Crosswalks!$B$11:$D$34,3)</f>
        <v>5</v>
      </c>
      <c r="H451" s="53" t="str">
        <f>VLOOKUP(G451,Crosswalks!$A$44:$B$55,2)</f>
        <v>Food Safety</v>
      </c>
    </row>
    <row r="452" spans="1:8" x14ac:dyDescent="0.25">
      <c r="A452" s="28" t="s">
        <v>134</v>
      </c>
      <c r="B452" s="27" t="s">
        <v>609</v>
      </c>
      <c r="C452" s="52" t="s">
        <v>211</v>
      </c>
      <c r="D452" s="32">
        <v>2012</v>
      </c>
      <c r="E452" s="51" t="s">
        <v>169</v>
      </c>
      <c r="F452" s="51" t="s">
        <v>90</v>
      </c>
      <c r="G452" s="53" t="str">
        <f>VLOOKUP(F452,Crosswalks!$B$11:$D$34,3)</f>
        <v>1D</v>
      </c>
      <c r="H452" s="53" t="str">
        <f>VLOOKUP(G452,Crosswalks!$A$44:$B$55,2)</f>
        <v>Consumer and Industry Outreach, Policy, Markets, and Trade</v>
      </c>
    </row>
    <row r="453" spans="1:8" ht="45" x14ac:dyDescent="0.25">
      <c r="A453" s="28" t="s">
        <v>672</v>
      </c>
      <c r="B453" s="27" t="s">
        <v>601</v>
      </c>
      <c r="C453" s="52" t="s">
        <v>262</v>
      </c>
      <c r="D453" s="32">
        <v>2012</v>
      </c>
      <c r="E453" s="51" t="s">
        <v>169</v>
      </c>
      <c r="F453" s="51" t="s">
        <v>88</v>
      </c>
      <c r="G453" s="53">
        <f>VLOOKUP(F453,Crosswalks!$B$11:$D$34,3)</f>
        <v>5</v>
      </c>
      <c r="H453" s="53" t="str">
        <f>VLOOKUP(G453,Crosswalks!$A$44:$B$55,2)</f>
        <v>Food Safety</v>
      </c>
    </row>
    <row r="454" spans="1:8" ht="30" x14ac:dyDescent="0.25">
      <c r="A454" s="28" t="s">
        <v>1018</v>
      </c>
      <c r="B454" s="27" t="s">
        <v>577</v>
      </c>
      <c r="C454" s="52" t="s">
        <v>10</v>
      </c>
      <c r="D454" s="32">
        <v>2012</v>
      </c>
      <c r="E454" s="51" t="s">
        <v>78</v>
      </c>
      <c r="F454" s="51" t="s">
        <v>93</v>
      </c>
      <c r="G454" s="53" t="str">
        <f>VLOOKUP(F454,Crosswalks!$B$11:$D$34,3)</f>
        <v>Check</v>
      </c>
      <c r="H454" s="53" t="str">
        <f>VLOOKUP(G454,Crosswalks!$A$44:$B$55,2)</f>
        <v>Landscape-Scale Conservation and Managemen</v>
      </c>
    </row>
    <row r="455" spans="1:8" ht="45" x14ac:dyDescent="0.25">
      <c r="A455" s="28" t="s">
        <v>190</v>
      </c>
      <c r="B455" s="27" t="s">
        <v>625</v>
      </c>
      <c r="C455" s="52" t="s">
        <v>228</v>
      </c>
      <c r="D455" s="32">
        <v>2012</v>
      </c>
      <c r="E455" s="51" t="s">
        <v>124</v>
      </c>
      <c r="F455" s="51" t="s">
        <v>87</v>
      </c>
      <c r="G455" s="53">
        <f>VLOOKUP(F455,Crosswalks!$B$11:$D$34,3)</f>
        <v>4</v>
      </c>
      <c r="H455" s="53" t="str">
        <f>VLOOKUP(G455,Crosswalks!$A$44:$B$55,2)</f>
        <v>Nutrition and Childhood Obesity</v>
      </c>
    </row>
    <row r="456" spans="1:8" ht="30" x14ac:dyDescent="0.25">
      <c r="A456" s="28" t="s">
        <v>1019</v>
      </c>
      <c r="B456" s="27" t="s">
        <v>578</v>
      </c>
      <c r="C456" s="52" t="s">
        <v>10</v>
      </c>
      <c r="D456" s="32">
        <v>2012</v>
      </c>
      <c r="E456" s="51" t="s">
        <v>390</v>
      </c>
      <c r="F456" s="51" t="s">
        <v>93</v>
      </c>
      <c r="G456" s="53" t="str">
        <f>VLOOKUP(F456,Crosswalks!$B$11:$D$34,3)</f>
        <v>Check</v>
      </c>
      <c r="H456" s="53" t="str">
        <f>VLOOKUP(G456,Crosswalks!$A$44:$B$55,2)</f>
        <v>Landscape-Scale Conservation and Managemen</v>
      </c>
    </row>
    <row r="457" spans="1:8" ht="30" x14ac:dyDescent="0.25">
      <c r="A457" s="28" t="s">
        <v>673</v>
      </c>
      <c r="B457" s="27" t="s">
        <v>604</v>
      </c>
      <c r="C457" s="52" t="s">
        <v>226</v>
      </c>
      <c r="D457" s="32">
        <v>2012</v>
      </c>
      <c r="E457" s="51" t="s">
        <v>169</v>
      </c>
      <c r="F457" s="51" t="s">
        <v>92</v>
      </c>
      <c r="G457" s="53" t="str">
        <f>VLOOKUP(F457,Crosswalks!$B$11:$D$34,3)</f>
        <v>Check</v>
      </c>
      <c r="H457" s="53" t="str">
        <f>VLOOKUP(G457,Crosswalks!$A$44:$B$55,2)</f>
        <v>Landscape-Scale Conservation and Managemen</v>
      </c>
    </row>
    <row r="458" spans="1:8" ht="45" x14ac:dyDescent="0.25">
      <c r="A458" s="28" t="s">
        <v>220</v>
      </c>
      <c r="B458" s="27" t="s">
        <v>567</v>
      </c>
      <c r="C458" s="52" t="s">
        <v>72</v>
      </c>
      <c r="D458" s="32">
        <v>2012</v>
      </c>
      <c r="E458" s="51" t="s">
        <v>78</v>
      </c>
      <c r="F458" s="51" t="s">
        <v>90</v>
      </c>
      <c r="G458" s="53" t="str">
        <f>VLOOKUP(F458,Crosswalks!$B$11:$D$34,3)</f>
        <v>1D</v>
      </c>
      <c r="H458" s="53" t="str">
        <f>VLOOKUP(G458,Crosswalks!$A$44:$B$55,2)</f>
        <v>Consumer and Industry Outreach, Policy, Markets, and Trade</v>
      </c>
    </row>
    <row r="459" spans="1:8" ht="30" x14ac:dyDescent="0.25">
      <c r="A459" s="28" t="s">
        <v>2812</v>
      </c>
      <c r="B459" s="27" t="s">
        <v>591</v>
      </c>
      <c r="C459" s="52" t="s">
        <v>226</v>
      </c>
      <c r="D459" s="32">
        <v>2012</v>
      </c>
      <c r="E459" s="51" t="s">
        <v>169</v>
      </c>
      <c r="F459" s="51" t="s">
        <v>92</v>
      </c>
      <c r="G459" s="53" t="str">
        <f>VLOOKUP(F459,Crosswalks!$B$11:$D$34,3)</f>
        <v>Check</v>
      </c>
      <c r="H459" s="53" t="str">
        <f>VLOOKUP(G459,Crosswalks!$A$44:$B$55,2)</f>
        <v>Landscape-Scale Conservation and Managemen</v>
      </c>
    </row>
    <row r="460" spans="1:8" x14ac:dyDescent="0.25">
      <c r="A460" s="28" t="s">
        <v>274</v>
      </c>
      <c r="B460" s="27" t="s">
        <v>581</v>
      </c>
      <c r="C460" s="52" t="s">
        <v>106</v>
      </c>
      <c r="D460" s="32">
        <v>2012</v>
      </c>
      <c r="E460" s="51" t="s">
        <v>393</v>
      </c>
      <c r="F460" s="51" t="s">
        <v>96</v>
      </c>
      <c r="G460" s="53" t="str">
        <f>VLOOKUP(F460,Crosswalks!$B$11:$D$34,3)</f>
        <v>Check</v>
      </c>
      <c r="H460" s="53" t="str">
        <f>VLOOKUP(G460,Crosswalks!$A$44:$B$55,2)</f>
        <v>Landscape-Scale Conservation and Managemen</v>
      </c>
    </row>
    <row r="461" spans="1:8" ht="30" x14ac:dyDescent="0.25">
      <c r="A461" s="28" t="s">
        <v>1047</v>
      </c>
      <c r="B461" s="40" t="s">
        <v>1048</v>
      </c>
      <c r="C461" s="40" t="s">
        <v>206</v>
      </c>
      <c r="D461" s="42">
        <v>2012</v>
      </c>
      <c r="E461" s="51" t="s">
        <v>1049</v>
      </c>
      <c r="F461" s="51" t="s">
        <v>85</v>
      </c>
      <c r="G461" s="53" t="str">
        <f>VLOOKUP(F461,Crosswalks!$B$11:$D$34,3)</f>
        <v>1D</v>
      </c>
      <c r="H461" s="53" t="str">
        <f>VLOOKUP(G461,Crosswalks!$A$44:$B$55,2)</f>
        <v>Consumer and Industry Outreach, Policy, Markets, and Trade</v>
      </c>
    </row>
    <row r="462" spans="1:8" ht="60" x14ac:dyDescent="0.25">
      <c r="A462" s="60" t="s">
        <v>3003</v>
      </c>
      <c r="B462" s="60" t="s">
        <v>3004</v>
      </c>
      <c r="C462" s="60" t="s">
        <v>206</v>
      </c>
      <c r="D462" s="60">
        <v>2012</v>
      </c>
      <c r="E462" s="51"/>
      <c r="F462" s="27" t="s">
        <v>495</v>
      </c>
      <c r="G462" s="53" t="str">
        <f>VLOOKUP(F462,Crosswalks!$B$11:$D$34,3)</f>
        <v>1D</v>
      </c>
      <c r="H462" s="53" t="str">
        <f>VLOOKUP(G462,Crosswalks!$A$44:$B$55,2)</f>
        <v>Consumer and Industry Outreach, Policy, Markets, and Trade</v>
      </c>
    </row>
    <row r="463" spans="1:8" ht="30" x14ac:dyDescent="0.25">
      <c r="A463" s="28" t="s">
        <v>285</v>
      </c>
      <c r="B463" s="27" t="s">
        <v>552</v>
      </c>
      <c r="C463" s="52" t="s">
        <v>286</v>
      </c>
      <c r="D463" s="32">
        <v>2012</v>
      </c>
      <c r="E463" s="51" t="s">
        <v>78</v>
      </c>
      <c r="F463" s="51" t="s">
        <v>92</v>
      </c>
      <c r="G463" s="53" t="str">
        <f>VLOOKUP(F463,Crosswalks!$B$11:$D$34,3)</f>
        <v>Check</v>
      </c>
      <c r="H463" s="53" t="str">
        <f>VLOOKUP(G463,Crosswalks!$A$44:$B$55,2)</f>
        <v>Landscape-Scale Conservation and Managemen</v>
      </c>
    </row>
    <row r="464" spans="1:8" x14ac:dyDescent="0.25">
      <c r="A464" s="28" t="s">
        <v>239</v>
      </c>
      <c r="B464" s="29" t="s">
        <v>617</v>
      </c>
      <c r="C464" s="51" t="s">
        <v>10</v>
      </c>
      <c r="D464" s="30">
        <v>2012</v>
      </c>
      <c r="E464" s="51" t="s">
        <v>124</v>
      </c>
      <c r="F464" s="51" t="s">
        <v>96</v>
      </c>
      <c r="G464" s="53" t="str">
        <f>VLOOKUP(F464,Crosswalks!$B$11:$D$34,3)</f>
        <v>Check</v>
      </c>
      <c r="H464" s="53" t="str">
        <f>VLOOKUP(G464,Crosswalks!$A$44:$B$55,2)</f>
        <v>Landscape-Scale Conservation and Managemen</v>
      </c>
    </row>
    <row r="465" spans="1:8" ht="30" x14ac:dyDescent="0.25">
      <c r="A465" s="28" t="s">
        <v>217</v>
      </c>
      <c r="B465" s="29" t="s">
        <v>584</v>
      </c>
      <c r="C465" s="51" t="s">
        <v>34</v>
      </c>
      <c r="D465" s="30">
        <v>2012</v>
      </c>
      <c r="E465" s="51" t="s">
        <v>169</v>
      </c>
      <c r="F465" s="51" t="s">
        <v>92</v>
      </c>
      <c r="G465" s="53" t="str">
        <f>VLOOKUP(F465,Crosswalks!$B$11:$D$34,3)</f>
        <v>Check</v>
      </c>
      <c r="H465" s="53" t="str">
        <f>VLOOKUP(G465,Crosswalks!$A$44:$B$55,2)</f>
        <v>Landscape-Scale Conservation and Managemen</v>
      </c>
    </row>
    <row r="466" spans="1:8" ht="30" x14ac:dyDescent="0.25">
      <c r="A466" s="28" t="s">
        <v>260</v>
      </c>
      <c r="B466" s="27" t="s">
        <v>622</v>
      </c>
      <c r="C466" s="52" t="s">
        <v>261</v>
      </c>
      <c r="D466" s="32">
        <v>2012</v>
      </c>
      <c r="E466" s="51" t="s">
        <v>124</v>
      </c>
      <c r="F466" s="51" t="s">
        <v>91</v>
      </c>
      <c r="G466" s="53" t="str">
        <f>VLOOKUP(F466,Crosswalks!$B$11:$D$34,3)</f>
        <v>1A</v>
      </c>
      <c r="H466" s="53" t="str">
        <f>VLOOKUP(G466,Crosswalks!$A$44:$B$55,2)</f>
        <v>Crop and Animal Production</v>
      </c>
    </row>
    <row r="467" spans="1:8" ht="30" x14ac:dyDescent="0.25">
      <c r="A467" s="28" t="s">
        <v>232</v>
      </c>
      <c r="B467" s="29" t="s">
        <v>598</v>
      </c>
      <c r="C467" s="51" t="s">
        <v>233</v>
      </c>
      <c r="D467" s="30">
        <v>2012</v>
      </c>
      <c r="E467" s="51" t="s">
        <v>169</v>
      </c>
      <c r="F467" s="51" t="s">
        <v>90</v>
      </c>
      <c r="G467" s="53" t="str">
        <f>VLOOKUP(F467,Crosswalks!$B$11:$D$34,3)</f>
        <v>1D</v>
      </c>
      <c r="H467" s="53" t="str">
        <f>VLOOKUP(G467,Crosswalks!$A$44:$B$55,2)</f>
        <v>Consumer and Industry Outreach, Policy, Markets, and Trade</v>
      </c>
    </row>
    <row r="468" spans="1:8" ht="60" x14ac:dyDescent="0.25">
      <c r="A468" s="28" t="s">
        <v>2822</v>
      </c>
      <c r="B468" s="27" t="s">
        <v>575</v>
      </c>
      <c r="C468" s="52" t="s">
        <v>74</v>
      </c>
      <c r="D468" s="32">
        <v>2012</v>
      </c>
      <c r="E468" s="51" t="s">
        <v>78</v>
      </c>
      <c r="F468" s="51" t="s">
        <v>92</v>
      </c>
      <c r="G468" s="53" t="str">
        <f>VLOOKUP(F468,Crosswalks!$B$11:$D$34,3)</f>
        <v>Check</v>
      </c>
      <c r="H468" s="53" t="str">
        <f>VLOOKUP(G468,Crosswalks!$A$44:$B$55,2)</f>
        <v>Landscape-Scale Conservation and Managemen</v>
      </c>
    </row>
    <row r="469" spans="1:8" x14ac:dyDescent="0.25">
      <c r="A469" s="28" t="s">
        <v>236</v>
      </c>
      <c r="B469" s="27" t="s">
        <v>582</v>
      </c>
      <c r="C469" s="52" t="s">
        <v>10</v>
      </c>
      <c r="D469" s="32">
        <v>2012</v>
      </c>
      <c r="E469" s="51" t="s">
        <v>169</v>
      </c>
      <c r="F469" s="51" t="s">
        <v>80</v>
      </c>
      <c r="G469" s="53" t="str">
        <f>VLOOKUP(F469,Crosswalks!$B$11:$D$34,3)</f>
        <v>1D</v>
      </c>
      <c r="H469" s="53" t="str">
        <f>VLOOKUP(G469,Crosswalks!$A$44:$B$55,2)</f>
        <v>Consumer and Industry Outreach, Policy, Markets, and Trade</v>
      </c>
    </row>
    <row r="470" spans="1:8" ht="45" x14ac:dyDescent="0.25">
      <c r="A470" s="28" t="s">
        <v>2821</v>
      </c>
      <c r="B470" s="27" t="s">
        <v>614</v>
      </c>
      <c r="C470" s="52" t="s">
        <v>205</v>
      </c>
      <c r="D470" s="32">
        <v>2012</v>
      </c>
      <c r="E470" s="51" t="s">
        <v>124</v>
      </c>
      <c r="F470" s="51" t="s">
        <v>88</v>
      </c>
      <c r="G470" s="53">
        <f>VLOOKUP(F470,Crosswalks!$B$11:$D$34,3)</f>
        <v>5</v>
      </c>
      <c r="H470" s="53" t="str">
        <f>VLOOKUP(G470,Crosswalks!$A$44:$B$55,2)</f>
        <v>Food Safety</v>
      </c>
    </row>
    <row r="471" spans="1:8" ht="30" x14ac:dyDescent="0.25">
      <c r="A471" s="28" t="s">
        <v>2813</v>
      </c>
      <c r="B471" s="27" t="s">
        <v>573</v>
      </c>
      <c r="C471" s="52" t="s">
        <v>214</v>
      </c>
      <c r="D471" s="32">
        <v>2012</v>
      </c>
      <c r="E471" s="51" t="s">
        <v>78</v>
      </c>
      <c r="F471" s="51" t="s">
        <v>92</v>
      </c>
      <c r="G471" s="53" t="str">
        <f>VLOOKUP(F471,Crosswalks!$B$11:$D$34,3)</f>
        <v>Check</v>
      </c>
      <c r="H471" s="53" t="str">
        <f>VLOOKUP(G471,Crosswalks!$A$44:$B$55,2)</f>
        <v>Landscape-Scale Conservation and Managemen</v>
      </c>
    </row>
    <row r="472" spans="1:8" ht="45" x14ac:dyDescent="0.25">
      <c r="A472" s="28" t="s">
        <v>2819</v>
      </c>
      <c r="B472" s="27" t="s">
        <v>615</v>
      </c>
      <c r="C472" s="52" t="s">
        <v>207</v>
      </c>
      <c r="D472" s="32">
        <v>2012</v>
      </c>
      <c r="E472" s="51" t="s">
        <v>124</v>
      </c>
      <c r="F472" s="51" t="s">
        <v>87</v>
      </c>
      <c r="G472" s="53">
        <f>VLOOKUP(F472,Crosswalks!$B$11:$D$34,3)</f>
        <v>4</v>
      </c>
      <c r="H472" s="53" t="str">
        <f>VLOOKUP(G472,Crosswalks!$A$44:$B$55,2)</f>
        <v>Nutrition and Childhood Obesity</v>
      </c>
    </row>
    <row r="473" spans="1:8" ht="30" x14ac:dyDescent="0.25">
      <c r="A473" s="28" t="s">
        <v>1031</v>
      </c>
      <c r="B473" s="27" t="s">
        <v>544</v>
      </c>
      <c r="C473" s="52" t="s">
        <v>206</v>
      </c>
      <c r="D473" s="32">
        <v>2012</v>
      </c>
      <c r="E473" s="51" t="s">
        <v>78</v>
      </c>
      <c r="F473" s="51" t="s">
        <v>92</v>
      </c>
      <c r="G473" s="53" t="str">
        <f>VLOOKUP(F473,Crosswalks!$B$11:$D$34,3)</f>
        <v>Check</v>
      </c>
      <c r="H473" s="53" t="str">
        <f>VLOOKUP(G473,Crosswalks!$A$44:$B$55,2)</f>
        <v>Landscape-Scale Conservation and Managemen</v>
      </c>
    </row>
    <row r="474" spans="1:8" ht="30" x14ac:dyDescent="0.25">
      <c r="A474" s="28" t="s">
        <v>1029</v>
      </c>
      <c r="B474" s="27" t="s">
        <v>589</v>
      </c>
      <c r="C474" s="52" t="s">
        <v>223</v>
      </c>
      <c r="D474" s="32">
        <v>2012</v>
      </c>
      <c r="E474" s="51" t="s">
        <v>169</v>
      </c>
      <c r="F474" s="51" t="s">
        <v>96</v>
      </c>
      <c r="G474" s="53" t="str">
        <f>VLOOKUP(F474,Crosswalks!$B$11:$D$34,3)</f>
        <v>Check</v>
      </c>
      <c r="H474" s="53" t="str">
        <f>VLOOKUP(G474,Crosswalks!$A$44:$B$55,2)</f>
        <v>Landscape-Scale Conservation and Managemen</v>
      </c>
    </row>
    <row r="475" spans="1:8" ht="30" x14ac:dyDescent="0.25">
      <c r="A475" s="28" t="s">
        <v>218</v>
      </c>
      <c r="B475" s="27" t="s">
        <v>560</v>
      </c>
      <c r="C475" s="52" t="s">
        <v>34</v>
      </c>
      <c r="D475" s="32">
        <v>2012</v>
      </c>
      <c r="E475" s="51" t="s">
        <v>78</v>
      </c>
      <c r="F475" s="51" t="s">
        <v>84</v>
      </c>
      <c r="G475" s="53" t="str">
        <f>VLOOKUP(F475,Crosswalks!$B$11:$D$34,3)</f>
        <v>1D</v>
      </c>
      <c r="H475" s="53" t="str">
        <f>VLOOKUP(G475,Crosswalks!$A$44:$B$55,2)</f>
        <v>Consumer and Industry Outreach, Policy, Markets, and Trade</v>
      </c>
    </row>
    <row r="476" spans="1:8" ht="30" x14ac:dyDescent="0.25">
      <c r="A476" s="28" t="s">
        <v>244</v>
      </c>
      <c r="B476" s="27" t="s">
        <v>569</v>
      </c>
      <c r="C476" s="52" t="s">
        <v>10</v>
      </c>
      <c r="D476" s="32">
        <v>2012</v>
      </c>
      <c r="E476" s="51" t="s">
        <v>78</v>
      </c>
      <c r="F476" s="51" t="s">
        <v>94</v>
      </c>
      <c r="G476" s="53">
        <f>VLOOKUP(F476,Crosswalks!$B$11:$D$34,3)</f>
        <v>7</v>
      </c>
      <c r="H476" s="53" t="str">
        <f>VLOOKUP(G476,Crosswalks!$A$44:$B$55,2)</f>
        <v>Rural-Urban Interdependence and Prosperity</v>
      </c>
    </row>
    <row r="477" spans="1:8" ht="30" x14ac:dyDescent="0.25">
      <c r="A477" s="28" t="s">
        <v>256</v>
      </c>
      <c r="B477" s="27" t="s">
        <v>599</v>
      </c>
      <c r="C477" s="52" t="s">
        <v>27</v>
      </c>
      <c r="D477" s="32">
        <v>2012</v>
      </c>
      <c r="E477" s="51" t="s">
        <v>169</v>
      </c>
      <c r="F477" s="51" t="s">
        <v>90</v>
      </c>
      <c r="G477" s="53" t="str">
        <f>VLOOKUP(F477,Crosswalks!$B$11:$D$34,3)</f>
        <v>1D</v>
      </c>
      <c r="H477" s="53" t="str">
        <f>VLOOKUP(G477,Crosswalks!$A$44:$B$55,2)</f>
        <v>Consumer and Industry Outreach, Policy, Markets, and Trade</v>
      </c>
    </row>
    <row r="478" spans="1:8" x14ac:dyDescent="0.25">
      <c r="A478" s="28" t="s">
        <v>186</v>
      </c>
      <c r="B478" s="27" t="s">
        <v>606</v>
      </c>
      <c r="C478" s="52" t="s">
        <v>267</v>
      </c>
      <c r="D478" s="32">
        <v>2012</v>
      </c>
      <c r="E478" s="51" t="s">
        <v>169</v>
      </c>
      <c r="F478" s="51" t="s">
        <v>84</v>
      </c>
      <c r="G478" s="53" t="str">
        <f>VLOOKUP(F478,Crosswalks!$B$11:$D$34,3)</f>
        <v>1D</v>
      </c>
      <c r="H478" s="53" t="str">
        <f>VLOOKUP(G478,Crosswalks!$A$44:$B$55,2)</f>
        <v>Consumer and Industry Outreach, Policy, Markets, and Trade</v>
      </c>
    </row>
    <row r="479" spans="1:8" ht="30" x14ac:dyDescent="0.25">
      <c r="A479" s="28" t="s">
        <v>287</v>
      </c>
      <c r="B479" s="27" t="s">
        <v>597</v>
      </c>
      <c r="C479" s="52" t="s">
        <v>131</v>
      </c>
      <c r="D479" s="32">
        <v>2012</v>
      </c>
      <c r="E479" s="51" t="s">
        <v>169</v>
      </c>
      <c r="F479" s="51" t="s">
        <v>91</v>
      </c>
      <c r="G479" s="53" t="str">
        <f>VLOOKUP(F479,Crosswalks!$B$11:$D$34,3)</f>
        <v>1A</v>
      </c>
      <c r="H479" s="53" t="str">
        <f>VLOOKUP(G479,Crosswalks!$A$44:$B$55,2)</f>
        <v>Crop and Animal Production</v>
      </c>
    </row>
    <row r="480" spans="1:8" ht="30" x14ac:dyDescent="0.25">
      <c r="A480" s="28" t="s">
        <v>224</v>
      </c>
      <c r="B480" s="27" t="s">
        <v>555</v>
      </c>
      <c r="C480" s="52" t="s">
        <v>18</v>
      </c>
      <c r="D480" s="32">
        <v>2012</v>
      </c>
      <c r="E480" s="51" t="s">
        <v>78</v>
      </c>
      <c r="F480" s="51" t="s">
        <v>92</v>
      </c>
      <c r="G480" s="53" t="str">
        <f>VLOOKUP(F480,Crosswalks!$B$11:$D$34,3)</f>
        <v>Check</v>
      </c>
      <c r="H480" s="53" t="str">
        <f>VLOOKUP(G480,Crosswalks!$A$44:$B$55,2)</f>
        <v>Landscape-Scale Conservation and Managemen</v>
      </c>
    </row>
    <row r="481" spans="1:8" ht="30" x14ac:dyDescent="0.25">
      <c r="A481" s="28" t="s">
        <v>276</v>
      </c>
      <c r="B481" s="27" t="s">
        <v>594</v>
      </c>
      <c r="C481" s="52" t="s">
        <v>128</v>
      </c>
      <c r="D481" s="32">
        <v>2012</v>
      </c>
      <c r="E481" s="51" t="s">
        <v>169</v>
      </c>
      <c r="F481" s="51" t="s">
        <v>93</v>
      </c>
      <c r="G481" s="53" t="str">
        <f>VLOOKUP(F481,Crosswalks!$B$11:$D$34,3)</f>
        <v>Check</v>
      </c>
      <c r="H481" s="53" t="str">
        <f>VLOOKUP(G481,Crosswalks!$A$44:$B$55,2)</f>
        <v>Landscape-Scale Conservation and Managemen</v>
      </c>
    </row>
    <row r="482" spans="1:8" ht="30" x14ac:dyDescent="0.25">
      <c r="A482" s="28" t="s">
        <v>272</v>
      </c>
      <c r="B482" s="27" t="s">
        <v>558</v>
      </c>
      <c r="C482" s="52" t="s">
        <v>31</v>
      </c>
      <c r="D482" s="32">
        <v>2012</v>
      </c>
      <c r="E482" s="51" t="s">
        <v>78</v>
      </c>
      <c r="F482" s="51" t="s">
        <v>80</v>
      </c>
      <c r="G482" s="53" t="str">
        <f>VLOOKUP(F482,Crosswalks!$B$11:$D$34,3)</f>
        <v>1D</v>
      </c>
      <c r="H482" s="53" t="str">
        <f>VLOOKUP(G482,Crosswalks!$A$44:$B$55,2)</f>
        <v>Consumer and Industry Outreach, Policy, Markets, and Trade</v>
      </c>
    </row>
    <row r="483" spans="1:8" ht="30" x14ac:dyDescent="0.25">
      <c r="A483" s="28" t="s">
        <v>783</v>
      </c>
      <c r="B483" s="27" t="s">
        <v>580</v>
      </c>
      <c r="C483" s="52" t="s">
        <v>227</v>
      </c>
      <c r="D483" s="32">
        <v>2012</v>
      </c>
      <c r="E483" s="51" t="s">
        <v>393</v>
      </c>
      <c r="F483" s="51" t="s">
        <v>88</v>
      </c>
      <c r="G483" s="53">
        <f>VLOOKUP(F483,Crosswalks!$B$11:$D$34,3)</f>
        <v>5</v>
      </c>
      <c r="H483" s="53" t="str">
        <f>VLOOKUP(G483,Crosswalks!$A$44:$B$55,2)</f>
        <v>Food Safety</v>
      </c>
    </row>
    <row r="484" spans="1:8" ht="30" x14ac:dyDescent="0.25">
      <c r="A484" s="28" t="s">
        <v>219</v>
      </c>
      <c r="B484" s="27" t="s">
        <v>541</v>
      </c>
      <c r="C484" s="52" t="s">
        <v>72</v>
      </c>
      <c r="D484" s="32">
        <v>2012</v>
      </c>
      <c r="E484" s="51" t="s">
        <v>78</v>
      </c>
      <c r="F484" s="51" t="s">
        <v>92</v>
      </c>
      <c r="G484" s="53" t="str">
        <f>VLOOKUP(F484,Crosswalks!$B$11:$D$34,3)</f>
        <v>Check</v>
      </c>
      <c r="H484" s="53" t="str">
        <f>VLOOKUP(G484,Crosswalks!$A$44:$B$55,2)</f>
        <v>Landscape-Scale Conservation and Managemen</v>
      </c>
    </row>
    <row r="485" spans="1:8" ht="30" x14ac:dyDescent="0.25">
      <c r="A485" s="28" t="s">
        <v>2816</v>
      </c>
      <c r="B485" s="27" t="s">
        <v>551</v>
      </c>
      <c r="C485" s="52" t="s">
        <v>267</v>
      </c>
      <c r="D485" s="32">
        <v>2012</v>
      </c>
      <c r="E485" s="51" t="s">
        <v>78</v>
      </c>
      <c r="F485" s="51" t="s">
        <v>92</v>
      </c>
      <c r="G485" s="53" t="str">
        <f>VLOOKUP(F485,Crosswalks!$B$11:$D$34,3)</f>
        <v>Check</v>
      </c>
      <c r="H485" s="53" t="str">
        <f>VLOOKUP(G485,Crosswalks!$A$44:$B$55,2)</f>
        <v>Landscape-Scale Conservation and Managemen</v>
      </c>
    </row>
    <row r="486" spans="1:8" ht="30" x14ac:dyDescent="0.25">
      <c r="A486" s="28" t="s">
        <v>270</v>
      </c>
      <c r="B486" s="27" t="s">
        <v>568</v>
      </c>
      <c r="C486" s="52" t="s">
        <v>267</v>
      </c>
      <c r="D486" s="32">
        <v>2012</v>
      </c>
      <c r="E486" s="51" t="s">
        <v>78</v>
      </c>
      <c r="F486" s="51" t="s">
        <v>83</v>
      </c>
      <c r="G486" s="53">
        <f>VLOOKUP(F486,Crosswalks!$B$11:$D$34,3)</f>
        <v>4</v>
      </c>
      <c r="H486" s="53" t="str">
        <f>VLOOKUP(G486,Crosswalks!$A$44:$B$55,2)</f>
        <v>Nutrition and Childhood Obesity</v>
      </c>
    </row>
    <row r="487" spans="1:8" x14ac:dyDescent="0.25">
      <c r="A487" s="28" t="s">
        <v>305</v>
      </c>
      <c r="B487" s="27" t="s">
        <v>623</v>
      </c>
      <c r="C487" s="52" t="s">
        <v>61</v>
      </c>
      <c r="D487" s="32">
        <v>2012</v>
      </c>
      <c r="E487" s="51" t="s">
        <v>124</v>
      </c>
      <c r="F487" s="51" t="s">
        <v>87</v>
      </c>
      <c r="G487" s="53">
        <f>VLOOKUP(F487,Crosswalks!$B$11:$D$34,3)</f>
        <v>4</v>
      </c>
      <c r="H487" s="53" t="str">
        <f>VLOOKUP(G487,Crosswalks!$A$44:$B$55,2)</f>
        <v>Nutrition and Childhood Obesity</v>
      </c>
    </row>
    <row r="488" spans="1:8" ht="30" x14ac:dyDescent="0.25">
      <c r="A488" s="28" t="s">
        <v>215</v>
      </c>
      <c r="B488" s="27" t="s">
        <v>576</v>
      </c>
      <c r="C488" s="52" t="s">
        <v>216</v>
      </c>
      <c r="D488" s="32">
        <v>2012</v>
      </c>
      <c r="E488" s="51" t="s">
        <v>78</v>
      </c>
      <c r="F488" s="51" t="s">
        <v>81</v>
      </c>
      <c r="G488" s="53" t="str">
        <f>VLOOKUP(F488,Crosswalks!$B$11:$D$34,3)</f>
        <v>Check</v>
      </c>
      <c r="H488" s="53" t="str">
        <f>VLOOKUP(G488,Crosswalks!$A$44:$B$55,2)</f>
        <v>Landscape-Scale Conservation and Managemen</v>
      </c>
    </row>
    <row r="489" spans="1:8" x14ac:dyDescent="0.25">
      <c r="A489" s="28" t="s">
        <v>258</v>
      </c>
      <c r="B489" s="27" t="s">
        <v>565</v>
      </c>
      <c r="C489" s="52" t="s">
        <v>27</v>
      </c>
      <c r="D489" s="32">
        <v>2012</v>
      </c>
      <c r="E489" s="51" t="s">
        <v>78</v>
      </c>
      <c r="F489" s="51" t="s">
        <v>91</v>
      </c>
      <c r="G489" s="53" t="str">
        <f>VLOOKUP(F489,Crosswalks!$B$11:$D$34,3)</f>
        <v>1A</v>
      </c>
      <c r="H489" s="53" t="str">
        <f>VLOOKUP(G489,Crosswalks!$A$44:$B$55,2)</f>
        <v>Crop and Animal Production</v>
      </c>
    </row>
    <row r="490" spans="1:8" ht="30" x14ac:dyDescent="0.25">
      <c r="A490" s="28" t="s">
        <v>1029</v>
      </c>
      <c r="B490" s="27" t="s">
        <v>590</v>
      </c>
      <c r="C490" s="52" t="s">
        <v>213</v>
      </c>
      <c r="D490" s="32">
        <v>2012</v>
      </c>
      <c r="E490" s="51" t="s">
        <v>169</v>
      </c>
      <c r="F490" s="51" t="s">
        <v>95</v>
      </c>
      <c r="G490" s="53" t="str">
        <f>VLOOKUP(F490,Crosswalks!$B$11:$D$34,3)</f>
        <v>1d</v>
      </c>
      <c r="H490" s="53" t="str">
        <f>VLOOKUP(G490,Crosswalks!$A$44:$B$55,2)</f>
        <v>Consumer and Industry Outreach, Policy, Markets, and Trade</v>
      </c>
    </row>
    <row r="491" spans="1:8" ht="30" x14ac:dyDescent="0.25">
      <c r="A491" s="28" t="s">
        <v>273</v>
      </c>
      <c r="B491" s="27" t="s">
        <v>557</v>
      </c>
      <c r="C491" s="52" t="s">
        <v>31</v>
      </c>
      <c r="D491" s="32">
        <v>2012</v>
      </c>
      <c r="E491" s="51" t="s">
        <v>78</v>
      </c>
      <c r="F491" s="51" t="s">
        <v>84</v>
      </c>
      <c r="G491" s="53" t="str">
        <f>VLOOKUP(F491,Crosswalks!$B$11:$D$34,3)</f>
        <v>1D</v>
      </c>
      <c r="H491" s="53" t="str">
        <f>VLOOKUP(G491,Crosswalks!$A$44:$B$55,2)</f>
        <v>Consumer and Industry Outreach, Policy, Markets, and Trade</v>
      </c>
    </row>
    <row r="492" spans="1:8" ht="30" x14ac:dyDescent="0.25">
      <c r="A492" s="28" t="s">
        <v>271</v>
      </c>
      <c r="B492" s="27" t="s">
        <v>538</v>
      </c>
      <c r="C492" s="52" t="s">
        <v>20</v>
      </c>
      <c r="D492" s="32">
        <v>2012</v>
      </c>
      <c r="E492" s="51" t="s">
        <v>391</v>
      </c>
      <c r="F492" s="51" t="s">
        <v>94</v>
      </c>
      <c r="G492" s="53">
        <f>VLOOKUP(F492,Crosswalks!$B$11:$D$34,3)</f>
        <v>7</v>
      </c>
      <c r="H492" s="53" t="str">
        <f>VLOOKUP(G492,Crosswalks!$A$44:$B$55,2)</f>
        <v>Rural-Urban Interdependence and Prosperity</v>
      </c>
    </row>
    <row r="493" spans="1:8" x14ac:dyDescent="0.25">
      <c r="A493" s="28" t="s">
        <v>1065</v>
      </c>
      <c r="B493" s="27" t="s">
        <v>616</v>
      </c>
      <c r="C493" s="52" t="s">
        <v>265</v>
      </c>
      <c r="D493" s="32">
        <v>2012</v>
      </c>
      <c r="E493" s="51" t="s">
        <v>124</v>
      </c>
      <c r="F493" s="51" t="s">
        <v>91</v>
      </c>
      <c r="G493" s="53" t="str">
        <f>VLOOKUP(F493,Crosswalks!$B$11:$D$34,3)</f>
        <v>1A</v>
      </c>
      <c r="H493" s="53" t="str">
        <f>VLOOKUP(G493,Crosswalks!$A$44:$B$55,2)</f>
        <v>Crop and Animal Production</v>
      </c>
    </row>
    <row r="494" spans="1:8" ht="45" x14ac:dyDescent="0.25">
      <c r="A494" s="28" t="s">
        <v>278</v>
      </c>
      <c r="B494" s="27" t="s">
        <v>603</v>
      </c>
      <c r="C494" s="52" t="s">
        <v>279</v>
      </c>
      <c r="D494" s="32">
        <v>2012</v>
      </c>
      <c r="E494" s="51" t="s">
        <v>169</v>
      </c>
      <c r="F494" s="51" t="s">
        <v>91</v>
      </c>
      <c r="G494" s="53" t="str">
        <f>VLOOKUP(F494,Crosswalks!$B$11:$D$34,3)</f>
        <v>1A</v>
      </c>
      <c r="H494" s="53" t="str">
        <f>VLOOKUP(G494,Crosswalks!$A$44:$B$55,2)</f>
        <v>Crop and Animal Production</v>
      </c>
    </row>
    <row r="495" spans="1:8" ht="45" x14ac:dyDescent="0.25">
      <c r="A495" s="28" t="s">
        <v>208</v>
      </c>
      <c r="B495" s="27" t="s">
        <v>618</v>
      </c>
      <c r="C495" s="52" t="s">
        <v>209</v>
      </c>
      <c r="D495" s="32">
        <v>2012</v>
      </c>
      <c r="E495" s="51" t="s">
        <v>124</v>
      </c>
      <c r="F495" s="51" t="s">
        <v>87</v>
      </c>
      <c r="G495" s="53">
        <f>VLOOKUP(F495,Crosswalks!$B$11:$D$34,3)</f>
        <v>4</v>
      </c>
      <c r="H495" s="53" t="str">
        <f>VLOOKUP(G495,Crosswalks!$A$44:$B$55,2)</f>
        <v>Nutrition and Childhood Obesity</v>
      </c>
    </row>
    <row r="496" spans="1:8" ht="30" x14ac:dyDescent="0.25">
      <c r="A496" s="28" t="s">
        <v>237</v>
      </c>
      <c r="B496" s="27" t="s">
        <v>583</v>
      </c>
      <c r="C496" s="52" t="s">
        <v>10</v>
      </c>
      <c r="D496" s="32">
        <v>2012</v>
      </c>
      <c r="E496" s="51" t="s">
        <v>169</v>
      </c>
      <c r="F496" s="51" t="s">
        <v>80</v>
      </c>
      <c r="G496" s="53" t="str">
        <f>VLOOKUP(F496,Crosswalks!$B$11:$D$34,3)</f>
        <v>1D</v>
      </c>
      <c r="H496" s="53" t="str">
        <f>VLOOKUP(G496,Crosswalks!$A$44:$B$55,2)</f>
        <v>Consumer and Industry Outreach, Policy, Markets, and Trade</v>
      </c>
    </row>
    <row r="497" spans="1:8" x14ac:dyDescent="0.25">
      <c r="A497" s="28" t="s">
        <v>674</v>
      </c>
      <c r="B497" s="27" t="s">
        <v>543</v>
      </c>
      <c r="C497" s="52" t="s">
        <v>59</v>
      </c>
      <c r="D497" s="32">
        <v>2012</v>
      </c>
      <c r="E497" s="51" t="s">
        <v>78</v>
      </c>
      <c r="F497" s="51" t="s">
        <v>92</v>
      </c>
      <c r="G497" s="53" t="str">
        <f>VLOOKUP(F497,Crosswalks!$B$11:$D$34,3)</f>
        <v>Check</v>
      </c>
      <c r="H497" s="53" t="str">
        <f>VLOOKUP(G497,Crosswalks!$A$44:$B$55,2)</f>
        <v>Landscape-Scale Conservation and Managemen</v>
      </c>
    </row>
    <row r="498" spans="1:8" ht="30" x14ac:dyDescent="0.25">
      <c r="A498" s="28" t="s">
        <v>2808</v>
      </c>
      <c r="B498" s="27" t="s">
        <v>588</v>
      </c>
      <c r="C498" s="52" t="s">
        <v>10</v>
      </c>
      <c r="D498" s="32">
        <v>2012</v>
      </c>
      <c r="E498" s="51" t="s">
        <v>169</v>
      </c>
      <c r="F498" s="51" t="s">
        <v>92</v>
      </c>
      <c r="G498" s="53" t="str">
        <f>VLOOKUP(F498,Crosswalks!$B$11:$D$34,3)</f>
        <v>Check</v>
      </c>
      <c r="H498" s="53" t="str">
        <f>VLOOKUP(G498,Crosswalks!$A$44:$B$55,2)</f>
        <v>Landscape-Scale Conservation and Managemen</v>
      </c>
    </row>
    <row r="499" spans="1:8" x14ac:dyDescent="0.25">
      <c r="A499" s="28" t="s">
        <v>245</v>
      </c>
      <c r="B499" s="27" t="s">
        <v>626</v>
      </c>
      <c r="C499" s="52" t="s">
        <v>10</v>
      </c>
      <c r="D499" s="32">
        <v>2012</v>
      </c>
      <c r="E499" s="51" t="s">
        <v>124</v>
      </c>
      <c r="F499" s="51" t="s">
        <v>87</v>
      </c>
      <c r="G499" s="53">
        <f>VLOOKUP(F499,Crosswalks!$B$11:$D$34,3)</f>
        <v>4</v>
      </c>
      <c r="H499" s="53" t="str">
        <f>VLOOKUP(G499,Crosswalks!$A$44:$B$55,2)</f>
        <v>Nutrition and Childhood Obesity</v>
      </c>
    </row>
    <row r="500" spans="1:8" x14ac:dyDescent="0.25">
      <c r="A500" s="28" t="s">
        <v>1032</v>
      </c>
      <c r="B500" s="27" t="s">
        <v>1038</v>
      </c>
      <c r="C500" s="52" t="s">
        <v>20</v>
      </c>
      <c r="D500" s="32">
        <v>2012</v>
      </c>
      <c r="E500" s="51" t="s">
        <v>78</v>
      </c>
      <c r="F500" s="51" t="s">
        <v>452</v>
      </c>
      <c r="G500" s="53" t="str">
        <f>VLOOKUP(F500,Crosswalks!$B$11:$D$34,3)</f>
        <v>Check</v>
      </c>
      <c r="H500" s="53" t="str">
        <f>VLOOKUP(G500,Crosswalks!$A$44:$B$55,2)</f>
        <v>Landscape-Scale Conservation and Managemen</v>
      </c>
    </row>
    <row r="501" spans="1:8" ht="45" x14ac:dyDescent="0.25">
      <c r="A501" s="28" t="s">
        <v>253</v>
      </c>
      <c r="B501" s="27" t="s">
        <v>586</v>
      </c>
      <c r="C501" s="52" t="s">
        <v>51</v>
      </c>
      <c r="D501" s="32">
        <v>2012</v>
      </c>
      <c r="E501" s="51" t="s">
        <v>169</v>
      </c>
      <c r="F501" s="51" t="s">
        <v>90</v>
      </c>
      <c r="G501" s="53" t="str">
        <f>VLOOKUP(F501,Crosswalks!$B$11:$D$34,3)</f>
        <v>1D</v>
      </c>
      <c r="H501" s="53" t="str">
        <f>VLOOKUP(G501,Crosswalks!$A$44:$B$55,2)</f>
        <v>Consumer and Industry Outreach, Policy, Markets, and Trade</v>
      </c>
    </row>
    <row r="502" spans="1:8" ht="30" x14ac:dyDescent="0.25">
      <c r="A502" s="50" t="s">
        <v>388</v>
      </c>
      <c r="B502" s="40" t="s">
        <v>651</v>
      </c>
      <c r="C502" s="40" t="s">
        <v>10</v>
      </c>
      <c r="D502" s="42">
        <v>2011</v>
      </c>
      <c r="E502" s="51" t="s">
        <v>78</v>
      </c>
      <c r="F502" s="51" t="s">
        <v>92</v>
      </c>
      <c r="G502" s="53" t="str">
        <f>VLOOKUP(F502,Crosswalks!$B$11:$D$34,3)</f>
        <v>Check</v>
      </c>
      <c r="H502" s="53" t="str">
        <f>VLOOKUP(G502,Crosswalks!$A$44:$B$55,2)</f>
        <v>Landscape-Scale Conservation and Managemen</v>
      </c>
    </row>
    <row r="503" spans="1:8" ht="30" x14ac:dyDescent="0.25">
      <c r="A503" s="50" t="s">
        <v>1066</v>
      </c>
      <c r="B503" s="40" t="s">
        <v>631</v>
      </c>
      <c r="C503" s="40" t="s">
        <v>311</v>
      </c>
      <c r="D503" s="42">
        <v>2011</v>
      </c>
      <c r="E503" s="51" t="s">
        <v>78</v>
      </c>
      <c r="F503" s="51" t="s">
        <v>93</v>
      </c>
      <c r="G503" s="53" t="str">
        <f>VLOOKUP(F503,Crosswalks!$B$11:$D$34,3)</f>
        <v>Check</v>
      </c>
      <c r="H503" s="53" t="str">
        <f>VLOOKUP(G503,Crosswalks!$A$44:$B$55,2)</f>
        <v>Landscape-Scale Conservation and Managemen</v>
      </c>
    </row>
    <row r="504" spans="1:8" ht="45" x14ac:dyDescent="0.25">
      <c r="A504" s="50" t="s">
        <v>1004</v>
      </c>
      <c r="B504" s="40" t="s">
        <v>711</v>
      </c>
      <c r="C504" s="40" t="s">
        <v>3</v>
      </c>
      <c r="D504" s="42">
        <v>2011</v>
      </c>
      <c r="E504" s="51" t="s">
        <v>169</v>
      </c>
      <c r="F504" s="51" t="s">
        <v>96</v>
      </c>
      <c r="G504" s="53" t="str">
        <f>VLOOKUP(F504,Crosswalks!$B$11:$D$34,3)</f>
        <v>Check</v>
      </c>
      <c r="H504" s="53" t="str">
        <f>VLOOKUP(G504,Crosswalks!$A$44:$B$55,2)</f>
        <v>Landscape-Scale Conservation and Managemen</v>
      </c>
    </row>
    <row r="505" spans="1:8" ht="30" x14ac:dyDescent="0.25">
      <c r="A505" s="50" t="s">
        <v>1071</v>
      </c>
      <c r="B505" s="40" t="s">
        <v>663</v>
      </c>
      <c r="C505" s="40" t="s">
        <v>230</v>
      </c>
      <c r="D505" s="42">
        <v>2011</v>
      </c>
      <c r="E505" s="51" t="s">
        <v>78</v>
      </c>
      <c r="F505" s="51" t="s">
        <v>81</v>
      </c>
      <c r="G505" s="53" t="str">
        <f>VLOOKUP(F505,Crosswalks!$B$11:$D$34,3)</f>
        <v>Check</v>
      </c>
      <c r="H505" s="53" t="str">
        <f>VLOOKUP(G505,Crosswalks!$A$44:$B$55,2)</f>
        <v>Landscape-Scale Conservation and Managemen</v>
      </c>
    </row>
    <row r="506" spans="1:8" ht="45" x14ac:dyDescent="0.25">
      <c r="A506" s="50" t="s">
        <v>386</v>
      </c>
      <c r="B506" s="40" t="s">
        <v>716</v>
      </c>
      <c r="C506" s="40" t="s">
        <v>106</v>
      </c>
      <c r="D506" s="42">
        <v>2011</v>
      </c>
      <c r="E506" s="51" t="s">
        <v>169</v>
      </c>
      <c r="F506" s="51" t="s">
        <v>90</v>
      </c>
      <c r="G506" s="53" t="str">
        <f>VLOOKUP(F506,Crosswalks!$B$11:$D$34,3)</f>
        <v>1D</v>
      </c>
      <c r="H506" s="53" t="str">
        <f>VLOOKUP(G506,Crosswalks!$A$44:$B$55,2)</f>
        <v>Consumer and Industry Outreach, Policy, Markets, and Trade</v>
      </c>
    </row>
    <row r="507" spans="1:8" ht="60" x14ac:dyDescent="0.25">
      <c r="A507" s="50" t="s">
        <v>1075</v>
      </c>
      <c r="B507" s="47" t="s">
        <v>723</v>
      </c>
      <c r="C507" s="40" t="s">
        <v>3</v>
      </c>
      <c r="D507" s="42">
        <v>2011</v>
      </c>
      <c r="E507" s="51" t="s">
        <v>124</v>
      </c>
      <c r="F507" s="51" t="s">
        <v>83</v>
      </c>
      <c r="G507" s="53">
        <f>VLOOKUP(F507,Crosswalks!$B$11:$D$34,3)</f>
        <v>4</v>
      </c>
      <c r="H507" s="53" t="str">
        <f>VLOOKUP(G507,Crosswalks!$A$44:$B$55,2)</f>
        <v>Nutrition and Childhood Obesity</v>
      </c>
    </row>
    <row r="508" spans="1:8" ht="30" x14ac:dyDescent="0.25">
      <c r="A508" s="50" t="s">
        <v>685</v>
      </c>
      <c r="B508" s="40" t="s">
        <v>718</v>
      </c>
      <c r="C508" s="40" t="s">
        <v>319</v>
      </c>
      <c r="D508" s="42">
        <v>2011</v>
      </c>
      <c r="E508" s="51" t="s">
        <v>389</v>
      </c>
      <c r="F508" s="51" t="s">
        <v>91</v>
      </c>
      <c r="G508" s="53" t="str">
        <f>VLOOKUP(F508,Crosswalks!$B$11:$D$34,3)</f>
        <v>1A</v>
      </c>
      <c r="H508" s="53" t="str">
        <f>VLOOKUP(G508,Crosswalks!$A$44:$B$55,2)</f>
        <v>Crop and Animal Production</v>
      </c>
    </row>
    <row r="509" spans="1:8" ht="30" x14ac:dyDescent="0.25">
      <c r="A509" s="50" t="s">
        <v>673</v>
      </c>
      <c r="B509" s="40" t="s">
        <v>661</v>
      </c>
      <c r="C509" s="40" t="s">
        <v>59</v>
      </c>
      <c r="D509" s="42">
        <v>2011</v>
      </c>
      <c r="E509" s="51" t="s">
        <v>78</v>
      </c>
      <c r="F509" s="51" t="s">
        <v>92</v>
      </c>
      <c r="G509" s="53" t="str">
        <f>VLOOKUP(F509,Crosswalks!$B$11:$D$34,3)</f>
        <v>Check</v>
      </c>
      <c r="H509" s="53" t="str">
        <f>VLOOKUP(G509,Crosswalks!$A$44:$B$55,2)</f>
        <v>Landscape-Scale Conservation and Managemen</v>
      </c>
    </row>
    <row r="510" spans="1:8" ht="30" x14ac:dyDescent="0.25">
      <c r="A510" s="50" t="s">
        <v>1068</v>
      </c>
      <c r="B510" s="40" t="s">
        <v>636</v>
      </c>
      <c r="C510" s="40" t="s">
        <v>310</v>
      </c>
      <c r="D510" s="42">
        <v>2011</v>
      </c>
      <c r="E510" s="51" t="s">
        <v>78</v>
      </c>
      <c r="F510" s="51" t="s">
        <v>94</v>
      </c>
      <c r="G510" s="53">
        <f>VLOOKUP(F510,Crosswalks!$B$11:$D$34,3)</f>
        <v>7</v>
      </c>
      <c r="H510" s="53" t="str">
        <f>VLOOKUP(G510,Crosswalks!$A$44:$B$55,2)</f>
        <v>Rural-Urban Interdependence and Prosperity</v>
      </c>
    </row>
    <row r="511" spans="1:8" ht="45" x14ac:dyDescent="0.25">
      <c r="A511" s="50" t="s">
        <v>1037</v>
      </c>
      <c r="B511" s="40" t="s">
        <v>634</v>
      </c>
      <c r="C511" s="40" t="s">
        <v>322</v>
      </c>
      <c r="D511" s="42">
        <v>2011</v>
      </c>
      <c r="E511" s="51" t="s">
        <v>78</v>
      </c>
      <c r="F511" s="51" t="s">
        <v>92</v>
      </c>
      <c r="G511" s="53" t="str">
        <f>VLOOKUP(F511,Crosswalks!$B$11:$D$34,3)</f>
        <v>Check</v>
      </c>
      <c r="H511" s="53" t="str">
        <f>VLOOKUP(G511,Crosswalks!$A$44:$B$55,2)</f>
        <v>Landscape-Scale Conservation and Managemen</v>
      </c>
    </row>
    <row r="512" spans="1:8" ht="30" x14ac:dyDescent="0.25">
      <c r="A512" s="50" t="s">
        <v>408</v>
      </c>
      <c r="B512" s="40" t="s">
        <v>537</v>
      </c>
      <c r="C512" s="40" t="s">
        <v>324</v>
      </c>
      <c r="D512" s="42">
        <v>2011</v>
      </c>
      <c r="E512" s="51" t="s">
        <v>124</v>
      </c>
      <c r="F512" s="51" t="s">
        <v>83</v>
      </c>
      <c r="G512" s="53">
        <f>VLOOKUP(F512,Crosswalks!$B$11:$D$34,3)</f>
        <v>4</v>
      </c>
      <c r="H512" s="53" t="str">
        <f>VLOOKUP(G512,Crosswalks!$A$44:$B$55,2)</f>
        <v>Nutrition and Childhood Obesity</v>
      </c>
    </row>
    <row r="513" spans="1:8" x14ac:dyDescent="0.25">
      <c r="A513" s="50" t="s">
        <v>401</v>
      </c>
      <c r="B513" s="40" t="s">
        <v>719</v>
      </c>
      <c r="C513" s="40" t="s">
        <v>316</v>
      </c>
      <c r="D513" s="42">
        <v>2011</v>
      </c>
      <c r="E513" s="51" t="s">
        <v>389</v>
      </c>
      <c r="F513" s="51" t="s">
        <v>83</v>
      </c>
      <c r="G513" s="53">
        <f>VLOOKUP(F513,Crosswalks!$B$11:$D$34,3)</f>
        <v>4</v>
      </c>
      <c r="H513" s="53" t="str">
        <f>VLOOKUP(G513,Crosswalks!$A$44:$B$55,2)</f>
        <v>Nutrition and Childhood Obesity</v>
      </c>
    </row>
    <row r="514" spans="1:8" ht="30" x14ac:dyDescent="0.25">
      <c r="A514" s="50" t="s">
        <v>970</v>
      </c>
      <c r="B514" s="40" t="s">
        <v>650</v>
      </c>
      <c r="C514" s="40" t="s">
        <v>10</v>
      </c>
      <c r="D514" s="42">
        <v>2011</v>
      </c>
      <c r="E514" s="51" t="s">
        <v>78</v>
      </c>
      <c r="F514" s="51" t="s">
        <v>85</v>
      </c>
      <c r="G514" s="53" t="str">
        <f>VLOOKUP(F514,Crosswalks!$B$11:$D$34,3)</f>
        <v>1D</v>
      </c>
      <c r="H514" s="53" t="str">
        <f>VLOOKUP(G514,Crosswalks!$A$44:$B$55,2)</f>
        <v>Consumer and Industry Outreach, Policy, Markets, and Trade</v>
      </c>
    </row>
    <row r="515" spans="1:8" ht="45" x14ac:dyDescent="0.25">
      <c r="A515" s="50" t="s">
        <v>402</v>
      </c>
      <c r="B515" s="40" t="s">
        <v>670</v>
      </c>
      <c r="C515" s="40" t="s">
        <v>3</v>
      </c>
      <c r="D515" s="42">
        <v>2011</v>
      </c>
      <c r="E515" s="51" t="s">
        <v>169</v>
      </c>
      <c r="F515" s="51" t="s">
        <v>84</v>
      </c>
      <c r="G515" s="53" t="str">
        <f>VLOOKUP(F515,Crosswalks!$B$11:$D$34,3)</f>
        <v>1D</v>
      </c>
      <c r="H515" s="53" t="str">
        <f>VLOOKUP(G515,Crosswalks!$A$44:$B$55,2)</f>
        <v>Consumer and Industry Outreach, Policy, Markets, and Trade</v>
      </c>
    </row>
    <row r="516" spans="1:8" ht="30" x14ac:dyDescent="0.25">
      <c r="A516" s="50" t="s">
        <v>406</v>
      </c>
      <c r="B516" s="40" t="s">
        <v>668</v>
      </c>
      <c r="C516" s="40" t="s">
        <v>320</v>
      </c>
      <c r="D516" s="42">
        <v>2011</v>
      </c>
      <c r="E516" s="51" t="s">
        <v>169</v>
      </c>
      <c r="F516" s="51" t="s">
        <v>81</v>
      </c>
      <c r="G516" s="53" t="str">
        <f>VLOOKUP(F516,Crosswalks!$B$11:$D$34,3)</f>
        <v>Check</v>
      </c>
      <c r="H516" s="53" t="str">
        <f>VLOOKUP(G516,Crosswalks!$A$44:$B$55,2)</f>
        <v>Landscape-Scale Conservation and Managemen</v>
      </c>
    </row>
    <row r="517" spans="1:8" x14ac:dyDescent="0.25">
      <c r="A517" s="50" t="s">
        <v>993</v>
      </c>
      <c r="B517" s="40" t="s">
        <v>710</v>
      </c>
      <c r="C517" s="40" t="s">
        <v>267</v>
      </c>
      <c r="D517" s="42">
        <v>2011</v>
      </c>
      <c r="E517" s="51" t="s">
        <v>169</v>
      </c>
      <c r="F517" s="51" t="s">
        <v>85</v>
      </c>
      <c r="G517" s="53" t="str">
        <f>VLOOKUP(F517,Crosswalks!$B$11:$D$34,3)</f>
        <v>1D</v>
      </c>
      <c r="H517" s="53" t="str">
        <f>VLOOKUP(G517,Crosswalks!$A$44:$B$55,2)</f>
        <v>Consumer and Industry Outreach, Policy, Markets, and Trade</v>
      </c>
    </row>
    <row r="518" spans="1:8" ht="30" x14ac:dyDescent="0.25">
      <c r="A518" s="28" t="s">
        <v>396</v>
      </c>
      <c r="B518" s="40" t="s">
        <v>699</v>
      </c>
      <c r="C518" s="40" t="s">
        <v>185</v>
      </c>
      <c r="D518" s="42">
        <v>2011</v>
      </c>
      <c r="E518" s="51" t="s">
        <v>169</v>
      </c>
      <c r="F518" s="51" t="s">
        <v>90</v>
      </c>
      <c r="G518" s="53" t="str">
        <f>VLOOKUP(F518,Crosswalks!$B$11:$D$34,3)</f>
        <v>1D</v>
      </c>
      <c r="H518" s="53" t="str">
        <f>VLOOKUP(G518,Crosswalks!$A$44:$B$55,2)</f>
        <v>Consumer and Industry Outreach, Policy, Markets, and Trade</v>
      </c>
    </row>
    <row r="519" spans="1:8" ht="30" x14ac:dyDescent="0.25">
      <c r="A519" s="28" t="s">
        <v>682</v>
      </c>
      <c r="B519" s="40" t="s">
        <v>659</v>
      </c>
      <c r="C519" s="40" t="s">
        <v>18</v>
      </c>
      <c r="D519" s="42">
        <v>2011</v>
      </c>
      <c r="E519" s="51" t="s">
        <v>78</v>
      </c>
      <c r="F519" s="51" t="s">
        <v>90</v>
      </c>
      <c r="G519" s="53" t="str">
        <f>VLOOKUP(F519,Crosswalks!$B$11:$D$34,3)</f>
        <v>1D</v>
      </c>
      <c r="H519" s="53" t="str">
        <f>VLOOKUP(G519,Crosswalks!$A$44:$B$55,2)</f>
        <v>Consumer and Industry Outreach, Policy, Markets, and Trade</v>
      </c>
    </row>
    <row r="520" spans="1:8" ht="45" x14ac:dyDescent="0.25">
      <c r="A520" s="28" t="s">
        <v>403</v>
      </c>
      <c r="B520" s="40" t="s">
        <v>637</v>
      </c>
      <c r="C520" s="40" t="s">
        <v>318</v>
      </c>
      <c r="D520" s="42">
        <v>2011</v>
      </c>
      <c r="E520" s="51" t="s">
        <v>78</v>
      </c>
      <c r="F520" s="51" t="s">
        <v>91</v>
      </c>
      <c r="G520" s="53" t="str">
        <f>VLOOKUP(F520,Crosswalks!$B$11:$D$34,3)</f>
        <v>1A</v>
      </c>
      <c r="H520" s="53" t="str">
        <f>VLOOKUP(G520,Crosswalks!$A$44:$B$55,2)</f>
        <v>Crop and Animal Production</v>
      </c>
    </row>
    <row r="521" spans="1:8" ht="30" x14ac:dyDescent="0.25">
      <c r="A521" s="28" t="s">
        <v>680</v>
      </c>
      <c r="B521" s="40" t="s">
        <v>655</v>
      </c>
      <c r="C521" s="40" t="s">
        <v>280</v>
      </c>
      <c r="D521" s="42">
        <v>2011</v>
      </c>
      <c r="E521" s="51" t="s">
        <v>78</v>
      </c>
      <c r="F521" s="51" t="s">
        <v>92</v>
      </c>
      <c r="G521" s="53" t="str">
        <f>VLOOKUP(F521,Crosswalks!$B$11:$D$34,3)</f>
        <v>Check</v>
      </c>
      <c r="H521" s="53" t="str">
        <f>VLOOKUP(G521,Crosswalks!$A$44:$B$55,2)</f>
        <v>Landscape-Scale Conservation and Managemen</v>
      </c>
    </row>
    <row r="522" spans="1:8" ht="30" x14ac:dyDescent="0.25">
      <c r="A522" s="28" t="s">
        <v>41</v>
      </c>
      <c r="B522" s="40" t="s">
        <v>654</v>
      </c>
      <c r="C522" s="40" t="s">
        <v>2</v>
      </c>
      <c r="D522" s="42">
        <v>2011</v>
      </c>
      <c r="E522" s="51" t="s">
        <v>78</v>
      </c>
      <c r="F522" s="51" t="s">
        <v>92</v>
      </c>
      <c r="G522" s="53" t="str">
        <f>VLOOKUP(F522,Crosswalks!$B$11:$D$34,3)</f>
        <v>Check</v>
      </c>
      <c r="H522" s="53" t="str">
        <f>VLOOKUP(G522,Crosswalks!$A$44:$B$55,2)</f>
        <v>Landscape-Scale Conservation and Managemen</v>
      </c>
    </row>
    <row r="523" spans="1:8" ht="30" x14ac:dyDescent="0.25">
      <c r="A523" s="28" t="s">
        <v>1013</v>
      </c>
      <c r="B523" s="40" t="s">
        <v>653</v>
      </c>
      <c r="C523" s="40" t="s">
        <v>10</v>
      </c>
      <c r="D523" s="42">
        <v>2011</v>
      </c>
      <c r="E523" s="51" t="s">
        <v>78</v>
      </c>
      <c r="F523" s="51" t="s">
        <v>92</v>
      </c>
      <c r="G523" s="53" t="str">
        <f>VLOOKUP(F523,Crosswalks!$B$11:$D$34,3)</f>
        <v>Check</v>
      </c>
      <c r="H523" s="53" t="str">
        <f>VLOOKUP(G523,Crosswalks!$A$44:$B$55,2)</f>
        <v>Landscape-Scale Conservation and Managemen</v>
      </c>
    </row>
    <row r="524" spans="1:8" ht="30" x14ac:dyDescent="0.25">
      <c r="A524" s="28" t="s">
        <v>405</v>
      </c>
      <c r="B524" s="40" t="s">
        <v>533</v>
      </c>
      <c r="C524" s="40" t="s">
        <v>328</v>
      </c>
      <c r="D524" s="42">
        <v>2011</v>
      </c>
      <c r="E524" s="51" t="s">
        <v>124</v>
      </c>
      <c r="F524" s="51" t="s">
        <v>82</v>
      </c>
      <c r="G524" s="53" t="str">
        <f>VLOOKUP(F524,Crosswalks!$B$11:$D$34,3)</f>
        <v>1A</v>
      </c>
      <c r="H524" s="53" t="str">
        <f>VLOOKUP(G524,Crosswalks!$A$44:$B$55,2)</f>
        <v>Crop and Animal Production</v>
      </c>
    </row>
    <row r="525" spans="1:8" ht="45" x14ac:dyDescent="0.25">
      <c r="A525" s="28" t="s">
        <v>405</v>
      </c>
      <c r="B525" s="40" t="s">
        <v>535</v>
      </c>
      <c r="C525" s="40" t="s">
        <v>2</v>
      </c>
      <c r="D525" s="42">
        <v>2011</v>
      </c>
      <c r="E525" s="51" t="s">
        <v>124</v>
      </c>
      <c r="F525" s="51" t="s">
        <v>96</v>
      </c>
      <c r="G525" s="53" t="str">
        <f>VLOOKUP(F525,Crosswalks!$B$11:$D$34,3)</f>
        <v>Check</v>
      </c>
      <c r="H525" s="53" t="str">
        <f>VLOOKUP(G525,Crosswalks!$A$44:$B$55,2)</f>
        <v>Landscape-Scale Conservation and Managemen</v>
      </c>
    </row>
    <row r="526" spans="1:8" ht="30" x14ac:dyDescent="0.25">
      <c r="A526" s="28" t="s">
        <v>1070</v>
      </c>
      <c r="B526" s="40" t="s">
        <v>652</v>
      </c>
      <c r="C526" s="40" t="s">
        <v>10</v>
      </c>
      <c r="D526" s="42">
        <v>2011</v>
      </c>
      <c r="E526" s="51" t="s">
        <v>78</v>
      </c>
      <c r="F526" s="51" t="s">
        <v>93</v>
      </c>
      <c r="G526" s="53" t="str">
        <f>VLOOKUP(F526,Crosswalks!$B$11:$D$34,3)</f>
        <v>Check</v>
      </c>
      <c r="H526" s="53" t="str">
        <f>VLOOKUP(G526,Crosswalks!$A$44:$B$55,2)</f>
        <v>Landscape-Scale Conservation and Managemen</v>
      </c>
    </row>
    <row r="527" spans="1:8" ht="30" x14ac:dyDescent="0.25">
      <c r="A527" s="28" t="s">
        <v>674</v>
      </c>
      <c r="B527" s="40" t="s">
        <v>693</v>
      </c>
      <c r="C527" s="40" t="s">
        <v>106</v>
      </c>
      <c r="D527" s="42">
        <v>2011</v>
      </c>
      <c r="E527" s="51" t="s">
        <v>78</v>
      </c>
      <c r="F527" s="51" t="s">
        <v>92</v>
      </c>
      <c r="G527" s="53" t="str">
        <f>VLOOKUP(F527,Crosswalks!$B$11:$D$34,3)</f>
        <v>Check</v>
      </c>
      <c r="H527" s="53" t="str">
        <f>VLOOKUP(G527,Crosswalks!$A$44:$B$55,2)</f>
        <v>Landscape-Scale Conservation and Managemen</v>
      </c>
    </row>
    <row r="528" spans="1:8" x14ac:dyDescent="0.25">
      <c r="A528" s="28" t="s">
        <v>1024</v>
      </c>
      <c r="B528" s="40" t="s">
        <v>724</v>
      </c>
      <c r="C528" s="40" t="s">
        <v>336</v>
      </c>
      <c r="D528" s="42">
        <v>2011</v>
      </c>
      <c r="E528" s="51" t="s">
        <v>124</v>
      </c>
      <c r="F528" s="51" t="s">
        <v>88</v>
      </c>
      <c r="G528" s="53">
        <f>VLOOKUP(F528,Crosswalks!$B$11:$D$34,3)</f>
        <v>5</v>
      </c>
      <c r="H528" s="53" t="str">
        <f>VLOOKUP(G528,Crosswalks!$A$44:$B$55,2)</f>
        <v>Food Safety</v>
      </c>
    </row>
    <row r="529" spans="1:8" ht="60" x14ac:dyDescent="0.25">
      <c r="A529" s="28" t="s">
        <v>190</v>
      </c>
      <c r="B529" s="47" t="s">
        <v>728</v>
      </c>
      <c r="C529" s="40" t="s">
        <v>10</v>
      </c>
      <c r="D529" s="42">
        <v>2011</v>
      </c>
      <c r="E529" s="51" t="s">
        <v>124</v>
      </c>
      <c r="F529" s="51" t="s">
        <v>83</v>
      </c>
      <c r="G529" s="53">
        <f>VLOOKUP(F529,Crosswalks!$B$11:$D$34,3)</f>
        <v>4</v>
      </c>
      <c r="H529" s="53" t="str">
        <f>VLOOKUP(G529,Crosswalks!$A$44:$B$55,2)</f>
        <v>Nutrition and Childhood Obesity</v>
      </c>
    </row>
    <row r="530" spans="1:8" ht="30" x14ac:dyDescent="0.25">
      <c r="A530" s="28" t="s">
        <v>395</v>
      </c>
      <c r="B530" s="40" t="s">
        <v>642</v>
      </c>
      <c r="C530" s="40" t="s">
        <v>27</v>
      </c>
      <c r="D530" s="42">
        <v>2011</v>
      </c>
      <c r="E530" s="51" t="s">
        <v>78</v>
      </c>
      <c r="F530" s="51" t="s">
        <v>91</v>
      </c>
      <c r="G530" s="53" t="str">
        <f>VLOOKUP(F530,Crosswalks!$B$11:$D$34,3)</f>
        <v>1A</v>
      </c>
      <c r="H530" s="53" t="str">
        <f>VLOOKUP(G530,Crosswalks!$A$44:$B$55,2)</f>
        <v>Crop and Animal Production</v>
      </c>
    </row>
    <row r="531" spans="1:8" ht="30" x14ac:dyDescent="0.25">
      <c r="A531" s="28" t="s">
        <v>134</v>
      </c>
      <c r="B531" s="40" t="s">
        <v>667</v>
      </c>
      <c r="C531" s="40" t="s">
        <v>10</v>
      </c>
      <c r="D531" s="42">
        <v>2011</v>
      </c>
      <c r="E531" s="51" t="s">
        <v>390</v>
      </c>
      <c r="F531" s="51" t="s">
        <v>90</v>
      </c>
      <c r="G531" s="53" t="str">
        <f>VLOOKUP(F531,Crosswalks!$B$11:$D$34,3)</f>
        <v>1D</v>
      </c>
      <c r="H531" s="53" t="str">
        <f>VLOOKUP(G531,Crosswalks!$A$44:$B$55,2)</f>
        <v>Consumer and Industry Outreach, Policy, Markets, and Trade</v>
      </c>
    </row>
    <row r="532" spans="1:8" ht="30" x14ac:dyDescent="0.25">
      <c r="A532" s="28" t="s">
        <v>1052</v>
      </c>
      <c r="B532" s="40" t="s">
        <v>534</v>
      </c>
      <c r="C532" s="40" t="s">
        <v>10</v>
      </c>
      <c r="D532" s="42">
        <v>2011</v>
      </c>
      <c r="E532" s="51" t="s">
        <v>124</v>
      </c>
      <c r="F532" s="51" t="s">
        <v>83</v>
      </c>
      <c r="G532" s="53">
        <f>VLOOKUP(F532,Crosswalks!$B$11:$D$34,3)</f>
        <v>4</v>
      </c>
      <c r="H532" s="53" t="str">
        <f>VLOOKUP(G532,Crosswalks!$A$44:$B$55,2)</f>
        <v>Nutrition and Childhood Obesity</v>
      </c>
    </row>
    <row r="533" spans="1:8" ht="30" x14ac:dyDescent="0.25">
      <c r="A533" s="28" t="s">
        <v>675</v>
      </c>
      <c r="B533" s="40" t="s">
        <v>695</v>
      </c>
      <c r="C533" s="40" t="s">
        <v>10</v>
      </c>
      <c r="D533" s="42">
        <v>2011</v>
      </c>
      <c r="E533" s="51" t="s">
        <v>78</v>
      </c>
      <c r="F533" s="51" t="s">
        <v>85</v>
      </c>
      <c r="G533" s="53" t="str">
        <f>VLOOKUP(F533,Crosswalks!$B$11:$D$34,3)</f>
        <v>1D</v>
      </c>
      <c r="H533" s="53" t="str">
        <f>VLOOKUP(G533,Crosswalks!$A$44:$B$55,2)</f>
        <v>Consumer and Industry Outreach, Policy, Markets, and Trade</v>
      </c>
    </row>
    <row r="534" spans="1:8" ht="30" x14ac:dyDescent="0.25">
      <c r="A534" s="28" t="s">
        <v>404</v>
      </c>
      <c r="B534" s="40" t="s">
        <v>669</v>
      </c>
      <c r="C534" s="40" t="s">
        <v>2</v>
      </c>
      <c r="D534" s="42">
        <v>2011</v>
      </c>
      <c r="E534" s="51" t="s">
        <v>169</v>
      </c>
      <c r="F534" s="51" t="s">
        <v>96</v>
      </c>
      <c r="G534" s="53" t="str">
        <f>VLOOKUP(F534,Crosswalks!$B$11:$D$34,3)</f>
        <v>Check</v>
      </c>
      <c r="H534" s="53" t="str">
        <f>VLOOKUP(G534,Crosswalks!$A$44:$B$55,2)</f>
        <v>Landscape-Scale Conservation and Managemen</v>
      </c>
    </row>
    <row r="535" spans="1:8" ht="45" x14ac:dyDescent="0.25">
      <c r="A535" s="28" t="s">
        <v>2818</v>
      </c>
      <c r="B535" s="40" t="s">
        <v>658</v>
      </c>
      <c r="C535" s="40" t="s">
        <v>46</v>
      </c>
      <c r="D535" s="42">
        <v>2011</v>
      </c>
      <c r="E535" s="51" t="s">
        <v>78</v>
      </c>
      <c r="F535" s="51" t="s">
        <v>95</v>
      </c>
      <c r="G535" s="53" t="str">
        <f>VLOOKUP(F535,Crosswalks!$B$11:$D$34,3)</f>
        <v>1d</v>
      </c>
      <c r="H535" s="53" t="str">
        <f>VLOOKUP(G535,Crosswalks!$A$44:$B$55,2)</f>
        <v>Consumer and Industry Outreach, Policy, Markets, and Trade</v>
      </c>
    </row>
    <row r="536" spans="1:8" ht="45" x14ac:dyDescent="0.25">
      <c r="A536" s="28" t="s">
        <v>1074</v>
      </c>
      <c r="B536" s="47" t="s">
        <v>717</v>
      </c>
      <c r="C536" s="40" t="s">
        <v>315</v>
      </c>
      <c r="D536" s="42">
        <v>2011</v>
      </c>
      <c r="E536" s="51" t="s">
        <v>169</v>
      </c>
      <c r="F536" s="51" t="s">
        <v>92</v>
      </c>
      <c r="G536" s="53" t="str">
        <f>VLOOKUP(F536,Crosswalks!$B$11:$D$34,3)</f>
        <v>Check</v>
      </c>
      <c r="H536" s="53" t="str">
        <f>VLOOKUP(G536,Crosswalks!$A$44:$B$55,2)</f>
        <v>Landscape-Scale Conservation and Managemen</v>
      </c>
    </row>
    <row r="537" spans="1:8" ht="30" x14ac:dyDescent="0.25">
      <c r="A537" s="28" t="s">
        <v>683</v>
      </c>
      <c r="B537" s="40" t="s">
        <v>696</v>
      </c>
      <c r="C537" s="40" t="s">
        <v>31</v>
      </c>
      <c r="D537" s="42">
        <v>2011</v>
      </c>
      <c r="E537" s="51" t="s">
        <v>169</v>
      </c>
      <c r="F537" s="51" t="s">
        <v>84</v>
      </c>
      <c r="G537" s="53" t="str">
        <f>VLOOKUP(F537,Crosswalks!$B$11:$D$34,3)</f>
        <v>1D</v>
      </c>
      <c r="H537" s="53" t="str">
        <f>VLOOKUP(G537,Crosswalks!$A$44:$B$55,2)</f>
        <v>Consumer and Industry Outreach, Policy, Markets, and Trade</v>
      </c>
    </row>
    <row r="538" spans="1:8" ht="30" x14ac:dyDescent="0.25">
      <c r="A538" s="28" t="s">
        <v>677</v>
      </c>
      <c r="B538" s="40" t="s">
        <v>665</v>
      </c>
      <c r="C538" s="40" t="s">
        <v>20</v>
      </c>
      <c r="D538" s="42">
        <v>2011</v>
      </c>
      <c r="E538" s="51" t="s">
        <v>78</v>
      </c>
      <c r="F538" s="51" t="s">
        <v>92</v>
      </c>
      <c r="G538" s="53" t="str">
        <f>VLOOKUP(F538,Crosswalks!$B$11:$D$34,3)</f>
        <v>Check</v>
      </c>
      <c r="H538" s="53" t="str">
        <f>VLOOKUP(G538,Crosswalks!$A$44:$B$55,2)</f>
        <v>Landscape-Scale Conservation and Managemen</v>
      </c>
    </row>
    <row r="539" spans="1:8" ht="30" x14ac:dyDescent="0.25">
      <c r="A539" s="28" t="s">
        <v>394</v>
      </c>
      <c r="B539" s="40" t="s">
        <v>727</v>
      </c>
      <c r="C539" s="40" t="s">
        <v>27</v>
      </c>
      <c r="D539" s="42">
        <v>2011</v>
      </c>
      <c r="E539" s="51" t="s">
        <v>124</v>
      </c>
      <c r="F539" s="51" t="s">
        <v>83</v>
      </c>
      <c r="G539" s="53">
        <f>VLOOKUP(F539,Crosswalks!$B$11:$D$34,3)</f>
        <v>4</v>
      </c>
      <c r="H539" s="53" t="str">
        <f>VLOOKUP(G539,Crosswalks!$A$44:$B$55,2)</f>
        <v>Nutrition and Childhood Obesity</v>
      </c>
    </row>
    <row r="540" spans="1:8" ht="30" x14ac:dyDescent="0.25">
      <c r="A540" s="28" t="s">
        <v>679</v>
      </c>
      <c r="B540" s="40" t="s">
        <v>638</v>
      </c>
      <c r="C540" s="40" t="s">
        <v>227</v>
      </c>
      <c r="D540" s="42">
        <v>2011</v>
      </c>
      <c r="E540" s="51" t="s">
        <v>78</v>
      </c>
      <c r="F540" s="51" t="s">
        <v>92</v>
      </c>
      <c r="G540" s="53" t="str">
        <f>VLOOKUP(F540,Crosswalks!$B$11:$D$34,3)</f>
        <v>Check</v>
      </c>
      <c r="H540" s="53" t="str">
        <f>VLOOKUP(G540,Crosswalks!$A$44:$B$55,2)</f>
        <v>Landscape-Scale Conservation and Managemen</v>
      </c>
    </row>
    <row r="541" spans="1:8" ht="45" x14ac:dyDescent="0.25">
      <c r="A541" s="28" t="s">
        <v>1073</v>
      </c>
      <c r="B541" s="40" t="s">
        <v>713</v>
      </c>
      <c r="C541" s="40" t="s">
        <v>335</v>
      </c>
      <c r="D541" s="42">
        <v>2011</v>
      </c>
      <c r="E541" s="51" t="s">
        <v>169</v>
      </c>
      <c r="F541" s="51" t="s">
        <v>95</v>
      </c>
      <c r="G541" s="53" t="str">
        <f>VLOOKUP(F541,Crosswalks!$B$11:$D$34,3)</f>
        <v>1d</v>
      </c>
      <c r="H541" s="53" t="str">
        <f>VLOOKUP(G541,Crosswalks!$A$44:$B$55,2)</f>
        <v>Consumer and Industry Outreach, Policy, Markets, and Trade</v>
      </c>
    </row>
    <row r="542" spans="1:8" x14ac:dyDescent="0.25">
      <c r="A542" s="28" t="s">
        <v>224</v>
      </c>
      <c r="B542" s="40" t="s">
        <v>639</v>
      </c>
      <c r="C542" s="40" t="s">
        <v>317</v>
      </c>
      <c r="D542" s="42">
        <v>2011</v>
      </c>
      <c r="E542" s="51" t="s">
        <v>78</v>
      </c>
      <c r="F542" s="51" t="s">
        <v>94</v>
      </c>
      <c r="G542" s="53">
        <f>VLOOKUP(F542,Crosswalks!$B$11:$D$34,3)</f>
        <v>7</v>
      </c>
      <c r="H542" s="53" t="str">
        <f>VLOOKUP(G542,Crosswalks!$A$44:$B$55,2)</f>
        <v>Rural-Urban Interdependence and Prosperity</v>
      </c>
    </row>
    <row r="543" spans="1:8" ht="30" x14ac:dyDescent="0.25">
      <c r="A543" s="28" t="s">
        <v>410</v>
      </c>
      <c r="B543" s="36" t="s">
        <v>709</v>
      </c>
      <c r="C543" s="37" t="s">
        <v>333</v>
      </c>
      <c r="D543" s="38">
        <v>2011</v>
      </c>
      <c r="E543" s="51" t="s">
        <v>78</v>
      </c>
      <c r="F543" s="51" t="s">
        <v>94</v>
      </c>
      <c r="G543" s="53">
        <f>VLOOKUP(F543,Crosswalks!$B$11:$D$34,3)</f>
        <v>7</v>
      </c>
      <c r="H543" s="53" t="str">
        <f>VLOOKUP(G543,Crosswalks!$A$44:$B$55,2)</f>
        <v>Rural-Urban Interdependence and Prosperity</v>
      </c>
    </row>
    <row r="544" spans="1:8" ht="90" x14ac:dyDescent="0.25">
      <c r="A544" s="28" t="s">
        <v>412</v>
      </c>
      <c r="B544" s="39" t="s">
        <v>308</v>
      </c>
      <c r="C544" s="37" t="s">
        <v>336</v>
      </c>
      <c r="D544" s="38">
        <v>2011</v>
      </c>
      <c r="E544" s="51" t="s">
        <v>124</v>
      </c>
      <c r="F544" s="51" t="s">
        <v>96</v>
      </c>
      <c r="G544" s="53" t="str">
        <f>VLOOKUP(F544,Crosswalks!$B$11:$D$34,3)</f>
        <v>Check</v>
      </c>
      <c r="H544" s="53" t="str">
        <f>VLOOKUP(G544,Crosswalks!$A$44:$B$55,2)</f>
        <v>Landscape-Scale Conservation and Managemen</v>
      </c>
    </row>
    <row r="545" spans="1:8" ht="30" x14ac:dyDescent="0.25">
      <c r="A545" s="28" t="s">
        <v>1024</v>
      </c>
      <c r="B545" s="36" t="s">
        <v>725</v>
      </c>
      <c r="C545" s="37" t="s">
        <v>227</v>
      </c>
      <c r="D545" s="38">
        <v>2011</v>
      </c>
      <c r="E545" s="51" t="s">
        <v>124</v>
      </c>
      <c r="F545" s="51" t="s">
        <v>88</v>
      </c>
      <c r="G545" s="53">
        <f>VLOOKUP(F545,Crosswalks!$B$11:$D$34,3)</f>
        <v>5</v>
      </c>
      <c r="H545" s="53" t="str">
        <f>VLOOKUP(G545,Crosswalks!$A$44:$B$55,2)</f>
        <v>Food Safety</v>
      </c>
    </row>
    <row r="546" spans="1:8" ht="30" x14ac:dyDescent="0.25">
      <c r="A546" s="28" t="s">
        <v>1067</v>
      </c>
      <c r="B546" s="36" t="s">
        <v>660</v>
      </c>
      <c r="C546" s="37" t="s">
        <v>331</v>
      </c>
      <c r="D546" s="38">
        <v>2011</v>
      </c>
      <c r="E546" s="51" t="s">
        <v>78</v>
      </c>
      <c r="F546" s="51" t="s">
        <v>81</v>
      </c>
      <c r="G546" s="53" t="str">
        <f>VLOOKUP(F546,Crosswalks!$B$11:$D$34,3)</f>
        <v>Check</v>
      </c>
      <c r="H546" s="53" t="str">
        <f>VLOOKUP(G546,Crosswalks!$A$44:$B$55,2)</f>
        <v>Landscape-Scale Conservation and Managemen</v>
      </c>
    </row>
    <row r="547" spans="1:8" ht="30" x14ac:dyDescent="0.25">
      <c r="A547" s="28" t="s">
        <v>1016</v>
      </c>
      <c r="B547" s="36" t="s">
        <v>714</v>
      </c>
      <c r="C547" s="37" t="s">
        <v>337</v>
      </c>
      <c r="D547" s="38">
        <v>2011</v>
      </c>
      <c r="E547" s="51" t="s">
        <v>169</v>
      </c>
      <c r="F547" s="51" t="s">
        <v>88</v>
      </c>
      <c r="G547" s="53">
        <f>VLOOKUP(F547,Crosswalks!$B$11:$D$34,3)</f>
        <v>5</v>
      </c>
      <c r="H547" s="53" t="str">
        <f>VLOOKUP(G547,Crosswalks!$A$44:$B$55,2)</f>
        <v>Food Safety</v>
      </c>
    </row>
    <row r="548" spans="1:8" ht="30" x14ac:dyDescent="0.25">
      <c r="A548" s="28" t="s">
        <v>409</v>
      </c>
      <c r="B548" s="36" t="s">
        <v>664</v>
      </c>
      <c r="C548" s="37" t="s">
        <v>327</v>
      </c>
      <c r="D548" s="38">
        <v>2011</v>
      </c>
      <c r="E548" s="51" t="s">
        <v>78</v>
      </c>
      <c r="F548" s="51" t="s">
        <v>92</v>
      </c>
      <c r="G548" s="53" t="str">
        <f>VLOOKUP(F548,Crosswalks!$B$11:$D$34,3)</f>
        <v>Check</v>
      </c>
      <c r="H548" s="53" t="str">
        <f>VLOOKUP(G548,Crosswalks!$A$44:$B$55,2)</f>
        <v>Landscape-Scale Conservation and Managemen</v>
      </c>
    </row>
    <row r="549" spans="1:8" ht="30" x14ac:dyDescent="0.25">
      <c r="A549" s="28" t="s">
        <v>397</v>
      </c>
      <c r="B549" s="36" t="s">
        <v>1039</v>
      </c>
      <c r="C549" s="37" t="s">
        <v>20</v>
      </c>
      <c r="D549" s="38">
        <v>2011</v>
      </c>
      <c r="E549" s="51" t="s">
        <v>78</v>
      </c>
      <c r="F549" s="51" t="s">
        <v>85</v>
      </c>
      <c r="G549" s="53" t="str">
        <f>VLOOKUP(F549,Crosswalks!$B$11:$D$34,3)</f>
        <v>1D</v>
      </c>
      <c r="H549" s="53" t="str">
        <f>VLOOKUP(G549,Crosswalks!$A$44:$B$55,2)</f>
        <v>Consumer and Industry Outreach, Policy, Markets, and Trade</v>
      </c>
    </row>
    <row r="550" spans="1:8" ht="30" x14ac:dyDescent="0.25">
      <c r="A550" s="28" t="s">
        <v>1069</v>
      </c>
      <c r="B550" s="36" t="s">
        <v>641</v>
      </c>
      <c r="C550" s="37" t="s">
        <v>230</v>
      </c>
      <c r="D550" s="38">
        <v>2011</v>
      </c>
      <c r="E550" s="51" t="s">
        <v>78</v>
      </c>
      <c r="F550" s="51" t="s">
        <v>84</v>
      </c>
      <c r="G550" s="53" t="str">
        <f>VLOOKUP(F550,Crosswalks!$B$11:$D$34,3)</f>
        <v>1D</v>
      </c>
      <c r="H550" s="53" t="str">
        <f>VLOOKUP(G550,Crosswalks!$A$44:$B$55,2)</f>
        <v>Consumer and Industry Outreach, Policy, Markets, and Trade</v>
      </c>
    </row>
    <row r="551" spans="1:8" ht="30" x14ac:dyDescent="0.25">
      <c r="A551" s="28" t="s">
        <v>678</v>
      </c>
      <c r="B551" s="36" t="s">
        <v>635</v>
      </c>
      <c r="C551" s="37" t="s">
        <v>326</v>
      </c>
      <c r="D551" s="38">
        <v>2011</v>
      </c>
      <c r="E551" s="51" t="s">
        <v>78</v>
      </c>
      <c r="F551" s="51" t="s">
        <v>81</v>
      </c>
      <c r="G551" s="53" t="str">
        <f>VLOOKUP(F551,Crosswalks!$B$11:$D$34,3)</f>
        <v>Check</v>
      </c>
      <c r="H551" s="53" t="str">
        <f>VLOOKUP(G551,Crosswalks!$A$44:$B$55,2)</f>
        <v>Landscape-Scale Conservation and Managemen</v>
      </c>
    </row>
    <row r="552" spans="1:8" ht="30" x14ac:dyDescent="0.25">
      <c r="A552" s="28" t="s">
        <v>387</v>
      </c>
      <c r="B552" s="36" t="s">
        <v>720</v>
      </c>
      <c r="C552" s="37" t="s">
        <v>61</v>
      </c>
      <c r="D552" s="38">
        <v>2011</v>
      </c>
      <c r="E552" s="51" t="s">
        <v>389</v>
      </c>
      <c r="F552" s="51" t="s">
        <v>91</v>
      </c>
      <c r="G552" s="53" t="str">
        <f>VLOOKUP(F552,Crosswalks!$B$11:$D$34,3)</f>
        <v>1A</v>
      </c>
      <c r="H552" s="53" t="str">
        <f>VLOOKUP(G552,Crosswalks!$A$44:$B$55,2)</f>
        <v>Crop and Animal Production</v>
      </c>
    </row>
    <row r="553" spans="1:8" ht="45" x14ac:dyDescent="0.25">
      <c r="A553" s="28" t="s">
        <v>1072</v>
      </c>
      <c r="B553" s="36" t="s">
        <v>657</v>
      </c>
      <c r="C553" s="37" t="s">
        <v>325</v>
      </c>
      <c r="D553" s="38">
        <v>2011</v>
      </c>
      <c r="E553" s="51" t="s">
        <v>78</v>
      </c>
      <c r="F553" s="51" t="s">
        <v>94</v>
      </c>
      <c r="G553" s="53">
        <f>VLOOKUP(F553,Crosswalks!$B$11:$D$34,3)</f>
        <v>7</v>
      </c>
      <c r="H553" s="53" t="str">
        <f>VLOOKUP(G553,Crosswalks!$A$44:$B$55,2)</f>
        <v>Rural-Urban Interdependence and Prosperity</v>
      </c>
    </row>
    <row r="554" spans="1:8" ht="30" x14ac:dyDescent="0.25">
      <c r="A554" s="28" t="s">
        <v>1004</v>
      </c>
      <c r="B554" s="36" t="s">
        <v>712</v>
      </c>
      <c r="C554" s="37" t="s">
        <v>329</v>
      </c>
      <c r="D554" s="38">
        <v>2011</v>
      </c>
      <c r="E554" s="51" t="s">
        <v>169</v>
      </c>
      <c r="F554" s="51" t="s">
        <v>95</v>
      </c>
      <c r="G554" s="53" t="str">
        <f>VLOOKUP(F554,Crosswalks!$B$11:$D$34,3)</f>
        <v>1d</v>
      </c>
      <c r="H554" s="53" t="str">
        <f>VLOOKUP(G554,Crosswalks!$A$44:$B$55,2)</f>
        <v>Consumer and Industry Outreach, Policy, Markets, and Trade</v>
      </c>
    </row>
    <row r="555" spans="1:8" ht="45" x14ac:dyDescent="0.25">
      <c r="A555" s="28" t="s">
        <v>411</v>
      </c>
      <c r="B555" s="36" t="s">
        <v>307</v>
      </c>
      <c r="C555" s="37" t="s">
        <v>336</v>
      </c>
      <c r="D555" s="38">
        <v>2011</v>
      </c>
      <c r="E555" s="51" t="s">
        <v>124</v>
      </c>
      <c r="F555" s="51" t="s">
        <v>83</v>
      </c>
      <c r="G555" s="53">
        <f>VLOOKUP(F555,Crosswalks!$B$11:$D$34,3)</f>
        <v>4</v>
      </c>
      <c r="H555" s="53" t="str">
        <f>VLOOKUP(G555,Crosswalks!$A$44:$B$55,2)</f>
        <v>Nutrition and Childhood Obesity</v>
      </c>
    </row>
    <row r="556" spans="1:8" ht="45" x14ac:dyDescent="0.25">
      <c r="A556" s="28" t="s">
        <v>1015</v>
      </c>
      <c r="B556" s="36" t="s">
        <v>306</v>
      </c>
      <c r="C556" s="37" t="s">
        <v>46</v>
      </c>
      <c r="D556" s="38">
        <v>2011</v>
      </c>
      <c r="E556" s="51" t="s">
        <v>124</v>
      </c>
      <c r="F556" s="51" t="s">
        <v>83</v>
      </c>
      <c r="G556" s="53">
        <f>VLOOKUP(F556,Crosswalks!$B$11:$D$34,3)</f>
        <v>4</v>
      </c>
      <c r="H556" s="53" t="str">
        <f>VLOOKUP(G556,Crosswalks!$A$44:$B$55,2)</f>
        <v>Nutrition and Childhood Obesity</v>
      </c>
    </row>
    <row r="557" spans="1:8" x14ac:dyDescent="0.25">
      <c r="A557" s="28" t="s">
        <v>674</v>
      </c>
      <c r="B557" s="36" t="s">
        <v>694</v>
      </c>
      <c r="C557" s="37" t="s">
        <v>229</v>
      </c>
      <c r="D557" s="38">
        <v>2011</v>
      </c>
      <c r="E557" s="51" t="s">
        <v>78</v>
      </c>
      <c r="F557" s="51" t="s">
        <v>92</v>
      </c>
      <c r="G557" s="53" t="str">
        <f>VLOOKUP(F557,Crosswalks!$B$11:$D$34,3)</f>
        <v>Check</v>
      </c>
      <c r="H557" s="53" t="str">
        <f>VLOOKUP(G557,Crosswalks!$A$44:$B$55,2)</f>
        <v>Landscape-Scale Conservation and Managemen</v>
      </c>
    </row>
    <row r="558" spans="1:8" x14ac:dyDescent="0.25">
      <c r="A558" s="28" t="s">
        <v>681</v>
      </c>
      <c r="B558" s="36" t="s">
        <v>656</v>
      </c>
      <c r="C558" s="37" t="s">
        <v>332</v>
      </c>
      <c r="D558" s="38">
        <v>2011</v>
      </c>
      <c r="E558" s="51" t="s">
        <v>78</v>
      </c>
      <c r="F558" s="51" t="s">
        <v>94</v>
      </c>
      <c r="G558" s="53">
        <f>VLOOKUP(F558,Crosswalks!$B$11:$D$34,3)</f>
        <v>7</v>
      </c>
      <c r="H558" s="53" t="str">
        <f>VLOOKUP(G558,Crosswalks!$A$44:$B$55,2)</f>
        <v>Rural-Urban Interdependence and Prosperity</v>
      </c>
    </row>
    <row r="559" spans="1:8" ht="45" x14ac:dyDescent="0.25">
      <c r="A559" s="28" t="s">
        <v>117</v>
      </c>
      <c r="B559" s="36" t="s">
        <v>536</v>
      </c>
      <c r="C559" s="37" t="s">
        <v>313</v>
      </c>
      <c r="D559" s="38">
        <v>2011</v>
      </c>
      <c r="E559" s="51" t="s">
        <v>124</v>
      </c>
      <c r="F559" s="51" t="s">
        <v>83</v>
      </c>
      <c r="G559" s="53">
        <f>VLOOKUP(F559,Crosswalks!$B$11:$D$34,3)</f>
        <v>4</v>
      </c>
      <c r="H559" s="53" t="str">
        <f>VLOOKUP(G559,Crosswalks!$A$44:$B$55,2)</f>
        <v>Nutrition and Childhood Obesity</v>
      </c>
    </row>
    <row r="560" spans="1:8" ht="30" x14ac:dyDescent="0.25">
      <c r="A560" s="28" t="s">
        <v>676</v>
      </c>
      <c r="B560" s="36" t="s">
        <v>632</v>
      </c>
      <c r="C560" s="37" t="s">
        <v>309</v>
      </c>
      <c r="D560" s="38">
        <v>2011</v>
      </c>
      <c r="E560" s="51" t="s">
        <v>78</v>
      </c>
      <c r="F560" s="51" t="s">
        <v>79</v>
      </c>
      <c r="G560" s="53" t="str">
        <f>VLOOKUP(F560,Crosswalks!$B$11:$D$34,3)</f>
        <v>Check</v>
      </c>
      <c r="H560" s="53" t="str">
        <f>VLOOKUP(G560,Crosswalks!$A$44:$B$55,2)</f>
        <v>Landscape-Scale Conservation and Managemen</v>
      </c>
    </row>
    <row r="561" spans="1:8" ht="30" x14ac:dyDescent="0.25">
      <c r="A561" s="28" t="s">
        <v>979</v>
      </c>
      <c r="B561" s="36" t="s">
        <v>633</v>
      </c>
      <c r="C561" s="37" t="s">
        <v>61</v>
      </c>
      <c r="D561" s="38">
        <v>2011</v>
      </c>
      <c r="E561" s="51" t="s">
        <v>78</v>
      </c>
      <c r="F561" s="51" t="s">
        <v>85</v>
      </c>
      <c r="G561" s="53" t="str">
        <f>VLOOKUP(F561,Crosswalks!$B$11:$D$34,3)</f>
        <v>1D</v>
      </c>
      <c r="H561" s="53" t="str">
        <f>VLOOKUP(G561,Crosswalks!$A$44:$B$55,2)</f>
        <v>Consumer and Industry Outreach, Policy, Markets, and Trade</v>
      </c>
    </row>
    <row r="562" spans="1:8" ht="30" x14ac:dyDescent="0.25">
      <c r="A562" s="28" t="s">
        <v>1070</v>
      </c>
      <c r="B562" s="36" t="s">
        <v>662</v>
      </c>
      <c r="C562" s="37" t="s">
        <v>230</v>
      </c>
      <c r="D562" s="38">
        <v>2011</v>
      </c>
      <c r="E562" s="51" t="s">
        <v>78</v>
      </c>
      <c r="F562" s="51" t="s">
        <v>157</v>
      </c>
      <c r="G562" s="53" t="str">
        <f>VLOOKUP(F562,Crosswalks!$B$11:$D$34,3)</f>
        <v>1D</v>
      </c>
      <c r="H562" s="53" t="str">
        <f>VLOOKUP(G562,Crosswalks!$A$44:$B$55,2)</f>
        <v>Consumer and Industry Outreach, Policy, Markets, and Trade</v>
      </c>
    </row>
    <row r="563" spans="1:8" ht="30" x14ac:dyDescent="0.25">
      <c r="A563" s="28" t="s">
        <v>398</v>
      </c>
      <c r="B563" s="36" t="s">
        <v>640</v>
      </c>
      <c r="C563" s="37" t="s">
        <v>20</v>
      </c>
      <c r="D563" s="38">
        <v>2011</v>
      </c>
      <c r="E563" s="51" t="s">
        <v>78</v>
      </c>
      <c r="F563" s="51" t="s">
        <v>92</v>
      </c>
      <c r="G563" s="53" t="str">
        <f>VLOOKUP(F563,Crosswalks!$B$11:$D$34,3)</f>
        <v>Check</v>
      </c>
      <c r="H563" s="53" t="str">
        <f>VLOOKUP(G563,Crosswalks!$A$44:$B$55,2)</f>
        <v>Landscape-Scale Conservation and Managemen</v>
      </c>
    </row>
    <row r="564" spans="1:8" ht="45" x14ac:dyDescent="0.25">
      <c r="A564" s="28" t="s">
        <v>704</v>
      </c>
      <c r="B564" s="36" t="s">
        <v>666</v>
      </c>
      <c r="C564" s="37" t="s">
        <v>2</v>
      </c>
      <c r="D564" s="38">
        <v>2011</v>
      </c>
      <c r="E564" s="51" t="s">
        <v>78</v>
      </c>
      <c r="F564" s="51" t="s">
        <v>92</v>
      </c>
      <c r="G564" s="53" t="str">
        <f>VLOOKUP(F564,Crosswalks!$B$11:$D$34,3)</f>
        <v>Check</v>
      </c>
      <c r="H564" s="53" t="str">
        <f>VLOOKUP(G564,Crosswalks!$A$44:$B$55,2)</f>
        <v>Landscape-Scale Conservation and Managemen</v>
      </c>
    </row>
    <row r="565" spans="1:8" ht="30" x14ac:dyDescent="0.25">
      <c r="A565" s="28" t="s">
        <v>1002</v>
      </c>
      <c r="B565" s="36" t="s">
        <v>643</v>
      </c>
      <c r="C565" s="37" t="s">
        <v>321</v>
      </c>
      <c r="D565" s="38">
        <v>2011</v>
      </c>
      <c r="E565" s="51" t="s">
        <v>78</v>
      </c>
      <c r="F565" s="51" t="s">
        <v>94</v>
      </c>
      <c r="G565" s="53">
        <f>VLOOKUP(F565,Crosswalks!$B$11:$D$34,3)</f>
        <v>7</v>
      </c>
      <c r="H565" s="53" t="str">
        <f>VLOOKUP(G565,Crosswalks!$A$44:$B$55,2)</f>
        <v>Rural-Urban Interdependence and Prosperity</v>
      </c>
    </row>
    <row r="566" spans="1:8" ht="30" x14ac:dyDescent="0.25">
      <c r="A566" s="28" t="s">
        <v>1017</v>
      </c>
      <c r="B566" s="36" t="s">
        <v>715</v>
      </c>
      <c r="C566" s="37" t="s">
        <v>312</v>
      </c>
      <c r="D566" s="38">
        <v>2011</v>
      </c>
      <c r="E566" s="51" t="s">
        <v>169</v>
      </c>
      <c r="F566" s="51" t="s">
        <v>89</v>
      </c>
      <c r="G566" s="53" t="str">
        <f>VLOOKUP(F566,Crosswalks!$B$11:$D$34,3)</f>
        <v>1D</v>
      </c>
      <c r="H566" s="53" t="str">
        <f>VLOOKUP(G566,Crosswalks!$A$44:$B$55,2)</f>
        <v>Consumer and Industry Outreach, Policy, Markets, and Trade</v>
      </c>
    </row>
    <row r="567" spans="1:8" ht="30" x14ac:dyDescent="0.25">
      <c r="A567" s="28" t="s">
        <v>1076</v>
      </c>
      <c r="B567" s="36" t="s">
        <v>726</v>
      </c>
      <c r="C567" s="37" t="s">
        <v>334</v>
      </c>
      <c r="D567" s="38">
        <v>2011</v>
      </c>
      <c r="E567" s="51" t="s">
        <v>124</v>
      </c>
      <c r="F567" s="51" t="s">
        <v>94</v>
      </c>
      <c r="G567" s="53">
        <f>VLOOKUP(F567,Crosswalks!$B$11:$D$34,3)</f>
        <v>7</v>
      </c>
      <c r="H567" s="53" t="str">
        <f>VLOOKUP(G567,Crosswalks!$A$44:$B$55,2)</f>
        <v>Rural-Urban Interdependence and Prosperity</v>
      </c>
    </row>
    <row r="568" spans="1:8" ht="30" x14ac:dyDescent="0.25">
      <c r="A568" s="28" t="s">
        <v>400</v>
      </c>
      <c r="B568" s="36" t="s">
        <v>721</v>
      </c>
      <c r="C568" s="37" t="s">
        <v>46</v>
      </c>
      <c r="D568" s="38">
        <v>2011</v>
      </c>
      <c r="E568" s="51" t="s">
        <v>124</v>
      </c>
      <c r="F568" s="51" t="s">
        <v>83</v>
      </c>
      <c r="G568" s="53">
        <f>VLOOKUP(F568,Crosswalks!$B$11:$D$34,3)</f>
        <v>4</v>
      </c>
      <c r="H568" s="53" t="str">
        <f>VLOOKUP(G568,Crosswalks!$A$44:$B$55,2)</f>
        <v>Nutrition and Childhood Obesity</v>
      </c>
    </row>
    <row r="569" spans="1:8" x14ac:dyDescent="0.25">
      <c r="A569" s="28" t="s">
        <v>399</v>
      </c>
      <c r="B569" s="36" t="s">
        <v>698</v>
      </c>
      <c r="C569" s="37" t="s">
        <v>314</v>
      </c>
      <c r="D569" s="38">
        <v>2011</v>
      </c>
      <c r="E569" s="51" t="s">
        <v>169</v>
      </c>
      <c r="F569" s="51" t="s">
        <v>95</v>
      </c>
      <c r="G569" s="53" t="str">
        <f>VLOOKUP(F569,Crosswalks!$B$11:$D$34,3)</f>
        <v>1d</v>
      </c>
      <c r="H569" s="53" t="str">
        <f>VLOOKUP(G569,Crosswalks!$A$44:$B$55,2)</f>
        <v>Consumer and Industry Outreach, Policy, Markets, and Trade</v>
      </c>
    </row>
    <row r="570" spans="1:8" x14ac:dyDescent="0.25">
      <c r="A570" s="28" t="s">
        <v>1070</v>
      </c>
      <c r="B570" s="36" t="s">
        <v>644</v>
      </c>
      <c r="C570" s="37" t="s">
        <v>330</v>
      </c>
      <c r="D570" s="38">
        <v>2011</v>
      </c>
      <c r="E570" s="51" t="s">
        <v>78</v>
      </c>
      <c r="F570" s="51" t="s">
        <v>94</v>
      </c>
      <c r="G570" s="53">
        <f>VLOOKUP(F570,Crosswalks!$B$11:$D$34,3)</f>
        <v>7</v>
      </c>
      <c r="H570" s="53" t="str">
        <f>VLOOKUP(G570,Crosswalks!$A$44:$B$55,2)</f>
        <v>Rural-Urban Interdependence and Prosperity</v>
      </c>
    </row>
    <row r="571" spans="1:8" ht="30" x14ac:dyDescent="0.25">
      <c r="A571" s="28" t="s">
        <v>684</v>
      </c>
      <c r="B571" s="36" t="s">
        <v>697</v>
      </c>
      <c r="C571" s="37" t="s">
        <v>3</v>
      </c>
      <c r="D571" s="38">
        <v>2011</v>
      </c>
      <c r="E571" s="51" t="s">
        <v>169</v>
      </c>
      <c r="F571" s="51" t="s">
        <v>83</v>
      </c>
      <c r="G571" s="53">
        <f>VLOOKUP(F571,Crosswalks!$B$11:$D$34,3)</f>
        <v>4</v>
      </c>
      <c r="H571" s="53" t="str">
        <f>VLOOKUP(G571,Crosswalks!$A$44:$B$55,2)</f>
        <v>Nutrition and Childhood Obesity</v>
      </c>
    </row>
    <row r="572" spans="1:8" ht="30" x14ac:dyDescent="0.25">
      <c r="A572" s="28" t="s">
        <v>186</v>
      </c>
      <c r="B572" s="36" t="s">
        <v>729</v>
      </c>
      <c r="C572" s="37" t="s">
        <v>106</v>
      </c>
      <c r="D572" s="38">
        <v>2011</v>
      </c>
      <c r="E572" s="51" t="s">
        <v>169</v>
      </c>
      <c r="F572" s="51" t="s">
        <v>90</v>
      </c>
      <c r="G572" s="53" t="str">
        <f>VLOOKUP(F572,Crosswalks!$B$11:$D$34,3)</f>
        <v>1D</v>
      </c>
      <c r="H572" s="53" t="str">
        <f>VLOOKUP(G572,Crosswalks!$A$44:$B$55,2)</f>
        <v>Consumer and Industry Outreach, Policy, Markets, and Trade</v>
      </c>
    </row>
    <row r="573" spans="1:8" ht="30" x14ac:dyDescent="0.25">
      <c r="A573" s="28" t="s">
        <v>407</v>
      </c>
      <c r="B573" s="36" t="s">
        <v>722</v>
      </c>
      <c r="C573" s="37" t="s">
        <v>323</v>
      </c>
      <c r="D573" s="38">
        <v>2011</v>
      </c>
      <c r="E573" s="51" t="s">
        <v>124</v>
      </c>
      <c r="F573" s="51" t="s">
        <v>83</v>
      </c>
      <c r="G573" s="53">
        <f>VLOOKUP(F573,Crosswalks!$B$11:$D$34,3)</f>
        <v>4</v>
      </c>
      <c r="H573" s="53" t="str">
        <f>VLOOKUP(G573,Crosswalks!$A$44:$B$55,2)</f>
        <v>Nutrition and Childhood Obesity</v>
      </c>
    </row>
    <row r="574" spans="1:8" ht="30" x14ac:dyDescent="0.25">
      <c r="A574" s="50" t="s">
        <v>766</v>
      </c>
      <c r="B574" s="36" t="s">
        <v>817</v>
      </c>
      <c r="C574" s="37" t="s">
        <v>281</v>
      </c>
      <c r="D574" s="38">
        <v>2010</v>
      </c>
      <c r="E574" s="51" t="s">
        <v>169</v>
      </c>
      <c r="F574" s="51" t="s">
        <v>96</v>
      </c>
      <c r="G574" s="53" t="str">
        <f>VLOOKUP(F574,Crosswalks!$B$11:$D$34,3)</f>
        <v>Check</v>
      </c>
      <c r="H574" s="53" t="str">
        <f>VLOOKUP(G574,Crosswalks!$A$44:$B$55,2)</f>
        <v>Landscape-Scale Conservation and Managemen</v>
      </c>
    </row>
    <row r="575" spans="1:8" ht="45" x14ac:dyDescent="0.25">
      <c r="A575" s="50" t="s">
        <v>2752</v>
      </c>
      <c r="B575" s="36" t="s">
        <v>806</v>
      </c>
      <c r="C575" s="37" t="s">
        <v>342</v>
      </c>
      <c r="D575" s="38">
        <v>2010</v>
      </c>
      <c r="E575" s="51" t="s">
        <v>169</v>
      </c>
      <c r="F575" s="51" t="s">
        <v>95</v>
      </c>
      <c r="G575" s="53" t="str">
        <f>VLOOKUP(F575,Crosswalks!$B$11:$D$34,3)</f>
        <v>1d</v>
      </c>
      <c r="H575" s="53" t="str">
        <f>VLOOKUP(G575,Crosswalks!$A$44:$B$55,2)</f>
        <v>Consumer and Industry Outreach, Policy, Markets, and Trade</v>
      </c>
    </row>
    <row r="576" spans="1:8" x14ac:dyDescent="0.25">
      <c r="A576" s="50" t="s">
        <v>759</v>
      </c>
      <c r="B576" s="36" t="s">
        <v>791</v>
      </c>
      <c r="C576" s="37" t="s">
        <v>330</v>
      </c>
      <c r="D576" s="38">
        <v>2010</v>
      </c>
      <c r="E576" s="51" t="s">
        <v>78</v>
      </c>
      <c r="F576" s="51" t="s">
        <v>94</v>
      </c>
      <c r="G576" s="53">
        <f>VLOOKUP(F576,Crosswalks!$B$11:$D$34,3)</f>
        <v>7</v>
      </c>
      <c r="H576" s="53" t="str">
        <f>VLOOKUP(G576,Crosswalks!$A$44:$B$55,2)</f>
        <v>Rural-Urban Interdependence and Prosperity</v>
      </c>
    </row>
    <row r="577" spans="1:8" x14ac:dyDescent="0.25">
      <c r="A577" s="50" t="s">
        <v>1008</v>
      </c>
      <c r="B577" s="36" t="s">
        <v>803</v>
      </c>
      <c r="C577" s="59" t="s">
        <v>477</v>
      </c>
      <c r="D577" s="38">
        <v>2010</v>
      </c>
      <c r="E577" s="51" t="s">
        <v>169</v>
      </c>
      <c r="F577" s="51" t="s">
        <v>96</v>
      </c>
      <c r="G577" s="53" t="str">
        <f>VLOOKUP(F577,Crosswalks!$B$11:$D$34,3)</f>
        <v>Check</v>
      </c>
      <c r="H577" s="53" t="str">
        <f>VLOOKUP(G577,Crosswalks!$A$44:$B$55,2)</f>
        <v>Landscape-Scale Conservation and Managemen</v>
      </c>
    </row>
    <row r="578" spans="1:8" ht="45" x14ac:dyDescent="0.25">
      <c r="A578" s="50" t="s">
        <v>1077</v>
      </c>
      <c r="B578" s="36" t="s">
        <v>827</v>
      </c>
      <c r="C578" s="37" t="s">
        <v>10</v>
      </c>
      <c r="D578" s="38">
        <v>2010</v>
      </c>
      <c r="E578" s="51" t="s">
        <v>124</v>
      </c>
      <c r="F578" s="51" t="s">
        <v>96</v>
      </c>
      <c r="G578" s="53" t="str">
        <f>VLOOKUP(F578,Crosswalks!$B$11:$D$34,3)</f>
        <v>Check</v>
      </c>
      <c r="H578" s="53" t="str">
        <f>VLOOKUP(G578,Crosswalks!$A$44:$B$55,2)</f>
        <v>Landscape-Scale Conservation and Managemen</v>
      </c>
    </row>
    <row r="579" spans="1:8" ht="30" x14ac:dyDescent="0.25">
      <c r="A579" s="50" t="s">
        <v>2774</v>
      </c>
      <c r="B579" s="36" t="s">
        <v>792</v>
      </c>
      <c r="C579" s="37" t="s">
        <v>330</v>
      </c>
      <c r="D579" s="38">
        <v>2010</v>
      </c>
      <c r="E579" s="51" t="s">
        <v>78</v>
      </c>
      <c r="F579" s="51" t="s">
        <v>94</v>
      </c>
      <c r="G579" s="53">
        <f>VLOOKUP(F579,Crosswalks!$B$11:$D$34,3)</f>
        <v>7</v>
      </c>
      <c r="H579" s="53" t="str">
        <f>VLOOKUP(G579,Crosswalks!$A$44:$B$55,2)</f>
        <v>Rural-Urban Interdependence and Prosperity</v>
      </c>
    </row>
    <row r="580" spans="1:8" ht="30" x14ac:dyDescent="0.25">
      <c r="A580" s="50" t="s">
        <v>702</v>
      </c>
      <c r="B580" s="36" t="s">
        <v>740</v>
      </c>
      <c r="C580" s="37" t="s">
        <v>20</v>
      </c>
      <c r="D580" s="38">
        <v>2010</v>
      </c>
      <c r="E580" s="51" t="s">
        <v>78</v>
      </c>
      <c r="F580" s="51" t="s">
        <v>92</v>
      </c>
      <c r="G580" s="53" t="str">
        <f>VLOOKUP(F580,Crosswalks!$B$11:$D$34,3)</f>
        <v>Check</v>
      </c>
      <c r="H580" s="53" t="str">
        <f>VLOOKUP(G580,Crosswalks!$A$44:$B$55,2)</f>
        <v>Landscape-Scale Conservation and Managemen</v>
      </c>
    </row>
    <row r="581" spans="1:8" ht="30" x14ac:dyDescent="0.25">
      <c r="A581" s="50" t="s">
        <v>686</v>
      </c>
      <c r="B581" s="36" t="s">
        <v>787</v>
      </c>
      <c r="C581" s="37" t="s">
        <v>262</v>
      </c>
      <c r="D581" s="38">
        <v>2010</v>
      </c>
      <c r="E581" s="51" t="s">
        <v>78</v>
      </c>
      <c r="F581" s="51" t="s">
        <v>91</v>
      </c>
      <c r="G581" s="53" t="str">
        <f>VLOOKUP(F581,Crosswalks!$B$11:$D$34,3)</f>
        <v>1A</v>
      </c>
      <c r="H581" s="53" t="str">
        <f>VLOOKUP(G581,Crosswalks!$A$44:$B$55,2)</f>
        <v>Crop and Animal Production</v>
      </c>
    </row>
    <row r="582" spans="1:8" ht="30" x14ac:dyDescent="0.25">
      <c r="A582" s="50" t="s">
        <v>2767</v>
      </c>
      <c r="B582" s="36" t="s">
        <v>754</v>
      </c>
      <c r="C582" s="37" t="s">
        <v>319</v>
      </c>
      <c r="D582" s="38">
        <v>2010</v>
      </c>
      <c r="E582" s="51" t="s">
        <v>78</v>
      </c>
      <c r="F582" s="51" t="s">
        <v>91</v>
      </c>
      <c r="G582" s="53" t="str">
        <f>VLOOKUP(F582,Crosswalks!$B$11:$D$34,3)</f>
        <v>1A</v>
      </c>
      <c r="H582" s="53" t="str">
        <f>VLOOKUP(G582,Crosswalks!$A$44:$B$55,2)</f>
        <v>Crop and Animal Production</v>
      </c>
    </row>
    <row r="583" spans="1:8" ht="30" x14ac:dyDescent="0.25">
      <c r="A583" s="50" t="s">
        <v>856</v>
      </c>
      <c r="B583" s="36" t="s">
        <v>789</v>
      </c>
      <c r="C583" s="37" t="s">
        <v>2745</v>
      </c>
      <c r="D583" s="38">
        <v>2010</v>
      </c>
      <c r="E583" s="51" t="s">
        <v>78</v>
      </c>
      <c r="F583" s="51" t="s">
        <v>93</v>
      </c>
      <c r="G583" s="53" t="str">
        <f>VLOOKUP(F583,Crosswalks!$B$11:$D$34,3)</f>
        <v>Check</v>
      </c>
      <c r="H583" s="53" t="str">
        <f>VLOOKUP(G583,Crosswalks!$A$44:$B$55,2)</f>
        <v>Landscape-Scale Conservation and Managemen</v>
      </c>
    </row>
    <row r="584" spans="1:8" ht="30" x14ac:dyDescent="0.25">
      <c r="A584" s="50" t="s">
        <v>681</v>
      </c>
      <c r="B584" s="36" t="s">
        <v>742</v>
      </c>
      <c r="C584" s="37" t="s">
        <v>20</v>
      </c>
      <c r="D584" s="38">
        <v>2010</v>
      </c>
      <c r="E584" s="51" t="s">
        <v>78</v>
      </c>
      <c r="F584" s="51" t="s">
        <v>94</v>
      </c>
      <c r="G584" s="53">
        <f>VLOOKUP(F584,Crosswalks!$B$11:$D$34,3)</f>
        <v>7</v>
      </c>
      <c r="H584" s="53" t="str">
        <f>VLOOKUP(G584,Crosswalks!$A$44:$B$55,2)</f>
        <v>Rural-Urban Interdependence and Prosperity</v>
      </c>
    </row>
    <row r="585" spans="1:8" ht="30" x14ac:dyDescent="0.25">
      <c r="A585" s="50" t="s">
        <v>197</v>
      </c>
      <c r="B585" s="36" t="s">
        <v>730</v>
      </c>
      <c r="C585" s="37" t="s">
        <v>3</v>
      </c>
      <c r="D585" s="38">
        <v>2010</v>
      </c>
      <c r="E585" s="51" t="s">
        <v>391</v>
      </c>
      <c r="F585" s="51" t="s">
        <v>79</v>
      </c>
      <c r="G585" s="53" t="str">
        <f>VLOOKUP(F585,Crosswalks!$B$11:$D$34,3)</f>
        <v>Check</v>
      </c>
      <c r="H585" s="53" t="str">
        <f>VLOOKUP(G585,Crosswalks!$A$44:$B$55,2)</f>
        <v>Landscape-Scale Conservation and Managemen</v>
      </c>
    </row>
    <row r="586" spans="1:8" ht="45" x14ac:dyDescent="0.25">
      <c r="A586" s="50" t="s">
        <v>683</v>
      </c>
      <c r="B586" s="36" t="s">
        <v>800</v>
      </c>
      <c r="C586" s="37" t="s">
        <v>10</v>
      </c>
      <c r="D586" s="38">
        <v>2010</v>
      </c>
      <c r="E586" s="51" t="s">
        <v>169</v>
      </c>
      <c r="F586" s="51" t="s">
        <v>93</v>
      </c>
      <c r="G586" s="53" t="str">
        <f>VLOOKUP(F586,Crosswalks!$B$11:$D$34,3)</f>
        <v>Check</v>
      </c>
      <c r="H586" s="53" t="str">
        <f>VLOOKUP(G586,Crosswalks!$A$44:$B$55,2)</f>
        <v>Landscape-Scale Conservation and Managemen</v>
      </c>
    </row>
    <row r="587" spans="1:8" ht="45" x14ac:dyDescent="0.25">
      <c r="A587" s="50" t="s">
        <v>2751</v>
      </c>
      <c r="B587" s="36" t="s">
        <v>805</v>
      </c>
      <c r="C587" s="37" t="s">
        <v>2746</v>
      </c>
      <c r="D587" s="38">
        <v>2010</v>
      </c>
      <c r="E587" s="51" t="s">
        <v>169</v>
      </c>
      <c r="F587" s="51" t="s">
        <v>92</v>
      </c>
      <c r="G587" s="53" t="str">
        <f>VLOOKUP(F587,Crosswalks!$B$11:$D$34,3)</f>
        <v>Check</v>
      </c>
      <c r="H587" s="53" t="str">
        <f>VLOOKUP(G587,Crosswalks!$A$44:$B$55,2)</f>
        <v>Landscape-Scale Conservation and Managemen</v>
      </c>
    </row>
    <row r="588" spans="1:8" x14ac:dyDescent="0.25">
      <c r="A588" s="50" t="s">
        <v>701</v>
      </c>
      <c r="B588" s="36" t="s">
        <v>739</v>
      </c>
      <c r="C588" s="37" t="s">
        <v>20</v>
      </c>
      <c r="D588" s="38">
        <v>2010</v>
      </c>
      <c r="E588" s="51" t="s">
        <v>78</v>
      </c>
      <c r="F588" s="51" t="s">
        <v>79</v>
      </c>
      <c r="G588" s="53" t="str">
        <f>VLOOKUP(F588,Crosswalks!$B$11:$D$34,3)</f>
        <v>Check</v>
      </c>
      <c r="H588" s="53" t="str">
        <f>VLOOKUP(G588,Crosswalks!$A$44:$B$55,2)</f>
        <v>Landscape-Scale Conservation and Managemen</v>
      </c>
    </row>
    <row r="589" spans="1:8" ht="30" x14ac:dyDescent="0.25">
      <c r="A589" s="50" t="s">
        <v>117</v>
      </c>
      <c r="B589" s="36" t="s">
        <v>832</v>
      </c>
      <c r="C589" s="37" t="s">
        <v>20</v>
      </c>
      <c r="D589" s="38">
        <v>2010</v>
      </c>
      <c r="E589" s="51" t="s">
        <v>124</v>
      </c>
      <c r="F589" s="51" t="s">
        <v>83</v>
      </c>
      <c r="G589" s="53">
        <f>VLOOKUP(F589,Crosswalks!$B$11:$D$34,3)</f>
        <v>4</v>
      </c>
      <c r="H589" s="53" t="str">
        <f>VLOOKUP(G589,Crosswalks!$A$44:$B$55,2)</f>
        <v>Nutrition and Childhood Obesity</v>
      </c>
    </row>
    <row r="590" spans="1:8" ht="30" x14ac:dyDescent="0.25">
      <c r="A590" s="50" t="s">
        <v>2761</v>
      </c>
      <c r="B590" s="36" t="s">
        <v>836</v>
      </c>
      <c r="C590" s="37" t="s">
        <v>46</v>
      </c>
      <c r="D590" s="38">
        <v>2010</v>
      </c>
      <c r="E590" s="51" t="s">
        <v>124</v>
      </c>
      <c r="F590" s="51" t="s">
        <v>83</v>
      </c>
      <c r="G590" s="53">
        <f>VLOOKUP(F590,Crosswalks!$B$11:$D$34,3)</f>
        <v>4</v>
      </c>
      <c r="H590" s="53" t="str">
        <f>VLOOKUP(G590,Crosswalks!$A$44:$B$55,2)</f>
        <v>Nutrition and Childhood Obesity</v>
      </c>
    </row>
    <row r="591" spans="1:8" ht="30" x14ac:dyDescent="0.25">
      <c r="A591" s="50" t="s">
        <v>765</v>
      </c>
      <c r="B591" s="36" t="s">
        <v>815</v>
      </c>
      <c r="C591" s="37" t="s">
        <v>353</v>
      </c>
      <c r="D591" s="38">
        <v>2010</v>
      </c>
      <c r="E591" s="51" t="s">
        <v>169</v>
      </c>
      <c r="F591" s="51" t="s">
        <v>90</v>
      </c>
      <c r="G591" s="53" t="str">
        <f>VLOOKUP(F591,Crosswalks!$B$11:$D$34,3)</f>
        <v>1D</v>
      </c>
      <c r="H591" s="53" t="str">
        <f>VLOOKUP(G591,Crosswalks!$A$44:$B$55,2)</f>
        <v>Consumer and Industry Outreach, Policy, Markets, and Trade</v>
      </c>
    </row>
    <row r="592" spans="1:8" ht="45" x14ac:dyDescent="0.25">
      <c r="A592" s="50" t="s">
        <v>41</v>
      </c>
      <c r="B592" s="36" t="s">
        <v>793</v>
      </c>
      <c r="C592" s="37" t="s">
        <v>227</v>
      </c>
      <c r="D592" s="38">
        <v>2010</v>
      </c>
      <c r="E592" s="51" t="s">
        <v>78</v>
      </c>
      <c r="F592" s="51" t="s">
        <v>91</v>
      </c>
      <c r="G592" s="53" t="str">
        <f>VLOOKUP(F592,Crosswalks!$B$11:$D$34,3)</f>
        <v>1A</v>
      </c>
      <c r="H592" s="53" t="str">
        <f>VLOOKUP(G592,Crosswalks!$A$44:$B$55,2)</f>
        <v>Crop and Animal Production</v>
      </c>
    </row>
    <row r="593" spans="1:8" ht="30" x14ac:dyDescent="0.25">
      <c r="A593" s="50" t="s">
        <v>768</v>
      </c>
      <c r="B593" s="36" t="s">
        <v>821</v>
      </c>
      <c r="C593" s="37" t="s">
        <v>223</v>
      </c>
      <c r="D593" s="38">
        <v>2010</v>
      </c>
      <c r="E593" s="51" t="s">
        <v>392</v>
      </c>
      <c r="F593" s="51" t="s">
        <v>83</v>
      </c>
      <c r="G593" s="53">
        <f>VLOOKUP(F593,Crosswalks!$B$11:$D$34,3)</f>
        <v>4</v>
      </c>
      <c r="H593" s="53" t="str">
        <f>VLOOKUP(G593,Crosswalks!$A$44:$B$55,2)</f>
        <v>Nutrition and Childhood Obesity</v>
      </c>
    </row>
    <row r="594" spans="1:8" ht="30" x14ac:dyDescent="0.25">
      <c r="A594" s="50" t="s">
        <v>2769</v>
      </c>
      <c r="B594" s="36" t="s">
        <v>841</v>
      </c>
      <c r="C594" s="37" t="s">
        <v>2748</v>
      </c>
      <c r="D594" s="38">
        <v>2010</v>
      </c>
      <c r="E594" s="51" t="s">
        <v>124</v>
      </c>
      <c r="F594" s="51" t="s">
        <v>83</v>
      </c>
      <c r="G594" s="53">
        <f>VLOOKUP(F594,Crosswalks!$B$11:$D$34,3)</f>
        <v>4</v>
      </c>
      <c r="H594" s="53" t="str">
        <f>VLOOKUP(G594,Crosswalks!$A$44:$B$55,2)</f>
        <v>Nutrition and Childhood Obesity</v>
      </c>
    </row>
    <row r="595" spans="1:8" ht="30" x14ac:dyDescent="0.25">
      <c r="A595" s="50" t="s">
        <v>2760</v>
      </c>
      <c r="B595" s="36" t="s">
        <v>835</v>
      </c>
      <c r="C595" s="37" t="s">
        <v>349</v>
      </c>
      <c r="D595" s="38">
        <v>2010</v>
      </c>
      <c r="E595" s="51" t="s">
        <v>124</v>
      </c>
      <c r="F595" s="51" t="s">
        <v>83</v>
      </c>
      <c r="G595" s="53">
        <f>VLOOKUP(F595,Crosswalks!$B$11:$D$34,3)</f>
        <v>4</v>
      </c>
      <c r="H595" s="53" t="str">
        <f>VLOOKUP(G595,Crosswalks!$A$44:$B$55,2)</f>
        <v>Nutrition and Childhood Obesity</v>
      </c>
    </row>
    <row r="596" spans="1:8" x14ac:dyDescent="0.25">
      <c r="A596" s="50" t="s">
        <v>473</v>
      </c>
      <c r="B596" s="36" t="s">
        <v>807</v>
      </c>
      <c r="C596" s="37" t="s">
        <v>345</v>
      </c>
      <c r="D596" s="38">
        <v>2010</v>
      </c>
      <c r="E596" s="51" t="s">
        <v>169</v>
      </c>
      <c r="F596" s="51" t="s">
        <v>96</v>
      </c>
      <c r="G596" s="53" t="str">
        <f>VLOOKUP(F596,Crosswalks!$B$11:$D$34,3)</f>
        <v>Check</v>
      </c>
      <c r="H596" s="53" t="str">
        <f>VLOOKUP(G596,Crosswalks!$A$44:$B$55,2)</f>
        <v>Landscape-Scale Conservation and Managemen</v>
      </c>
    </row>
    <row r="597" spans="1:8" ht="30" x14ac:dyDescent="0.25">
      <c r="A597" s="50" t="s">
        <v>2756</v>
      </c>
      <c r="B597" s="36" t="s">
        <v>834</v>
      </c>
      <c r="C597" s="37" t="s">
        <v>347</v>
      </c>
      <c r="D597" s="38">
        <v>2010</v>
      </c>
      <c r="E597" s="51" t="s">
        <v>124</v>
      </c>
      <c r="F597" s="51" t="s">
        <v>83</v>
      </c>
      <c r="G597" s="53">
        <f>VLOOKUP(F597,Crosswalks!$B$11:$D$34,3)</f>
        <v>4</v>
      </c>
      <c r="H597" s="53" t="str">
        <f>VLOOKUP(G597,Crosswalks!$A$44:$B$55,2)</f>
        <v>Nutrition and Childhood Obesity</v>
      </c>
    </row>
    <row r="598" spans="1:8" ht="30" x14ac:dyDescent="0.25">
      <c r="A598" s="28" t="s">
        <v>762</v>
      </c>
      <c r="B598" s="36" t="s">
        <v>802</v>
      </c>
      <c r="C598" s="59" t="s">
        <v>477</v>
      </c>
      <c r="D598" s="38">
        <v>2010</v>
      </c>
      <c r="E598" s="51" t="s">
        <v>169</v>
      </c>
      <c r="F598" s="51" t="s">
        <v>96</v>
      </c>
      <c r="G598" s="53" t="str">
        <f>VLOOKUP(F598,Crosswalks!$B$11:$D$34,3)</f>
        <v>Check</v>
      </c>
      <c r="H598" s="53" t="str">
        <f>VLOOKUP(G598,Crosswalks!$A$44:$B$55,2)</f>
        <v>Landscape-Scale Conservation and Managemen</v>
      </c>
    </row>
    <row r="599" spans="1:8" ht="30" x14ac:dyDescent="0.25">
      <c r="A599" s="28" t="s">
        <v>769</v>
      </c>
      <c r="B599" s="36" t="s">
        <v>823</v>
      </c>
      <c r="C599" s="37" t="s">
        <v>162</v>
      </c>
      <c r="D599" s="38">
        <v>2010</v>
      </c>
      <c r="E599" s="51" t="s">
        <v>389</v>
      </c>
      <c r="F599" s="51" t="s">
        <v>95</v>
      </c>
      <c r="G599" s="53" t="str">
        <f>VLOOKUP(F599,Crosswalks!$B$11:$D$34,3)</f>
        <v>1d</v>
      </c>
      <c r="H599" s="53" t="str">
        <f>VLOOKUP(G599,Crosswalks!$A$44:$B$55,2)</f>
        <v>Consumer and Industry Outreach, Policy, Markets, and Trade</v>
      </c>
    </row>
    <row r="600" spans="1:8" ht="45" x14ac:dyDescent="0.25">
      <c r="A600" s="28" t="s">
        <v>691</v>
      </c>
      <c r="B600" s="36" t="s">
        <v>737</v>
      </c>
      <c r="C600" s="37" t="s">
        <v>27</v>
      </c>
      <c r="D600" s="38">
        <v>2010</v>
      </c>
      <c r="E600" s="51" t="s">
        <v>78</v>
      </c>
      <c r="F600" s="51" t="s">
        <v>93</v>
      </c>
      <c r="G600" s="53" t="str">
        <f>VLOOKUP(F600,Crosswalks!$B$11:$D$34,3)</f>
        <v>Check</v>
      </c>
      <c r="H600" s="53" t="str">
        <f>VLOOKUP(G600,Crosswalks!$A$44:$B$55,2)</f>
        <v>Landscape-Scale Conservation and Managemen</v>
      </c>
    </row>
    <row r="601" spans="1:8" ht="45" x14ac:dyDescent="0.25">
      <c r="A601" s="28" t="s">
        <v>700</v>
      </c>
      <c r="B601" s="36" t="s">
        <v>738</v>
      </c>
      <c r="C601" s="37" t="s">
        <v>16</v>
      </c>
      <c r="D601" s="38">
        <v>2010</v>
      </c>
      <c r="E601" s="51" t="s">
        <v>78</v>
      </c>
      <c r="F601" s="51" t="s">
        <v>79</v>
      </c>
      <c r="G601" s="53" t="str">
        <f>VLOOKUP(F601,Crosswalks!$B$11:$D$34,3)</f>
        <v>Check</v>
      </c>
      <c r="H601" s="53" t="str">
        <f>VLOOKUP(G601,Crosswalks!$A$44:$B$55,2)</f>
        <v>Landscape-Scale Conservation and Managemen</v>
      </c>
    </row>
    <row r="602" spans="1:8" ht="30" x14ac:dyDescent="0.25">
      <c r="A602" s="28" t="s">
        <v>186</v>
      </c>
      <c r="B602" s="36" t="s">
        <v>814</v>
      </c>
      <c r="C602" s="37" t="s">
        <v>3</v>
      </c>
      <c r="D602" s="38">
        <v>2010</v>
      </c>
      <c r="E602" s="51" t="s">
        <v>169</v>
      </c>
      <c r="F602" s="51" t="s">
        <v>82</v>
      </c>
      <c r="G602" s="53" t="str">
        <f>VLOOKUP(F602,Crosswalks!$B$11:$D$34,3)</f>
        <v>1A</v>
      </c>
      <c r="H602" s="53" t="str">
        <f>VLOOKUP(G602,Crosswalks!$A$44:$B$55,2)</f>
        <v>Crop and Animal Production</v>
      </c>
    </row>
    <row r="603" spans="1:8" ht="30" x14ac:dyDescent="0.25">
      <c r="A603" s="28" t="s">
        <v>774</v>
      </c>
      <c r="B603" s="36" t="s">
        <v>833</v>
      </c>
      <c r="C603" s="37" t="s">
        <v>343</v>
      </c>
      <c r="D603" s="38">
        <v>2010</v>
      </c>
      <c r="E603" s="51" t="s">
        <v>124</v>
      </c>
      <c r="F603" s="51" t="s">
        <v>87</v>
      </c>
      <c r="G603" s="53">
        <f>VLOOKUP(F603,Crosswalks!$B$11:$D$34,3)</f>
        <v>4</v>
      </c>
      <c r="H603" s="53" t="str">
        <f>VLOOKUP(G603,Crosswalks!$A$44:$B$55,2)</f>
        <v>Nutrition and Childhood Obesity</v>
      </c>
    </row>
    <row r="604" spans="1:8" ht="30" x14ac:dyDescent="0.25">
      <c r="A604" s="28" t="s">
        <v>761</v>
      </c>
      <c r="B604" s="36" t="s">
        <v>801</v>
      </c>
      <c r="C604" s="37" t="s">
        <v>338</v>
      </c>
      <c r="D604" s="38">
        <v>2010</v>
      </c>
      <c r="E604" s="51" t="s">
        <v>169</v>
      </c>
      <c r="F604" s="51" t="s">
        <v>157</v>
      </c>
      <c r="G604" s="53" t="str">
        <f>VLOOKUP(F604,Crosswalks!$B$11:$D$34,3)</f>
        <v>1D</v>
      </c>
      <c r="H604" s="53" t="str">
        <f>VLOOKUP(G604,Crosswalks!$A$44:$B$55,2)</f>
        <v>Consumer and Industry Outreach, Policy, Markets, and Trade</v>
      </c>
    </row>
    <row r="605" spans="1:8" ht="45" x14ac:dyDescent="0.25">
      <c r="A605" s="28" t="s">
        <v>1010</v>
      </c>
      <c r="B605" s="36" t="s">
        <v>747</v>
      </c>
      <c r="C605" s="37" t="s">
        <v>4</v>
      </c>
      <c r="D605" s="38">
        <v>2010</v>
      </c>
      <c r="E605" s="51" t="s">
        <v>78</v>
      </c>
      <c r="F605" s="51" t="s">
        <v>92</v>
      </c>
      <c r="G605" s="53" t="str">
        <f>VLOOKUP(F605,Crosswalks!$B$11:$D$34,3)</f>
        <v>Check</v>
      </c>
      <c r="H605" s="53" t="str">
        <f>VLOOKUP(G605,Crosswalks!$A$44:$B$55,2)</f>
        <v>Landscape-Scale Conservation and Managemen</v>
      </c>
    </row>
    <row r="606" spans="1:8" ht="30" x14ac:dyDescent="0.25">
      <c r="A606" s="28" t="s">
        <v>704</v>
      </c>
      <c r="B606" s="36" t="s">
        <v>746</v>
      </c>
      <c r="C606" s="37" t="s">
        <v>2744</v>
      </c>
      <c r="D606" s="38">
        <v>2010</v>
      </c>
      <c r="E606" s="51" t="s">
        <v>78</v>
      </c>
      <c r="F606" s="51" t="s">
        <v>83</v>
      </c>
      <c r="G606" s="53">
        <f>VLOOKUP(F606,Crosswalks!$B$11:$D$34,3)</f>
        <v>4</v>
      </c>
      <c r="H606" s="53" t="str">
        <f>VLOOKUP(G606,Crosswalks!$A$44:$B$55,2)</f>
        <v>Nutrition and Childhood Obesity</v>
      </c>
    </row>
    <row r="607" spans="1:8" ht="45" x14ac:dyDescent="0.25">
      <c r="A607" s="28" t="s">
        <v>2763</v>
      </c>
      <c r="B607" s="36" t="s">
        <v>812</v>
      </c>
      <c r="C607" s="37" t="s">
        <v>3</v>
      </c>
      <c r="D607" s="38">
        <v>2010</v>
      </c>
      <c r="E607" s="51" t="s">
        <v>169</v>
      </c>
      <c r="F607" s="51" t="s">
        <v>96</v>
      </c>
      <c r="G607" s="53" t="str">
        <f>VLOOKUP(F607,Crosswalks!$B$11:$D$34,3)</f>
        <v>Check</v>
      </c>
      <c r="H607" s="53" t="str">
        <f>VLOOKUP(G607,Crosswalks!$A$44:$B$55,2)</f>
        <v>Landscape-Scale Conservation and Managemen</v>
      </c>
    </row>
    <row r="608" spans="1:8" ht="30" x14ac:dyDescent="0.25">
      <c r="A608" s="28" t="s">
        <v>763</v>
      </c>
      <c r="B608" s="36" t="s">
        <v>810</v>
      </c>
      <c r="C608" s="37" t="s">
        <v>280</v>
      </c>
      <c r="D608" s="38">
        <v>2010</v>
      </c>
      <c r="E608" s="51" t="s">
        <v>169</v>
      </c>
      <c r="F608" s="51" t="s">
        <v>90</v>
      </c>
      <c r="G608" s="53" t="str">
        <f>VLOOKUP(F608,Crosswalks!$B$11:$D$34,3)</f>
        <v>1D</v>
      </c>
      <c r="H608" s="53" t="str">
        <f>VLOOKUP(G608,Crosswalks!$A$44:$B$55,2)</f>
        <v>Consumer and Industry Outreach, Policy, Markets, and Trade</v>
      </c>
    </row>
    <row r="609" spans="1:8" ht="45" x14ac:dyDescent="0.25">
      <c r="A609" s="28" t="s">
        <v>117</v>
      </c>
      <c r="B609" s="36" t="s">
        <v>844</v>
      </c>
      <c r="C609" s="37" t="s">
        <v>356</v>
      </c>
      <c r="D609" s="38">
        <v>2010</v>
      </c>
      <c r="E609" s="51" t="s">
        <v>124</v>
      </c>
      <c r="F609" s="51" t="s">
        <v>87</v>
      </c>
      <c r="G609" s="53">
        <f>VLOOKUP(F609,Crosswalks!$B$11:$D$34,3)</f>
        <v>4</v>
      </c>
      <c r="H609" s="53" t="str">
        <f>VLOOKUP(G609,Crosswalks!$A$44:$B$55,2)</f>
        <v>Nutrition and Childhood Obesity</v>
      </c>
    </row>
    <row r="610" spans="1:8" x14ac:dyDescent="0.25">
      <c r="A610" s="28" t="s">
        <v>2758</v>
      </c>
      <c r="B610" s="36" t="s">
        <v>749</v>
      </c>
      <c r="C610" s="37" t="s">
        <v>280</v>
      </c>
      <c r="D610" s="38">
        <v>2010</v>
      </c>
      <c r="E610" s="51" t="s">
        <v>78</v>
      </c>
      <c r="F610" s="51" t="s">
        <v>94</v>
      </c>
      <c r="G610" s="53">
        <f>VLOOKUP(F610,Crosswalks!$B$11:$D$34,3)</f>
        <v>7</v>
      </c>
      <c r="H610" s="53" t="str">
        <f>VLOOKUP(G610,Crosswalks!$A$44:$B$55,2)</f>
        <v>Rural-Urban Interdependence and Prosperity</v>
      </c>
    </row>
    <row r="611" spans="1:8" ht="30" x14ac:dyDescent="0.25">
      <c r="A611" s="28" t="s">
        <v>2776</v>
      </c>
      <c r="B611" s="36" t="s">
        <v>847</v>
      </c>
      <c r="C611" s="37" t="s">
        <v>334</v>
      </c>
      <c r="D611" s="38">
        <v>2010</v>
      </c>
      <c r="E611" s="51" t="s">
        <v>124</v>
      </c>
      <c r="F611" s="51" t="s">
        <v>83</v>
      </c>
      <c r="G611" s="53">
        <f>VLOOKUP(F611,Crosswalks!$B$11:$D$34,3)</f>
        <v>4</v>
      </c>
      <c r="H611" s="53" t="str">
        <f>VLOOKUP(G611,Crosswalks!$A$44:$B$55,2)</f>
        <v>Nutrition and Childhood Obesity</v>
      </c>
    </row>
    <row r="612" spans="1:8" ht="30" x14ac:dyDescent="0.25">
      <c r="A612" s="28" t="s">
        <v>764</v>
      </c>
      <c r="B612" s="36" t="s">
        <v>813</v>
      </c>
      <c r="C612" s="37" t="s">
        <v>3</v>
      </c>
      <c r="D612" s="38">
        <v>2010</v>
      </c>
      <c r="E612" s="51" t="s">
        <v>169</v>
      </c>
      <c r="F612" s="51" t="s">
        <v>91</v>
      </c>
      <c r="G612" s="53" t="str">
        <f>VLOOKUP(F612,Crosswalks!$B$11:$D$34,3)</f>
        <v>1A</v>
      </c>
      <c r="H612" s="53" t="str">
        <f>VLOOKUP(G612,Crosswalks!$A$44:$B$55,2)</f>
        <v>Crop and Animal Production</v>
      </c>
    </row>
    <row r="613" spans="1:8" ht="30" x14ac:dyDescent="0.25">
      <c r="A613" s="28" t="s">
        <v>1014</v>
      </c>
      <c r="B613" s="36" t="s">
        <v>745</v>
      </c>
      <c r="C613" s="37" t="s">
        <v>344</v>
      </c>
      <c r="D613" s="38">
        <v>2010</v>
      </c>
      <c r="E613" s="51" t="s">
        <v>78</v>
      </c>
      <c r="F613" s="51" t="s">
        <v>94</v>
      </c>
      <c r="G613" s="53">
        <f>VLOOKUP(F613,Crosswalks!$B$11:$D$34,3)</f>
        <v>7</v>
      </c>
      <c r="H613" s="53" t="str">
        <f>VLOOKUP(G613,Crosswalks!$A$44:$B$55,2)</f>
        <v>Rural-Urban Interdependence and Prosperity</v>
      </c>
    </row>
    <row r="614" spans="1:8" x14ac:dyDescent="0.25">
      <c r="A614" s="28" t="s">
        <v>770</v>
      </c>
      <c r="B614" s="36" t="s">
        <v>822</v>
      </c>
      <c r="C614" s="37" t="s">
        <v>10</v>
      </c>
      <c r="D614" s="38">
        <v>2010</v>
      </c>
      <c r="E614" s="51" t="s">
        <v>389</v>
      </c>
      <c r="F614" s="51" t="s">
        <v>88</v>
      </c>
      <c r="G614" s="53">
        <f>VLOOKUP(F614,Crosswalks!$B$11:$D$34,3)</f>
        <v>5</v>
      </c>
      <c r="H614" s="53" t="str">
        <f>VLOOKUP(G614,Crosswalks!$A$44:$B$55,2)</f>
        <v>Food Safety</v>
      </c>
    </row>
    <row r="615" spans="1:8" x14ac:dyDescent="0.25">
      <c r="A615" s="28" t="s">
        <v>772</v>
      </c>
      <c r="B615" s="36" t="s">
        <v>828</v>
      </c>
      <c r="C615" s="37" t="s">
        <v>10</v>
      </c>
      <c r="D615" s="38">
        <v>2010</v>
      </c>
      <c r="E615" s="51" t="s">
        <v>124</v>
      </c>
      <c r="F615" s="51" t="s">
        <v>83</v>
      </c>
      <c r="G615" s="53">
        <f>VLOOKUP(F615,Crosswalks!$B$11:$D$34,3)</f>
        <v>4</v>
      </c>
      <c r="H615" s="53" t="str">
        <f>VLOOKUP(G615,Crosswalks!$A$44:$B$55,2)</f>
        <v>Nutrition and Childhood Obesity</v>
      </c>
    </row>
    <row r="616" spans="1:8" ht="30" x14ac:dyDescent="0.25">
      <c r="A616" s="28" t="s">
        <v>776</v>
      </c>
      <c r="B616" s="36" t="s">
        <v>842</v>
      </c>
      <c r="C616" s="37" t="s">
        <v>192</v>
      </c>
      <c r="D616" s="38">
        <v>2010</v>
      </c>
      <c r="E616" s="51" t="s">
        <v>124</v>
      </c>
      <c r="F616" s="51" t="s">
        <v>87</v>
      </c>
      <c r="G616" s="53">
        <f>VLOOKUP(F616,Crosswalks!$B$11:$D$34,3)</f>
        <v>4</v>
      </c>
      <c r="H616" s="53" t="str">
        <f>VLOOKUP(G616,Crosswalks!$A$44:$B$55,2)</f>
        <v>Nutrition and Childhood Obesity</v>
      </c>
    </row>
    <row r="617" spans="1:8" x14ac:dyDescent="0.25">
      <c r="A617" s="28" t="s">
        <v>771</v>
      </c>
      <c r="B617" s="36" t="s">
        <v>826</v>
      </c>
      <c r="C617" s="37" t="s">
        <v>10</v>
      </c>
      <c r="D617" s="38">
        <v>2010</v>
      </c>
      <c r="E617" s="51" t="s">
        <v>124</v>
      </c>
      <c r="F617" s="51" t="s">
        <v>87</v>
      </c>
      <c r="G617" s="53">
        <f>VLOOKUP(F617,Crosswalks!$B$11:$D$34,3)</f>
        <v>4</v>
      </c>
      <c r="H617" s="53" t="str">
        <f>VLOOKUP(G617,Crosswalks!$A$44:$B$55,2)</f>
        <v>Nutrition and Childhood Obesity</v>
      </c>
    </row>
    <row r="618" spans="1:8" ht="30" x14ac:dyDescent="0.25">
      <c r="A618" s="28" t="s">
        <v>770</v>
      </c>
      <c r="B618" s="36" t="s">
        <v>824</v>
      </c>
      <c r="C618" s="37" t="s">
        <v>10</v>
      </c>
      <c r="D618" s="38">
        <v>2010</v>
      </c>
      <c r="E618" s="51" t="s">
        <v>124</v>
      </c>
      <c r="F618" s="51" t="s">
        <v>88</v>
      </c>
      <c r="G618" s="53">
        <f>VLOOKUP(F618,Crosswalks!$B$11:$D$34,3)</f>
        <v>5</v>
      </c>
      <c r="H618" s="53" t="str">
        <f>VLOOKUP(G618,Crosswalks!$A$44:$B$55,2)</f>
        <v>Food Safety</v>
      </c>
    </row>
    <row r="619" spans="1:8" ht="45" x14ac:dyDescent="0.25">
      <c r="A619" s="28" t="s">
        <v>2757</v>
      </c>
      <c r="B619" s="36" t="s">
        <v>808</v>
      </c>
      <c r="C619" s="37" t="s">
        <v>348</v>
      </c>
      <c r="D619" s="38">
        <v>2010</v>
      </c>
      <c r="E619" s="51" t="s">
        <v>169</v>
      </c>
      <c r="F619" s="51" t="s">
        <v>96</v>
      </c>
      <c r="G619" s="53" t="str">
        <f>VLOOKUP(F619,Crosswalks!$B$11:$D$34,3)</f>
        <v>Check</v>
      </c>
      <c r="H619" s="53" t="str">
        <f>VLOOKUP(G619,Crosswalks!$A$44:$B$55,2)</f>
        <v>Landscape-Scale Conservation and Managemen</v>
      </c>
    </row>
    <row r="620" spans="1:8" ht="30" x14ac:dyDescent="0.25">
      <c r="A620" s="28" t="s">
        <v>687</v>
      </c>
      <c r="B620" s="36" t="s">
        <v>731</v>
      </c>
      <c r="C620" s="37" t="s">
        <v>61</v>
      </c>
      <c r="D620" s="38">
        <v>2010</v>
      </c>
      <c r="E620" s="51" t="s">
        <v>78</v>
      </c>
      <c r="F620" s="51" t="s">
        <v>91</v>
      </c>
      <c r="G620" s="53" t="str">
        <f>VLOOKUP(F620,Crosswalks!$B$11:$D$34,3)</f>
        <v>1A</v>
      </c>
      <c r="H620" s="53" t="str">
        <f>VLOOKUP(G620,Crosswalks!$A$44:$B$55,2)</f>
        <v>Crop and Animal Production</v>
      </c>
    </row>
    <row r="621" spans="1:8" x14ac:dyDescent="0.25">
      <c r="A621" s="28" t="s">
        <v>2775</v>
      </c>
      <c r="B621" s="36" t="s">
        <v>794</v>
      </c>
      <c r="C621" s="37" t="s">
        <v>360</v>
      </c>
      <c r="D621" s="38">
        <v>2010</v>
      </c>
      <c r="E621" s="51" t="s">
        <v>78</v>
      </c>
      <c r="F621" s="51" t="s">
        <v>94</v>
      </c>
      <c r="G621" s="53">
        <f>VLOOKUP(F621,Crosswalks!$B$11:$D$34,3)</f>
        <v>7</v>
      </c>
      <c r="H621" s="53" t="str">
        <f>VLOOKUP(G621,Crosswalks!$A$44:$B$55,2)</f>
        <v>Rural-Urban Interdependence and Prosperity</v>
      </c>
    </row>
    <row r="622" spans="1:8" ht="30" x14ac:dyDescent="0.25">
      <c r="A622" s="28" t="s">
        <v>190</v>
      </c>
      <c r="B622" s="36" t="s">
        <v>831</v>
      </c>
      <c r="C622" s="37" t="s">
        <v>341</v>
      </c>
      <c r="D622" s="38">
        <v>2010</v>
      </c>
      <c r="E622" s="51" t="s">
        <v>124</v>
      </c>
      <c r="F622" s="51" t="s">
        <v>83</v>
      </c>
      <c r="G622" s="53">
        <f>VLOOKUP(F622,Crosswalks!$B$11:$D$34,3)</f>
        <v>4</v>
      </c>
      <c r="H622" s="53" t="str">
        <f>VLOOKUP(G622,Crosswalks!$A$44:$B$55,2)</f>
        <v>Nutrition and Childhood Obesity</v>
      </c>
    </row>
    <row r="623" spans="1:8" ht="45" x14ac:dyDescent="0.25">
      <c r="A623" s="28" t="s">
        <v>767</v>
      </c>
      <c r="B623" s="36" t="s">
        <v>819</v>
      </c>
      <c r="C623" s="37" t="s">
        <v>355</v>
      </c>
      <c r="D623" s="38">
        <v>2010</v>
      </c>
      <c r="E623" s="51" t="s">
        <v>169</v>
      </c>
      <c r="F623" s="51" t="s">
        <v>95</v>
      </c>
      <c r="G623" s="53" t="str">
        <f>VLOOKUP(F623,Crosswalks!$B$11:$D$34,3)</f>
        <v>1d</v>
      </c>
      <c r="H623" s="53" t="str">
        <f>VLOOKUP(G623,Crosswalks!$A$44:$B$55,2)</f>
        <v>Consumer and Industry Outreach, Policy, Markets, and Trade</v>
      </c>
    </row>
    <row r="624" spans="1:8" ht="30" x14ac:dyDescent="0.25">
      <c r="A624" s="28" t="s">
        <v>2749</v>
      </c>
      <c r="B624" s="36" t="s">
        <v>804</v>
      </c>
      <c r="C624" s="37" t="s">
        <v>27</v>
      </c>
      <c r="D624" s="38">
        <v>2010</v>
      </c>
      <c r="E624" s="51" t="s">
        <v>169</v>
      </c>
      <c r="F624" s="51" t="s">
        <v>94</v>
      </c>
      <c r="G624" s="53">
        <f>VLOOKUP(F624,Crosswalks!$B$11:$D$34,3)</f>
        <v>7</v>
      </c>
      <c r="H624" s="53" t="str">
        <f>VLOOKUP(G624,Crosswalks!$A$44:$B$55,2)</f>
        <v>Rural-Urban Interdependence and Prosperity</v>
      </c>
    </row>
    <row r="625" spans="1:8" ht="45" x14ac:dyDescent="0.25">
      <c r="A625" s="28" t="s">
        <v>2770</v>
      </c>
      <c r="B625" s="39" t="s">
        <v>843</v>
      </c>
      <c r="C625" s="37" t="s">
        <v>192</v>
      </c>
      <c r="D625" s="38">
        <v>2010</v>
      </c>
      <c r="E625" s="51" t="s">
        <v>124</v>
      </c>
      <c r="F625" s="51" t="s">
        <v>83</v>
      </c>
      <c r="G625" s="53">
        <f>VLOOKUP(F625,Crosswalks!$B$11:$D$34,3)</f>
        <v>4</v>
      </c>
      <c r="H625" s="53" t="str">
        <f>VLOOKUP(G625,Crosswalks!$A$44:$B$55,2)</f>
        <v>Nutrition and Childhood Obesity</v>
      </c>
    </row>
    <row r="626" spans="1:8" ht="30" x14ac:dyDescent="0.25">
      <c r="A626" s="28" t="s">
        <v>468</v>
      </c>
      <c r="B626" s="36" t="s">
        <v>799</v>
      </c>
      <c r="C626" s="37" t="s">
        <v>277</v>
      </c>
      <c r="D626" s="38">
        <v>2010</v>
      </c>
      <c r="E626" s="51" t="s">
        <v>169</v>
      </c>
      <c r="F626" s="51" t="s">
        <v>90</v>
      </c>
      <c r="G626" s="53" t="str">
        <f>VLOOKUP(F626,Crosswalks!$B$11:$D$34,3)</f>
        <v>1D</v>
      </c>
      <c r="H626" s="53" t="str">
        <f>VLOOKUP(G626,Crosswalks!$A$44:$B$55,2)</f>
        <v>Consumer and Industry Outreach, Policy, Markets, and Trade</v>
      </c>
    </row>
    <row r="627" spans="1:8" ht="30" x14ac:dyDescent="0.25">
      <c r="A627" s="28" t="s">
        <v>979</v>
      </c>
      <c r="B627" s="36" t="s">
        <v>735</v>
      </c>
      <c r="C627" s="37" t="s">
        <v>31</v>
      </c>
      <c r="D627" s="38">
        <v>2010</v>
      </c>
      <c r="E627" s="51" t="s">
        <v>78</v>
      </c>
      <c r="F627" s="51" t="s">
        <v>85</v>
      </c>
      <c r="G627" s="53" t="str">
        <f>VLOOKUP(F627,Crosswalks!$B$11:$D$34,3)</f>
        <v>1D</v>
      </c>
      <c r="H627" s="53" t="str">
        <f>VLOOKUP(G627,Crosswalks!$A$44:$B$55,2)</f>
        <v>Consumer and Industry Outreach, Policy, Markets, and Trade</v>
      </c>
    </row>
    <row r="628" spans="1:8" ht="45" x14ac:dyDescent="0.25">
      <c r="A628" s="28" t="s">
        <v>708</v>
      </c>
      <c r="B628" s="36" t="s">
        <v>757</v>
      </c>
      <c r="C628" s="37" t="s">
        <v>199</v>
      </c>
      <c r="D628" s="38">
        <v>2010</v>
      </c>
      <c r="E628" s="51" t="s">
        <v>78</v>
      </c>
      <c r="F628" s="51" t="s">
        <v>81</v>
      </c>
      <c r="G628" s="53" t="str">
        <f>VLOOKUP(F628,Crosswalks!$B$11:$D$34,3)</f>
        <v>Check</v>
      </c>
      <c r="H628" s="53" t="str">
        <f>VLOOKUP(G628,Crosswalks!$A$44:$B$55,2)</f>
        <v>Landscape-Scale Conservation and Managemen</v>
      </c>
    </row>
    <row r="629" spans="1:8" ht="30" x14ac:dyDescent="0.25">
      <c r="A629" s="28" t="s">
        <v>649</v>
      </c>
      <c r="B629" s="36" t="s">
        <v>825</v>
      </c>
      <c r="C629" s="37" t="s">
        <v>106</v>
      </c>
      <c r="D629" s="38">
        <v>2010</v>
      </c>
      <c r="E629" s="51" t="s">
        <v>124</v>
      </c>
      <c r="F629" s="51" t="s">
        <v>96</v>
      </c>
      <c r="G629" s="53" t="str">
        <f>VLOOKUP(F629,Crosswalks!$B$11:$D$34,3)</f>
        <v>Check</v>
      </c>
      <c r="H629" s="53" t="str">
        <f>VLOOKUP(G629,Crosswalks!$A$44:$B$55,2)</f>
        <v>Landscape-Scale Conservation and Managemen</v>
      </c>
    </row>
    <row r="630" spans="1:8" x14ac:dyDescent="0.25">
      <c r="A630" s="28" t="s">
        <v>473</v>
      </c>
      <c r="B630" s="36" t="s">
        <v>811</v>
      </c>
      <c r="C630" s="37" t="s">
        <v>46</v>
      </c>
      <c r="D630" s="38">
        <v>2010</v>
      </c>
      <c r="E630" s="51" t="s">
        <v>169</v>
      </c>
      <c r="F630" s="51" t="s">
        <v>88</v>
      </c>
      <c r="G630" s="53">
        <f>VLOOKUP(F630,Crosswalks!$B$11:$D$34,3)</f>
        <v>5</v>
      </c>
      <c r="H630" s="53" t="str">
        <f>VLOOKUP(G630,Crosswalks!$A$44:$B$55,2)</f>
        <v>Food Safety</v>
      </c>
    </row>
    <row r="631" spans="1:8" x14ac:dyDescent="0.25">
      <c r="A631" s="28" t="s">
        <v>703</v>
      </c>
      <c r="B631" s="36" t="s">
        <v>741</v>
      </c>
      <c r="C631" s="37" t="s">
        <v>20</v>
      </c>
      <c r="D631" s="38">
        <v>2010</v>
      </c>
      <c r="E631" s="51" t="s">
        <v>78</v>
      </c>
      <c r="F631" s="51" t="s">
        <v>96</v>
      </c>
      <c r="G631" s="53" t="str">
        <f>VLOOKUP(F631,Crosswalks!$B$11:$D$34,3)</f>
        <v>Check</v>
      </c>
      <c r="H631" s="53" t="str">
        <f>VLOOKUP(G631,Crosswalks!$A$44:$B$55,2)</f>
        <v>Landscape-Scale Conservation and Managemen</v>
      </c>
    </row>
    <row r="632" spans="1:8" ht="45" x14ac:dyDescent="0.25">
      <c r="A632" s="28" t="s">
        <v>773</v>
      </c>
      <c r="B632" s="39" t="s">
        <v>829</v>
      </c>
      <c r="C632" s="37" t="s">
        <v>339</v>
      </c>
      <c r="D632" s="38">
        <v>2010</v>
      </c>
      <c r="E632" s="51" t="s">
        <v>124</v>
      </c>
      <c r="F632" s="51" t="s">
        <v>83</v>
      </c>
      <c r="G632" s="53">
        <f>VLOOKUP(F632,Crosswalks!$B$11:$D$34,3)</f>
        <v>4</v>
      </c>
      <c r="H632" s="53" t="str">
        <f>VLOOKUP(G632,Crosswalks!$A$44:$B$55,2)</f>
        <v>Nutrition and Childhood Obesity</v>
      </c>
    </row>
    <row r="633" spans="1:8" ht="30" x14ac:dyDescent="0.25">
      <c r="A633" s="28" t="s">
        <v>2768</v>
      </c>
      <c r="B633" s="36" t="s">
        <v>795</v>
      </c>
      <c r="C633" s="37" t="s">
        <v>361</v>
      </c>
      <c r="D633" s="38">
        <v>2010</v>
      </c>
      <c r="E633" s="51" t="s">
        <v>390</v>
      </c>
      <c r="F633" s="51" t="s">
        <v>79</v>
      </c>
      <c r="G633" s="53" t="str">
        <f>VLOOKUP(F633,Crosswalks!$B$11:$D$34,3)</f>
        <v>Check</v>
      </c>
      <c r="H633" s="53" t="str">
        <f>VLOOKUP(G633,Crosswalks!$A$44:$B$55,2)</f>
        <v>Landscape-Scale Conservation and Managemen</v>
      </c>
    </row>
    <row r="634" spans="1:8" ht="30" x14ac:dyDescent="0.25">
      <c r="A634" s="28" t="s">
        <v>2766</v>
      </c>
      <c r="B634" s="36" t="s">
        <v>816</v>
      </c>
      <c r="C634" s="37" t="s">
        <v>353</v>
      </c>
      <c r="D634" s="38">
        <v>2010</v>
      </c>
      <c r="E634" s="51" t="s">
        <v>169</v>
      </c>
      <c r="F634" s="51" t="s">
        <v>95</v>
      </c>
      <c r="G634" s="53" t="str">
        <f>VLOOKUP(F634,Crosswalks!$B$11:$D$34,3)</f>
        <v>1d</v>
      </c>
      <c r="H634" s="53" t="str">
        <f>VLOOKUP(G634,Crosswalks!$A$44:$B$55,2)</f>
        <v>Consumer and Industry Outreach, Policy, Markets, and Trade</v>
      </c>
    </row>
    <row r="635" spans="1:8" ht="30" x14ac:dyDescent="0.25">
      <c r="A635" s="28" t="s">
        <v>2759</v>
      </c>
      <c r="B635" s="36" t="s">
        <v>750</v>
      </c>
      <c r="C635" s="37" t="s">
        <v>280</v>
      </c>
      <c r="D635" s="38">
        <v>2010</v>
      </c>
      <c r="E635" s="51" t="s">
        <v>78</v>
      </c>
      <c r="F635" s="51" t="s">
        <v>94</v>
      </c>
      <c r="G635" s="53">
        <f>VLOOKUP(F635,Crosswalks!$B$11:$D$34,3)</f>
        <v>7</v>
      </c>
      <c r="H635" s="53" t="str">
        <f>VLOOKUP(G635,Crosswalks!$A$44:$B$55,2)</f>
        <v>Rural-Urban Interdependence and Prosperity</v>
      </c>
    </row>
    <row r="636" spans="1:8" ht="30" x14ac:dyDescent="0.25">
      <c r="A636" s="28" t="s">
        <v>517</v>
      </c>
      <c r="B636" s="36" t="s">
        <v>840</v>
      </c>
      <c r="C636" s="37" t="s">
        <v>164</v>
      </c>
      <c r="D636" s="38">
        <v>2010</v>
      </c>
      <c r="E636" s="51" t="s">
        <v>124</v>
      </c>
      <c r="F636" s="51" t="s">
        <v>88</v>
      </c>
      <c r="G636" s="53">
        <f>VLOOKUP(F636,Crosswalks!$B$11:$D$34,3)</f>
        <v>5</v>
      </c>
      <c r="H636" s="53" t="str">
        <f>VLOOKUP(G636,Crosswalks!$A$44:$B$55,2)</f>
        <v>Food Safety</v>
      </c>
    </row>
    <row r="637" spans="1:8" ht="45" x14ac:dyDescent="0.25">
      <c r="A637" s="28" t="s">
        <v>2762</v>
      </c>
      <c r="B637" s="36" t="s">
        <v>837</v>
      </c>
      <c r="C637" s="37" t="s">
        <v>350</v>
      </c>
      <c r="D637" s="38">
        <v>2010</v>
      </c>
      <c r="E637" s="51" t="s">
        <v>124</v>
      </c>
      <c r="F637" s="51" t="s">
        <v>83</v>
      </c>
      <c r="G637" s="53">
        <f>VLOOKUP(F637,Crosswalks!$B$11:$D$34,3)</f>
        <v>4</v>
      </c>
      <c r="H637" s="53" t="str">
        <f>VLOOKUP(G637,Crosswalks!$A$44:$B$55,2)</f>
        <v>Nutrition and Childhood Obesity</v>
      </c>
    </row>
    <row r="638" spans="1:8" ht="45" x14ac:dyDescent="0.25">
      <c r="A638" s="28" t="s">
        <v>2765</v>
      </c>
      <c r="B638" s="39" t="s">
        <v>839</v>
      </c>
      <c r="C638" s="37" t="s">
        <v>352</v>
      </c>
      <c r="D638" s="38">
        <v>2010</v>
      </c>
      <c r="E638" s="51" t="s">
        <v>124</v>
      </c>
      <c r="F638" s="51" t="s">
        <v>90</v>
      </c>
      <c r="G638" s="53" t="str">
        <f>VLOOKUP(F638,Crosswalks!$B$11:$D$34,3)</f>
        <v>1D</v>
      </c>
      <c r="H638" s="53" t="str">
        <f>VLOOKUP(G638,Crosswalks!$A$44:$B$55,2)</f>
        <v>Consumer and Industry Outreach, Policy, Markets, and Trade</v>
      </c>
    </row>
    <row r="639" spans="1:8" ht="30" x14ac:dyDescent="0.25">
      <c r="A639" s="28" t="s">
        <v>1022</v>
      </c>
      <c r="B639" s="36" t="s">
        <v>734</v>
      </c>
      <c r="C639" s="37" t="s">
        <v>51</v>
      </c>
      <c r="D639" s="38">
        <v>2010</v>
      </c>
      <c r="E639" s="51" t="s">
        <v>78</v>
      </c>
      <c r="F639" s="51" t="s">
        <v>90</v>
      </c>
      <c r="G639" s="53" t="str">
        <f>VLOOKUP(F639,Crosswalks!$B$11:$D$34,3)</f>
        <v>1D</v>
      </c>
      <c r="H639" s="53" t="str">
        <f>VLOOKUP(G639,Crosswalks!$A$44:$B$55,2)</f>
        <v>Consumer and Industry Outreach, Policy, Markets, and Trade</v>
      </c>
    </row>
    <row r="640" spans="1:8" ht="30" x14ac:dyDescent="0.25">
      <c r="A640" s="28" t="s">
        <v>996</v>
      </c>
      <c r="B640" s="36" t="s">
        <v>809</v>
      </c>
      <c r="C640" s="37" t="s">
        <v>280</v>
      </c>
      <c r="D640" s="38">
        <v>2010</v>
      </c>
      <c r="E640" s="51" t="s">
        <v>169</v>
      </c>
      <c r="F640" s="51" t="s">
        <v>90</v>
      </c>
      <c r="G640" s="53" t="str">
        <f>VLOOKUP(F640,Crosswalks!$B$11:$D$34,3)</f>
        <v>1D</v>
      </c>
      <c r="H640" s="53" t="str">
        <f>VLOOKUP(G640,Crosswalks!$A$44:$B$55,2)</f>
        <v>Consumer and Industry Outreach, Policy, Markets, and Trade</v>
      </c>
    </row>
    <row r="641" spans="1:8" ht="30" x14ac:dyDescent="0.25">
      <c r="A641" s="28" t="s">
        <v>2755</v>
      </c>
      <c r="B641" s="36" t="s">
        <v>748</v>
      </c>
      <c r="C641" s="37" t="s">
        <v>346</v>
      </c>
      <c r="D641" s="38">
        <v>2010</v>
      </c>
      <c r="E641" s="51" t="s">
        <v>78</v>
      </c>
      <c r="F641" s="51" t="s">
        <v>92</v>
      </c>
      <c r="G641" s="53" t="str">
        <f>VLOOKUP(F641,Crosswalks!$B$11:$D$34,3)</f>
        <v>Check</v>
      </c>
      <c r="H641" s="53" t="str">
        <f>VLOOKUP(G641,Crosswalks!$A$44:$B$55,2)</f>
        <v>Landscape-Scale Conservation and Managemen</v>
      </c>
    </row>
    <row r="642" spans="1:8" ht="30" x14ac:dyDescent="0.25">
      <c r="A642" s="28" t="s">
        <v>276</v>
      </c>
      <c r="B642" s="36" t="s">
        <v>798</v>
      </c>
      <c r="C642" s="37" t="s">
        <v>128</v>
      </c>
      <c r="D642" s="38">
        <v>2010</v>
      </c>
      <c r="E642" s="51" t="s">
        <v>169</v>
      </c>
      <c r="F642" s="51" t="s">
        <v>90</v>
      </c>
      <c r="G642" s="53" t="str">
        <f>VLOOKUP(F642,Crosswalks!$B$11:$D$34,3)</f>
        <v>1D</v>
      </c>
      <c r="H642" s="53" t="str">
        <f>VLOOKUP(G642,Crosswalks!$A$44:$B$55,2)</f>
        <v>Consumer and Industry Outreach, Policy, Markets, and Trade</v>
      </c>
    </row>
    <row r="643" spans="1:8" ht="30" x14ac:dyDescent="0.25">
      <c r="A643" s="28" t="s">
        <v>2777</v>
      </c>
      <c r="B643" s="36" t="s">
        <v>848</v>
      </c>
      <c r="C643" s="37" t="s">
        <v>362</v>
      </c>
      <c r="D643" s="38">
        <v>2010</v>
      </c>
      <c r="E643" s="51" t="s">
        <v>124</v>
      </c>
      <c r="F643" s="51" t="s">
        <v>83</v>
      </c>
      <c r="G643" s="53">
        <f>VLOOKUP(F643,Crosswalks!$B$11:$D$34,3)</f>
        <v>4</v>
      </c>
      <c r="H643" s="53" t="str">
        <f>VLOOKUP(G643,Crosswalks!$A$44:$B$55,2)</f>
        <v>Nutrition and Childhood Obesity</v>
      </c>
    </row>
    <row r="644" spans="1:8" x14ac:dyDescent="0.25">
      <c r="A644" s="28" t="s">
        <v>707</v>
      </c>
      <c r="B644" s="36" t="s">
        <v>756</v>
      </c>
      <c r="C644" s="37" t="s">
        <v>199</v>
      </c>
      <c r="D644" s="38">
        <v>2010</v>
      </c>
      <c r="E644" s="51" t="s">
        <v>78</v>
      </c>
      <c r="F644" s="51" t="s">
        <v>90</v>
      </c>
      <c r="G644" s="53" t="str">
        <f>VLOOKUP(F644,Crosswalks!$B$11:$D$34,3)</f>
        <v>1D</v>
      </c>
      <c r="H644" s="53" t="str">
        <f>VLOOKUP(G644,Crosswalks!$A$44:$B$55,2)</f>
        <v>Consumer and Industry Outreach, Policy, Markets, and Trade</v>
      </c>
    </row>
    <row r="645" spans="1:8" ht="30" x14ac:dyDescent="0.25">
      <c r="A645" s="28" t="s">
        <v>2764</v>
      </c>
      <c r="B645" s="36" t="s">
        <v>752</v>
      </c>
      <c r="C645" s="37" t="s">
        <v>2</v>
      </c>
      <c r="D645" s="38">
        <v>2010</v>
      </c>
      <c r="E645" s="51" t="s">
        <v>78</v>
      </c>
      <c r="F645" s="51" t="s">
        <v>85</v>
      </c>
      <c r="G645" s="53" t="str">
        <f>VLOOKUP(F645,Crosswalks!$B$11:$D$34,3)</f>
        <v>1D</v>
      </c>
      <c r="H645" s="53" t="str">
        <f>VLOOKUP(G645,Crosswalks!$A$44:$B$55,2)</f>
        <v>Consumer and Industry Outreach, Policy, Markets, and Trade</v>
      </c>
    </row>
    <row r="646" spans="1:8" ht="30" x14ac:dyDescent="0.25">
      <c r="A646" s="28" t="s">
        <v>705</v>
      </c>
      <c r="B646" s="36" t="s">
        <v>753</v>
      </c>
      <c r="C646" s="37" t="s">
        <v>354</v>
      </c>
      <c r="D646" s="38">
        <v>2010</v>
      </c>
      <c r="E646" s="51" t="s">
        <v>78</v>
      </c>
      <c r="F646" s="51" t="s">
        <v>95</v>
      </c>
      <c r="G646" s="53" t="str">
        <f>VLOOKUP(F646,Crosswalks!$B$11:$D$34,3)</f>
        <v>1d</v>
      </c>
      <c r="H646" s="53" t="str">
        <f>VLOOKUP(G646,Crosswalks!$A$44:$B$55,2)</f>
        <v>Consumer and Industry Outreach, Policy, Markets, and Trade</v>
      </c>
    </row>
    <row r="647" spans="1:8" ht="30" x14ac:dyDescent="0.25">
      <c r="A647" s="28" t="s">
        <v>690</v>
      </c>
      <c r="B647" s="36" t="s">
        <v>736</v>
      </c>
      <c r="C647" s="37" t="s">
        <v>31</v>
      </c>
      <c r="D647" s="38">
        <v>2010</v>
      </c>
      <c r="E647" s="51" t="s">
        <v>78</v>
      </c>
      <c r="F647" s="51" t="s">
        <v>86</v>
      </c>
      <c r="G647" s="53">
        <f>VLOOKUP(F647,Crosswalks!$B$11:$D$34,3)</f>
        <v>7</v>
      </c>
      <c r="H647" s="53" t="str">
        <f>VLOOKUP(G647,Crosswalks!$A$44:$B$55,2)</f>
        <v>Rural-Urban Interdependence and Prosperity</v>
      </c>
    </row>
    <row r="648" spans="1:8" ht="30" x14ac:dyDescent="0.25">
      <c r="A648" s="28" t="s">
        <v>2771</v>
      </c>
      <c r="B648" s="36" t="s">
        <v>755</v>
      </c>
      <c r="C648" s="37" t="s">
        <v>199</v>
      </c>
      <c r="D648" s="38">
        <v>2010</v>
      </c>
      <c r="E648" s="51" t="s">
        <v>78</v>
      </c>
      <c r="F648" s="51" t="s">
        <v>81</v>
      </c>
      <c r="G648" s="53" t="str">
        <f>VLOOKUP(F648,Crosswalks!$B$11:$D$34,3)</f>
        <v>Check</v>
      </c>
      <c r="H648" s="53" t="str">
        <f>VLOOKUP(G648,Crosswalks!$A$44:$B$55,2)</f>
        <v>Landscape-Scale Conservation and Managemen</v>
      </c>
    </row>
    <row r="649" spans="1:8" ht="45" x14ac:dyDescent="0.25">
      <c r="A649" s="28" t="s">
        <v>2753</v>
      </c>
      <c r="B649" s="36" t="s">
        <v>743</v>
      </c>
      <c r="C649" s="37" t="s">
        <v>20</v>
      </c>
      <c r="D649" s="38">
        <v>2010</v>
      </c>
      <c r="E649" s="51" t="s">
        <v>78</v>
      </c>
      <c r="F649" s="51" t="s">
        <v>79</v>
      </c>
      <c r="G649" s="53" t="str">
        <f>VLOOKUP(F649,Crosswalks!$B$11:$D$34,3)</f>
        <v>Check</v>
      </c>
      <c r="H649" s="53" t="str">
        <f>VLOOKUP(G649,Crosswalks!$A$44:$B$55,2)</f>
        <v>Landscape-Scale Conservation and Managemen</v>
      </c>
    </row>
    <row r="650" spans="1:8" ht="30" x14ac:dyDescent="0.25">
      <c r="A650" s="28" t="s">
        <v>2754</v>
      </c>
      <c r="B650" s="36" t="s">
        <v>744</v>
      </c>
      <c r="C650" s="37" t="s">
        <v>343</v>
      </c>
      <c r="D650" s="38">
        <v>2010</v>
      </c>
      <c r="E650" s="51" t="s">
        <v>78</v>
      </c>
      <c r="F650" s="51" t="s">
        <v>94</v>
      </c>
      <c r="G650" s="53">
        <f>VLOOKUP(F650,Crosswalks!$B$11:$D$34,3)</f>
        <v>7</v>
      </c>
      <c r="H650" s="53" t="str">
        <f>VLOOKUP(G650,Crosswalks!$A$44:$B$55,2)</f>
        <v>Rural-Urban Interdependence and Prosperity</v>
      </c>
    </row>
    <row r="651" spans="1:8" x14ac:dyDescent="0.25">
      <c r="A651" s="28" t="s">
        <v>473</v>
      </c>
      <c r="B651" s="36" t="s">
        <v>820</v>
      </c>
      <c r="C651" s="37" t="s">
        <v>363</v>
      </c>
      <c r="D651" s="38">
        <v>2010</v>
      </c>
      <c r="E651" s="51" t="s">
        <v>169</v>
      </c>
      <c r="F651" s="51" t="s">
        <v>95</v>
      </c>
      <c r="G651" s="53" t="str">
        <f>VLOOKUP(F651,Crosswalks!$B$11:$D$34,3)</f>
        <v>1d</v>
      </c>
      <c r="H651" s="53" t="str">
        <f>VLOOKUP(G651,Crosswalks!$A$44:$B$55,2)</f>
        <v>Consumer and Industry Outreach, Policy, Markets, and Trade</v>
      </c>
    </row>
    <row r="652" spans="1:8" ht="30" x14ac:dyDescent="0.25">
      <c r="A652" s="28" t="s">
        <v>974</v>
      </c>
      <c r="B652" s="36" t="s">
        <v>838</v>
      </c>
      <c r="C652" s="37" t="s">
        <v>351</v>
      </c>
      <c r="D652" s="38">
        <v>2010</v>
      </c>
      <c r="E652" s="51" t="s">
        <v>124</v>
      </c>
      <c r="F652" s="51" t="s">
        <v>88</v>
      </c>
      <c r="G652" s="53">
        <f>VLOOKUP(F652,Crosswalks!$B$11:$D$34,3)</f>
        <v>5</v>
      </c>
      <c r="H652" s="53" t="str">
        <f>VLOOKUP(G652,Crosswalks!$A$44:$B$55,2)</f>
        <v>Food Safety</v>
      </c>
    </row>
    <row r="653" spans="1:8" ht="45" x14ac:dyDescent="0.25">
      <c r="A653" s="28" t="s">
        <v>688</v>
      </c>
      <c r="B653" s="36" t="s">
        <v>732</v>
      </c>
      <c r="C653" s="37" t="s">
        <v>61</v>
      </c>
      <c r="D653" s="38">
        <v>2010</v>
      </c>
      <c r="E653" s="51" t="s">
        <v>78</v>
      </c>
      <c r="F653" s="51" t="s">
        <v>92</v>
      </c>
      <c r="G653" s="53" t="str">
        <f>VLOOKUP(F653,Crosswalks!$B$11:$D$34,3)</f>
        <v>Check</v>
      </c>
      <c r="H653" s="53" t="str">
        <f>VLOOKUP(G653,Crosswalks!$A$44:$B$55,2)</f>
        <v>Landscape-Scale Conservation and Managemen</v>
      </c>
    </row>
    <row r="654" spans="1:8" ht="30" x14ac:dyDescent="0.25">
      <c r="A654" s="28" t="s">
        <v>995</v>
      </c>
      <c r="B654" s="36" t="s">
        <v>797</v>
      </c>
      <c r="C654" s="37" t="s">
        <v>51</v>
      </c>
      <c r="D654" s="38">
        <v>2010</v>
      </c>
      <c r="E654" s="51" t="s">
        <v>169</v>
      </c>
      <c r="F654" s="51" t="s">
        <v>90</v>
      </c>
      <c r="G654" s="53" t="str">
        <f>VLOOKUP(F654,Crosswalks!$B$11:$D$34,3)</f>
        <v>1D</v>
      </c>
      <c r="H654" s="53" t="str">
        <f>VLOOKUP(G654,Crosswalks!$A$44:$B$55,2)</f>
        <v>Consumer and Industry Outreach, Policy, Markets, and Trade</v>
      </c>
    </row>
    <row r="655" spans="1:8" ht="30" x14ac:dyDescent="0.25">
      <c r="A655" s="28" t="s">
        <v>1004</v>
      </c>
      <c r="B655" s="36" t="s">
        <v>796</v>
      </c>
      <c r="C655" s="37" t="s">
        <v>61</v>
      </c>
      <c r="D655" s="38">
        <v>2010</v>
      </c>
      <c r="E655" s="51" t="s">
        <v>169</v>
      </c>
      <c r="F655" s="51" t="s">
        <v>95</v>
      </c>
      <c r="G655" s="53" t="str">
        <f>VLOOKUP(F655,Crosswalks!$B$11:$D$34,3)</f>
        <v>1d</v>
      </c>
      <c r="H655" s="53" t="str">
        <f>VLOOKUP(G655,Crosswalks!$A$44:$B$55,2)</f>
        <v>Consumer and Industry Outreach, Policy, Markets, and Trade</v>
      </c>
    </row>
    <row r="656" spans="1:8" ht="30" x14ac:dyDescent="0.25">
      <c r="A656" s="28" t="s">
        <v>2750</v>
      </c>
      <c r="B656" s="36" t="s">
        <v>830</v>
      </c>
      <c r="C656" s="37" t="s">
        <v>340</v>
      </c>
      <c r="D656" s="38">
        <v>2010</v>
      </c>
      <c r="E656" s="51" t="s">
        <v>124</v>
      </c>
      <c r="F656" s="51" t="s">
        <v>83</v>
      </c>
      <c r="G656" s="53">
        <f>VLOOKUP(F656,Crosswalks!$B$11:$D$34,3)</f>
        <v>4</v>
      </c>
      <c r="H656" s="53" t="str">
        <f>VLOOKUP(G656,Crosswalks!$A$44:$B$55,2)</f>
        <v>Nutrition and Childhood Obesity</v>
      </c>
    </row>
    <row r="657" spans="1:8" ht="30" x14ac:dyDescent="0.25">
      <c r="A657" s="28" t="s">
        <v>1008</v>
      </c>
      <c r="B657" s="36" t="s">
        <v>751</v>
      </c>
      <c r="C657" s="37" t="s">
        <v>318</v>
      </c>
      <c r="D657" s="38">
        <v>2010</v>
      </c>
      <c r="E657" s="51" t="s">
        <v>78</v>
      </c>
      <c r="F657" s="51" t="s">
        <v>79</v>
      </c>
      <c r="G657" s="53" t="str">
        <f>VLOOKUP(F657,Crosswalks!$B$11:$D$34,3)</f>
        <v>Check</v>
      </c>
      <c r="H657" s="53" t="str">
        <f>VLOOKUP(G657,Crosswalks!$A$44:$B$55,2)</f>
        <v>Landscape-Scale Conservation and Managemen</v>
      </c>
    </row>
    <row r="658" spans="1:8" ht="30" x14ac:dyDescent="0.25">
      <c r="A658" s="28" t="s">
        <v>758</v>
      </c>
      <c r="B658" s="36" t="s">
        <v>790</v>
      </c>
      <c r="C658" s="37" t="s">
        <v>359</v>
      </c>
      <c r="D658" s="38">
        <v>2010</v>
      </c>
      <c r="E658" s="51" t="s">
        <v>78</v>
      </c>
      <c r="F658" s="51" t="s">
        <v>86</v>
      </c>
      <c r="G658" s="53">
        <f>VLOOKUP(F658,Crosswalks!$B$11:$D$34,3)</f>
        <v>7</v>
      </c>
      <c r="H658" s="53" t="str">
        <f>VLOOKUP(G658,Crosswalks!$A$44:$B$55,2)</f>
        <v>Rural-Urban Interdependence and Prosperity</v>
      </c>
    </row>
    <row r="659" spans="1:8" ht="30" x14ac:dyDescent="0.25">
      <c r="A659" s="28" t="s">
        <v>2772</v>
      </c>
      <c r="B659" s="36" t="s">
        <v>845</v>
      </c>
      <c r="C659" s="37" t="s">
        <v>357</v>
      </c>
      <c r="D659" s="38">
        <v>2010</v>
      </c>
      <c r="E659" s="51" t="s">
        <v>124</v>
      </c>
      <c r="F659" s="51" t="s">
        <v>94</v>
      </c>
      <c r="G659" s="53">
        <f>VLOOKUP(F659,Crosswalks!$B$11:$D$34,3)</f>
        <v>7</v>
      </c>
      <c r="H659" s="53" t="str">
        <f>VLOOKUP(G659,Crosswalks!$A$44:$B$55,2)</f>
        <v>Rural-Urban Interdependence and Prosperity</v>
      </c>
    </row>
    <row r="660" spans="1:8" x14ac:dyDescent="0.25">
      <c r="A660" s="28" t="s">
        <v>407</v>
      </c>
      <c r="B660" s="36" t="s">
        <v>846</v>
      </c>
      <c r="C660" s="37" t="s">
        <v>334</v>
      </c>
      <c r="D660" s="38">
        <v>2010</v>
      </c>
      <c r="E660" s="51" t="s">
        <v>124</v>
      </c>
      <c r="F660" s="51" t="s">
        <v>83</v>
      </c>
      <c r="G660" s="53">
        <f>VLOOKUP(F660,Crosswalks!$B$11:$D$34,3)</f>
        <v>4</v>
      </c>
      <c r="H660" s="53" t="str">
        <f>VLOOKUP(G660,Crosswalks!$A$44:$B$55,2)</f>
        <v>Nutrition and Childhood Obesity</v>
      </c>
    </row>
    <row r="661" spans="1:8" ht="45" x14ac:dyDescent="0.25">
      <c r="A661" s="28" t="s">
        <v>689</v>
      </c>
      <c r="B661" s="36" t="s">
        <v>733</v>
      </c>
      <c r="C661" s="37" t="s">
        <v>61</v>
      </c>
      <c r="D661" s="38">
        <v>2010</v>
      </c>
      <c r="E661" s="51" t="s">
        <v>78</v>
      </c>
      <c r="F661" s="51" t="s">
        <v>79</v>
      </c>
      <c r="G661" s="53" t="str">
        <f>VLOOKUP(F661,Crosswalks!$B$11:$D$34,3)</f>
        <v>Check</v>
      </c>
      <c r="H661" s="53" t="str">
        <f>VLOOKUP(G661,Crosswalks!$A$44:$B$55,2)</f>
        <v>Landscape-Scale Conservation and Managemen</v>
      </c>
    </row>
    <row r="662" spans="1:8" ht="30" x14ac:dyDescent="0.25">
      <c r="A662" s="28" t="s">
        <v>2773</v>
      </c>
      <c r="B662" s="36" t="s">
        <v>788</v>
      </c>
      <c r="C662" s="37" t="s">
        <v>358</v>
      </c>
      <c r="D662" s="38">
        <v>2010</v>
      </c>
      <c r="E662" s="51" t="s">
        <v>78</v>
      </c>
      <c r="F662" s="51" t="s">
        <v>94</v>
      </c>
      <c r="G662" s="53">
        <f>VLOOKUP(F662,Crosswalks!$B$11:$D$34,3)</f>
        <v>7</v>
      </c>
      <c r="H662" s="53" t="str">
        <f>VLOOKUP(G662,Crosswalks!$A$44:$B$55,2)</f>
        <v>Rural-Urban Interdependence and Prosperity</v>
      </c>
    </row>
    <row r="663" spans="1:8" ht="30" x14ac:dyDescent="0.25">
      <c r="A663" s="28" t="s">
        <v>977</v>
      </c>
      <c r="B663" s="36" t="s">
        <v>818</v>
      </c>
      <c r="C663" s="37" t="s">
        <v>177</v>
      </c>
      <c r="D663" s="38">
        <v>2010</v>
      </c>
      <c r="E663" s="51" t="s">
        <v>169</v>
      </c>
      <c r="F663" s="51" t="s">
        <v>79</v>
      </c>
      <c r="G663" s="53" t="str">
        <f>VLOOKUP(F663,Crosswalks!$B$11:$D$34,3)</f>
        <v>Check</v>
      </c>
      <c r="H663" s="53" t="str">
        <f>VLOOKUP(G663,Crosswalks!$A$44:$B$55,2)</f>
        <v>Landscape-Scale Conservation and Managemen</v>
      </c>
    </row>
    <row r="664" spans="1:8" ht="45" x14ac:dyDescent="0.25">
      <c r="A664" s="50" t="s">
        <v>1046</v>
      </c>
      <c r="B664" s="36" t="s">
        <v>885</v>
      </c>
      <c r="C664" s="37" t="s">
        <v>31</v>
      </c>
      <c r="D664" s="38">
        <v>2009</v>
      </c>
      <c r="E664" s="51" t="s">
        <v>78</v>
      </c>
      <c r="F664" s="51" t="s">
        <v>93</v>
      </c>
      <c r="G664" s="53" t="str">
        <f>VLOOKUP(F664,Crosswalks!$B$11:$D$34,3)</f>
        <v>Check</v>
      </c>
      <c r="H664" s="53" t="str">
        <f>VLOOKUP(G664,Crosswalks!$A$44:$B$55,2)</f>
        <v>Landscape-Scale Conservation and Managemen</v>
      </c>
    </row>
    <row r="665" spans="1:8" ht="45" x14ac:dyDescent="0.25">
      <c r="A665" s="50" t="s">
        <v>2798</v>
      </c>
      <c r="B665" s="36" t="s">
        <v>912</v>
      </c>
      <c r="C665" s="37" t="s">
        <v>379</v>
      </c>
      <c r="D665" s="38">
        <v>2009</v>
      </c>
      <c r="E665" s="51" t="s">
        <v>78</v>
      </c>
      <c r="F665" s="51" t="s">
        <v>94</v>
      </c>
      <c r="G665" s="53">
        <f>VLOOKUP(F665,Crosswalks!$B$11:$D$34,3)</f>
        <v>7</v>
      </c>
      <c r="H665" s="53" t="str">
        <f>VLOOKUP(G665,Crosswalks!$A$44:$B$55,2)</f>
        <v>Rural-Urban Interdependence and Prosperity</v>
      </c>
    </row>
    <row r="666" spans="1:8" x14ac:dyDescent="0.25">
      <c r="A666" s="50" t="s">
        <v>969</v>
      </c>
      <c r="B666" s="36" t="s">
        <v>892</v>
      </c>
      <c r="C666" s="37" t="s">
        <v>20</v>
      </c>
      <c r="D666" s="38">
        <v>2009</v>
      </c>
      <c r="E666" s="51" t="s">
        <v>78</v>
      </c>
      <c r="F666" s="51" t="s">
        <v>94</v>
      </c>
      <c r="G666" s="53">
        <f>VLOOKUP(F666,Crosswalks!$B$11:$D$34,3)</f>
        <v>7</v>
      </c>
      <c r="H666" s="53" t="str">
        <f>VLOOKUP(G666,Crosswalks!$A$44:$B$55,2)</f>
        <v>Rural-Urban Interdependence and Prosperity</v>
      </c>
    </row>
    <row r="667" spans="1:8" ht="30" x14ac:dyDescent="0.25">
      <c r="A667" s="50" t="s">
        <v>862</v>
      </c>
      <c r="B667" s="36" t="s">
        <v>899</v>
      </c>
      <c r="C667" s="37" t="s">
        <v>3</v>
      </c>
      <c r="D667" s="38">
        <v>2009</v>
      </c>
      <c r="E667" s="51" t="s">
        <v>78</v>
      </c>
      <c r="F667" s="51" t="s">
        <v>85</v>
      </c>
      <c r="G667" s="53" t="str">
        <f>VLOOKUP(F667,Crosswalks!$B$11:$D$34,3)</f>
        <v>1D</v>
      </c>
      <c r="H667" s="53" t="str">
        <f>VLOOKUP(G667,Crosswalks!$A$44:$B$55,2)</f>
        <v>Consumer and Industry Outreach, Policy, Markets, and Trade</v>
      </c>
    </row>
    <row r="668" spans="1:8" ht="30" x14ac:dyDescent="0.25">
      <c r="A668" s="50" t="s">
        <v>870</v>
      </c>
      <c r="B668" s="36" t="s">
        <v>908</v>
      </c>
      <c r="C668" s="37" t="s">
        <v>100</v>
      </c>
      <c r="D668" s="38">
        <v>2009</v>
      </c>
      <c r="E668" s="51" t="s">
        <v>78</v>
      </c>
      <c r="F668" s="51" t="s">
        <v>92</v>
      </c>
      <c r="G668" s="53" t="str">
        <f>VLOOKUP(F668,Crosswalks!$B$11:$D$34,3)</f>
        <v>Check</v>
      </c>
      <c r="H668" s="53" t="str">
        <f>VLOOKUP(G668,Crosswalks!$A$44:$B$55,2)</f>
        <v>Landscape-Scale Conservation and Managemen</v>
      </c>
    </row>
    <row r="669" spans="1:8" ht="30" x14ac:dyDescent="0.25">
      <c r="A669" s="50" t="s">
        <v>766</v>
      </c>
      <c r="B669" s="36" t="s">
        <v>938</v>
      </c>
      <c r="C669" s="37" t="s">
        <v>319</v>
      </c>
      <c r="D669" s="38">
        <v>2009</v>
      </c>
      <c r="E669" s="51" t="s">
        <v>169</v>
      </c>
      <c r="F669" s="51" t="s">
        <v>96</v>
      </c>
      <c r="G669" s="53" t="str">
        <f>VLOOKUP(F669,Crosswalks!$B$11:$D$34,3)</f>
        <v>Check</v>
      </c>
      <c r="H669" s="53" t="str">
        <f>VLOOKUP(G669,Crosswalks!$A$44:$B$55,2)</f>
        <v>Landscape-Scale Conservation and Managemen</v>
      </c>
    </row>
    <row r="670" spans="1:8" ht="60" x14ac:dyDescent="0.25">
      <c r="A670" s="50" t="s">
        <v>2801</v>
      </c>
      <c r="B670" s="36" t="s">
        <v>851</v>
      </c>
      <c r="C670" s="37" t="s">
        <v>381</v>
      </c>
      <c r="D670" s="38">
        <v>2009</v>
      </c>
      <c r="E670" s="51" t="s">
        <v>391</v>
      </c>
      <c r="F670" s="51" t="s">
        <v>93</v>
      </c>
      <c r="G670" s="53" t="str">
        <f>VLOOKUP(F670,Crosswalks!$B$11:$D$34,3)</f>
        <v>Check</v>
      </c>
      <c r="H670" s="53" t="str">
        <f>VLOOKUP(G670,Crosswalks!$A$44:$B$55,2)</f>
        <v>Landscape-Scale Conservation and Managemen</v>
      </c>
    </row>
    <row r="671" spans="1:8" ht="45" x14ac:dyDescent="0.25">
      <c r="A671" s="50" t="s">
        <v>2797</v>
      </c>
      <c r="B671" s="36" t="s">
        <v>967</v>
      </c>
      <c r="C671" s="37" t="s">
        <v>378</v>
      </c>
      <c r="D671" s="38">
        <v>2009</v>
      </c>
      <c r="E671" s="51" t="s">
        <v>124</v>
      </c>
      <c r="F671" s="51" t="s">
        <v>83</v>
      </c>
      <c r="G671" s="53">
        <f>VLOOKUP(F671,Crosswalks!$B$11:$D$34,3)</f>
        <v>4</v>
      </c>
      <c r="H671" s="53" t="str">
        <f>VLOOKUP(G671,Crosswalks!$A$44:$B$55,2)</f>
        <v>Nutrition and Childhood Obesity</v>
      </c>
    </row>
    <row r="672" spans="1:8" x14ac:dyDescent="0.25">
      <c r="A672" s="50" t="s">
        <v>197</v>
      </c>
      <c r="B672" s="36" t="s">
        <v>903</v>
      </c>
      <c r="C672" s="37" t="s">
        <v>2</v>
      </c>
      <c r="D672" s="38">
        <v>2009</v>
      </c>
      <c r="E672" s="51" t="s">
        <v>78</v>
      </c>
      <c r="F672" s="51" t="s">
        <v>79</v>
      </c>
      <c r="G672" s="53" t="str">
        <f>VLOOKUP(F672,Crosswalks!$B$11:$D$34,3)</f>
        <v>Check</v>
      </c>
      <c r="H672" s="53" t="str">
        <f>VLOOKUP(G672,Crosswalks!$A$44:$B$55,2)</f>
        <v>Landscape-Scale Conservation and Managemen</v>
      </c>
    </row>
    <row r="673" spans="1:8" ht="45" x14ac:dyDescent="0.25">
      <c r="A673" s="50" t="s">
        <v>1028</v>
      </c>
      <c r="B673" s="36" t="s">
        <v>937</v>
      </c>
      <c r="C673" s="37" t="s">
        <v>267</v>
      </c>
      <c r="D673" s="38">
        <v>2009</v>
      </c>
      <c r="E673" s="51" t="s">
        <v>169</v>
      </c>
      <c r="F673" s="51" t="s">
        <v>95</v>
      </c>
      <c r="G673" s="53" t="str">
        <f>VLOOKUP(F673,Crosswalks!$B$11:$D$34,3)</f>
        <v>1d</v>
      </c>
      <c r="H673" s="53" t="str">
        <f>VLOOKUP(G673,Crosswalks!$A$44:$B$55,2)</f>
        <v>Consumer and Industry Outreach, Policy, Markets, and Trade</v>
      </c>
    </row>
    <row r="674" spans="1:8" ht="30" x14ac:dyDescent="0.25">
      <c r="A674" s="50" t="s">
        <v>878</v>
      </c>
      <c r="B674" s="36" t="s">
        <v>939</v>
      </c>
      <c r="C674" s="37" t="s">
        <v>374</v>
      </c>
      <c r="D674" s="38">
        <v>2009</v>
      </c>
      <c r="E674" s="51" t="s">
        <v>169</v>
      </c>
      <c r="F674" s="51" t="s">
        <v>90</v>
      </c>
      <c r="G674" s="53" t="str">
        <f>VLOOKUP(F674,Crosswalks!$B$11:$D$34,3)</f>
        <v>1D</v>
      </c>
      <c r="H674" s="53" t="str">
        <f>VLOOKUP(G674,Crosswalks!$A$44:$B$55,2)</f>
        <v>Consumer and Industry Outreach, Policy, Markets, and Trade</v>
      </c>
    </row>
    <row r="675" spans="1:8" ht="30" x14ac:dyDescent="0.25">
      <c r="A675" s="50" t="s">
        <v>876</v>
      </c>
      <c r="B675" s="36" t="s">
        <v>932</v>
      </c>
      <c r="C675" s="37" t="s">
        <v>20</v>
      </c>
      <c r="D675" s="38">
        <v>2009</v>
      </c>
      <c r="E675" s="51" t="s">
        <v>169</v>
      </c>
      <c r="F675" s="51" t="s">
        <v>90</v>
      </c>
      <c r="G675" s="53" t="str">
        <f>VLOOKUP(F675,Crosswalks!$B$11:$D$34,3)</f>
        <v>1D</v>
      </c>
      <c r="H675" s="53" t="str">
        <f>VLOOKUP(G675,Crosswalks!$A$44:$B$55,2)</f>
        <v>Consumer and Industry Outreach, Policy, Markets, and Trade</v>
      </c>
    </row>
    <row r="676" spans="1:8" ht="45" x14ac:dyDescent="0.25">
      <c r="A676" s="50" t="s">
        <v>869</v>
      </c>
      <c r="B676" s="36" t="s">
        <v>907</v>
      </c>
      <c r="C676" s="37" t="s">
        <v>100</v>
      </c>
      <c r="D676" s="38">
        <v>2009</v>
      </c>
      <c r="E676" s="51" t="s">
        <v>78</v>
      </c>
      <c r="F676" s="51" t="s">
        <v>92</v>
      </c>
      <c r="G676" s="53" t="str">
        <f>VLOOKUP(F676,Crosswalks!$B$11:$D$34,3)</f>
        <v>Check</v>
      </c>
      <c r="H676" s="53" t="str">
        <f>VLOOKUP(G676,Crosswalks!$A$44:$B$55,2)</f>
        <v>Landscape-Scale Conservation and Managemen</v>
      </c>
    </row>
    <row r="677" spans="1:8" ht="30" x14ac:dyDescent="0.25">
      <c r="A677" s="50" t="s">
        <v>858</v>
      </c>
      <c r="B677" s="36" t="s">
        <v>893</v>
      </c>
      <c r="C677" s="37" t="s">
        <v>20</v>
      </c>
      <c r="D677" s="38">
        <v>2009</v>
      </c>
      <c r="E677" s="51" t="s">
        <v>78</v>
      </c>
      <c r="F677" s="51" t="s">
        <v>94</v>
      </c>
      <c r="G677" s="53">
        <f>VLOOKUP(F677,Crosswalks!$B$11:$D$34,3)</f>
        <v>7</v>
      </c>
      <c r="H677" s="53" t="str">
        <f>VLOOKUP(G677,Crosswalks!$A$44:$B$55,2)</f>
        <v>Rural-Urban Interdependence and Prosperity</v>
      </c>
    </row>
    <row r="678" spans="1:8" ht="30" x14ac:dyDescent="0.25">
      <c r="A678" s="50" t="s">
        <v>2795</v>
      </c>
      <c r="B678" s="36" t="s">
        <v>910</v>
      </c>
      <c r="C678" s="37" t="s">
        <v>18</v>
      </c>
      <c r="D678" s="38">
        <v>2009</v>
      </c>
      <c r="E678" s="51" t="s">
        <v>78</v>
      </c>
      <c r="F678" s="51" t="s">
        <v>92</v>
      </c>
      <c r="G678" s="53" t="str">
        <f>VLOOKUP(F678,Crosswalks!$B$11:$D$34,3)</f>
        <v>Check</v>
      </c>
      <c r="H678" s="53" t="str">
        <f>VLOOKUP(G678,Crosswalks!$A$44:$B$55,2)</f>
        <v>Landscape-Scale Conservation and Managemen</v>
      </c>
    </row>
    <row r="679" spans="1:8" ht="30" x14ac:dyDescent="0.25">
      <c r="A679" s="50" t="s">
        <v>2794</v>
      </c>
      <c r="B679" s="36" t="s">
        <v>909</v>
      </c>
      <c r="C679" s="37" t="s">
        <v>206</v>
      </c>
      <c r="D679" s="38">
        <v>2009</v>
      </c>
      <c r="E679" s="51" t="s">
        <v>78</v>
      </c>
      <c r="F679" s="51" t="s">
        <v>91</v>
      </c>
      <c r="G679" s="53" t="str">
        <f>VLOOKUP(F679,Crosswalks!$B$11:$D$34,3)</f>
        <v>1A</v>
      </c>
      <c r="H679" s="53" t="str">
        <f>VLOOKUP(G679,Crosswalks!$A$44:$B$55,2)</f>
        <v>Crop and Animal Production</v>
      </c>
    </row>
    <row r="680" spans="1:8" ht="45" x14ac:dyDescent="0.25">
      <c r="A680" s="50" t="s">
        <v>873</v>
      </c>
      <c r="B680" s="36" t="s">
        <v>922</v>
      </c>
      <c r="C680" s="37" t="s">
        <v>381</v>
      </c>
      <c r="D680" s="38">
        <v>2009</v>
      </c>
      <c r="E680" s="51" t="s">
        <v>393</v>
      </c>
      <c r="F680" s="51" t="s">
        <v>88</v>
      </c>
      <c r="G680" s="53">
        <f>VLOOKUP(F680,Crosswalks!$B$11:$D$34,3)</f>
        <v>5</v>
      </c>
      <c r="H680" s="53" t="str">
        <f>VLOOKUP(G680,Crosswalks!$A$44:$B$55,2)</f>
        <v>Food Safety</v>
      </c>
    </row>
    <row r="681" spans="1:8" ht="30" x14ac:dyDescent="0.25">
      <c r="A681" s="50" t="s">
        <v>2789</v>
      </c>
      <c r="B681" s="36" t="s">
        <v>959</v>
      </c>
      <c r="C681" s="37" t="s">
        <v>182</v>
      </c>
      <c r="D681" s="38">
        <v>2009</v>
      </c>
      <c r="E681" s="51" t="s">
        <v>124</v>
      </c>
      <c r="F681" s="51" t="s">
        <v>96</v>
      </c>
      <c r="G681" s="53" t="str">
        <f>VLOOKUP(F681,Crosswalks!$B$11:$D$34,3)</f>
        <v>Check</v>
      </c>
      <c r="H681" s="53" t="str">
        <f>VLOOKUP(G681,Crosswalks!$A$44:$B$55,2)</f>
        <v>Landscape-Scale Conservation and Managemen</v>
      </c>
    </row>
    <row r="682" spans="1:8" ht="30" x14ac:dyDescent="0.25">
      <c r="A682" s="50" t="s">
        <v>2803</v>
      </c>
      <c r="B682" s="36" t="s">
        <v>943</v>
      </c>
      <c r="C682" s="37" t="s">
        <v>381</v>
      </c>
      <c r="D682" s="38">
        <v>2009</v>
      </c>
      <c r="E682" s="51" t="s">
        <v>169</v>
      </c>
      <c r="F682" s="51" t="s">
        <v>88</v>
      </c>
      <c r="G682" s="53">
        <f>VLOOKUP(F682,Crosswalks!$B$11:$D$34,3)</f>
        <v>5</v>
      </c>
      <c r="H682" s="53" t="str">
        <f>VLOOKUP(G682,Crosswalks!$A$44:$B$55,2)</f>
        <v>Food Safety</v>
      </c>
    </row>
    <row r="683" spans="1:8" ht="30" x14ac:dyDescent="0.25">
      <c r="A683" s="50" t="s">
        <v>1001</v>
      </c>
      <c r="B683" s="36" t="s">
        <v>921</v>
      </c>
      <c r="C683" s="37" t="s">
        <v>381</v>
      </c>
      <c r="D683" s="38">
        <v>2009</v>
      </c>
      <c r="E683" s="51" t="s">
        <v>390</v>
      </c>
      <c r="F683" s="51" t="s">
        <v>79</v>
      </c>
      <c r="G683" s="53" t="str">
        <f>VLOOKUP(F683,Crosswalks!$B$11:$D$34,3)</f>
        <v>Check</v>
      </c>
      <c r="H683" s="53" t="str">
        <f>VLOOKUP(G683,Crosswalks!$A$44:$B$55,2)</f>
        <v>Landscape-Scale Conservation and Managemen</v>
      </c>
    </row>
    <row r="684" spans="1:8" ht="30" x14ac:dyDescent="0.25">
      <c r="A684" s="50" t="s">
        <v>875</v>
      </c>
      <c r="B684" s="36" t="s">
        <v>925</v>
      </c>
      <c r="C684" s="37" t="s">
        <v>61</v>
      </c>
      <c r="D684" s="38">
        <v>2009</v>
      </c>
      <c r="E684" s="51" t="s">
        <v>169</v>
      </c>
      <c r="F684" s="51" t="s">
        <v>95</v>
      </c>
      <c r="G684" s="53" t="str">
        <f>VLOOKUP(F684,Crosswalks!$B$11:$D$34,3)</f>
        <v>1d</v>
      </c>
      <c r="H684" s="53" t="str">
        <f>VLOOKUP(G684,Crosswalks!$A$44:$B$55,2)</f>
        <v>Consumer and Industry Outreach, Policy, Markets, and Trade</v>
      </c>
    </row>
    <row r="685" spans="1:8" ht="45" x14ac:dyDescent="0.25">
      <c r="A685" s="50" t="s">
        <v>2780</v>
      </c>
      <c r="B685" s="36" t="s">
        <v>888</v>
      </c>
      <c r="C685" s="37" t="s">
        <v>10</v>
      </c>
      <c r="D685" s="38">
        <v>2009</v>
      </c>
      <c r="E685" s="51" t="s">
        <v>78</v>
      </c>
      <c r="F685" s="51" t="s">
        <v>86</v>
      </c>
      <c r="G685" s="53">
        <f>VLOOKUP(F685,Crosswalks!$B$11:$D$34,3)</f>
        <v>7</v>
      </c>
      <c r="H685" s="53" t="str">
        <f>VLOOKUP(G685,Crosswalks!$A$44:$B$55,2)</f>
        <v>Rural-Urban Interdependence and Prosperity</v>
      </c>
    </row>
    <row r="686" spans="1:8" ht="30" x14ac:dyDescent="0.25">
      <c r="A686" s="50" t="s">
        <v>993</v>
      </c>
      <c r="B686" s="36" t="s">
        <v>926</v>
      </c>
      <c r="C686" s="37" t="s">
        <v>51</v>
      </c>
      <c r="D686" s="38">
        <v>2009</v>
      </c>
      <c r="E686" s="51" t="s">
        <v>169</v>
      </c>
      <c r="F686" s="51" t="s">
        <v>90</v>
      </c>
      <c r="G686" s="53" t="str">
        <f>VLOOKUP(F686,Crosswalks!$B$11:$D$34,3)</f>
        <v>1D</v>
      </c>
      <c r="H686" s="53" t="str">
        <f>VLOOKUP(G686,Crosswalks!$A$44:$B$55,2)</f>
        <v>Consumer and Industry Outreach, Policy, Markets, and Trade</v>
      </c>
    </row>
    <row r="687" spans="1:8" ht="30" x14ac:dyDescent="0.25">
      <c r="A687" s="50" t="s">
        <v>2782</v>
      </c>
      <c r="B687" s="36" t="s">
        <v>950</v>
      </c>
      <c r="C687" s="37" t="s">
        <v>230</v>
      </c>
      <c r="D687" s="38">
        <v>2009</v>
      </c>
      <c r="E687" s="51" t="s">
        <v>124</v>
      </c>
      <c r="F687" s="51" t="s">
        <v>81</v>
      </c>
      <c r="G687" s="53" t="str">
        <f>VLOOKUP(F687,Crosswalks!$B$11:$D$34,3)</f>
        <v>Check</v>
      </c>
      <c r="H687" s="53" t="str">
        <f>VLOOKUP(G687,Crosswalks!$A$44:$B$55,2)</f>
        <v>Landscape-Scale Conservation and Managemen</v>
      </c>
    </row>
    <row r="688" spans="1:8" x14ac:dyDescent="0.25">
      <c r="A688" s="28" t="s">
        <v>760</v>
      </c>
      <c r="B688" s="36" t="s">
        <v>916</v>
      </c>
      <c r="C688" s="37" t="s">
        <v>382</v>
      </c>
      <c r="D688" s="38">
        <v>2009</v>
      </c>
      <c r="E688" s="51" t="s">
        <v>78</v>
      </c>
      <c r="F688" s="51" t="s">
        <v>94</v>
      </c>
      <c r="G688" s="53">
        <f>VLOOKUP(F688,Crosswalks!$B$11:$D$34,3)</f>
        <v>7</v>
      </c>
      <c r="H688" s="53" t="str">
        <f>VLOOKUP(G688,Crosswalks!$A$44:$B$55,2)</f>
        <v>Rural-Urban Interdependence and Prosperity</v>
      </c>
    </row>
    <row r="689" spans="1:8" ht="30" x14ac:dyDescent="0.25">
      <c r="A689" s="28" t="s">
        <v>866</v>
      </c>
      <c r="B689" s="36" t="s">
        <v>904</v>
      </c>
      <c r="C689" s="37" t="s">
        <v>267</v>
      </c>
      <c r="D689" s="38">
        <v>2009</v>
      </c>
      <c r="E689" s="51" t="s">
        <v>78</v>
      </c>
      <c r="F689" s="51" t="s">
        <v>93</v>
      </c>
      <c r="G689" s="53" t="str">
        <f>VLOOKUP(F689,Crosswalks!$B$11:$D$34,3)</f>
        <v>Check</v>
      </c>
      <c r="H689" s="53" t="str">
        <f>VLOOKUP(G689,Crosswalks!$A$44:$B$55,2)</f>
        <v>Landscape-Scale Conservation and Managemen</v>
      </c>
    </row>
    <row r="690" spans="1:8" ht="30" x14ac:dyDescent="0.25">
      <c r="A690" s="28" t="s">
        <v>1080</v>
      </c>
      <c r="B690" s="36" t="s">
        <v>960</v>
      </c>
      <c r="C690" s="37" t="s">
        <v>323</v>
      </c>
      <c r="D690" s="38">
        <v>2009</v>
      </c>
      <c r="E690" s="51" t="s">
        <v>124</v>
      </c>
      <c r="F690" s="51" t="s">
        <v>87</v>
      </c>
      <c r="G690" s="53">
        <f>VLOOKUP(F690,Crosswalks!$B$11:$D$34,3)</f>
        <v>4</v>
      </c>
      <c r="H690" s="53" t="str">
        <f>VLOOKUP(G690,Crosswalks!$A$44:$B$55,2)</f>
        <v>Nutrition and Childhood Obesity</v>
      </c>
    </row>
    <row r="691" spans="1:8" ht="30" x14ac:dyDescent="0.25">
      <c r="A691" s="28" t="s">
        <v>976</v>
      </c>
      <c r="B691" s="36" t="s">
        <v>942</v>
      </c>
      <c r="C691" s="37" t="s">
        <v>381</v>
      </c>
      <c r="D691" s="38">
        <v>2009</v>
      </c>
      <c r="E691" s="51" t="s">
        <v>169</v>
      </c>
      <c r="F691" s="51" t="s">
        <v>93</v>
      </c>
      <c r="G691" s="53" t="str">
        <f>VLOOKUP(F691,Crosswalks!$B$11:$D$34,3)</f>
        <v>Check</v>
      </c>
      <c r="H691" s="53" t="str">
        <f>VLOOKUP(G691,Crosswalks!$A$44:$B$55,2)</f>
        <v>Landscape-Scale Conservation and Managemen</v>
      </c>
    </row>
    <row r="692" spans="1:8" ht="45" x14ac:dyDescent="0.25">
      <c r="A692" s="28" t="s">
        <v>2800</v>
      </c>
      <c r="B692" s="36" t="s">
        <v>914</v>
      </c>
      <c r="C692" s="37" t="s">
        <v>381</v>
      </c>
      <c r="D692" s="38">
        <v>2009</v>
      </c>
      <c r="E692" s="51" t="s">
        <v>78</v>
      </c>
      <c r="F692" s="51" t="s">
        <v>91</v>
      </c>
      <c r="G692" s="53" t="str">
        <f>VLOOKUP(F692,Crosswalks!$B$11:$D$34,3)</f>
        <v>1A</v>
      </c>
      <c r="H692" s="53" t="str">
        <f>VLOOKUP(G692,Crosswalks!$A$44:$B$55,2)</f>
        <v>Crop and Animal Production</v>
      </c>
    </row>
    <row r="693" spans="1:8" ht="30" x14ac:dyDescent="0.25">
      <c r="A693" s="28" t="s">
        <v>1012</v>
      </c>
      <c r="B693" s="36" t="s">
        <v>935</v>
      </c>
      <c r="C693" s="37" t="s">
        <v>3</v>
      </c>
      <c r="D693" s="38">
        <v>2009</v>
      </c>
      <c r="E693" s="51" t="s">
        <v>169</v>
      </c>
      <c r="F693" s="51" t="s">
        <v>79</v>
      </c>
      <c r="G693" s="53" t="str">
        <f>VLOOKUP(F693,Crosswalks!$B$11:$D$34,3)</f>
        <v>Check</v>
      </c>
      <c r="H693" s="53" t="str">
        <f>VLOOKUP(G693,Crosswalks!$A$44:$B$55,2)</f>
        <v>Landscape-Scale Conservation and Managemen</v>
      </c>
    </row>
    <row r="694" spans="1:8" ht="30" x14ac:dyDescent="0.25">
      <c r="A694" s="28" t="s">
        <v>868</v>
      </c>
      <c r="B694" s="36" t="s">
        <v>906</v>
      </c>
      <c r="C694" s="37" t="s">
        <v>373</v>
      </c>
      <c r="D694" s="38">
        <v>2009</v>
      </c>
      <c r="E694" s="51" t="s">
        <v>78</v>
      </c>
      <c r="F694" s="51" t="s">
        <v>93</v>
      </c>
      <c r="G694" s="53" t="str">
        <f>VLOOKUP(F694,Crosswalks!$B$11:$D$34,3)</f>
        <v>Check</v>
      </c>
      <c r="H694" s="53" t="str">
        <f>VLOOKUP(G694,Crosswalks!$A$44:$B$55,2)</f>
        <v>Landscape-Scale Conservation and Managemen</v>
      </c>
    </row>
    <row r="695" spans="1:8" ht="30" x14ac:dyDescent="0.25">
      <c r="A695" s="28" t="s">
        <v>872</v>
      </c>
      <c r="B695" s="36" t="s">
        <v>918</v>
      </c>
      <c r="C695" s="37" t="s">
        <v>383</v>
      </c>
      <c r="D695" s="38">
        <v>2009</v>
      </c>
      <c r="E695" s="51" t="s">
        <v>78</v>
      </c>
      <c r="F695" s="51" t="s">
        <v>94</v>
      </c>
      <c r="G695" s="53">
        <f>VLOOKUP(F695,Crosswalks!$B$11:$D$34,3)</f>
        <v>7</v>
      </c>
      <c r="H695" s="53" t="str">
        <f>VLOOKUP(G695,Crosswalks!$A$44:$B$55,2)</f>
        <v>Rural-Urban Interdependence and Prosperity</v>
      </c>
    </row>
    <row r="696" spans="1:8" ht="30" x14ac:dyDescent="0.25">
      <c r="A696" s="28" t="s">
        <v>2791</v>
      </c>
      <c r="B696" s="36" t="s">
        <v>964</v>
      </c>
      <c r="C696" s="37" t="s">
        <v>370</v>
      </c>
      <c r="D696" s="38">
        <v>2009</v>
      </c>
      <c r="E696" s="51" t="s">
        <v>124</v>
      </c>
      <c r="F696" s="51" t="s">
        <v>83</v>
      </c>
      <c r="G696" s="53">
        <f>VLOOKUP(F696,Crosswalks!$B$11:$D$34,3)</f>
        <v>4</v>
      </c>
      <c r="H696" s="53" t="str">
        <f>VLOOKUP(G696,Crosswalks!$A$44:$B$55,2)</f>
        <v>Nutrition and Childhood Obesity</v>
      </c>
    </row>
    <row r="697" spans="1:8" ht="30" x14ac:dyDescent="0.25">
      <c r="A697" s="28" t="s">
        <v>532</v>
      </c>
      <c r="B697" s="36" t="s">
        <v>647</v>
      </c>
      <c r="C697" s="37" t="s">
        <v>74</v>
      </c>
      <c r="D697" s="38">
        <v>2009</v>
      </c>
      <c r="E697" s="51" t="s">
        <v>124</v>
      </c>
      <c r="F697" s="51" t="s">
        <v>79</v>
      </c>
      <c r="G697" s="53" t="str">
        <f>VLOOKUP(F697,Crosswalks!$B$11:$D$34,3)</f>
        <v>Check</v>
      </c>
      <c r="H697" s="53" t="str">
        <f>VLOOKUP(G697,Crosswalks!$A$44:$B$55,2)</f>
        <v>Landscape-Scale Conservation and Managemen</v>
      </c>
    </row>
    <row r="698" spans="1:8" ht="45" x14ac:dyDescent="0.25">
      <c r="A698" s="28" t="s">
        <v>2802</v>
      </c>
      <c r="B698" s="36" t="s">
        <v>915</v>
      </c>
      <c r="C698" s="37" t="s">
        <v>381</v>
      </c>
      <c r="D698" s="38">
        <v>2009</v>
      </c>
      <c r="E698" s="51" t="s">
        <v>78</v>
      </c>
      <c r="F698" s="51" t="s">
        <v>79</v>
      </c>
      <c r="G698" s="53" t="str">
        <f>VLOOKUP(F698,Crosswalks!$B$11:$D$34,3)</f>
        <v>Check</v>
      </c>
      <c r="H698" s="53" t="str">
        <f>VLOOKUP(G698,Crosswalks!$A$44:$B$55,2)</f>
        <v>Landscape-Scale Conservation and Managemen</v>
      </c>
    </row>
    <row r="699" spans="1:8" x14ac:dyDescent="0.25">
      <c r="A699" s="28" t="s">
        <v>856</v>
      </c>
      <c r="B699" s="36" t="s">
        <v>884</v>
      </c>
      <c r="C699" s="37" t="s">
        <v>31</v>
      </c>
      <c r="D699" s="38">
        <v>2009</v>
      </c>
      <c r="E699" s="51" t="s">
        <v>78</v>
      </c>
      <c r="F699" s="51" t="s">
        <v>85</v>
      </c>
      <c r="G699" s="53" t="str">
        <f>VLOOKUP(F699,Crosswalks!$B$11:$D$34,3)</f>
        <v>1D</v>
      </c>
      <c r="H699" s="53" t="str">
        <f>VLOOKUP(G699,Crosswalks!$A$44:$B$55,2)</f>
        <v>Consumer and Industry Outreach, Policy, Markets, and Trade</v>
      </c>
    </row>
    <row r="700" spans="1:8" ht="45" x14ac:dyDescent="0.25">
      <c r="A700" s="28" t="s">
        <v>2757</v>
      </c>
      <c r="B700" s="36" t="s">
        <v>933</v>
      </c>
      <c r="C700" s="37" t="s">
        <v>364</v>
      </c>
      <c r="D700" s="38">
        <v>2009</v>
      </c>
      <c r="E700" s="51" t="s">
        <v>169</v>
      </c>
      <c r="F700" s="51" t="s">
        <v>92</v>
      </c>
      <c r="G700" s="53" t="str">
        <f>VLOOKUP(F700,Crosswalks!$B$11:$D$34,3)</f>
        <v>Check</v>
      </c>
      <c r="H700" s="53" t="str">
        <f>VLOOKUP(G700,Crosswalks!$A$44:$B$55,2)</f>
        <v>Landscape-Scale Conservation and Managemen</v>
      </c>
    </row>
    <row r="701" spans="1:8" ht="45" x14ac:dyDescent="0.25">
      <c r="A701" s="28" t="s">
        <v>2786</v>
      </c>
      <c r="B701" s="36" t="s">
        <v>955</v>
      </c>
      <c r="C701" s="37" t="s">
        <v>365</v>
      </c>
      <c r="D701" s="38">
        <v>2009</v>
      </c>
      <c r="E701" s="51" t="s">
        <v>124</v>
      </c>
      <c r="F701" s="51" t="s">
        <v>83</v>
      </c>
      <c r="G701" s="53">
        <f>VLOOKUP(F701,Crosswalks!$B$11:$D$34,3)</f>
        <v>4</v>
      </c>
      <c r="H701" s="53" t="str">
        <f>VLOOKUP(G701,Crosswalks!$A$44:$B$55,2)</f>
        <v>Nutrition and Childhood Obesity</v>
      </c>
    </row>
    <row r="702" spans="1:8" ht="30" x14ac:dyDescent="0.25">
      <c r="A702" s="28" t="s">
        <v>781</v>
      </c>
      <c r="B702" s="36" t="s">
        <v>886</v>
      </c>
      <c r="C702" s="37" t="s">
        <v>31</v>
      </c>
      <c r="D702" s="38">
        <v>2009</v>
      </c>
      <c r="E702" s="51" t="s">
        <v>78</v>
      </c>
      <c r="F702" s="51" t="s">
        <v>85</v>
      </c>
      <c r="G702" s="53" t="str">
        <f>VLOOKUP(F702,Crosswalks!$B$11:$D$34,3)</f>
        <v>1D</v>
      </c>
      <c r="H702" s="53" t="str">
        <f>VLOOKUP(G702,Crosswalks!$A$44:$B$55,2)</f>
        <v>Consumer and Industry Outreach, Policy, Markets, and Trade</v>
      </c>
    </row>
    <row r="703" spans="1:8" ht="45" x14ac:dyDescent="0.25">
      <c r="A703" s="28" t="s">
        <v>2799</v>
      </c>
      <c r="B703" s="36" t="s">
        <v>913</v>
      </c>
      <c r="C703" s="37" t="s">
        <v>381</v>
      </c>
      <c r="D703" s="38">
        <v>2009</v>
      </c>
      <c r="E703" s="51" t="s">
        <v>78</v>
      </c>
      <c r="F703" s="51" t="s">
        <v>85</v>
      </c>
      <c r="G703" s="53" t="str">
        <f>VLOOKUP(F703,Crosswalks!$B$11:$D$34,3)</f>
        <v>1D</v>
      </c>
      <c r="H703" s="53" t="str">
        <f>VLOOKUP(G703,Crosswalks!$A$44:$B$55,2)</f>
        <v>Consumer and Industry Outreach, Policy, Markets, and Trade</v>
      </c>
    </row>
    <row r="704" spans="1:8" x14ac:dyDescent="0.25">
      <c r="A704" s="28" t="s">
        <v>973</v>
      </c>
      <c r="B704" s="36" t="s">
        <v>945</v>
      </c>
      <c r="C704" s="37" t="s">
        <v>20</v>
      </c>
      <c r="D704" s="38">
        <v>2009</v>
      </c>
      <c r="E704" s="51" t="s">
        <v>389</v>
      </c>
      <c r="F704" s="51" t="s">
        <v>88</v>
      </c>
      <c r="G704" s="53">
        <f>VLOOKUP(F704,Crosswalks!$B$11:$D$34,3)</f>
        <v>5</v>
      </c>
      <c r="H704" s="53" t="str">
        <f>VLOOKUP(G704,Crosswalks!$A$44:$B$55,2)</f>
        <v>Food Safety</v>
      </c>
    </row>
    <row r="705" spans="1:8" x14ac:dyDescent="0.25">
      <c r="A705" s="28" t="s">
        <v>879</v>
      </c>
      <c r="B705" s="36" t="s">
        <v>944</v>
      </c>
      <c r="C705" s="37" t="s">
        <v>385</v>
      </c>
      <c r="D705" s="38">
        <v>2009</v>
      </c>
      <c r="E705" s="51" t="s">
        <v>169</v>
      </c>
      <c r="F705" s="51" t="s">
        <v>90</v>
      </c>
      <c r="G705" s="53" t="str">
        <f>VLOOKUP(F705,Crosswalks!$B$11:$D$34,3)</f>
        <v>1D</v>
      </c>
      <c r="H705" s="53" t="str">
        <f>VLOOKUP(G705,Crosswalks!$A$44:$B$55,2)</f>
        <v>Consumer and Industry Outreach, Policy, Markets, and Trade</v>
      </c>
    </row>
    <row r="706" spans="1:8" ht="30" x14ac:dyDescent="0.25">
      <c r="A706" s="28" t="s">
        <v>2792</v>
      </c>
      <c r="B706" s="36" t="s">
        <v>965</v>
      </c>
      <c r="C706" s="37" t="s">
        <v>372</v>
      </c>
      <c r="D706" s="38">
        <v>2009</v>
      </c>
      <c r="E706" s="51" t="s">
        <v>124</v>
      </c>
      <c r="F706" s="51" t="s">
        <v>83</v>
      </c>
      <c r="G706" s="53">
        <f>VLOOKUP(F706,Crosswalks!$B$11:$D$34,3)</f>
        <v>4</v>
      </c>
      <c r="H706" s="53" t="str">
        <f>VLOOKUP(G706,Crosswalks!$A$44:$B$55,2)</f>
        <v>Nutrition and Childhood Obesity</v>
      </c>
    </row>
    <row r="707" spans="1:8" ht="30" x14ac:dyDescent="0.25">
      <c r="A707" s="28" t="s">
        <v>984</v>
      </c>
      <c r="B707" s="36" t="s">
        <v>927</v>
      </c>
      <c r="C707" s="37" t="s">
        <v>185</v>
      </c>
      <c r="D707" s="38">
        <v>2009</v>
      </c>
      <c r="E707" s="51" t="s">
        <v>169</v>
      </c>
      <c r="F707" s="51" t="s">
        <v>90</v>
      </c>
      <c r="G707" s="53" t="str">
        <f>VLOOKUP(F707,Crosswalks!$B$11:$D$34,3)</f>
        <v>1D</v>
      </c>
      <c r="H707" s="53" t="str">
        <f>VLOOKUP(G707,Crosswalks!$A$44:$B$55,2)</f>
        <v>Consumer and Industry Outreach, Policy, Markets, and Trade</v>
      </c>
    </row>
    <row r="708" spans="1:8" ht="45" x14ac:dyDescent="0.25">
      <c r="A708" s="28" t="s">
        <v>2778</v>
      </c>
      <c r="B708" s="36" t="s">
        <v>852</v>
      </c>
      <c r="C708" s="37" t="s">
        <v>262</v>
      </c>
      <c r="D708" s="38">
        <v>2009</v>
      </c>
      <c r="E708" s="51" t="s">
        <v>78</v>
      </c>
      <c r="F708" s="51" t="s">
        <v>79</v>
      </c>
      <c r="G708" s="53" t="str">
        <f>VLOOKUP(F708,Crosswalks!$B$11:$D$34,3)</f>
        <v>Check</v>
      </c>
      <c r="H708" s="53" t="str">
        <f>VLOOKUP(G708,Crosswalks!$A$44:$B$55,2)</f>
        <v>Landscape-Scale Conservation and Managemen</v>
      </c>
    </row>
    <row r="709" spans="1:8" ht="30" x14ac:dyDescent="0.25">
      <c r="A709" s="28" t="s">
        <v>882</v>
      </c>
      <c r="B709" s="36" t="s">
        <v>962</v>
      </c>
      <c r="C709" s="37" t="s">
        <v>281</v>
      </c>
      <c r="D709" s="38">
        <v>2009</v>
      </c>
      <c r="E709" s="51" t="s">
        <v>124</v>
      </c>
      <c r="F709" s="51" t="s">
        <v>95</v>
      </c>
      <c r="G709" s="53" t="str">
        <f>VLOOKUP(F709,Crosswalks!$B$11:$D$34,3)</f>
        <v>1d</v>
      </c>
      <c r="H709" s="53" t="str">
        <f>VLOOKUP(G709,Crosswalks!$A$44:$B$55,2)</f>
        <v>Consumer and Industry Outreach, Policy, Markets, and Trade</v>
      </c>
    </row>
    <row r="710" spans="1:8" ht="30" x14ac:dyDescent="0.25">
      <c r="A710" s="28" t="s">
        <v>532</v>
      </c>
      <c r="B710" s="36" t="s">
        <v>627</v>
      </c>
      <c r="C710" s="37" t="s">
        <v>361</v>
      </c>
      <c r="D710" s="38">
        <v>2009</v>
      </c>
      <c r="E710" s="51" t="s">
        <v>124</v>
      </c>
      <c r="F710" s="51" t="s">
        <v>79</v>
      </c>
      <c r="G710" s="53" t="str">
        <f>VLOOKUP(F710,Crosswalks!$B$11:$D$34,3)</f>
        <v>Check</v>
      </c>
      <c r="H710" s="53" t="str">
        <f>VLOOKUP(G710,Crosswalks!$A$44:$B$55,2)</f>
        <v>Landscape-Scale Conservation and Managemen</v>
      </c>
    </row>
    <row r="711" spans="1:8" ht="30" x14ac:dyDescent="0.25">
      <c r="A711" s="28" t="s">
        <v>775</v>
      </c>
      <c r="B711" s="36" t="s">
        <v>948</v>
      </c>
      <c r="C711" s="37" t="s">
        <v>10</v>
      </c>
      <c r="D711" s="38">
        <v>2009</v>
      </c>
      <c r="E711" s="51" t="s">
        <v>124</v>
      </c>
      <c r="F711" s="51" t="s">
        <v>96</v>
      </c>
      <c r="G711" s="53" t="str">
        <f>VLOOKUP(F711,Crosswalks!$B$11:$D$34,3)</f>
        <v>Check</v>
      </c>
      <c r="H711" s="53" t="str">
        <f>VLOOKUP(G711,Crosswalks!$A$44:$B$55,2)</f>
        <v>Landscape-Scale Conservation and Managemen</v>
      </c>
    </row>
    <row r="712" spans="1:8" ht="30" x14ac:dyDescent="0.25">
      <c r="A712" s="28" t="s">
        <v>2790</v>
      </c>
      <c r="B712" s="36" t="s">
        <v>961</v>
      </c>
      <c r="C712" s="37" t="s">
        <v>369</v>
      </c>
      <c r="D712" s="38">
        <v>2009</v>
      </c>
      <c r="E712" s="51" t="s">
        <v>124</v>
      </c>
      <c r="F712" s="51" t="s">
        <v>83</v>
      </c>
      <c r="G712" s="53">
        <f>VLOOKUP(F712,Crosswalks!$B$11:$D$34,3)</f>
        <v>4</v>
      </c>
      <c r="H712" s="53" t="str">
        <f>VLOOKUP(G712,Crosswalks!$A$44:$B$55,2)</f>
        <v>Nutrition and Childhood Obesity</v>
      </c>
    </row>
    <row r="713" spans="1:8" ht="30" x14ac:dyDescent="0.25">
      <c r="A713" s="28" t="s">
        <v>180</v>
      </c>
      <c r="B713" s="36" t="s">
        <v>947</v>
      </c>
      <c r="C713" s="37" t="s">
        <v>10</v>
      </c>
      <c r="D713" s="38">
        <v>2009</v>
      </c>
      <c r="E713" s="51" t="s">
        <v>124</v>
      </c>
      <c r="F713" s="51" t="s">
        <v>96</v>
      </c>
      <c r="G713" s="53" t="str">
        <f>VLOOKUP(F713,Crosswalks!$B$11:$D$34,3)</f>
        <v>Check</v>
      </c>
      <c r="H713" s="53" t="str">
        <f>VLOOKUP(G713,Crosswalks!$A$44:$B$55,2)</f>
        <v>Landscape-Scale Conservation and Managemen</v>
      </c>
    </row>
    <row r="714" spans="1:8" ht="45" x14ac:dyDescent="0.25">
      <c r="A714" s="28" t="s">
        <v>2784</v>
      </c>
      <c r="B714" s="36" t="s">
        <v>895</v>
      </c>
      <c r="C714" s="37" t="s">
        <v>20</v>
      </c>
      <c r="D714" s="38">
        <v>2009</v>
      </c>
      <c r="E714" s="51" t="s">
        <v>78</v>
      </c>
      <c r="F714" s="51" t="s">
        <v>85</v>
      </c>
      <c r="G714" s="53" t="str">
        <f>VLOOKUP(F714,Crosswalks!$B$11:$D$34,3)</f>
        <v>1D</v>
      </c>
      <c r="H714" s="53" t="str">
        <f>VLOOKUP(G714,Crosswalks!$A$44:$B$55,2)</f>
        <v>Consumer and Industry Outreach, Policy, Markets, and Trade</v>
      </c>
    </row>
    <row r="715" spans="1:8" ht="75" x14ac:dyDescent="0.25">
      <c r="A715" s="28" t="s">
        <v>2805</v>
      </c>
      <c r="B715" s="36" t="s">
        <v>917</v>
      </c>
      <c r="C715" s="37" t="s">
        <v>166</v>
      </c>
      <c r="D715" s="38">
        <v>2009</v>
      </c>
      <c r="E715" s="51" t="s">
        <v>78</v>
      </c>
      <c r="F715" s="51" t="s">
        <v>92</v>
      </c>
      <c r="G715" s="53" t="str">
        <f>VLOOKUP(F715,Crosswalks!$B$11:$D$34,3)</f>
        <v>Check</v>
      </c>
      <c r="H715" s="53" t="str">
        <f>VLOOKUP(G715,Crosswalks!$A$44:$B$55,2)</f>
        <v>Landscape-Scale Conservation and Managemen</v>
      </c>
    </row>
    <row r="716" spans="1:8" ht="30" x14ac:dyDescent="0.25">
      <c r="A716" s="28" t="s">
        <v>857</v>
      </c>
      <c r="B716" s="36" t="s">
        <v>952</v>
      </c>
      <c r="C716" s="37" t="s">
        <v>20</v>
      </c>
      <c r="D716" s="38">
        <v>2009</v>
      </c>
      <c r="E716" s="51" t="s">
        <v>124</v>
      </c>
      <c r="F716" s="51" t="s">
        <v>157</v>
      </c>
      <c r="G716" s="53" t="str">
        <f>VLOOKUP(F716,Crosswalks!$B$11:$D$34,3)</f>
        <v>1D</v>
      </c>
      <c r="H716" s="53" t="str">
        <f>VLOOKUP(G716,Crosswalks!$A$44:$B$55,2)</f>
        <v>Consumer and Industry Outreach, Policy, Markets, and Trade</v>
      </c>
    </row>
    <row r="717" spans="1:8" ht="30" x14ac:dyDescent="0.25">
      <c r="A717" s="28" t="s">
        <v>777</v>
      </c>
      <c r="B717" s="36" t="s">
        <v>849</v>
      </c>
      <c r="C717" s="37" t="s">
        <v>61</v>
      </c>
      <c r="D717" s="38">
        <v>2009</v>
      </c>
      <c r="E717" s="51" t="s">
        <v>391</v>
      </c>
      <c r="F717" s="51" t="s">
        <v>85</v>
      </c>
      <c r="G717" s="53" t="str">
        <f>VLOOKUP(F717,Crosswalks!$B$11:$D$34,3)</f>
        <v>1D</v>
      </c>
      <c r="H717" s="53" t="str">
        <f>VLOOKUP(G717,Crosswalks!$A$44:$B$55,2)</f>
        <v>Consumer and Industry Outreach, Policy, Markets, and Trade</v>
      </c>
    </row>
    <row r="718" spans="1:8" ht="30" x14ac:dyDescent="0.25">
      <c r="A718" s="28" t="s">
        <v>2783</v>
      </c>
      <c r="B718" s="36" t="s">
        <v>929</v>
      </c>
      <c r="C718" s="37" t="s">
        <v>20</v>
      </c>
      <c r="D718" s="38">
        <v>2009</v>
      </c>
      <c r="E718" s="51" t="s">
        <v>169</v>
      </c>
      <c r="F718" s="51" t="s">
        <v>90</v>
      </c>
      <c r="G718" s="53" t="str">
        <f>VLOOKUP(F718,Crosswalks!$B$11:$D$34,3)</f>
        <v>1D</v>
      </c>
      <c r="H718" s="53" t="str">
        <f>VLOOKUP(G718,Crosswalks!$A$44:$B$55,2)</f>
        <v>Consumer and Industry Outreach, Policy, Markets, and Trade</v>
      </c>
    </row>
    <row r="719" spans="1:8" ht="45" x14ac:dyDescent="0.25">
      <c r="A719" s="28" t="s">
        <v>2796</v>
      </c>
      <c r="B719" s="36" t="s">
        <v>966</v>
      </c>
      <c r="C719" s="37" t="s">
        <v>376</v>
      </c>
      <c r="D719" s="38">
        <v>2009</v>
      </c>
      <c r="E719" s="51" t="s">
        <v>124</v>
      </c>
      <c r="F719" s="51" t="s">
        <v>83</v>
      </c>
      <c r="G719" s="53">
        <f>VLOOKUP(F719,Crosswalks!$B$11:$D$34,3)</f>
        <v>4</v>
      </c>
      <c r="H719" s="53" t="str">
        <f>VLOOKUP(G719,Crosswalks!$A$44:$B$55,2)</f>
        <v>Nutrition and Childhood Obesity</v>
      </c>
    </row>
    <row r="720" spans="1:8" ht="30" x14ac:dyDescent="0.25">
      <c r="A720" s="28" t="s">
        <v>781</v>
      </c>
      <c r="B720" s="36" t="s">
        <v>854</v>
      </c>
      <c r="C720" s="37" t="s">
        <v>61</v>
      </c>
      <c r="D720" s="38">
        <v>2009</v>
      </c>
      <c r="E720" s="51" t="s">
        <v>78</v>
      </c>
      <c r="F720" s="51" t="s">
        <v>94</v>
      </c>
      <c r="G720" s="53">
        <f>VLOOKUP(F720,Crosswalks!$B$11:$D$34,3)</f>
        <v>7</v>
      </c>
      <c r="H720" s="53" t="str">
        <f>VLOOKUP(G720,Crosswalks!$A$44:$B$55,2)</f>
        <v>Rural-Urban Interdependence and Prosperity</v>
      </c>
    </row>
    <row r="721" spans="1:8" ht="30" x14ac:dyDescent="0.25">
      <c r="A721" s="28" t="s">
        <v>1027</v>
      </c>
      <c r="B721" s="36" t="s">
        <v>919</v>
      </c>
      <c r="C721" s="37" t="s">
        <v>2</v>
      </c>
      <c r="D721" s="38">
        <v>2009</v>
      </c>
      <c r="E721" s="51" t="s">
        <v>390</v>
      </c>
      <c r="F721" s="51" t="s">
        <v>79</v>
      </c>
      <c r="G721" s="53" t="str">
        <f>VLOOKUP(F721,Crosswalks!$B$11:$D$34,3)</f>
        <v>Check</v>
      </c>
      <c r="H721" s="53" t="str">
        <f>VLOOKUP(G721,Crosswalks!$A$44:$B$55,2)</f>
        <v>Landscape-Scale Conservation and Managemen</v>
      </c>
    </row>
    <row r="722" spans="1:8" ht="30" x14ac:dyDescent="0.25">
      <c r="A722" s="28" t="s">
        <v>861</v>
      </c>
      <c r="B722" s="36" t="s">
        <v>898</v>
      </c>
      <c r="C722" s="37" t="s">
        <v>366</v>
      </c>
      <c r="D722" s="38">
        <v>2009</v>
      </c>
      <c r="E722" s="51" t="s">
        <v>78</v>
      </c>
      <c r="F722" s="51" t="s">
        <v>79</v>
      </c>
      <c r="G722" s="53" t="str">
        <f>VLOOKUP(F722,Crosswalks!$B$11:$D$34,3)</f>
        <v>Check</v>
      </c>
      <c r="H722" s="53" t="str">
        <f>VLOOKUP(G722,Crosswalks!$A$44:$B$55,2)</f>
        <v>Landscape-Scale Conservation and Managemen</v>
      </c>
    </row>
    <row r="723" spans="1:8" x14ac:dyDescent="0.25">
      <c r="A723" s="28" t="s">
        <v>241</v>
      </c>
      <c r="B723" s="36" t="s">
        <v>928</v>
      </c>
      <c r="C723" s="37" t="s">
        <v>20</v>
      </c>
      <c r="D723" s="38">
        <v>2009</v>
      </c>
      <c r="E723" s="51" t="s">
        <v>169</v>
      </c>
      <c r="F723" s="51" t="s">
        <v>90</v>
      </c>
      <c r="G723" s="53" t="str">
        <f>VLOOKUP(F723,Crosswalks!$B$11:$D$34,3)</f>
        <v>1D</v>
      </c>
      <c r="H723" s="53" t="str">
        <f>VLOOKUP(G723,Crosswalks!$A$44:$B$55,2)</f>
        <v>Consumer and Industry Outreach, Policy, Markets, and Trade</v>
      </c>
    </row>
    <row r="724" spans="1:8" ht="30" x14ac:dyDescent="0.25">
      <c r="A724" s="28" t="s">
        <v>859</v>
      </c>
      <c r="B724" s="36" t="s">
        <v>894</v>
      </c>
      <c r="C724" s="37" t="s">
        <v>20</v>
      </c>
      <c r="D724" s="38">
        <v>2009</v>
      </c>
      <c r="E724" s="51" t="s">
        <v>78</v>
      </c>
      <c r="F724" s="51" t="s">
        <v>94</v>
      </c>
      <c r="G724" s="53">
        <f>VLOOKUP(F724,Crosswalks!$B$11:$D$34,3)</f>
        <v>7</v>
      </c>
      <c r="H724" s="53" t="str">
        <f>VLOOKUP(G724,Crosswalks!$A$44:$B$55,2)</f>
        <v>Rural-Urban Interdependence and Prosperity</v>
      </c>
    </row>
    <row r="725" spans="1:8" ht="30" x14ac:dyDescent="0.25">
      <c r="A725" s="28" t="s">
        <v>2779</v>
      </c>
      <c r="B725" s="36" t="s">
        <v>946</v>
      </c>
      <c r="C725" s="37" t="s">
        <v>106</v>
      </c>
      <c r="D725" s="38">
        <v>2009</v>
      </c>
      <c r="E725" s="51" t="s">
        <v>124</v>
      </c>
      <c r="F725" s="51" t="s">
        <v>96</v>
      </c>
      <c r="G725" s="53" t="str">
        <f>VLOOKUP(F725,Crosswalks!$B$11:$D$34,3)</f>
        <v>Check</v>
      </c>
      <c r="H725" s="53" t="str">
        <f>VLOOKUP(G725,Crosswalks!$A$44:$B$55,2)</f>
        <v>Landscape-Scale Conservation and Managemen</v>
      </c>
    </row>
    <row r="726" spans="1:8" ht="45" x14ac:dyDescent="0.25">
      <c r="A726" s="28" t="s">
        <v>871</v>
      </c>
      <c r="B726" s="36" t="s">
        <v>911</v>
      </c>
      <c r="C726" s="37" t="s">
        <v>377</v>
      </c>
      <c r="D726" s="38">
        <v>2009</v>
      </c>
      <c r="E726" s="51" t="s">
        <v>78</v>
      </c>
      <c r="F726" s="51" t="s">
        <v>92</v>
      </c>
      <c r="G726" s="53" t="str">
        <f>VLOOKUP(F726,Crosswalks!$B$11:$D$34,3)</f>
        <v>Check</v>
      </c>
      <c r="H726" s="53" t="str">
        <f>VLOOKUP(G726,Crosswalks!$A$44:$B$55,2)</f>
        <v>Landscape-Scale Conservation and Managemen</v>
      </c>
    </row>
    <row r="727" spans="1:8" ht="30" x14ac:dyDescent="0.25">
      <c r="A727" s="28" t="s">
        <v>403</v>
      </c>
      <c r="B727" s="36" t="s">
        <v>889</v>
      </c>
      <c r="C727" s="37" t="s">
        <v>10</v>
      </c>
      <c r="D727" s="38">
        <v>2009</v>
      </c>
      <c r="E727" s="51" t="s">
        <v>78</v>
      </c>
      <c r="F727" s="51" t="s">
        <v>93</v>
      </c>
      <c r="G727" s="53" t="str">
        <f>VLOOKUP(F727,Crosswalks!$B$11:$D$34,3)</f>
        <v>Check</v>
      </c>
      <c r="H727" s="53" t="str">
        <f>VLOOKUP(G727,Crosswalks!$A$44:$B$55,2)</f>
        <v>Landscape-Scale Conservation and Managemen</v>
      </c>
    </row>
    <row r="728" spans="1:8" ht="30" x14ac:dyDescent="0.25">
      <c r="A728" s="28" t="s">
        <v>999</v>
      </c>
      <c r="B728" s="36" t="s">
        <v>957</v>
      </c>
      <c r="C728" s="37" t="s">
        <v>367</v>
      </c>
      <c r="D728" s="38">
        <v>2009</v>
      </c>
      <c r="E728" s="51" t="s">
        <v>124</v>
      </c>
      <c r="F728" s="51" t="s">
        <v>83</v>
      </c>
      <c r="G728" s="53">
        <f>VLOOKUP(F728,Crosswalks!$B$11:$D$34,3)</f>
        <v>4</v>
      </c>
      <c r="H728" s="53" t="str">
        <f>VLOOKUP(G728,Crosswalks!$A$44:$B$55,2)</f>
        <v>Nutrition and Childhood Obesity</v>
      </c>
    </row>
    <row r="729" spans="1:8" ht="45" x14ac:dyDescent="0.25">
      <c r="A729" s="28" t="s">
        <v>864</v>
      </c>
      <c r="B729" s="39" t="s">
        <v>901</v>
      </c>
      <c r="C729" s="37" t="s">
        <v>2</v>
      </c>
      <c r="D729" s="38">
        <v>2009</v>
      </c>
      <c r="E729" s="51" t="s">
        <v>78</v>
      </c>
      <c r="F729" s="51" t="s">
        <v>91</v>
      </c>
      <c r="G729" s="53" t="str">
        <f>VLOOKUP(F729,Crosswalks!$B$11:$D$34,3)</f>
        <v>1A</v>
      </c>
      <c r="H729" s="53" t="str">
        <f>VLOOKUP(G729,Crosswalks!$A$44:$B$55,2)</f>
        <v>Crop and Animal Production</v>
      </c>
    </row>
    <row r="730" spans="1:8" ht="30" x14ac:dyDescent="0.25">
      <c r="A730" s="28" t="s">
        <v>2781</v>
      </c>
      <c r="B730" s="36" t="s">
        <v>949</v>
      </c>
      <c r="C730" s="37" t="s">
        <v>10</v>
      </c>
      <c r="D730" s="38">
        <v>2009</v>
      </c>
      <c r="E730" s="51" t="s">
        <v>124</v>
      </c>
      <c r="F730" s="51" t="s">
        <v>96</v>
      </c>
      <c r="G730" s="53" t="str">
        <f>VLOOKUP(F730,Crosswalks!$B$11:$D$34,3)</f>
        <v>Check</v>
      </c>
      <c r="H730" s="53" t="str">
        <f>VLOOKUP(G730,Crosswalks!$A$44:$B$55,2)</f>
        <v>Landscape-Scale Conservation and Managemen</v>
      </c>
    </row>
    <row r="731" spans="1:8" ht="45" x14ac:dyDescent="0.25">
      <c r="A731" s="28" t="s">
        <v>683</v>
      </c>
      <c r="B731" s="36" t="s">
        <v>924</v>
      </c>
      <c r="C731" s="37" t="s">
        <v>61</v>
      </c>
      <c r="D731" s="38">
        <v>2009</v>
      </c>
      <c r="E731" s="51" t="s">
        <v>169</v>
      </c>
      <c r="F731" s="51" t="s">
        <v>93</v>
      </c>
      <c r="G731" s="53" t="str">
        <f>VLOOKUP(F731,Crosswalks!$B$11:$D$34,3)</f>
        <v>Check</v>
      </c>
      <c r="H731" s="53" t="str">
        <f>VLOOKUP(G731,Crosswalks!$A$44:$B$55,2)</f>
        <v>Landscape-Scale Conservation and Managemen</v>
      </c>
    </row>
    <row r="732" spans="1:8" ht="30" x14ac:dyDescent="0.25">
      <c r="A732" s="28" t="s">
        <v>473</v>
      </c>
      <c r="B732" s="36" t="s">
        <v>897</v>
      </c>
      <c r="C732" s="37" t="s">
        <v>46</v>
      </c>
      <c r="D732" s="38">
        <v>2009</v>
      </c>
      <c r="E732" s="51" t="s">
        <v>78</v>
      </c>
      <c r="F732" s="51" t="s">
        <v>96</v>
      </c>
      <c r="G732" s="53" t="str">
        <f>VLOOKUP(F732,Crosswalks!$B$11:$D$34,3)</f>
        <v>Check</v>
      </c>
      <c r="H732" s="53" t="str">
        <f>VLOOKUP(G732,Crosswalks!$A$44:$B$55,2)</f>
        <v>Landscape-Scale Conservation and Managemen</v>
      </c>
    </row>
    <row r="733" spans="1:8" ht="30" x14ac:dyDescent="0.25">
      <c r="A733" s="28" t="s">
        <v>180</v>
      </c>
      <c r="B733" s="36" t="s">
        <v>648</v>
      </c>
      <c r="C733" s="37" t="s">
        <v>380</v>
      </c>
      <c r="D733" s="38">
        <v>2009</v>
      </c>
      <c r="E733" s="51" t="s">
        <v>124</v>
      </c>
      <c r="F733" s="51" t="s">
        <v>96</v>
      </c>
      <c r="G733" s="53" t="str">
        <f>VLOOKUP(F733,Crosswalks!$B$11:$D$34,3)</f>
        <v>Check</v>
      </c>
      <c r="H733" s="53" t="str">
        <f>VLOOKUP(G733,Crosswalks!$A$44:$B$55,2)</f>
        <v>Landscape-Scale Conservation and Managemen</v>
      </c>
    </row>
    <row r="734" spans="1:8" ht="30" x14ac:dyDescent="0.25">
      <c r="A734" s="28" t="s">
        <v>995</v>
      </c>
      <c r="B734" s="36" t="s">
        <v>931</v>
      </c>
      <c r="C734" s="37" t="s">
        <v>20</v>
      </c>
      <c r="D734" s="38">
        <v>2009</v>
      </c>
      <c r="E734" s="51" t="s">
        <v>169</v>
      </c>
      <c r="F734" s="51" t="s">
        <v>90</v>
      </c>
      <c r="G734" s="53" t="str">
        <f>VLOOKUP(F734,Crosswalks!$B$11:$D$34,3)</f>
        <v>1D</v>
      </c>
      <c r="H734" s="53" t="str">
        <f>VLOOKUP(G734,Crosswalks!$A$44:$B$55,2)</f>
        <v>Consumer and Industry Outreach, Policy, Markets, and Trade</v>
      </c>
    </row>
    <row r="735" spans="1:8" x14ac:dyDescent="0.25">
      <c r="A735" s="28" t="s">
        <v>426</v>
      </c>
      <c r="B735" s="36" t="s">
        <v>890</v>
      </c>
      <c r="C735" s="37" t="s">
        <v>10</v>
      </c>
      <c r="D735" s="38">
        <v>2009</v>
      </c>
      <c r="E735" s="51" t="s">
        <v>78</v>
      </c>
      <c r="F735" s="51" t="s">
        <v>91</v>
      </c>
      <c r="G735" s="53" t="str">
        <f>VLOOKUP(F735,Crosswalks!$B$11:$D$34,3)</f>
        <v>1A</v>
      </c>
      <c r="H735" s="53" t="str">
        <f>VLOOKUP(G735,Crosswalks!$A$44:$B$55,2)</f>
        <v>Crop and Animal Production</v>
      </c>
    </row>
    <row r="736" spans="1:8" ht="30" x14ac:dyDescent="0.25">
      <c r="A736" s="28" t="s">
        <v>881</v>
      </c>
      <c r="B736" s="36" t="s">
        <v>954</v>
      </c>
      <c r="C736" s="37" t="s">
        <v>46</v>
      </c>
      <c r="D736" s="38">
        <v>2009</v>
      </c>
      <c r="E736" s="51" t="s">
        <v>124</v>
      </c>
      <c r="F736" s="51" t="s">
        <v>83</v>
      </c>
      <c r="G736" s="53">
        <f>VLOOKUP(F736,Crosswalks!$B$11:$D$34,3)</f>
        <v>4</v>
      </c>
      <c r="H736" s="53" t="str">
        <f>VLOOKUP(G736,Crosswalks!$A$44:$B$55,2)</f>
        <v>Nutrition and Childhood Obesity</v>
      </c>
    </row>
    <row r="737" spans="1:8" ht="45" x14ac:dyDescent="0.25">
      <c r="A737" s="28" t="s">
        <v>855</v>
      </c>
      <c r="B737" s="36" t="s">
        <v>883</v>
      </c>
      <c r="C737" s="37" t="s">
        <v>51</v>
      </c>
      <c r="D737" s="38">
        <v>2009</v>
      </c>
      <c r="E737" s="51" t="s">
        <v>78</v>
      </c>
      <c r="F737" s="51" t="s">
        <v>91</v>
      </c>
      <c r="G737" s="53" t="str">
        <f>VLOOKUP(F737,Crosswalks!$B$11:$D$34,3)</f>
        <v>1A</v>
      </c>
      <c r="H737" s="53" t="str">
        <f>VLOOKUP(G737,Crosswalks!$A$44:$B$55,2)</f>
        <v>Crop and Animal Production</v>
      </c>
    </row>
    <row r="738" spans="1:8" ht="45" x14ac:dyDescent="0.25">
      <c r="A738" s="28" t="s">
        <v>867</v>
      </c>
      <c r="B738" s="36" t="s">
        <v>905</v>
      </c>
      <c r="C738" s="37" t="s">
        <v>371</v>
      </c>
      <c r="D738" s="38">
        <v>2009</v>
      </c>
      <c r="E738" s="51" t="s">
        <v>78</v>
      </c>
      <c r="F738" s="51" t="s">
        <v>79</v>
      </c>
      <c r="G738" s="53" t="str">
        <f>VLOOKUP(F738,Crosswalks!$B$11:$D$34,3)</f>
        <v>Check</v>
      </c>
      <c r="H738" s="53" t="str">
        <f>VLOOKUP(G738,Crosswalks!$A$44:$B$55,2)</f>
        <v>Landscape-Scale Conservation and Managemen</v>
      </c>
    </row>
    <row r="739" spans="1:8" ht="30" x14ac:dyDescent="0.25">
      <c r="A739" s="28" t="s">
        <v>778</v>
      </c>
      <c r="B739" s="36" t="s">
        <v>850</v>
      </c>
      <c r="C739" s="37" t="s">
        <v>368</v>
      </c>
      <c r="D739" s="38">
        <v>2009</v>
      </c>
      <c r="E739" s="51" t="s">
        <v>391</v>
      </c>
      <c r="F739" s="51" t="s">
        <v>79</v>
      </c>
      <c r="G739" s="53" t="str">
        <f>VLOOKUP(F739,Crosswalks!$B$11:$D$34,3)</f>
        <v>Check</v>
      </c>
      <c r="H739" s="53" t="str">
        <f>VLOOKUP(G739,Crosswalks!$A$44:$B$55,2)</f>
        <v>Landscape-Scale Conservation and Managemen</v>
      </c>
    </row>
    <row r="740" spans="1:8" ht="45" x14ac:dyDescent="0.25">
      <c r="A740" s="28" t="s">
        <v>2793</v>
      </c>
      <c r="B740" s="39" t="s">
        <v>940</v>
      </c>
      <c r="C740" s="37" t="s">
        <v>375</v>
      </c>
      <c r="D740" s="38">
        <v>2009</v>
      </c>
      <c r="E740" s="51" t="s">
        <v>169</v>
      </c>
      <c r="F740" s="51" t="s">
        <v>91</v>
      </c>
      <c r="G740" s="53" t="str">
        <f>VLOOKUP(F740,Crosswalks!$B$11:$D$34,3)</f>
        <v>1A</v>
      </c>
      <c r="H740" s="53" t="str">
        <f>VLOOKUP(G740,Crosswalks!$A$44:$B$55,2)</f>
        <v>Crop and Animal Production</v>
      </c>
    </row>
    <row r="741" spans="1:8" ht="45" x14ac:dyDescent="0.25">
      <c r="A741" s="28" t="s">
        <v>2785</v>
      </c>
      <c r="B741" s="36" t="s">
        <v>953</v>
      </c>
      <c r="C741" s="37" t="s">
        <v>46</v>
      </c>
      <c r="D741" s="38">
        <v>2009</v>
      </c>
      <c r="E741" s="51" t="s">
        <v>124</v>
      </c>
      <c r="F741" s="51" t="s">
        <v>87</v>
      </c>
      <c r="G741" s="53">
        <f>VLOOKUP(F741,Crosswalks!$B$11:$D$34,3)</f>
        <v>4</v>
      </c>
      <c r="H741" s="53" t="str">
        <f>VLOOKUP(G741,Crosswalks!$A$44:$B$55,2)</f>
        <v>Nutrition and Childhood Obesity</v>
      </c>
    </row>
    <row r="742" spans="1:8" x14ac:dyDescent="0.25">
      <c r="A742" s="28" t="s">
        <v>104</v>
      </c>
      <c r="B742" s="36" t="s">
        <v>646</v>
      </c>
      <c r="C742" s="37" t="s">
        <v>381</v>
      </c>
      <c r="D742" s="38">
        <v>2009</v>
      </c>
      <c r="E742" s="51" t="s">
        <v>124</v>
      </c>
      <c r="F742" s="51" t="s">
        <v>88</v>
      </c>
      <c r="G742" s="53">
        <f>VLOOKUP(F742,Crosswalks!$B$11:$D$34,3)</f>
        <v>5</v>
      </c>
      <c r="H742" s="53" t="str">
        <f>VLOOKUP(G742,Crosswalks!$A$44:$B$55,2)</f>
        <v>Food Safety</v>
      </c>
    </row>
    <row r="743" spans="1:8" ht="45" x14ac:dyDescent="0.25">
      <c r="A743" s="28" t="s">
        <v>1079</v>
      </c>
      <c r="B743" s="39" t="s">
        <v>934</v>
      </c>
      <c r="C743" s="37" t="s">
        <v>59</v>
      </c>
      <c r="D743" s="38">
        <v>2009</v>
      </c>
      <c r="E743" s="51" t="s">
        <v>169</v>
      </c>
      <c r="F743" s="51" t="s">
        <v>92</v>
      </c>
      <c r="G743" s="53" t="str">
        <f>VLOOKUP(F743,Crosswalks!$B$11:$D$34,3)</f>
        <v>Check</v>
      </c>
      <c r="H743" s="53" t="str">
        <f>VLOOKUP(G743,Crosswalks!$A$44:$B$55,2)</f>
        <v>Landscape-Scale Conservation and Managemen</v>
      </c>
    </row>
    <row r="744" spans="1:8" ht="45" x14ac:dyDescent="0.25">
      <c r="A744" s="28" t="s">
        <v>683</v>
      </c>
      <c r="B744" s="36" t="s">
        <v>941</v>
      </c>
      <c r="C744" s="37" t="s">
        <v>381</v>
      </c>
      <c r="D744" s="38">
        <v>2009</v>
      </c>
      <c r="E744" s="51" t="s">
        <v>169</v>
      </c>
      <c r="F744" s="51" t="s">
        <v>93</v>
      </c>
      <c r="G744" s="53" t="str">
        <f>VLOOKUP(F744,Crosswalks!$B$11:$D$34,3)</f>
        <v>Check</v>
      </c>
      <c r="H744" s="53" t="str">
        <f>VLOOKUP(G744,Crosswalks!$A$44:$B$55,2)</f>
        <v>Landscape-Scale Conservation and Managemen</v>
      </c>
    </row>
    <row r="745" spans="1:8" ht="30" x14ac:dyDescent="0.25">
      <c r="A745" s="28" t="s">
        <v>874</v>
      </c>
      <c r="B745" s="36" t="s">
        <v>923</v>
      </c>
      <c r="C745" s="37" t="s">
        <v>106</v>
      </c>
      <c r="D745" s="38">
        <v>2009</v>
      </c>
      <c r="E745" s="51" t="s">
        <v>169</v>
      </c>
      <c r="F745" s="51" t="s">
        <v>96</v>
      </c>
      <c r="G745" s="53" t="str">
        <f>VLOOKUP(F745,Crosswalks!$B$11:$D$34,3)</f>
        <v>Check</v>
      </c>
      <c r="H745" s="53" t="str">
        <f>VLOOKUP(G745,Crosswalks!$A$44:$B$55,2)</f>
        <v>Landscape-Scale Conservation and Managemen</v>
      </c>
    </row>
    <row r="746" spans="1:8" ht="45" x14ac:dyDescent="0.25">
      <c r="A746" s="28" t="s">
        <v>860</v>
      </c>
      <c r="B746" s="36" t="s">
        <v>896</v>
      </c>
      <c r="C746" s="37" t="s">
        <v>315</v>
      </c>
      <c r="D746" s="38">
        <v>2009</v>
      </c>
      <c r="E746" s="51" t="s">
        <v>78</v>
      </c>
      <c r="F746" s="51" t="s">
        <v>92</v>
      </c>
      <c r="G746" s="53" t="str">
        <f>VLOOKUP(F746,Crosswalks!$B$11:$D$34,3)</f>
        <v>Check</v>
      </c>
      <c r="H746" s="53" t="str">
        <f>VLOOKUP(G746,Crosswalks!$A$44:$B$55,2)</f>
        <v>Landscape-Scale Conservation and Managemen</v>
      </c>
    </row>
    <row r="747" spans="1:8" ht="30" x14ac:dyDescent="0.25">
      <c r="A747" s="28" t="s">
        <v>1001</v>
      </c>
      <c r="B747" s="36" t="s">
        <v>920</v>
      </c>
      <c r="C747" s="37" t="s">
        <v>74</v>
      </c>
      <c r="D747" s="38">
        <v>2009</v>
      </c>
      <c r="E747" s="51" t="s">
        <v>390</v>
      </c>
      <c r="F747" s="51" t="s">
        <v>79</v>
      </c>
      <c r="G747" s="53" t="str">
        <f>VLOOKUP(F747,Crosswalks!$B$11:$D$34,3)</f>
        <v>Check</v>
      </c>
      <c r="H747" s="53" t="str">
        <f>VLOOKUP(G747,Crosswalks!$A$44:$B$55,2)</f>
        <v>Landscape-Scale Conservation and Managemen</v>
      </c>
    </row>
    <row r="748" spans="1:8" ht="60" x14ac:dyDescent="0.25">
      <c r="A748" s="28" t="s">
        <v>863</v>
      </c>
      <c r="B748" s="36" t="s">
        <v>900</v>
      </c>
      <c r="C748" s="37" t="s">
        <v>3</v>
      </c>
      <c r="D748" s="38">
        <v>2009</v>
      </c>
      <c r="E748" s="51" t="s">
        <v>78</v>
      </c>
      <c r="F748" s="51" t="s">
        <v>92</v>
      </c>
      <c r="G748" s="53" t="str">
        <f>VLOOKUP(F748,Crosswalks!$B$11:$D$34,3)</f>
        <v>Check</v>
      </c>
      <c r="H748" s="53" t="str">
        <f>VLOOKUP(G748,Crosswalks!$A$44:$B$55,2)</f>
        <v>Landscape-Scale Conservation and Managemen</v>
      </c>
    </row>
    <row r="749" spans="1:8" ht="30" x14ac:dyDescent="0.25">
      <c r="A749" s="28" t="s">
        <v>2788</v>
      </c>
      <c r="B749" s="36" t="s">
        <v>958</v>
      </c>
      <c r="C749" s="37" t="s">
        <v>182</v>
      </c>
      <c r="D749" s="38">
        <v>2009</v>
      </c>
      <c r="E749" s="51" t="s">
        <v>124</v>
      </c>
      <c r="F749" s="51" t="s">
        <v>96</v>
      </c>
      <c r="G749" s="53" t="str">
        <f>VLOOKUP(F749,Crosswalks!$B$11:$D$34,3)</f>
        <v>Check</v>
      </c>
      <c r="H749" s="53" t="str">
        <f>VLOOKUP(G749,Crosswalks!$A$44:$B$55,2)</f>
        <v>Landscape-Scale Conservation and Managemen</v>
      </c>
    </row>
    <row r="750" spans="1:8" ht="45" x14ac:dyDescent="0.25">
      <c r="A750" s="28" t="s">
        <v>532</v>
      </c>
      <c r="B750" s="36" t="s">
        <v>628</v>
      </c>
      <c r="C750" s="37" t="s">
        <v>361</v>
      </c>
      <c r="D750" s="38">
        <v>2009</v>
      </c>
      <c r="E750" s="51" t="s">
        <v>124</v>
      </c>
      <c r="F750" s="51" t="s">
        <v>79</v>
      </c>
      <c r="G750" s="53" t="str">
        <f>VLOOKUP(F750,Crosswalks!$B$11:$D$34,3)</f>
        <v>Check</v>
      </c>
      <c r="H750" s="53" t="str">
        <f>VLOOKUP(G750,Crosswalks!$A$44:$B$55,2)</f>
        <v>Landscape-Scale Conservation and Managemen</v>
      </c>
    </row>
    <row r="751" spans="1:8" ht="30" x14ac:dyDescent="0.25">
      <c r="A751" s="28" t="s">
        <v>865</v>
      </c>
      <c r="B751" s="36" t="s">
        <v>902</v>
      </c>
      <c r="C751" s="37" t="s">
        <v>2</v>
      </c>
      <c r="D751" s="38">
        <v>2009</v>
      </c>
      <c r="E751" s="51" t="s">
        <v>78</v>
      </c>
      <c r="F751" s="51" t="s">
        <v>92</v>
      </c>
      <c r="G751" s="53" t="str">
        <f>VLOOKUP(F751,Crosswalks!$B$11:$D$34,3)</f>
        <v>Check</v>
      </c>
      <c r="H751" s="53" t="str">
        <f>VLOOKUP(G751,Crosswalks!$A$44:$B$55,2)</f>
        <v>Landscape-Scale Conservation and Managemen</v>
      </c>
    </row>
    <row r="752" spans="1:8" ht="30" x14ac:dyDescent="0.25">
      <c r="A752" s="28" t="s">
        <v>994</v>
      </c>
      <c r="B752" s="36" t="s">
        <v>930</v>
      </c>
      <c r="C752" s="37" t="s">
        <v>20</v>
      </c>
      <c r="D752" s="38">
        <v>2009</v>
      </c>
      <c r="E752" s="51" t="s">
        <v>169</v>
      </c>
      <c r="F752" s="51" t="s">
        <v>157</v>
      </c>
      <c r="G752" s="53" t="str">
        <f>VLOOKUP(F752,Crosswalks!$B$11:$D$34,3)</f>
        <v>1D</v>
      </c>
      <c r="H752" s="53" t="str">
        <f>VLOOKUP(G752,Crosswalks!$A$44:$B$55,2)</f>
        <v>Consumer and Industry Outreach, Policy, Markets, and Trade</v>
      </c>
    </row>
    <row r="753" spans="1:8" ht="30" x14ac:dyDescent="0.25">
      <c r="A753" s="28" t="s">
        <v>397</v>
      </c>
      <c r="B753" s="36" t="s">
        <v>891</v>
      </c>
      <c r="C753" s="37" t="s">
        <v>20</v>
      </c>
      <c r="D753" s="38">
        <v>2009</v>
      </c>
      <c r="E753" s="51" t="s">
        <v>78</v>
      </c>
      <c r="F753" s="51" t="s">
        <v>94</v>
      </c>
      <c r="G753" s="53">
        <f>VLOOKUP(F753,Crosswalks!$B$11:$D$34,3)</f>
        <v>7</v>
      </c>
      <c r="H753" s="53" t="str">
        <f>VLOOKUP(G753,Crosswalks!$A$44:$B$55,2)</f>
        <v>Rural-Urban Interdependence and Prosperity</v>
      </c>
    </row>
    <row r="754" spans="1:8" ht="45" x14ac:dyDescent="0.25">
      <c r="A754" s="28" t="s">
        <v>630</v>
      </c>
      <c r="B754" s="36" t="s">
        <v>629</v>
      </c>
      <c r="C754" s="37" t="s">
        <v>384</v>
      </c>
      <c r="D754" s="38">
        <v>2009</v>
      </c>
      <c r="E754" s="51" t="s">
        <v>124</v>
      </c>
      <c r="F754" s="51" t="s">
        <v>87</v>
      </c>
      <c r="G754" s="53">
        <f>VLOOKUP(F754,Crosswalks!$B$11:$D$34,3)</f>
        <v>4</v>
      </c>
      <c r="H754" s="53" t="str">
        <f>VLOOKUP(G754,Crosswalks!$A$44:$B$55,2)</f>
        <v>Nutrition and Childhood Obesity</v>
      </c>
    </row>
    <row r="755" spans="1:8" x14ac:dyDescent="0.25">
      <c r="A755" s="28" t="s">
        <v>968</v>
      </c>
      <c r="B755" s="36" t="s">
        <v>887</v>
      </c>
      <c r="C755" s="37" t="s">
        <v>10</v>
      </c>
      <c r="D755" s="38">
        <v>2009</v>
      </c>
      <c r="E755" s="51" t="s">
        <v>78</v>
      </c>
      <c r="F755" s="51" t="s">
        <v>86</v>
      </c>
      <c r="G755" s="53">
        <f>VLOOKUP(F755,Crosswalks!$B$11:$D$34,3)</f>
        <v>7</v>
      </c>
      <c r="H755" s="53" t="str">
        <f>VLOOKUP(G755,Crosswalks!$A$44:$B$55,2)</f>
        <v>Rural-Urban Interdependence and Prosperity</v>
      </c>
    </row>
    <row r="756" spans="1:8" ht="60" x14ac:dyDescent="0.25">
      <c r="A756" s="28" t="s">
        <v>2804</v>
      </c>
      <c r="B756" s="39" t="s">
        <v>645</v>
      </c>
      <c r="C756" s="37" t="s">
        <v>381</v>
      </c>
      <c r="D756" s="38">
        <v>2009</v>
      </c>
      <c r="E756" s="51" t="s">
        <v>124</v>
      </c>
      <c r="F756" s="51" t="s">
        <v>83</v>
      </c>
      <c r="G756" s="53">
        <f>VLOOKUP(F756,Crosswalks!$B$11:$D$34,3)</f>
        <v>4</v>
      </c>
      <c r="H756" s="53" t="str">
        <f>VLOOKUP(G756,Crosswalks!$A$44:$B$55,2)</f>
        <v>Nutrition and Childhood Obesity</v>
      </c>
    </row>
    <row r="757" spans="1:8" ht="30" x14ac:dyDescent="0.25">
      <c r="A757" s="28" t="s">
        <v>880</v>
      </c>
      <c r="B757" s="36" t="s">
        <v>951</v>
      </c>
      <c r="C757" s="37" t="s">
        <v>20</v>
      </c>
      <c r="D757" s="38">
        <v>2009</v>
      </c>
      <c r="E757" s="51" t="s">
        <v>124</v>
      </c>
      <c r="F757" s="51" t="s">
        <v>87</v>
      </c>
      <c r="G757" s="53">
        <f>VLOOKUP(F757,Crosswalks!$B$11:$D$34,3)</f>
        <v>4</v>
      </c>
      <c r="H757" s="53" t="str">
        <f>VLOOKUP(G757,Crosswalks!$A$44:$B$55,2)</f>
        <v>Nutrition and Childhood Obesity</v>
      </c>
    </row>
    <row r="758" spans="1:8" ht="30" x14ac:dyDescent="0.25">
      <c r="A758" s="28" t="s">
        <v>780</v>
      </c>
      <c r="B758" s="36" t="s">
        <v>853</v>
      </c>
      <c r="C758" s="37" t="s">
        <v>61</v>
      </c>
      <c r="D758" s="38">
        <v>2009</v>
      </c>
      <c r="E758" s="51" t="s">
        <v>78</v>
      </c>
      <c r="F758" s="51" t="s">
        <v>85</v>
      </c>
      <c r="G758" s="53" t="str">
        <f>VLOOKUP(F758,Crosswalks!$B$11:$D$34,3)</f>
        <v>1D</v>
      </c>
      <c r="H758" s="53" t="str">
        <f>VLOOKUP(G758,Crosswalks!$A$44:$B$55,2)</f>
        <v>Consumer and Industry Outreach, Policy, Markets, and Trade</v>
      </c>
    </row>
    <row r="759" spans="1:8" ht="45" x14ac:dyDescent="0.25">
      <c r="A759" s="28" t="s">
        <v>2787</v>
      </c>
      <c r="B759" s="36" t="s">
        <v>956</v>
      </c>
      <c r="C759" s="37" t="s">
        <v>3</v>
      </c>
      <c r="D759" s="38">
        <v>2009</v>
      </c>
      <c r="E759" s="51" t="s">
        <v>124</v>
      </c>
      <c r="F759" s="51" t="s">
        <v>85</v>
      </c>
      <c r="G759" s="53" t="str">
        <f>VLOOKUP(F759,Crosswalks!$B$11:$D$34,3)</f>
        <v>1D</v>
      </c>
      <c r="H759" s="53" t="str">
        <f>VLOOKUP(G759,Crosswalks!$A$44:$B$55,2)</f>
        <v>Consumer and Industry Outreach, Policy, Markets, and Trade</v>
      </c>
    </row>
    <row r="760" spans="1:8" x14ac:dyDescent="0.25">
      <c r="A760" s="28" t="s">
        <v>190</v>
      </c>
      <c r="B760" s="36" t="s">
        <v>963</v>
      </c>
      <c r="C760" s="37" t="s">
        <v>192</v>
      </c>
      <c r="D760" s="38">
        <v>2009</v>
      </c>
      <c r="E760" s="51" t="s">
        <v>124</v>
      </c>
      <c r="F760" s="51" t="s">
        <v>83</v>
      </c>
      <c r="G760" s="53">
        <f>VLOOKUP(F760,Crosswalks!$B$11:$D$34,3)</f>
        <v>4</v>
      </c>
      <c r="H760" s="53" t="str">
        <f>VLOOKUP(G760,Crosswalks!$A$44:$B$55,2)</f>
        <v>Nutrition and Childhood Obesity</v>
      </c>
    </row>
    <row r="761" spans="1:8" ht="45" x14ac:dyDescent="0.25">
      <c r="A761" s="28" t="s">
        <v>877</v>
      </c>
      <c r="B761" s="39" t="s">
        <v>936</v>
      </c>
      <c r="C761" s="37" t="s">
        <v>318</v>
      </c>
      <c r="D761" s="38">
        <v>2009</v>
      </c>
      <c r="E761" s="51" t="s">
        <v>169</v>
      </c>
      <c r="F761" s="51" t="s">
        <v>97</v>
      </c>
      <c r="G761" s="53" t="str">
        <f>VLOOKUP(F761,Crosswalks!$B$11:$D$34,3)</f>
        <v>1D</v>
      </c>
      <c r="H761" s="53" t="str">
        <f>VLOOKUP(G761,Crosswalks!$A$44:$B$55,2)</f>
        <v>Consumer and Industry Outreach, Policy, Markets, and Trade</v>
      </c>
    </row>
    <row r="762" spans="1:8" ht="30" x14ac:dyDescent="0.25">
      <c r="A762" s="29" t="s">
        <v>3383</v>
      </c>
      <c r="B762" s="41" t="s">
        <v>2864</v>
      </c>
      <c r="C762" s="59" t="s">
        <v>2865</v>
      </c>
      <c r="D762" s="43"/>
      <c r="E762" s="51" t="s">
        <v>169</v>
      </c>
      <c r="F762" s="51" t="s">
        <v>92</v>
      </c>
      <c r="G762" s="53" t="str">
        <f>VLOOKUP(F762,Crosswalks!$B$11:$D$34,3)</f>
        <v>Check</v>
      </c>
      <c r="H762" s="53" t="str">
        <f>VLOOKUP(G762,Crosswalks!$A$44:$B$55,2)</f>
        <v>Landscape-Scale Conservation and Managemen</v>
      </c>
    </row>
    <row r="763" spans="1:8" x14ac:dyDescent="0.25">
      <c r="A763" s="62"/>
      <c r="C763" s="62"/>
      <c r="D763" s="62"/>
      <c r="E763" s="62"/>
      <c r="F763" s="62"/>
    </row>
    <row r="764" spans="1:8" x14ac:dyDescent="0.25">
      <c r="A764" s="62"/>
      <c r="C764" s="62"/>
      <c r="D764" s="62"/>
      <c r="E764" s="62"/>
      <c r="F764" s="62"/>
    </row>
    <row r="765" spans="1:8" x14ac:dyDescent="0.25">
      <c r="A765" s="62"/>
      <c r="C765" s="62"/>
      <c r="D765" s="62"/>
      <c r="E765" s="62"/>
      <c r="F765" s="62"/>
    </row>
    <row r="766" spans="1:8" x14ac:dyDescent="0.25">
      <c r="A766" s="62"/>
      <c r="C766" s="62"/>
      <c r="D766" s="62"/>
      <c r="E766" s="62"/>
      <c r="F766" s="62"/>
    </row>
    <row r="767" spans="1:8" x14ac:dyDescent="0.25">
      <c r="A767" s="62"/>
      <c r="C767" s="62"/>
      <c r="D767" s="62"/>
      <c r="E767" s="62"/>
      <c r="F767" s="62"/>
    </row>
    <row r="768" spans="1:8" x14ac:dyDescent="0.25">
      <c r="A768" s="62"/>
      <c r="C768" s="62"/>
      <c r="D768" s="62"/>
      <c r="E768" s="62"/>
      <c r="F768" s="62"/>
    </row>
    <row r="769" spans="1:6" x14ac:dyDescent="0.25">
      <c r="A769" s="62"/>
      <c r="C769" s="62"/>
      <c r="D769" s="62"/>
      <c r="E769" s="62"/>
      <c r="F769" s="62"/>
    </row>
    <row r="770" spans="1:6" x14ac:dyDescent="0.25">
      <c r="A770" s="62"/>
      <c r="C770" s="62"/>
      <c r="D770" s="62"/>
      <c r="E770" s="62"/>
      <c r="F770" s="62"/>
    </row>
    <row r="771" spans="1:6" x14ac:dyDescent="0.25">
      <c r="A771" s="62"/>
      <c r="C771" s="62"/>
      <c r="D771" s="62"/>
      <c r="E771" s="62"/>
      <c r="F771" s="62"/>
    </row>
    <row r="772" spans="1:6" x14ac:dyDescent="0.25">
      <c r="A772" s="62"/>
      <c r="C772" s="62"/>
      <c r="D772" s="62"/>
      <c r="E772" s="62"/>
      <c r="F772" s="62"/>
    </row>
    <row r="773" spans="1:6" x14ac:dyDescent="0.25">
      <c r="A773" s="62"/>
      <c r="C773" s="62"/>
      <c r="D773" s="62"/>
      <c r="E773" s="62"/>
      <c r="F773" s="62"/>
    </row>
    <row r="774" spans="1:6" x14ac:dyDescent="0.25">
      <c r="A774" s="62"/>
      <c r="C774" s="62"/>
      <c r="D774" s="62"/>
      <c r="E774" s="62"/>
      <c r="F774" s="62"/>
    </row>
    <row r="775" spans="1:6" x14ac:dyDescent="0.25">
      <c r="A775" s="62"/>
      <c r="C775" s="62"/>
      <c r="D775" s="62"/>
      <c r="E775" s="62"/>
      <c r="F775" s="62"/>
    </row>
    <row r="776" spans="1:6" x14ac:dyDescent="0.25">
      <c r="A776" s="62"/>
      <c r="C776" s="62"/>
      <c r="D776" s="62"/>
      <c r="E776" s="62"/>
      <c r="F776" s="62"/>
    </row>
    <row r="777" spans="1:6" x14ac:dyDescent="0.25">
      <c r="A777" s="62"/>
      <c r="C777" s="62"/>
      <c r="D777" s="62"/>
      <c r="E777" s="62"/>
      <c r="F777" s="62"/>
    </row>
    <row r="778" spans="1:6" x14ac:dyDescent="0.25">
      <c r="A778" s="62"/>
      <c r="C778" s="62"/>
      <c r="D778" s="62"/>
      <c r="E778" s="62"/>
      <c r="F778" s="62"/>
    </row>
    <row r="779" spans="1:6" x14ac:dyDescent="0.25">
      <c r="A779" s="62"/>
      <c r="C779" s="62"/>
      <c r="D779" s="62"/>
      <c r="E779" s="62"/>
      <c r="F779" s="62"/>
    </row>
    <row r="780" spans="1:6" x14ac:dyDescent="0.25">
      <c r="A780" s="62"/>
      <c r="C780" s="62"/>
      <c r="D780" s="62"/>
      <c r="E780" s="62"/>
      <c r="F780" s="62"/>
    </row>
    <row r="781" spans="1:6" x14ac:dyDescent="0.25">
      <c r="A781" s="62"/>
      <c r="C781" s="62"/>
      <c r="D781" s="62"/>
      <c r="E781" s="62"/>
      <c r="F781" s="62"/>
    </row>
    <row r="782" spans="1:6" x14ac:dyDescent="0.25">
      <c r="A782" s="62"/>
      <c r="C782" s="62"/>
      <c r="D782" s="62"/>
      <c r="E782" s="62"/>
      <c r="F782" s="62"/>
    </row>
    <row r="783" spans="1:6" x14ac:dyDescent="0.25">
      <c r="A783" s="62"/>
      <c r="C783" s="62"/>
      <c r="D783" s="62"/>
      <c r="E783" s="62"/>
      <c r="F783" s="62"/>
    </row>
    <row r="784" spans="1:6" x14ac:dyDescent="0.25">
      <c r="A784" s="62"/>
      <c r="C784" s="62"/>
      <c r="D784" s="62"/>
      <c r="E784" s="62"/>
      <c r="F784" s="62"/>
    </row>
    <row r="785" spans="1:6" x14ac:dyDescent="0.25">
      <c r="A785" s="62"/>
      <c r="C785" s="62"/>
      <c r="D785" s="62"/>
      <c r="E785" s="62"/>
      <c r="F785" s="62"/>
    </row>
    <row r="786" spans="1:6" x14ac:dyDescent="0.25">
      <c r="A786" s="62"/>
      <c r="C786" s="62"/>
      <c r="D786" s="62"/>
      <c r="E786" s="62"/>
      <c r="F786" s="62"/>
    </row>
    <row r="787" spans="1:6" x14ac:dyDescent="0.25">
      <c r="A787" s="62"/>
      <c r="C787" s="62"/>
      <c r="D787" s="62"/>
      <c r="E787" s="62"/>
      <c r="F787" s="62"/>
    </row>
    <row r="788" spans="1:6" x14ac:dyDescent="0.25">
      <c r="A788" s="62"/>
      <c r="C788" s="62"/>
      <c r="D788" s="62"/>
      <c r="E788" s="62"/>
      <c r="F788" s="62"/>
    </row>
    <row r="789" spans="1:6" x14ac:dyDescent="0.25">
      <c r="A789" s="62"/>
      <c r="C789" s="62"/>
      <c r="D789" s="62"/>
      <c r="E789" s="62"/>
      <c r="F789" s="62"/>
    </row>
    <row r="790" spans="1:6" x14ac:dyDescent="0.25">
      <c r="A790" s="62"/>
      <c r="C790" s="62"/>
      <c r="D790" s="62"/>
      <c r="E790" s="62"/>
      <c r="F790" s="62"/>
    </row>
    <row r="791" spans="1:6" x14ac:dyDescent="0.25">
      <c r="A791" s="62"/>
      <c r="C791" s="62"/>
      <c r="D791" s="62"/>
      <c r="E791" s="62"/>
      <c r="F791" s="62"/>
    </row>
    <row r="792" spans="1:6" x14ac:dyDescent="0.25">
      <c r="A792" s="62"/>
      <c r="C792" s="62"/>
      <c r="D792" s="62"/>
      <c r="E792" s="62"/>
      <c r="F792" s="62"/>
    </row>
    <row r="793" spans="1:6" x14ac:dyDescent="0.25">
      <c r="A793" s="62"/>
      <c r="C793" s="62"/>
      <c r="D793" s="62"/>
      <c r="E793" s="62"/>
      <c r="F793" s="62"/>
    </row>
    <row r="794" spans="1:6" x14ac:dyDescent="0.25">
      <c r="A794" s="62"/>
      <c r="C794" s="62"/>
      <c r="D794" s="62"/>
      <c r="E794" s="62"/>
      <c r="F794" s="62"/>
    </row>
    <row r="795" spans="1:6" x14ac:dyDescent="0.25">
      <c r="A795" s="62"/>
      <c r="C795" s="62"/>
      <c r="D795" s="62"/>
      <c r="E795" s="62"/>
      <c r="F795" s="62"/>
    </row>
    <row r="796" spans="1:6" x14ac:dyDescent="0.25">
      <c r="A796" s="62"/>
      <c r="C796" s="62"/>
      <c r="D796" s="62"/>
      <c r="E796" s="62"/>
      <c r="F796" s="62"/>
    </row>
    <row r="797" spans="1:6" x14ac:dyDescent="0.25">
      <c r="A797" s="62"/>
      <c r="C797" s="62"/>
      <c r="D797" s="62"/>
      <c r="E797" s="62"/>
      <c r="F797" s="62"/>
    </row>
    <row r="798" spans="1:6" x14ac:dyDescent="0.25">
      <c r="A798" s="62"/>
      <c r="C798" s="62"/>
      <c r="D798" s="62"/>
      <c r="E798" s="62"/>
      <c r="F798" s="62"/>
    </row>
    <row r="799" spans="1:6" x14ac:dyDescent="0.25">
      <c r="A799" s="62"/>
      <c r="C799" s="62"/>
      <c r="D799" s="62"/>
      <c r="E799" s="62"/>
      <c r="F799" s="62"/>
    </row>
    <row r="800" spans="1:6" x14ac:dyDescent="0.25">
      <c r="A800" s="62"/>
      <c r="C800" s="62"/>
      <c r="D800" s="62"/>
      <c r="E800" s="62"/>
      <c r="F800" s="62"/>
    </row>
    <row r="801" spans="1:6" x14ac:dyDescent="0.25">
      <c r="A801" s="62"/>
      <c r="C801" s="62"/>
      <c r="D801" s="62"/>
      <c r="E801" s="62"/>
      <c r="F801" s="62"/>
    </row>
    <row r="802" spans="1:6" x14ac:dyDescent="0.25">
      <c r="A802" s="62"/>
      <c r="C802" s="62"/>
      <c r="D802" s="62"/>
      <c r="E802" s="62"/>
      <c r="F802" s="62"/>
    </row>
    <row r="803" spans="1:6" x14ac:dyDescent="0.25">
      <c r="A803" s="62"/>
      <c r="C803" s="62"/>
      <c r="D803" s="62"/>
      <c r="E803" s="62"/>
      <c r="F803" s="62"/>
    </row>
    <row r="804" spans="1:6" x14ac:dyDescent="0.25">
      <c r="A804" s="62"/>
      <c r="C804" s="62"/>
      <c r="D804" s="62"/>
      <c r="E804" s="62"/>
      <c r="F804" s="62"/>
    </row>
    <row r="805" spans="1:6" x14ac:dyDescent="0.25">
      <c r="A805" s="62"/>
      <c r="C805" s="62"/>
      <c r="D805" s="62"/>
      <c r="E805" s="62"/>
      <c r="F805" s="62"/>
    </row>
    <row r="806" spans="1:6" x14ac:dyDescent="0.25">
      <c r="A806" s="62"/>
      <c r="C806" s="62"/>
      <c r="D806" s="62"/>
      <c r="E806" s="62"/>
      <c r="F806" s="62"/>
    </row>
  </sheetData>
  <autoFilter ref="D1:D806"/>
  <sortState ref="A2:F777">
    <sortCondition descending="1" ref="D2:D777"/>
    <sortCondition ref="B2:B77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5"/>
  <sheetViews>
    <sheetView workbookViewId="0">
      <pane ySplit="1" topLeftCell="A92" activePane="bottomLeft" state="frozen"/>
      <selection pane="bottomLeft" activeCell="A101" sqref="A101"/>
    </sheetView>
  </sheetViews>
  <sheetFormatPr defaultRowHeight="15" x14ac:dyDescent="0.25"/>
  <cols>
    <col min="1" max="1" width="55" customWidth="1"/>
    <col min="2" max="2" width="52.7109375" style="7" customWidth="1"/>
    <col min="3" max="3" width="43.140625" style="7" customWidth="1"/>
    <col min="6" max="6" width="12.42578125" customWidth="1"/>
    <col min="7" max="7" width="13.85546875" customWidth="1"/>
    <col min="8" max="8" width="13.7109375" customWidth="1"/>
    <col min="9" max="9" width="97.28515625" customWidth="1"/>
  </cols>
  <sheetData>
    <row r="1" spans="1:9" s="73" customFormat="1" x14ac:dyDescent="0.25">
      <c r="A1" s="70" t="s">
        <v>3187</v>
      </c>
      <c r="B1" s="31" t="s">
        <v>0</v>
      </c>
      <c r="C1" s="31" t="s">
        <v>1</v>
      </c>
      <c r="D1" s="72" t="s">
        <v>204</v>
      </c>
      <c r="E1" s="71" t="s">
        <v>77</v>
      </c>
      <c r="F1" s="71" t="s">
        <v>98</v>
      </c>
      <c r="G1" s="71" t="s">
        <v>3344</v>
      </c>
      <c r="H1" s="71" t="s">
        <v>3345</v>
      </c>
      <c r="I1" s="73" t="s">
        <v>3593</v>
      </c>
    </row>
    <row r="2" spans="1:9" ht="26.25" x14ac:dyDescent="0.25">
      <c r="A2" s="74" t="s">
        <v>2034</v>
      </c>
      <c r="B2" s="75" t="s">
        <v>3426</v>
      </c>
      <c r="C2" s="7" t="s">
        <v>46</v>
      </c>
      <c r="D2">
        <v>2016</v>
      </c>
      <c r="E2" t="s">
        <v>169</v>
      </c>
    </row>
    <row r="3" spans="1:9" x14ac:dyDescent="0.25">
      <c r="A3" s="74" t="s">
        <v>3384</v>
      </c>
      <c r="B3" s="75" t="s">
        <v>3427</v>
      </c>
      <c r="C3" s="7" t="s">
        <v>229</v>
      </c>
      <c r="D3">
        <v>2016</v>
      </c>
      <c r="E3" t="s">
        <v>169</v>
      </c>
    </row>
    <row r="4" spans="1:9" ht="39" x14ac:dyDescent="0.25">
      <c r="A4" s="74" t="s">
        <v>3385</v>
      </c>
      <c r="B4" s="75" t="s">
        <v>3428</v>
      </c>
      <c r="C4" s="7" t="s">
        <v>3476</v>
      </c>
      <c r="D4">
        <v>2016</v>
      </c>
      <c r="E4" t="s">
        <v>169</v>
      </c>
    </row>
    <row r="5" spans="1:9" ht="26.25" x14ac:dyDescent="0.25">
      <c r="A5" s="74" t="s">
        <v>3386</v>
      </c>
      <c r="B5" s="75" t="s">
        <v>3429</v>
      </c>
      <c r="C5" s="7" t="s">
        <v>3477</v>
      </c>
      <c r="D5">
        <v>2016</v>
      </c>
      <c r="E5" t="s">
        <v>169</v>
      </c>
    </row>
    <row r="6" spans="1:9" ht="26.25" x14ac:dyDescent="0.25">
      <c r="A6" s="75" t="s">
        <v>3387</v>
      </c>
      <c r="B6" s="75" t="s">
        <v>3430</v>
      </c>
      <c r="C6" s="7" t="s">
        <v>51</v>
      </c>
      <c r="D6">
        <v>2016</v>
      </c>
      <c r="E6" t="s">
        <v>169</v>
      </c>
    </row>
    <row r="7" spans="1:9" ht="26.25" x14ac:dyDescent="0.25">
      <c r="A7" s="74" t="s">
        <v>2034</v>
      </c>
      <c r="B7" s="75" t="s">
        <v>3431</v>
      </c>
      <c r="C7" s="7" t="s">
        <v>51</v>
      </c>
      <c r="D7">
        <v>2016</v>
      </c>
      <c r="E7" t="s">
        <v>169</v>
      </c>
    </row>
    <row r="8" spans="1:9" ht="26.25" x14ac:dyDescent="0.25">
      <c r="A8" s="74" t="s">
        <v>3388</v>
      </c>
      <c r="B8" s="75" t="s">
        <v>3432</v>
      </c>
      <c r="C8" s="7" t="s">
        <v>313</v>
      </c>
      <c r="D8">
        <v>2016</v>
      </c>
      <c r="E8" t="s">
        <v>169</v>
      </c>
    </row>
    <row r="9" spans="1:9" ht="26.25" x14ac:dyDescent="0.25">
      <c r="A9" s="75" t="s">
        <v>3389</v>
      </c>
      <c r="B9" s="75" t="s">
        <v>3433</v>
      </c>
      <c r="C9" s="7" t="s">
        <v>3478</v>
      </c>
      <c r="D9">
        <v>2016</v>
      </c>
      <c r="E9" t="s">
        <v>169</v>
      </c>
    </row>
    <row r="10" spans="1:9" ht="26.25" x14ac:dyDescent="0.25">
      <c r="A10" s="74" t="s">
        <v>3390</v>
      </c>
      <c r="B10" s="75" t="s">
        <v>3434</v>
      </c>
      <c r="C10" s="7" t="s">
        <v>284</v>
      </c>
      <c r="D10">
        <v>2016</v>
      </c>
      <c r="E10" t="s">
        <v>169</v>
      </c>
    </row>
    <row r="11" spans="1:9" ht="26.25" x14ac:dyDescent="0.25">
      <c r="A11" s="75" t="s">
        <v>3391</v>
      </c>
      <c r="B11" s="75" t="s">
        <v>3435</v>
      </c>
      <c r="C11" s="7" t="s">
        <v>10</v>
      </c>
      <c r="D11">
        <v>2016</v>
      </c>
      <c r="E11" t="s">
        <v>169</v>
      </c>
    </row>
    <row r="12" spans="1:9" ht="26.25" x14ac:dyDescent="0.25">
      <c r="A12" s="75" t="s">
        <v>3392</v>
      </c>
      <c r="B12" s="75" t="s">
        <v>3436</v>
      </c>
      <c r="C12" s="7" t="s">
        <v>313</v>
      </c>
      <c r="D12">
        <v>2016</v>
      </c>
      <c r="E12" t="s">
        <v>169</v>
      </c>
    </row>
    <row r="13" spans="1:9" ht="26.25" x14ac:dyDescent="0.25">
      <c r="A13" s="75" t="s">
        <v>3393</v>
      </c>
      <c r="B13" s="75" t="s">
        <v>3437</v>
      </c>
      <c r="C13" s="7" t="s">
        <v>10</v>
      </c>
      <c r="D13">
        <v>2016</v>
      </c>
      <c r="E13" t="s">
        <v>169</v>
      </c>
    </row>
    <row r="14" spans="1:9" ht="26.25" x14ac:dyDescent="0.25">
      <c r="A14" s="74" t="s">
        <v>3394</v>
      </c>
      <c r="B14" s="75" t="s">
        <v>3438</v>
      </c>
      <c r="C14" s="7" t="s">
        <v>3479</v>
      </c>
      <c r="D14">
        <v>2016</v>
      </c>
      <c r="E14" t="s">
        <v>169</v>
      </c>
    </row>
    <row r="15" spans="1:9" ht="26.25" x14ac:dyDescent="0.25">
      <c r="A15" s="75" t="s">
        <v>3395</v>
      </c>
      <c r="B15" s="75" t="s">
        <v>3439</v>
      </c>
      <c r="C15" s="7" t="s">
        <v>10</v>
      </c>
      <c r="D15">
        <v>2016</v>
      </c>
      <c r="E15" t="s">
        <v>169</v>
      </c>
    </row>
    <row r="16" spans="1:9" ht="26.25" x14ac:dyDescent="0.25">
      <c r="A16" s="75" t="s">
        <v>3396</v>
      </c>
      <c r="B16" s="75" t="s">
        <v>3440</v>
      </c>
      <c r="C16" s="75" t="s">
        <v>3480</v>
      </c>
      <c r="D16">
        <v>2016</v>
      </c>
      <c r="E16" t="s">
        <v>169</v>
      </c>
    </row>
    <row r="17" spans="1:5" ht="26.25" x14ac:dyDescent="0.25">
      <c r="A17" s="74" t="s">
        <v>3397</v>
      </c>
      <c r="B17" s="75" t="s">
        <v>3441</v>
      </c>
      <c r="C17" s="7" t="s">
        <v>46</v>
      </c>
      <c r="D17">
        <v>2016</v>
      </c>
      <c r="E17" t="s">
        <v>169</v>
      </c>
    </row>
    <row r="18" spans="1:5" ht="26.25" x14ac:dyDescent="0.25">
      <c r="A18" s="75" t="s">
        <v>3398</v>
      </c>
      <c r="B18" s="75" t="s">
        <v>3442</v>
      </c>
      <c r="C18" s="7" t="s">
        <v>10</v>
      </c>
      <c r="D18">
        <v>2016</v>
      </c>
      <c r="E18" t="s">
        <v>169</v>
      </c>
    </row>
    <row r="19" spans="1:5" ht="30" x14ac:dyDescent="0.25">
      <c r="A19" s="75" t="s">
        <v>3399</v>
      </c>
      <c r="B19" s="75" t="s">
        <v>3443</v>
      </c>
      <c r="C19" s="7" t="s">
        <v>3481</v>
      </c>
      <c r="D19">
        <v>2016</v>
      </c>
      <c r="E19" t="s">
        <v>169</v>
      </c>
    </row>
    <row r="20" spans="1:5" ht="26.25" x14ac:dyDescent="0.25">
      <c r="A20" s="74" t="s">
        <v>3400</v>
      </c>
      <c r="B20" s="75" t="s">
        <v>3444</v>
      </c>
      <c r="C20" s="7" t="s">
        <v>313</v>
      </c>
      <c r="D20">
        <v>2016</v>
      </c>
      <c r="E20" t="s">
        <v>169</v>
      </c>
    </row>
    <row r="21" spans="1:5" ht="39" x14ac:dyDescent="0.25">
      <c r="A21" s="74" t="s">
        <v>3401</v>
      </c>
      <c r="B21" s="75" t="s">
        <v>3445</v>
      </c>
      <c r="C21" s="7" t="s">
        <v>10</v>
      </c>
      <c r="D21">
        <v>2016</v>
      </c>
      <c r="E21" t="s">
        <v>169</v>
      </c>
    </row>
    <row r="22" spans="1:5" ht="26.25" x14ac:dyDescent="0.25">
      <c r="A22" t="s">
        <v>3402</v>
      </c>
      <c r="B22" s="75" t="s">
        <v>3446</v>
      </c>
      <c r="C22" s="7" t="s">
        <v>281</v>
      </c>
      <c r="D22">
        <v>2016</v>
      </c>
      <c r="E22" t="s">
        <v>169</v>
      </c>
    </row>
    <row r="23" spans="1:5" ht="26.25" x14ac:dyDescent="0.25">
      <c r="A23" s="74" t="s">
        <v>3403</v>
      </c>
      <c r="B23" s="75" t="s">
        <v>3447</v>
      </c>
      <c r="C23" s="7" t="s">
        <v>72</v>
      </c>
      <c r="D23">
        <v>2016</v>
      </c>
      <c r="E23" t="s">
        <v>169</v>
      </c>
    </row>
    <row r="24" spans="1:5" ht="39" x14ac:dyDescent="0.25">
      <c r="A24" s="75" t="s">
        <v>3404</v>
      </c>
      <c r="B24" s="75" t="s">
        <v>3448</v>
      </c>
      <c r="C24" s="7" t="s">
        <v>4</v>
      </c>
      <c r="D24">
        <v>2016</v>
      </c>
      <c r="E24" t="s">
        <v>169</v>
      </c>
    </row>
    <row r="25" spans="1:5" ht="26.25" x14ac:dyDescent="0.25">
      <c r="A25" s="75" t="s">
        <v>3405</v>
      </c>
      <c r="B25" s="75" t="s">
        <v>3449</v>
      </c>
      <c r="C25" s="7" t="s">
        <v>3482</v>
      </c>
      <c r="D25">
        <v>2016</v>
      </c>
      <c r="E25" t="s">
        <v>169</v>
      </c>
    </row>
    <row r="26" spans="1:5" ht="30" x14ac:dyDescent="0.25">
      <c r="A26" s="75" t="s">
        <v>3405</v>
      </c>
      <c r="B26" s="75" t="s">
        <v>3450</v>
      </c>
      <c r="C26" s="7" t="s">
        <v>265</v>
      </c>
      <c r="D26">
        <v>2016</v>
      </c>
      <c r="E26" t="s">
        <v>169</v>
      </c>
    </row>
    <row r="27" spans="1:5" ht="30" x14ac:dyDescent="0.25">
      <c r="A27" s="75" t="s">
        <v>3406</v>
      </c>
      <c r="B27" s="75" t="s">
        <v>3451</v>
      </c>
      <c r="C27" s="7" t="s">
        <v>265</v>
      </c>
      <c r="D27">
        <v>2016</v>
      </c>
      <c r="E27" t="s">
        <v>169</v>
      </c>
    </row>
    <row r="28" spans="1:5" ht="30" x14ac:dyDescent="0.25">
      <c r="A28" s="75" t="s">
        <v>3406</v>
      </c>
      <c r="B28" s="75" t="s">
        <v>3452</v>
      </c>
      <c r="C28" s="7" t="s">
        <v>265</v>
      </c>
      <c r="D28">
        <v>2016</v>
      </c>
      <c r="E28" t="s">
        <v>169</v>
      </c>
    </row>
    <row r="29" spans="1:5" ht="30" x14ac:dyDescent="0.25">
      <c r="A29" s="74" t="s">
        <v>1955</v>
      </c>
      <c r="B29" s="75" t="s">
        <v>3453</v>
      </c>
      <c r="C29" s="7" t="s">
        <v>265</v>
      </c>
      <c r="D29">
        <v>2016</v>
      </c>
      <c r="E29" t="s">
        <v>169</v>
      </c>
    </row>
    <row r="30" spans="1:5" ht="26.25" x14ac:dyDescent="0.25">
      <c r="A30" s="75" t="s">
        <v>3407</v>
      </c>
      <c r="B30" s="75" t="s">
        <v>3454</v>
      </c>
      <c r="C30" s="7" t="s">
        <v>3483</v>
      </c>
      <c r="D30">
        <v>2016</v>
      </c>
      <c r="E30" t="s">
        <v>169</v>
      </c>
    </row>
    <row r="31" spans="1:5" ht="39" x14ac:dyDescent="0.25">
      <c r="A31" s="74" t="s">
        <v>3408</v>
      </c>
      <c r="B31" s="75" t="s">
        <v>3455</v>
      </c>
      <c r="C31" s="7" t="s">
        <v>3484</v>
      </c>
      <c r="D31">
        <v>2016</v>
      </c>
      <c r="E31" t="s">
        <v>169</v>
      </c>
    </row>
    <row r="32" spans="1:5" ht="26.25" x14ac:dyDescent="0.25">
      <c r="A32" s="74" t="s">
        <v>2162</v>
      </c>
      <c r="B32" s="75" t="s">
        <v>3456</v>
      </c>
      <c r="C32" s="7" t="s">
        <v>328</v>
      </c>
      <c r="D32">
        <v>2017</v>
      </c>
      <c r="E32" t="s">
        <v>169</v>
      </c>
    </row>
    <row r="33" spans="1:5" ht="26.25" x14ac:dyDescent="0.25">
      <c r="A33" s="74" t="s">
        <v>3409</v>
      </c>
      <c r="B33" s="75" t="s">
        <v>3457</v>
      </c>
      <c r="C33" s="7" t="s">
        <v>3485</v>
      </c>
      <c r="D33">
        <v>2017</v>
      </c>
      <c r="E33" t="s">
        <v>169</v>
      </c>
    </row>
    <row r="34" spans="1:5" ht="26.25" x14ac:dyDescent="0.25">
      <c r="A34" s="74" t="s">
        <v>3403</v>
      </c>
      <c r="B34" s="75" t="s">
        <v>3458</v>
      </c>
      <c r="C34" s="75" t="s">
        <v>213</v>
      </c>
      <c r="D34">
        <v>2017</v>
      </c>
      <c r="E34" t="s">
        <v>169</v>
      </c>
    </row>
    <row r="35" spans="1:5" x14ac:dyDescent="0.25">
      <c r="A35" s="75" t="s">
        <v>3410</v>
      </c>
      <c r="B35" s="75" t="s">
        <v>3459</v>
      </c>
      <c r="C35" s="75" t="s">
        <v>280</v>
      </c>
      <c r="D35">
        <v>2017</v>
      </c>
      <c r="E35" t="s">
        <v>169</v>
      </c>
    </row>
    <row r="36" spans="1:5" ht="26.25" x14ac:dyDescent="0.25">
      <c r="A36" s="75" t="s">
        <v>3411</v>
      </c>
      <c r="B36" s="75" t="s">
        <v>3460</v>
      </c>
      <c r="C36" s="75" t="s">
        <v>3486</v>
      </c>
      <c r="D36">
        <v>2017</v>
      </c>
      <c r="E36" t="s">
        <v>169</v>
      </c>
    </row>
    <row r="37" spans="1:5" ht="26.25" x14ac:dyDescent="0.25">
      <c r="A37" s="75" t="s">
        <v>3412</v>
      </c>
      <c r="B37" s="75" t="s">
        <v>3461</v>
      </c>
      <c r="C37" s="75" t="s">
        <v>281</v>
      </c>
      <c r="D37">
        <v>2017</v>
      </c>
      <c r="E37" t="s">
        <v>169</v>
      </c>
    </row>
    <row r="38" spans="1:5" ht="26.25" x14ac:dyDescent="0.25">
      <c r="A38" s="75" t="s">
        <v>3413</v>
      </c>
      <c r="B38" s="75" t="s">
        <v>3462</v>
      </c>
      <c r="C38" s="75" t="s">
        <v>122</v>
      </c>
      <c r="D38">
        <v>2017</v>
      </c>
      <c r="E38" t="s">
        <v>169</v>
      </c>
    </row>
    <row r="39" spans="1:5" ht="30" x14ac:dyDescent="0.25">
      <c r="A39" s="75" t="s">
        <v>3414</v>
      </c>
      <c r="B39" s="75" t="s">
        <v>3463</v>
      </c>
      <c r="C39" s="7" t="s">
        <v>318</v>
      </c>
      <c r="D39">
        <v>2017</v>
      </c>
      <c r="E39" t="s">
        <v>169</v>
      </c>
    </row>
    <row r="40" spans="1:5" ht="26.25" x14ac:dyDescent="0.25">
      <c r="A40" s="75" t="s">
        <v>3415</v>
      </c>
      <c r="B40" s="75" t="s">
        <v>3464</v>
      </c>
      <c r="C40" s="7" t="s">
        <v>46</v>
      </c>
      <c r="D40">
        <v>2017</v>
      </c>
      <c r="E40" t="s">
        <v>169</v>
      </c>
    </row>
    <row r="41" spans="1:5" ht="26.25" x14ac:dyDescent="0.25">
      <c r="A41" s="74" t="s">
        <v>3416</v>
      </c>
      <c r="B41" s="75" t="s">
        <v>3465</v>
      </c>
      <c r="C41" s="7" t="s">
        <v>46</v>
      </c>
      <c r="D41">
        <v>2017</v>
      </c>
      <c r="E41" t="s">
        <v>169</v>
      </c>
    </row>
    <row r="42" spans="1:5" x14ac:dyDescent="0.25">
      <c r="A42" s="75" t="s">
        <v>3417</v>
      </c>
      <c r="B42" s="75" t="s">
        <v>3466</v>
      </c>
      <c r="C42" s="7" t="s">
        <v>3</v>
      </c>
      <c r="D42">
        <v>2017</v>
      </c>
      <c r="E42" t="s">
        <v>169</v>
      </c>
    </row>
    <row r="43" spans="1:5" ht="26.25" x14ac:dyDescent="0.25">
      <c r="A43" s="75" t="s">
        <v>3418</v>
      </c>
      <c r="B43" s="75" t="s">
        <v>3467</v>
      </c>
      <c r="C43" s="7" t="s">
        <v>61</v>
      </c>
      <c r="D43">
        <v>2017</v>
      </c>
      <c r="E43" t="s">
        <v>169</v>
      </c>
    </row>
    <row r="44" spans="1:5" ht="26.25" x14ac:dyDescent="0.25">
      <c r="A44" s="75" t="s">
        <v>3419</v>
      </c>
      <c r="B44" s="75" t="s">
        <v>3468</v>
      </c>
      <c r="C44" s="7" t="s">
        <v>61</v>
      </c>
      <c r="D44">
        <v>2017</v>
      </c>
      <c r="E44" t="s">
        <v>169</v>
      </c>
    </row>
    <row r="45" spans="1:5" ht="26.25" x14ac:dyDescent="0.25">
      <c r="A45" s="74" t="s">
        <v>3420</v>
      </c>
      <c r="B45" s="75" t="s">
        <v>3469</v>
      </c>
      <c r="C45" s="7" t="s">
        <v>373</v>
      </c>
      <c r="D45">
        <v>2017</v>
      </c>
      <c r="E45" t="s">
        <v>169</v>
      </c>
    </row>
    <row r="46" spans="1:5" ht="26.25" x14ac:dyDescent="0.25">
      <c r="A46" s="74" t="s">
        <v>3421</v>
      </c>
      <c r="B46" s="75" t="s">
        <v>3470</v>
      </c>
      <c r="C46" s="7" t="s">
        <v>3487</v>
      </c>
      <c r="D46">
        <v>2017</v>
      </c>
      <c r="E46" t="s">
        <v>169</v>
      </c>
    </row>
    <row r="47" spans="1:5" ht="26.25" x14ac:dyDescent="0.25">
      <c r="A47" s="75" t="s">
        <v>3422</v>
      </c>
      <c r="B47" s="75" t="s">
        <v>3471</v>
      </c>
      <c r="C47" s="7" t="s">
        <v>3488</v>
      </c>
      <c r="D47">
        <v>2017</v>
      </c>
      <c r="E47" t="s">
        <v>169</v>
      </c>
    </row>
    <row r="48" spans="1:5" x14ac:dyDescent="0.25">
      <c r="A48" s="74" t="s">
        <v>3423</v>
      </c>
      <c r="B48" s="75" t="s">
        <v>3472</v>
      </c>
      <c r="C48" s="75" t="s">
        <v>10</v>
      </c>
      <c r="D48">
        <v>2017</v>
      </c>
      <c r="E48" t="s">
        <v>169</v>
      </c>
    </row>
    <row r="49" spans="1:9" ht="26.25" x14ac:dyDescent="0.25">
      <c r="A49" s="75" t="s">
        <v>3424</v>
      </c>
      <c r="B49" s="75" t="s">
        <v>3473</v>
      </c>
      <c r="C49" s="7" t="s">
        <v>20</v>
      </c>
      <c r="D49">
        <v>2017</v>
      </c>
      <c r="E49" t="s">
        <v>169</v>
      </c>
    </row>
    <row r="50" spans="1:9" x14ac:dyDescent="0.25">
      <c r="A50" s="75" t="s">
        <v>3412</v>
      </c>
      <c r="B50" s="75" t="s">
        <v>3474</v>
      </c>
      <c r="C50" s="7" t="s">
        <v>3489</v>
      </c>
      <c r="D50">
        <v>2017</v>
      </c>
      <c r="E50" t="s">
        <v>169</v>
      </c>
    </row>
    <row r="51" spans="1:9" x14ac:dyDescent="0.25">
      <c r="A51" s="75" t="s">
        <v>3425</v>
      </c>
      <c r="B51" s="75" t="s">
        <v>3475</v>
      </c>
      <c r="C51" s="7" t="s">
        <v>3490</v>
      </c>
      <c r="D51">
        <v>2017</v>
      </c>
      <c r="E51" t="s">
        <v>169</v>
      </c>
    </row>
    <row r="52" spans="1:9" ht="25.5" x14ac:dyDescent="0.25">
      <c r="A52" s="76" t="s">
        <v>3491</v>
      </c>
      <c r="B52" s="76" t="s">
        <v>3518</v>
      </c>
      <c r="C52" s="7" t="s">
        <v>3590</v>
      </c>
      <c r="D52">
        <v>2017</v>
      </c>
      <c r="E52" t="s">
        <v>124</v>
      </c>
      <c r="I52" s="85" t="s">
        <v>3546</v>
      </c>
    </row>
    <row r="53" spans="1:9" ht="25.5" x14ac:dyDescent="0.25">
      <c r="A53" s="77" t="s">
        <v>3492</v>
      </c>
      <c r="B53" s="78" t="s">
        <v>3519</v>
      </c>
      <c r="C53" s="7" t="s">
        <v>2855</v>
      </c>
      <c r="D53">
        <v>2017</v>
      </c>
      <c r="E53" t="s">
        <v>124</v>
      </c>
      <c r="I53" s="86" t="s">
        <v>3547</v>
      </c>
    </row>
    <row r="54" spans="1:9" ht="25.5" x14ac:dyDescent="0.25">
      <c r="A54" s="78" t="s">
        <v>3493</v>
      </c>
      <c r="B54" s="78" t="s">
        <v>3520</v>
      </c>
      <c r="C54" s="7" t="s">
        <v>3591</v>
      </c>
      <c r="D54">
        <v>2017</v>
      </c>
      <c r="E54" t="s">
        <v>124</v>
      </c>
      <c r="I54" s="86" t="s">
        <v>3548</v>
      </c>
    </row>
    <row r="55" spans="1:9" ht="25.5" x14ac:dyDescent="0.25">
      <c r="A55" s="77" t="s">
        <v>3492</v>
      </c>
      <c r="B55" s="78" t="s">
        <v>3521</v>
      </c>
      <c r="C55" s="7" t="s">
        <v>3586</v>
      </c>
      <c r="D55">
        <v>2017</v>
      </c>
      <c r="E55" t="s">
        <v>124</v>
      </c>
      <c r="I55" s="85" t="s">
        <v>3549</v>
      </c>
    </row>
    <row r="56" spans="1:9" ht="28.5" x14ac:dyDescent="0.25">
      <c r="A56" s="78" t="s">
        <v>3494</v>
      </c>
      <c r="B56" s="78" t="s">
        <v>3522</v>
      </c>
      <c r="C56" s="7" t="s">
        <v>3592</v>
      </c>
      <c r="D56">
        <v>2017</v>
      </c>
      <c r="E56" t="s">
        <v>124</v>
      </c>
      <c r="I56" s="85" t="s">
        <v>3550</v>
      </c>
    </row>
    <row r="57" spans="1:9" ht="38.25" x14ac:dyDescent="0.25">
      <c r="A57" s="77" t="s">
        <v>3495</v>
      </c>
      <c r="B57" s="78" t="s">
        <v>3523</v>
      </c>
      <c r="C57" s="7" t="s">
        <v>46</v>
      </c>
      <c r="D57">
        <v>2017</v>
      </c>
      <c r="E57" t="s">
        <v>124</v>
      </c>
      <c r="I57" s="86" t="s">
        <v>3551</v>
      </c>
    </row>
    <row r="58" spans="1:9" ht="25.5" x14ac:dyDescent="0.25">
      <c r="A58" s="79" t="s">
        <v>3496</v>
      </c>
      <c r="B58" s="78" t="s">
        <v>3524</v>
      </c>
      <c r="C58" s="7" t="s">
        <v>195</v>
      </c>
      <c r="D58">
        <v>2017</v>
      </c>
      <c r="E58" t="s">
        <v>124</v>
      </c>
      <c r="I58" s="85" t="s">
        <v>3552</v>
      </c>
    </row>
    <row r="59" spans="1:9" ht="38.25" x14ac:dyDescent="0.25">
      <c r="A59" s="78" t="s">
        <v>3497</v>
      </c>
      <c r="B59" s="78" t="s">
        <v>3525</v>
      </c>
      <c r="C59" s="7" t="s">
        <v>72</v>
      </c>
      <c r="D59">
        <v>2017</v>
      </c>
      <c r="E59" t="s">
        <v>124</v>
      </c>
      <c r="I59" s="86" t="s">
        <v>3553</v>
      </c>
    </row>
    <row r="60" spans="1:9" ht="38.25" x14ac:dyDescent="0.25">
      <c r="A60" s="78" t="s">
        <v>3498</v>
      </c>
      <c r="B60" s="76" t="s">
        <v>3526</v>
      </c>
      <c r="C60" s="7" t="s">
        <v>3574</v>
      </c>
      <c r="D60">
        <v>2017</v>
      </c>
      <c r="E60" t="s">
        <v>124</v>
      </c>
      <c r="I60" s="86" t="s">
        <v>3554</v>
      </c>
    </row>
    <row r="61" spans="1:9" ht="38.25" x14ac:dyDescent="0.25">
      <c r="A61" s="78" t="s">
        <v>3499</v>
      </c>
      <c r="B61" s="76" t="s">
        <v>3527</v>
      </c>
      <c r="C61" s="7" t="s">
        <v>192</v>
      </c>
      <c r="D61">
        <v>2017</v>
      </c>
      <c r="E61" t="s">
        <v>124</v>
      </c>
      <c r="I61" s="85" t="s">
        <v>3555</v>
      </c>
    </row>
    <row r="62" spans="1:9" ht="38.25" x14ac:dyDescent="0.25">
      <c r="A62" s="78" t="s">
        <v>3500</v>
      </c>
      <c r="B62" s="76" t="s">
        <v>3528</v>
      </c>
      <c r="C62" s="7" t="s">
        <v>3575</v>
      </c>
      <c r="D62">
        <v>2017</v>
      </c>
      <c r="E62" t="s">
        <v>124</v>
      </c>
      <c r="I62" s="87" t="s">
        <v>3556</v>
      </c>
    </row>
    <row r="63" spans="1:9" ht="25.5" x14ac:dyDescent="0.25">
      <c r="A63" s="80" t="s">
        <v>3501</v>
      </c>
      <c r="B63" s="76" t="s">
        <v>3529</v>
      </c>
      <c r="C63" s="7" t="s">
        <v>195</v>
      </c>
      <c r="D63">
        <v>2017</v>
      </c>
      <c r="E63" t="s">
        <v>124</v>
      </c>
      <c r="I63" s="85" t="s">
        <v>3557</v>
      </c>
    </row>
    <row r="64" spans="1:9" ht="38.25" x14ac:dyDescent="0.25">
      <c r="A64" s="78" t="s">
        <v>3502</v>
      </c>
      <c r="B64" s="81" t="s">
        <v>3530</v>
      </c>
      <c r="C64" s="7" t="s">
        <v>3576</v>
      </c>
      <c r="D64">
        <v>2017</v>
      </c>
      <c r="E64" t="s">
        <v>124</v>
      </c>
      <c r="I64" s="86" t="s">
        <v>3558</v>
      </c>
    </row>
    <row r="65" spans="1:9" ht="25.5" x14ac:dyDescent="0.25">
      <c r="A65" s="78" t="s">
        <v>3503</v>
      </c>
      <c r="B65" s="76" t="s">
        <v>3531</v>
      </c>
      <c r="C65" s="7" t="s">
        <v>3577</v>
      </c>
      <c r="D65">
        <v>2017</v>
      </c>
      <c r="E65" t="s">
        <v>124</v>
      </c>
      <c r="I65" s="86" t="s">
        <v>3559</v>
      </c>
    </row>
    <row r="66" spans="1:9" ht="30" x14ac:dyDescent="0.25">
      <c r="A66" s="78" t="s">
        <v>3504</v>
      </c>
      <c r="B66" s="76" t="s">
        <v>3532</v>
      </c>
      <c r="C66" s="7" t="s">
        <v>3578</v>
      </c>
      <c r="D66">
        <v>2017</v>
      </c>
      <c r="E66" t="s">
        <v>124</v>
      </c>
      <c r="I66" s="85" t="s">
        <v>3560</v>
      </c>
    </row>
    <row r="67" spans="1:9" ht="25.5" x14ac:dyDescent="0.25">
      <c r="A67" s="78" t="s">
        <v>3505</v>
      </c>
      <c r="B67" s="76" t="s">
        <v>3533</v>
      </c>
      <c r="C67" s="7" t="s">
        <v>119</v>
      </c>
      <c r="D67">
        <v>2017</v>
      </c>
      <c r="E67" t="s">
        <v>124</v>
      </c>
      <c r="I67" s="86" t="s">
        <v>3561</v>
      </c>
    </row>
    <row r="68" spans="1:9" ht="25.5" x14ac:dyDescent="0.25">
      <c r="A68" s="77" t="s">
        <v>3506</v>
      </c>
      <c r="B68" s="76" t="s">
        <v>3534</v>
      </c>
      <c r="C68" s="7" t="s">
        <v>3579</v>
      </c>
      <c r="D68">
        <v>2017</v>
      </c>
      <c r="E68" t="s">
        <v>124</v>
      </c>
      <c r="I68" s="85" t="s">
        <v>3562</v>
      </c>
    </row>
    <row r="69" spans="1:9" ht="38.25" x14ac:dyDescent="0.25">
      <c r="A69" s="79" t="s">
        <v>3507</v>
      </c>
      <c r="B69" s="76" t="s">
        <v>3535</v>
      </c>
      <c r="C69" s="7" t="s">
        <v>3580</v>
      </c>
      <c r="D69">
        <v>2017</v>
      </c>
      <c r="E69" t="s">
        <v>124</v>
      </c>
      <c r="I69" s="85" t="s">
        <v>3563</v>
      </c>
    </row>
    <row r="70" spans="1:9" ht="38.25" x14ac:dyDescent="0.25">
      <c r="A70" s="81" t="s">
        <v>3508</v>
      </c>
      <c r="B70" s="76" t="s">
        <v>3536</v>
      </c>
      <c r="C70" s="7" t="s">
        <v>3581</v>
      </c>
      <c r="D70">
        <v>2017</v>
      </c>
      <c r="E70" t="s">
        <v>124</v>
      </c>
      <c r="I70" s="85" t="s">
        <v>3564</v>
      </c>
    </row>
    <row r="71" spans="1:9" ht="30" x14ac:dyDescent="0.25">
      <c r="A71" s="82" t="s">
        <v>3509</v>
      </c>
      <c r="B71" s="82" t="s">
        <v>3537</v>
      </c>
      <c r="C71" s="7" t="s">
        <v>3582</v>
      </c>
      <c r="D71">
        <v>2017</v>
      </c>
      <c r="E71" t="s">
        <v>124</v>
      </c>
      <c r="I71" s="88" t="s">
        <v>3565</v>
      </c>
    </row>
    <row r="72" spans="1:9" ht="38.25" x14ac:dyDescent="0.25">
      <c r="A72" s="83" t="s">
        <v>3510</v>
      </c>
      <c r="B72" s="84" t="s">
        <v>3538</v>
      </c>
      <c r="C72" s="7" t="s">
        <v>3583</v>
      </c>
      <c r="D72">
        <v>2017</v>
      </c>
      <c r="E72" t="s">
        <v>124</v>
      </c>
      <c r="I72" s="89" t="s">
        <v>3566</v>
      </c>
    </row>
    <row r="73" spans="1:9" ht="25.5" x14ac:dyDescent="0.25">
      <c r="A73" s="76" t="s">
        <v>3511</v>
      </c>
      <c r="B73" s="76" t="s">
        <v>3539</v>
      </c>
      <c r="C73" s="7" t="s">
        <v>3584</v>
      </c>
      <c r="D73">
        <v>2017</v>
      </c>
      <c r="E73" t="s">
        <v>124</v>
      </c>
      <c r="I73" s="85" t="s">
        <v>3567</v>
      </c>
    </row>
    <row r="74" spans="1:9" ht="25.5" x14ac:dyDescent="0.25">
      <c r="A74" s="76" t="s">
        <v>3512</v>
      </c>
      <c r="B74" s="76" t="s">
        <v>3540</v>
      </c>
      <c r="C74" s="7" t="s">
        <v>3585</v>
      </c>
      <c r="D74">
        <v>2017</v>
      </c>
      <c r="E74" t="s">
        <v>124</v>
      </c>
      <c r="I74" s="86" t="s">
        <v>3568</v>
      </c>
    </row>
    <row r="75" spans="1:9" ht="25.5" x14ac:dyDescent="0.25">
      <c r="A75" s="76" t="s">
        <v>3513</v>
      </c>
      <c r="B75" s="76" t="s">
        <v>3541</v>
      </c>
      <c r="C75" s="7" t="s">
        <v>3586</v>
      </c>
      <c r="D75">
        <v>2017</v>
      </c>
      <c r="E75" t="s">
        <v>124</v>
      </c>
      <c r="I75" s="85" t="s">
        <v>3569</v>
      </c>
    </row>
    <row r="76" spans="1:9" ht="25.5" x14ac:dyDescent="0.25">
      <c r="A76" s="76" t="s">
        <v>3514</v>
      </c>
      <c r="B76" s="76" t="s">
        <v>3542</v>
      </c>
      <c r="C76" s="7" t="s">
        <v>3587</v>
      </c>
      <c r="D76">
        <v>2017</v>
      </c>
      <c r="E76" t="s">
        <v>124</v>
      </c>
      <c r="I76" s="86" t="s">
        <v>3570</v>
      </c>
    </row>
    <row r="77" spans="1:9" ht="25.5" x14ac:dyDescent="0.25">
      <c r="A77" s="76" t="s">
        <v>3515</v>
      </c>
      <c r="B77" s="76" t="s">
        <v>3543</v>
      </c>
      <c r="C77" s="7" t="s">
        <v>3588</v>
      </c>
      <c r="D77">
        <v>2017</v>
      </c>
      <c r="E77" t="s">
        <v>124</v>
      </c>
      <c r="I77" s="86" t="s">
        <v>3571</v>
      </c>
    </row>
    <row r="78" spans="1:9" ht="38.25" x14ac:dyDescent="0.25">
      <c r="A78" s="78" t="s">
        <v>3516</v>
      </c>
      <c r="B78" s="78" t="s">
        <v>3544</v>
      </c>
      <c r="C78" s="7" t="s">
        <v>3589</v>
      </c>
      <c r="D78">
        <v>2017</v>
      </c>
      <c r="E78" t="s">
        <v>124</v>
      </c>
      <c r="I78" s="86" t="s">
        <v>3572</v>
      </c>
    </row>
    <row r="79" spans="1:9" ht="25.5" x14ac:dyDescent="0.25">
      <c r="A79" s="78" t="s">
        <v>3517</v>
      </c>
      <c r="B79" s="78" t="s">
        <v>3545</v>
      </c>
      <c r="C79" s="7" t="s">
        <v>3574</v>
      </c>
      <c r="D79">
        <v>2017</v>
      </c>
      <c r="E79" t="s">
        <v>124</v>
      </c>
      <c r="I79" s="85" t="s">
        <v>3573</v>
      </c>
    </row>
    <row r="80" spans="1:9" ht="28.5" x14ac:dyDescent="0.25">
      <c r="A80" s="90" t="s">
        <v>3594</v>
      </c>
      <c r="B80" s="90" t="s">
        <v>3602</v>
      </c>
      <c r="C80" s="7" t="s">
        <v>51</v>
      </c>
      <c r="D80">
        <v>2016</v>
      </c>
      <c r="E80" t="s">
        <v>124</v>
      </c>
      <c r="I80" s="97" t="s">
        <v>3609</v>
      </c>
    </row>
    <row r="81" spans="1:9" ht="28.5" x14ac:dyDescent="0.25">
      <c r="A81" s="91" t="s">
        <v>3595</v>
      </c>
      <c r="B81" s="91" t="s">
        <v>3235</v>
      </c>
      <c r="C81" s="7" t="s">
        <v>106</v>
      </c>
      <c r="D81">
        <v>2016</v>
      </c>
      <c r="E81" t="s">
        <v>124</v>
      </c>
      <c r="I81" s="95" t="s">
        <v>3610</v>
      </c>
    </row>
    <row r="82" spans="1:9" ht="29.25" x14ac:dyDescent="0.25">
      <c r="A82" s="92" t="s">
        <v>3596</v>
      </c>
      <c r="B82" s="94" t="s">
        <v>3240</v>
      </c>
      <c r="C82" s="7" t="s">
        <v>3648</v>
      </c>
      <c r="D82">
        <v>2016</v>
      </c>
      <c r="E82" t="s">
        <v>124</v>
      </c>
      <c r="I82" s="95" t="s">
        <v>3611</v>
      </c>
    </row>
    <row r="83" spans="1:9" ht="30" x14ac:dyDescent="0.25">
      <c r="A83" s="90" t="s">
        <v>3597</v>
      </c>
      <c r="B83" s="90" t="s">
        <v>3603</v>
      </c>
      <c r="C83" s="7" t="s">
        <v>3649</v>
      </c>
      <c r="D83">
        <v>2016</v>
      </c>
      <c r="E83" t="s">
        <v>124</v>
      </c>
      <c r="I83" s="97" t="s">
        <v>3612</v>
      </c>
    </row>
    <row r="84" spans="1:9" ht="43.5" x14ac:dyDescent="0.25">
      <c r="A84" s="92" t="s">
        <v>3598</v>
      </c>
      <c r="B84" s="94" t="s">
        <v>3604</v>
      </c>
      <c r="C84" s="7" t="s">
        <v>3478</v>
      </c>
      <c r="D84">
        <v>2016</v>
      </c>
      <c r="E84" t="s">
        <v>124</v>
      </c>
      <c r="I84" s="95" t="s">
        <v>3613</v>
      </c>
    </row>
    <row r="85" spans="1:9" x14ac:dyDescent="0.25">
      <c r="A85" s="92" t="s">
        <v>3598</v>
      </c>
      <c r="B85" s="95" t="s">
        <v>3605</v>
      </c>
      <c r="C85" s="7" t="s">
        <v>229</v>
      </c>
      <c r="D85">
        <v>2016</v>
      </c>
      <c r="E85" t="s">
        <v>124</v>
      </c>
      <c r="I85" s="98" t="s">
        <v>3614</v>
      </c>
    </row>
    <row r="86" spans="1:9" ht="30" x14ac:dyDescent="0.25">
      <c r="A86" s="92" t="s">
        <v>3599</v>
      </c>
      <c r="B86" s="95" t="s">
        <v>3606</v>
      </c>
      <c r="C86" s="7" t="s">
        <v>3650</v>
      </c>
      <c r="D86">
        <v>2016</v>
      </c>
      <c r="E86" t="s">
        <v>124</v>
      </c>
      <c r="I86" s="95" t="s">
        <v>3615</v>
      </c>
    </row>
    <row r="87" spans="1:9" ht="60" x14ac:dyDescent="0.25">
      <c r="A87" s="91" t="s">
        <v>3600</v>
      </c>
      <c r="B87" s="91" t="s">
        <v>3607</v>
      </c>
      <c r="C87" s="7" t="s">
        <v>3651</v>
      </c>
      <c r="D87">
        <v>2016</v>
      </c>
      <c r="E87" t="s">
        <v>124</v>
      </c>
      <c r="I87" s="95" t="s">
        <v>3616</v>
      </c>
    </row>
    <row r="88" spans="1:9" ht="30" thickBot="1" x14ac:dyDescent="0.3">
      <c r="A88" s="93" t="s">
        <v>3601</v>
      </c>
      <c r="B88" s="96" t="s">
        <v>3608</v>
      </c>
      <c r="C88" s="7" t="s">
        <v>3652</v>
      </c>
      <c r="D88">
        <v>2016</v>
      </c>
      <c r="E88" t="s">
        <v>124</v>
      </c>
      <c r="I88" s="99" t="s">
        <v>3617</v>
      </c>
    </row>
    <row r="89" spans="1:9" ht="30.75" thickTop="1" x14ac:dyDescent="0.25">
      <c r="A89" s="100" t="s">
        <v>3618</v>
      </c>
      <c r="B89" s="103" t="s">
        <v>3622</v>
      </c>
      <c r="C89" s="7" t="s">
        <v>2</v>
      </c>
      <c r="D89">
        <v>2016</v>
      </c>
      <c r="E89" t="s">
        <v>124</v>
      </c>
      <c r="I89" s="103" t="s">
        <v>3630</v>
      </c>
    </row>
    <row r="90" spans="1:9" ht="28.5" x14ac:dyDescent="0.25">
      <c r="A90" s="91" t="s">
        <v>3597</v>
      </c>
      <c r="B90" s="91" t="s">
        <v>3623</v>
      </c>
      <c r="C90" s="7" t="s">
        <v>522</v>
      </c>
      <c r="D90">
        <v>2016</v>
      </c>
      <c r="E90" t="s">
        <v>124</v>
      </c>
      <c r="I90" s="104" t="s">
        <v>3631</v>
      </c>
    </row>
    <row r="91" spans="1:9" ht="28.5" x14ac:dyDescent="0.25">
      <c r="A91" s="92" t="s">
        <v>3598</v>
      </c>
      <c r="B91" s="95" t="s">
        <v>3624</v>
      </c>
      <c r="C91" s="7" t="s">
        <v>46</v>
      </c>
      <c r="D91">
        <v>2016</v>
      </c>
      <c r="E91" t="s">
        <v>124</v>
      </c>
      <c r="I91" s="98" t="s">
        <v>3632</v>
      </c>
    </row>
    <row r="92" spans="1:9" ht="42.75" x14ac:dyDescent="0.25">
      <c r="A92" s="101" t="s">
        <v>3619</v>
      </c>
      <c r="B92" s="101" t="s">
        <v>3625</v>
      </c>
      <c r="C92" s="7" t="s">
        <v>3653</v>
      </c>
      <c r="D92">
        <v>2016</v>
      </c>
      <c r="E92" t="s">
        <v>124</v>
      </c>
      <c r="I92" s="101" t="s">
        <v>3633</v>
      </c>
    </row>
    <row r="93" spans="1:9" ht="42.75" x14ac:dyDescent="0.25">
      <c r="A93" s="101" t="s">
        <v>3619</v>
      </c>
      <c r="B93" s="101" t="s">
        <v>3626</v>
      </c>
      <c r="C93" s="7" t="s">
        <v>261</v>
      </c>
      <c r="D93">
        <v>2016</v>
      </c>
      <c r="E93" t="s">
        <v>124</v>
      </c>
      <c r="I93" s="101" t="s">
        <v>3634</v>
      </c>
    </row>
    <row r="94" spans="1:9" x14ac:dyDescent="0.25">
      <c r="A94" s="101" t="s">
        <v>3620</v>
      </c>
      <c r="B94" s="101" t="s">
        <v>3627</v>
      </c>
      <c r="C94" s="7" t="s">
        <v>3654</v>
      </c>
      <c r="D94">
        <v>2016</v>
      </c>
      <c r="E94" t="s">
        <v>124</v>
      </c>
      <c r="I94" s="101" t="s">
        <v>3635</v>
      </c>
    </row>
    <row r="95" spans="1:9" ht="45" x14ac:dyDescent="0.25">
      <c r="A95" s="101" t="s">
        <v>3620</v>
      </c>
      <c r="B95" s="101" t="s">
        <v>3628</v>
      </c>
      <c r="C95" s="7" t="s">
        <v>3636</v>
      </c>
      <c r="D95">
        <v>2016</v>
      </c>
      <c r="E95" t="s">
        <v>124</v>
      </c>
      <c r="I95" s="101" t="s">
        <v>3636</v>
      </c>
    </row>
    <row r="96" spans="1:9" ht="28.5" x14ac:dyDescent="0.25">
      <c r="A96" s="101" t="s">
        <v>3620</v>
      </c>
      <c r="B96" s="101" t="s">
        <v>3628</v>
      </c>
      <c r="C96" s="7" t="s">
        <v>27</v>
      </c>
      <c r="D96">
        <v>2016</v>
      </c>
      <c r="E96" t="s">
        <v>124</v>
      </c>
      <c r="I96" s="101" t="s">
        <v>3637</v>
      </c>
    </row>
    <row r="97" spans="1:9" ht="29.25" thickBot="1" x14ac:dyDescent="0.3">
      <c r="A97" s="102" t="s">
        <v>3621</v>
      </c>
      <c r="B97" s="102" t="s">
        <v>3629</v>
      </c>
      <c r="C97" s="7" t="s">
        <v>471</v>
      </c>
      <c r="D97">
        <v>2016</v>
      </c>
      <c r="E97" t="s">
        <v>124</v>
      </c>
      <c r="I97" s="102" t="s">
        <v>3638</v>
      </c>
    </row>
    <row r="98" spans="1:9" ht="44.25" thickTop="1" thickBot="1" x14ac:dyDescent="0.3">
      <c r="A98" s="105" t="s">
        <v>3639</v>
      </c>
      <c r="B98" s="105" t="s">
        <v>3640</v>
      </c>
      <c r="C98" s="7" t="s">
        <v>3655</v>
      </c>
      <c r="D98">
        <v>2016</v>
      </c>
      <c r="E98" t="s">
        <v>124</v>
      </c>
      <c r="I98" s="106" t="s">
        <v>3641</v>
      </c>
    </row>
    <row r="99" spans="1:9" ht="30" thickTop="1" x14ac:dyDescent="0.25">
      <c r="A99" s="107" t="s">
        <v>3642</v>
      </c>
      <c r="B99" s="108" t="s">
        <v>3643</v>
      </c>
      <c r="C99" s="7" t="s">
        <v>3656</v>
      </c>
      <c r="D99">
        <v>2016</v>
      </c>
      <c r="E99" t="s">
        <v>124</v>
      </c>
      <c r="I99" s="109" t="s">
        <v>3644</v>
      </c>
    </row>
    <row r="100" spans="1:9" ht="29.25" thickBot="1" x14ac:dyDescent="0.3">
      <c r="A100" s="110" t="s">
        <v>3645</v>
      </c>
      <c r="B100" s="110" t="s">
        <v>3646</v>
      </c>
      <c r="C100" s="7" t="s">
        <v>2892</v>
      </c>
      <c r="D100">
        <v>2016</v>
      </c>
      <c r="E100" t="s">
        <v>124</v>
      </c>
      <c r="I100" s="110" t="s">
        <v>3647</v>
      </c>
    </row>
    <row r="101" spans="1:9" ht="120.75" thickTop="1" x14ac:dyDescent="0.25">
      <c r="A101" s="7"/>
      <c r="B101"/>
      <c r="C101" s="7" t="s">
        <v>3742</v>
      </c>
      <c r="E101">
        <v>2016</v>
      </c>
      <c r="F101" t="s">
        <v>78</v>
      </c>
      <c r="I101" s="116" t="s">
        <v>3665</v>
      </c>
    </row>
    <row r="102" spans="1:9" ht="30" x14ac:dyDescent="0.25">
      <c r="A102" s="7"/>
      <c r="B102"/>
      <c r="C102" s="7" t="s">
        <v>267</v>
      </c>
      <c r="E102">
        <v>2016</v>
      </c>
      <c r="F102" t="s">
        <v>78</v>
      </c>
      <c r="I102" s="116" t="s">
        <v>3669</v>
      </c>
    </row>
    <row r="103" spans="1:9" ht="30" x14ac:dyDescent="0.25">
      <c r="A103" s="7"/>
      <c r="B103"/>
      <c r="C103" s="7" t="s">
        <v>3744</v>
      </c>
      <c r="E103">
        <v>2016</v>
      </c>
      <c r="F103" t="s">
        <v>78</v>
      </c>
      <c r="I103" s="113" t="s">
        <v>3667</v>
      </c>
    </row>
    <row r="104" spans="1:9" ht="30" x14ac:dyDescent="0.25">
      <c r="A104" s="7"/>
      <c r="B104"/>
      <c r="C104" s="7" t="s">
        <v>3744</v>
      </c>
      <c r="E104">
        <v>2016</v>
      </c>
      <c r="F104" t="s">
        <v>78</v>
      </c>
      <c r="I104" s="113" t="s">
        <v>3668</v>
      </c>
    </row>
    <row r="105" spans="1:9" ht="30" x14ac:dyDescent="0.25">
      <c r="A105" s="7"/>
      <c r="B105"/>
      <c r="C105" s="7" t="s">
        <v>27</v>
      </c>
      <c r="E105">
        <v>2016</v>
      </c>
      <c r="F105" t="s">
        <v>78</v>
      </c>
      <c r="I105" s="113" t="s">
        <v>3782</v>
      </c>
    </row>
    <row r="106" spans="1:9" ht="30" x14ac:dyDescent="0.25">
      <c r="A106" s="7"/>
      <c r="B106"/>
      <c r="C106" s="7" t="s">
        <v>3739</v>
      </c>
      <c r="E106">
        <v>2016</v>
      </c>
      <c r="F106" t="s">
        <v>78</v>
      </c>
      <c r="I106" s="113" t="s">
        <v>3657</v>
      </c>
    </row>
    <row r="107" spans="1:9" ht="45" x14ac:dyDescent="0.25">
      <c r="A107" s="7"/>
      <c r="B107"/>
      <c r="C107" s="7" t="s">
        <v>330</v>
      </c>
      <c r="E107">
        <v>2017</v>
      </c>
      <c r="F107" t="s">
        <v>78</v>
      </c>
      <c r="I107" s="113" t="s">
        <v>3716</v>
      </c>
    </row>
    <row r="108" spans="1:9" ht="45" x14ac:dyDescent="0.25">
      <c r="A108" s="7"/>
      <c r="B108"/>
      <c r="C108" s="7" t="s">
        <v>18</v>
      </c>
      <c r="E108">
        <v>2016</v>
      </c>
      <c r="F108" t="s">
        <v>78</v>
      </c>
      <c r="I108" s="114" t="s">
        <v>3658</v>
      </c>
    </row>
    <row r="109" spans="1:9" ht="43.15" x14ac:dyDescent="0.3">
      <c r="A109" s="7"/>
      <c r="B109"/>
      <c r="C109" s="7" t="s">
        <v>338</v>
      </c>
      <c r="E109">
        <v>2017</v>
      </c>
      <c r="F109" t="s">
        <v>78</v>
      </c>
      <c r="I109" s="114" t="s">
        <v>3726</v>
      </c>
    </row>
    <row r="110" spans="1:9" ht="43.15" x14ac:dyDescent="0.3">
      <c r="A110" s="7"/>
      <c r="B110"/>
      <c r="C110" s="7" t="s">
        <v>3746</v>
      </c>
      <c r="E110">
        <v>2016</v>
      </c>
      <c r="F110" t="s">
        <v>78</v>
      </c>
      <c r="I110" s="113" t="s">
        <v>3688</v>
      </c>
    </row>
    <row r="111" spans="1:9" ht="43.15" x14ac:dyDescent="0.3">
      <c r="A111" s="7"/>
      <c r="B111"/>
      <c r="C111" s="7" t="s">
        <v>3747</v>
      </c>
      <c r="E111">
        <v>2016</v>
      </c>
      <c r="F111" t="s">
        <v>78</v>
      </c>
      <c r="I111" s="113" t="s">
        <v>3687</v>
      </c>
    </row>
    <row r="112" spans="1:9" ht="43.15" x14ac:dyDescent="0.3">
      <c r="A112" s="7"/>
      <c r="B112"/>
      <c r="C112" s="7" t="s">
        <v>382</v>
      </c>
      <c r="E112">
        <v>2016</v>
      </c>
      <c r="F112" t="s">
        <v>78</v>
      </c>
      <c r="I112" s="114" t="s">
        <v>3664</v>
      </c>
    </row>
    <row r="113" spans="1:9" ht="43.15" x14ac:dyDescent="0.3">
      <c r="A113" s="7"/>
      <c r="B113"/>
      <c r="C113" s="7" t="s">
        <v>10</v>
      </c>
      <c r="E113">
        <v>2016</v>
      </c>
      <c r="F113" t="s">
        <v>78</v>
      </c>
      <c r="I113" s="114" t="s">
        <v>3659</v>
      </c>
    </row>
    <row r="114" spans="1:9" ht="28.9" x14ac:dyDescent="0.3">
      <c r="A114" s="7"/>
      <c r="B114"/>
      <c r="C114" s="7" t="s">
        <v>10</v>
      </c>
      <c r="E114">
        <v>2017</v>
      </c>
      <c r="F114" t="s">
        <v>78</v>
      </c>
      <c r="I114" s="113" t="s">
        <v>3737</v>
      </c>
    </row>
    <row r="115" spans="1:9" ht="28.9" x14ac:dyDescent="0.3">
      <c r="A115" s="7"/>
      <c r="B115"/>
      <c r="C115" s="7" t="s">
        <v>18</v>
      </c>
      <c r="E115">
        <v>2017</v>
      </c>
      <c r="F115" t="s">
        <v>78</v>
      </c>
      <c r="I115" s="125" t="s">
        <v>3721</v>
      </c>
    </row>
    <row r="116" spans="1:9" ht="43.15" x14ac:dyDescent="0.3">
      <c r="A116" s="7"/>
      <c r="B116"/>
      <c r="C116" s="7" t="s">
        <v>3748</v>
      </c>
      <c r="E116">
        <v>2017</v>
      </c>
      <c r="F116" t="s">
        <v>78</v>
      </c>
      <c r="I116" s="113" t="s">
        <v>3706</v>
      </c>
    </row>
    <row r="117" spans="1:9" ht="28.9" x14ac:dyDescent="0.3">
      <c r="A117" s="7"/>
      <c r="B117"/>
      <c r="C117" s="7" t="s">
        <v>20</v>
      </c>
      <c r="E117">
        <v>2016</v>
      </c>
      <c r="F117" t="s">
        <v>78</v>
      </c>
      <c r="I117" s="113" t="s">
        <v>3670</v>
      </c>
    </row>
    <row r="118" spans="1:9" ht="28.9" x14ac:dyDescent="0.3">
      <c r="A118" s="7"/>
      <c r="B118"/>
      <c r="C118" s="7" t="s">
        <v>10</v>
      </c>
      <c r="E118">
        <v>2017</v>
      </c>
      <c r="F118" t="s">
        <v>78</v>
      </c>
      <c r="I118" s="113" t="s">
        <v>3717</v>
      </c>
    </row>
    <row r="119" spans="1:9" ht="43.15" x14ac:dyDescent="0.3">
      <c r="A119" s="7"/>
      <c r="B119"/>
      <c r="C119" s="7" t="s">
        <v>3654</v>
      </c>
      <c r="E119">
        <v>2017</v>
      </c>
      <c r="F119" t="s">
        <v>78</v>
      </c>
      <c r="I119" s="114" t="s">
        <v>3731</v>
      </c>
    </row>
    <row r="120" spans="1:9" ht="43.15" x14ac:dyDescent="0.3">
      <c r="A120" s="7"/>
      <c r="B120"/>
      <c r="C120" s="7" t="s">
        <v>343</v>
      </c>
      <c r="E120">
        <v>2017</v>
      </c>
      <c r="F120" t="s">
        <v>78</v>
      </c>
      <c r="I120" s="116" t="s">
        <v>3732</v>
      </c>
    </row>
    <row r="121" spans="1:9" ht="43.15" x14ac:dyDescent="0.3">
      <c r="A121" s="7"/>
      <c r="B121"/>
      <c r="C121" s="7" t="s">
        <v>3749</v>
      </c>
      <c r="E121">
        <v>2017</v>
      </c>
      <c r="F121" t="s">
        <v>78</v>
      </c>
      <c r="I121" s="114" t="s">
        <v>3730</v>
      </c>
    </row>
    <row r="122" spans="1:9" ht="43.15" x14ac:dyDescent="0.3">
      <c r="A122" s="7"/>
      <c r="B122"/>
      <c r="C122" s="7" t="s">
        <v>61</v>
      </c>
      <c r="E122">
        <v>2016</v>
      </c>
      <c r="F122" t="s">
        <v>78</v>
      </c>
      <c r="I122" s="116" t="s">
        <v>3674</v>
      </c>
    </row>
    <row r="123" spans="1:9" ht="43.15" x14ac:dyDescent="0.3">
      <c r="A123" s="7"/>
      <c r="B123"/>
      <c r="C123" s="7" t="s">
        <v>3169</v>
      </c>
      <c r="E123">
        <v>2016</v>
      </c>
      <c r="F123" t="s">
        <v>78</v>
      </c>
      <c r="I123" s="114" t="s">
        <v>3672</v>
      </c>
    </row>
    <row r="124" spans="1:9" ht="43.15" x14ac:dyDescent="0.3">
      <c r="A124" s="7"/>
      <c r="B124"/>
      <c r="C124" s="7" t="s">
        <v>3740</v>
      </c>
      <c r="E124">
        <v>2016</v>
      </c>
      <c r="F124" t="s">
        <v>78</v>
      </c>
      <c r="I124" s="114" t="s">
        <v>3660</v>
      </c>
    </row>
    <row r="125" spans="1:9" ht="28.9" x14ac:dyDescent="0.3">
      <c r="A125" s="7"/>
      <c r="B125"/>
      <c r="C125" s="7" t="s">
        <v>3750</v>
      </c>
      <c r="E125">
        <v>2017</v>
      </c>
      <c r="F125" t="s">
        <v>78</v>
      </c>
      <c r="I125" s="113" t="s">
        <v>3707</v>
      </c>
    </row>
    <row r="126" spans="1:9" ht="43.15" x14ac:dyDescent="0.3">
      <c r="A126" s="7"/>
      <c r="B126"/>
      <c r="C126" s="7" t="s">
        <v>3751</v>
      </c>
      <c r="E126">
        <v>2017</v>
      </c>
      <c r="F126" t="s">
        <v>78</v>
      </c>
      <c r="I126" s="121" t="s">
        <v>3708</v>
      </c>
    </row>
    <row r="127" spans="1:9" ht="43.15" x14ac:dyDescent="0.3">
      <c r="A127" s="7"/>
      <c r="B127"/>
      <c r="C127" s="7" t="s">
        <v>348</v>
      </c>
      <c r="E127">
        <v>2017</v>
      </c>
      <c r="F127" t="s">
        <v>78</v>
      </c>
      <c r="I127" s="114" t="s">
        <v>3709</v>
      </c>
    </row>
    <row r="128" spans="1:9" ht="43.15" x14ac:dyDescent="0.3">
      <c r="A128" s="7"/>
      <c r="B128"/>
      <c r="C128" s="7" t="s">
        <v>61</v>
      </c>
      <c r="E128">
        <v>2017</v>
      </c>
      <c r="F128" t="s">
        <v>78</v>
      </c>
      <c r="I128" s="114" t="s">
        <v>3752</v>
      </c>
    </row>
    <row r="129" spans="1:9" ht="43.15" x14ac:dyDescent="0.3">
      <c r="A129" s="7"/>
      <c r="B129"/>
      <c r="C129" s="7" t="s">
        <v>10</v>
      </c>
      <c r="I129" s="113" t="s">
        <v>3705</v>
      </c>
    </row>
    <row r="130" spans="1:9" ht="43.15" x14ac:dyDescent="0.3">
      <c r="A130" s="7"/>
      <c r="B130"/>
      <c r="C130" s="7" t="s">
        <v>3753</v>
      </c>
      <c r="E130">
        <v>2017</v>
      </c>
      <c r="F130" t="s">
        <v>78</v>
      </c>
      <c r="I130" s="114" t="s">
        <v>3727</v>
      </c>
    </row>
    <row r="131" spans="1:9" ht="28.9" x14ac:dyDescent="0.3">
      <c r="A131" s="7"/>
      <c r="B131"/>
      <c r="C131" s="7" t="s">
        <v>27</v>
      </c>
      <c r="E131">
        <v>2017</v>
      </c>
      <c r="F131" t="s">
        <v>78</v>
      </c>
      <c r="I131" s="113" t="s">
        <v>3710</v>
      </c>
    </row>
    <row r="132" spans="1:9" ht="28.9" x14ac:dyDescent="0.3">
      <c r="A132" s="7"/>
      <c r="B132"/>
      <c r="C132" s="7" t="s">
        <v>89</v>
      </c>
      <c r="E132">
        <v>2016</v>
      </c>
      <c r="F132" t="s">
        <v>78</v>
      </c>
      <c r="I132" s="114" t="s">
        <v>3661</v>
      </c>
    </row>
    <row r="133" spans="1:9" ht="14.45" x14ac:dyDescent="0.3">
      <c r="A133" s="7"/>
      <c r="B133"/>
      <c r="C133" s="7" t="s">
        <v>3754</v>
      </c>
      <c r="E133">
        <v>2016</v>
      </c>
      <c r="F133" t="s">
        <v>78</v>
      </c>
      <c r="I133" s="113" t="s">
        <v>3699</v>
      </c>
    </row>
    <row r="134" spans="1:9" ht="28.9" x14ac:dyDescent="0.3">
      <c r="A134" s="7"/>
      <c r="B134"/>
      <c r="C134" s="7" t="s">
        <v>3755</v>
      </c>
      <c r="E134">
        <v>2016</v>
      </c>
      <c r="F134" t="s">
        <v>78</v>
      </c>
      <c r="I134" s="116" t="s">
        <v>3662</v>
      </c>
    </row>
    <row r="135" spans="1:9" ht="43.15" x14ac:dyDescent="0.3">
      <c r="A135" s="7"/>
      <c r="B135"/>
      <c r="C135" s="7" t="s">
        <v>3756</v>
      </c>
      <c r="E135">
        <v>2017</v>
      </c>
      <c r="F135" t="s">
        <v>78</v>
      </c>
      <c r="I135" s="114" t="s">
        <v>3736</v>
      </c>
    </row>
    <row r="136" spans="1:9" ht="43.15" x14ac:dyDescent="0.3">
      <c r="A136" s="7"/>
      <c r="B136"/>
      <c r="C136" s="7" t="s">
        <v>10</v>
      </c>
      <c r="E136">
        <v>2016</v>
      </c>
      <c r="F136" t="s">
        <v>78</v>
      </c>
      <c r="I136" s="114" t="s">
        <v>3663</v>
      </c>
    </row>
    <row r="137" spans="1:9" ht="28.9" x14ac:dyDescent="0.3">
      <c r="A137" s="7"/>
      <c r="B137"/>
      <c r="C137" s="7" t="s">
        <v>3749</v>
      </c>
      <c r="I137" s="113" t="s">
        <v>3738</v>
      </c>
    </row>
    <row r="138" spans="1:9" ht="28.9" x14ac:dyDescent="0.3">
      <c r="A138" s="7"/>
      <c r="B138"/>
      <c r="C138" s="7" t="s">
        <v>59</v>
      </c>
      <c r="E138">
        <v>2016</v>
      </c>
      <c r="F138" t="s">
        <v>78</v>
      </c>
      <c r="I138" s="113" t="s">
        <v>3690</v>
      </c>
    </row>
    <row r="139" spans="1:9" ht="28.9" x14ac:dyDescent="0.3">
      <c r="A139" s="7"/>
      <c r="B139"/>
      <c r="C139" s="7" t="s">
        <v>348</v>
      </c>
      <c r="E139">
        <v>2016</v>
      </c>
      <c r="F139" t="s">
        <v>78</v>
      </c>
      <c r="I139" s="113" t="s">
        <v>3701</v>
      </c>
    </row>
    <row r="140" spans="1:9" ht="43.15" x14ac:dyDescent="0.3">
      <c r="A140" s="7"/>
      <c r="B140"/>
      <c r="C140" s="7" t="s">
        <v>3757</v>
      </c>
      <c r="E140">
        <v>2017</v>
      </c>
      <c r="F140" t="s">
        <v>78</v>
      </c>
      <c r="I140" s="116" t="s">
        <v>3728</v>
      </c>
    </row>
    <row r="141" spans="1:9" ht="43.15" x14ac:dyDescent="0.3">
      <c r="A141" s="7"/>
      <c r="B141"/>
      <c r="C141" s="7" t="s">
        <v>61</v>
      </c>
      <c r="E141">
        <v>2016</v>
      </c>
      <c r="F141" t="s">
        <v>78</v>
      </c>
      <c r="I141" s="116" t="s">
        <v>3678</v>
      </c>
    </row>
    <row r="142" spans="1:9" ht="28.9" x14ac:dyDescent="0.3">
      <c r="A142" s="7"/>
      <c r="B142"/>
      <c r="C142" s="7" t="s">
        <v>10</v>
      </c>
      <c r="E142">
        <v>2016</v>
      </c>
      <c r="F142" t="s">
        <v>78</v>
      </c>
      <c r="I142" s="116" t="s">
        <v>3684</v>
      </c>
    </row>
    <row r="143" spans="1:9" ht="43.15" x14ac:dyDescent="0.3">
      <c r="A143" s="7"/>
      <c r="B143"/>
      <c r="C143" s="7" t="s">
        <v>27</v>
      </c>
      <c r="E143">
        <v>2016</v>
      </c>
      <c r="F143" t="s">
        <v>78</v>
      </c>
      <c r="I143" s="116" t="s">
        <v>3680</v>
      </c>
    </row>
    <row r="144" spans="1:9" ht="43.15" x14ac:dyDescent="0.3">
      <c r="A144" s="7"/>
      <c r="B144"/>
      <c r="C144" s="7" t="s">
        <v>61</v>
      </c>
      <c r="E144">
        <v>2016</v>
      </c>
      <c r="F144" t="s">
        <v>78</v>
      </c>
      <c r="I144" s="113" t="s">
        <v>3758</v>
      </c>
    </row>
    <row r="145" spans="1:9" ht="28.9" x14ac:dyDescent="0.3">
      <c r="A145" s="7"/>
      <c r="B145"/>
      <c r="C145" s="7" t="s">
        <v>3762</v>
      </c>
      <c r="E145">
        <v>2016</v>
      </c>
      <c r="F145" t="s">
        <v>78</v>
      </c>
      <c r="I145" s="116" t="s">
        <v>3698</v>
      </c>
    </row>
    <row r="146" spans="1:9" ht="43.15" x14ac:dyDescent="0.3">
      <c r="A146" s="7"/>
      <c r="B146"/>
      <c r="C146" s="7" t="s">
        <v>3763</v>
      </c>
      <c r="E146">
        <v>2017</v>
      </c>
      <c r="F146" t="s">
        <v>78</v>
      </c>
      <c r="I146" s="122" t="s">
        <v>3714</v>
      </c>
    </row>
    <row r="147" spans="1:9" ht="28.9" x14ac:dyDescent="0.3">
      <c r="A147" s="7"/>
      <c r="B147"/>
      <c r="C147" s="7" t="s">
        <v>3764</v>
      </c>
      <c r="E147">
        <v>2016</v>
      </c>
      <c r="F147" t="s">
        <v>78</v>
      </c>
      <c r="I147" s="114" t="s">
        <v>3677</v>
      </c>
    </row>
    <row r="148" spans="1:9" ht="28.9" x14ac:dyDescent="0.3">
      <c r="A148" s="7"/>
      <c r="B148"/>
      <c r="C148" s="7" t="s">
        <v>3765</v>
      </c>
      <c r="E148">
        <v>2016</v>
      </c>
      <c r="F148" t="s">
        <v>78</v>
      </c>
      <c r="I148" s="113" t="s">
        <v>3691</v>
      </c>
    </row>
    <row r="149" spans="1:9" ht="28.9" x14ac:dyDescent="0.3">
      <c r="A149" s="7"/>
      <c r="B149"/>
      <c r="C149" s="7" t="s">
        <v>3766</v>
      </c>
      <c r="E149">
        <v>2017</v>
      </c>
      <c r="F149" t="s">
        <v>78</v>
      </c>
      <c r="I149" s="113" t="s">
        <v>3711</v>
      </c>
    </row>
    <row r="150" spans="1:9" ht="43.15" x14ac:dyDescent="0.3">
      <c r="A150" s="7"/>
      <c r="B150"/>
      <c r="C150" s="7" t="s">
        <v>100</v>
      </c>
      <c r="E150">
        <v>2016</v>
      </c>
      <c r="F150" t="s">
        <v>78</v>
      </c>
      <c r="I150" s="116" t="s">
        <v>3692</v>
      </c>
    </row>
    <row r="151" spans="1:9" ht="43.15" x14ac:dyDescent="0.3">
      <c r="A151" s="7"/>
      <c r="B151"/>
      <c r="C151" s="7" t="s">
        <v>46</v>
      </c>
      <c r="E151">
        <v>2017</v>
      </c>
      <c r="F151" t="s">
        <v>78</v>
      </c>
      <c r="I151" s="125" t="s">
        <v>3722</v>
      </c>
    </row>
    <row r="152" spans="1:9" ht="43.15" x14ac:dyDescent="0.3">
      <c r="A152" s="7"/>
      <c r="B152"/>
      <c r="C152" s="7" t="s">
        <v>3743</v>
      </c>
      <c r="E152">
        <v>2016</v>
      </c>
      <c r="F152" t="s">
        <v>78</v>
      </c>
      <c r="I152" s="113" t="s">
        <v>3679</v>
      </c>
    </row>
    <row r="153" spans="1:9" ht="43.15" x14ac:dyDescent="0.3">
      <c r="A153" s="7"/>
      <c r="B153"/>
      <c r="C153" s="7" t="s">
        <v>3767</v>
      </c>
      <c r="E153">
        <v>2017</v>
      </c>
      <c r="F153" t="s">
        <v>78</v>
      </c>
      <c r="I153" s="114" t="s">
        <v>3724</v>
      </c>
    </row>
    <row r="154" spans="1:9" ht="43.15" x14ac:dyDescent="0.3">
      <c r="A154" s="7"/>
      <c r="B154"/>
      <c r="C154" s="7" t="s">
        <v>46</v>
      </c>
      <c r="E154">
        <v>2017</v>
      </c>
      <c r="F154" t="s">
        <v>78</v>
      </c>
      <c r="I154" s="114" t="s">
        <v>3723</v>
      </c>
    </row>
    <row r="155" spans="1:9" ht="28.9" x14ac:dyDescent="0.3">
      <c r="A155" s="7"/>
      <c r="B155"/>
      <c r="C155" s="7" t="s">
        <v>222</v>
      </c>
      <c r="E155">
        <v>2016</v>
      </c>
      <c r="F155" t="s">
        <v>78</v>
      </c>
      <c r="I155" s="120" t="s">
        <v>3697</v>
      </c>
    </row>
    <row r="156" spans="1:9" ht="43.15" x14ac:dyDescent="0.3">
      <c r="A156" s="7"/>
      <c r="B156"/>
      <c r="C156" s="7" t="s">
        <v>3768</v>
      </c>
      <c r="E156">
        <v>2016</v>
      </c>
      <c r="F156" t="s">
        <v>78</v>
      </c>
      <c r="I156" s="116" t="s">
        <v>3673</v>
      </c>
    </row>
    <row r="157" spans="1:9" ht="28.9" x14ac:dyDescent="0.3">
      <c r="A157" s="7"/>
      <c r="B157" s="112"/>
      <c r="C157" s="7" t="s">
        <v>3</v>
      </c>
      <c r="E157">
        <v>2016</v>
      </c>
      <c r="F157" t="s">
        <v>78</v>
      </c>
      <c r="I157" s="116" t="s">
        <v>3671</v>
      </c>
    </row>
    <row r="158" spans="1:9" ht="28.9" x14ac:dyDescent="0.3">
      <c r="A158" s="7"/>
      <c r="B158"/>
      <c r="C158" s="7" t="s">
        <v>18</v>
      </c>
      <c r="E158">
        <v>2017</v>
      </c>
      <c r="F158" t="s">
        <v>78</v>
      </c>
      <c r="I158" s="113" t="s">
        <v>3741</v>
      </c>
    </row>
    <row r="159" spans="1:9" ht="58.15" x14ac:dyDescent="0.3">
      <c r="A159" s="7"/>
      <c r="B159"/>
      <c r="C159" s="7" t="s">
        <v>3769</v>
      </c>
      <c r="E159">
        <v>2016</v>
      </c>
      <c r="F159" t="s">
        <v>78</v>
      </c>
      <c r="I159" s="113" t="s">
        <v>3666</v>
      </c>
    </row>
    <row r="160" spans="1:9" ht="43.15" x14ac:dyDescent="0.3">
      <c r="A160" s="7"/>
      <c r="B160"/>
      <c r="C160" s="7" t="s">
        <v>31</v>
      </c>
      <c r="E160">
        <v>2017</v>
      </c>
      <c r="F160" t="s">
        <v>78</v>
      </c>
      <c r="I160" s="114" t="s">
        <v>3718</v>
      </c>
    </row>
    <row r="161" spans="1:9" ht="28.9" x14ac:dyDescent="0.3">
      <c r="A161" s="7"/>
      <c r="B161"/>
      <c r="C161" s="7" t="s">
        <v>3654</v>
      </c>
      <c r="E161">
        <v>2016</v>
      </c>
      <c r="F161" t="s">
        <v>78</v>
      </c>
      <c r="I161" s="116" t="s">
        <v>3700</v>
      </c>
    </row>
    <row r="162" spans="1:9" ht="86.45" x14ac:dyDescent="0.3">
      <c r="A162" s="7"/>
      <c r="B162"/>
      <c r="C162" s="7" t="s">
        <v>3742</v>
      </c>
      <c r="E162">
        <v>2016</v>
      </c>
      <c r="F162" t="s">
        <v>78</v>
      </c>
      <c r="I162" s="116" t="s">
        <v>3682</v>
      </c>
    </row>
    <row r="163" spans="1:9" ht="28.9" x14ac:dyDescent="0.3">
      <c r="A163" s="7"/>
      <c r="B163"/>
      <c r="C163" s="7" t="s">
        <v>27</v>
      </c>
      <c r="E163">
        <v>2017</v>
      </c>
      <c r="F163" t="s">
        <v>78</v>
      </c>
      <c r="I163" s="114" t="s">
        <v>3733</v>
      </c>
    </row>
    <row r="164" spans="1:9" ht="43.15" x14ac:dyDescent="0.3">
      <c r="A164" s="7"/>
      <c r="B164"/>
      <c r="C164" s="7" t="s">
        <v>3770</v>
      </c>
      <c r="E164">
        <v>2017</v>
      </c>
      <c r="F164" t="s">
        <v>78</v>
      </c>
      <c r="I164" s="114" t="s">
        <v>3725</v>
      </c>
    </row>
    <row r="165" spans="1:9" ht="28.9" x14ac:dyDescent="0.3">
      <c r="A165" s="7"/>
      <c r="B165"/>
      <c r="C165" s="7" t="s">
        <v>3771</v>
      </c>
      <c r="E165">
        <v>2017</v>
      </c>
      <c r="F165" t="s">
        <v>78</v>
      </c>
      <c r="I165" s="114" t="s">
        <v>3734</v>
      </c>
    </row>
    <row r="166" spans="1:9" ht="28.9" x14ac:dyDescent="0.3">
      <c r="A166" s="7"/>
      <c r="B166"/>
      <c r="C166" s="7" t="s">
        <v>3760</v>
      </c>
      <c r="E166">
        <v>2016</v>
      </c>
      <c r="F166" t="s">
        <v>78</v>
      </c>
      <c r="I166" s="114" t="s">
        <v>3681</v>
      </c>
    </row>
    <row r="167" spans="1:9" ht="28.9" x14ac:dyDescent="0.3">
      <c r="A167" s="7"/>
      <c r="B167"/>
      <c r="C167" s="7" t="s">
        <v>18</v>
      </c>
      <c r="E167">
        <v>2016</v>
      </c>
      <c r="F167" t="s">
        <v>78</v>
      </c>
      <c r="I167" s="116" t="s">
        <v>3693</v>
      </c>
    </row>
    <row r="168" spans="1:9" ht="28.9" x14ac:dyDescent="0.3">
      <c r="A168" s="7"/>
      <c r="B168"/>
      <c r="C168" s="7" t="s">
        <v>2</v>
      </c>
      <c r="E168">
        <v>2016</v>
      </c>
      <c r="F168" t="s">
        <v>78</v>
      </c>
      <c r="I168" s="113" t="s">
        <v>3694</v>
      </c>
    </row>
    <row r="169" spans="1:9" ht="28.9" x14ac:dyDescent="0.3">
      <c r="A169" s="7"/>
      <c r="B169"/>
      <c r="C169" s="7" t="s">
        <v>3</v>
      </c>
      <c r="E169">
        <v>2017</v>
      </c>
      <c r="F169" t="s">
        <v>78</v>
      </c>
      <c r="I169" s="116" t="s">
        <v>3712</v>
      </c>
    </row>
    <row r="170" spans="1:9" ht="43.15" x14ac:dyDescent="0.3">
      <c r="A170" s="7"/>
      <c r="B170"/>
      <c r="C170" s="7" t="s">
        <v>22</v>
      </c>
      <c r="E170">
        <v>2016</v>
      </c>
      <c r="F170" t="s">
        <v>78</v>
      </c>
      <c r="I170" s="114" t="s">
        <v>3689</v>
      </c>
    </row>
    <row r="171" spans="1:9" ht="28.9" x14ac:dyDescent="0.3">
      <c r="A171" s="7"/>
      <c r="B171"/>
      <c r="C171" s="7" t="s">
        <v>3772</v>
      </c>
      <c r="E171">
        <v>2016</v>
      </c>
      <c r="F171" t="s">
        <v>78</v>
      </c>
      <c r="I171" s="113" t="s">
        <v>3683</v>
      </c>
    </row>
    <row r="172" spans="1:9" ht="28.9" x14ac:dyDescent="0.3">
      <c r="A172" s="7"/>
      <c r="B172"/>
      <c r="C172" s="7" t="s">
        <v>3773</v>
      </c>
      <c r="E172">
        <v>2017</v>
      </c>
      <c r="F172" t="s">
        <v>78</v>
      </c>
      <c r="I172" s="113" t="s">
        <v>3713</v>
      </c>
    </row>
    <row r="173" spans="1:9" ht="28.9" x14ac:dyDescent="0.3">
      <c r="A173" s="7"/>
      <c r="B173"/>
      <c r="C173" s="7" t="s">
        <v>3774</v>
      </c>
      <c r="E173">
        <v>2016</v>
      </c>
      <c r="F173" t="s">
        <v>78</v>
      </c>
      <c r="I173" s="116" t="s">
        <v>3695</v>
      </c>
    </row>
    <row r="174" spans="1:9" ht="43.15" x14ac:dyDescent="0.3">
      <c r="A174" s="7"/>
      <c r="B174"/>
      <c r="C174" s="7" t="s">
        <v>3</v>
      </c>
      <c r="E174">
        <v>2017</v>
      </c>
      <c r="F174" t="s">
        <v>78</v>
      </c>
      <c r="I174" s="114" t="s">
        <v>3735</v>
      </c>
    </row>
    <row r="175" spans="1:9" ht="43.15" x14ac:dyDescent="0.3">
      <c r="A175" s="7"/>
      <c r="B175"/>
      <c r="C175" s="7" t="s">
        <v>10</v>
      </c>
      <c r="E175">
        <v>2017</v>
      </c>
      <c r="F175" t="s">
        <v>78</v>
      </c>
      <c r="I175" s="114" t="s">
        <v>3719</v>
      </c>
    </row>
    <row r="176" spans="1:9" ht="28.9" x14ac:dyDescent="0.3">
      <c r="A176" s="7"/>
      <c r="B176"/>
      <c r="C176" s="7" t="s">
        <v>3750</v>
      </c>
      <c r="E176">
        <v>2017</v>
      </c>
      <c r="F176" t="s">
        <v>78</v>
      </c>
      <c r="I176" s="116" t="s">
        <v>3715</v>
      </c>
    </row>
    <row r="177" spans="1:9" ht="43.15" x14ac:dyDescent="0.3">
      <c r="A177" s="7"/>
      <c r="B177"/>
      <c r="C177" s="7" t="s">
        <v>3775</v>
      </c>
      <c r="E177">
        <v>2016</v>
      </c>
      <c r="F177" t="s">
        <v>78</v>
      </c>
      <c r="I177" s="116" t="s">
        <v>3676</v>
      </c>
    </row>
    <row r="178" spans="1:9" ht="43.15" x14ac:dyDescent="0.3">
      <c r="A178" s="7"/>
      <c r="B178"/>
      <c r="C178" s="7" t="s">
        <v>39</v>
      </c>
      <c r="E178">
        <v>2017</v>
      </c>
      <c r="F178" t="s">
        <v>78</v>
      </c>
      <c r="I178" s="114" t="s">
        <v>3720</v>
      </c>
    </row>
    <row r="179" spans="1:9" ht="28.9" x14ac:dyDescent="0.3">
      <c r="A179" s="7"/>
      <c r="B179"/>
      <c r="C179" s="7" t="s">
        <v>31</v>
      </c>
      <c r="E179">
        <v>2017</v>
      </c>
      <c r="F179" t="s">
        <v>78</v>
      </c>
      <c r="I179" s="113" t="s">
        <v>3729</v>
      </c>
    </row>
    <row r="180" spans="1:9" ht="28.9" x14ac:dyDescent="0.3">
      <c r="A180" s="7"/>
      <c r="B180"/>
      <c r="C180" s="7" t="s">
        <v>3184</v>
      </c>
      <c r="E180">
        <v>2016</v>
      </c>
      <c r="F180" t="s">
        <v>78</v>
      </c>
      <c r="I180" s="113" t="s">
        <v>3702</v>
      </c>
    </row>
    <row r="181" spans="1:9" ht="28.9" x14ac:dyDescent="0.3">
      <c r="A181" s="7"/>
      <c r="B181"/>
      <c r="C181" s="7" t="s">
        <v>31</v>
      </c>
      <c r="E181">
        <v>2016</v>
      </c>
      <c r="F181" t="s">
        <v>78</v>
      </c>
      <c r="I181" s="113" t="s">
        <v>3685</v>
      </c>
    </row>
    <row r="182" spans="1:9" ht="28.9" x14ac:dyDescent="0.3">
      <c r="A182" s="7"/>
      <c r="B182"/>
      <c r="C182" s="7" t="s">
        <v>3760</v>
      </c>
      <c r="E182">
        <v>2016</v>
      </c>
      <c r="F182" t="s">
        <v>78</v>
      </c>
      <c r="I182" s="113" t="s">
        <v>3696</v>
      </c>
    </row>
    <row r="183" spans="1:9" ht="28.9" x14ac:dyDescent="0.3">
      <c r="A183" s="7"/>
      <c r="B183"/>
      <c r="C183" s="7" t="s">
        <v>3761</v>
      </c>
      <c r="E183">
        <v>2016</v>
      </c>
      <c r="F183" t="s">
        <v>78</v>
      </c>
      <c r="I183" s="113" t="s">
        <v>3703</v>
      </c>
    </row>
    <row r="184" spans="1:9" ht="28.9" x14ac:dyDescent="0.3">
      <c r="A184" s="7"/>
      <c r="B184"/>
      <c r="C184" s="7" t="s">
        <v>20</v>
      </c>
      <c r="E184">
        <v>2016</v>
      </c>
      <c r="F184" t="s">
        <v>78</v>
      </c>
      <c r="I184" s="113" t="s">
        <v>3704</v>
      </c>
    </row>
    <row r="185" spans="1:9" ht="43.15" x14ac:dyDescent="0.3">
      <c r="A185" s="7"/>
      <c r="B185"/>
      <c r="C185" s="7" t="s">
        <v>3759</v>
      </c>
      <c r="E185">
        <v>2016</v>
      </c>
      <c r="F185" t="s">
        <v>78</v>
      </c>
      <c r="I185" s="116" t="s">
        <v>3675</v>
      </c>
    </row>
  </sheetData>
  <hyperlinks>
    <hyperlink ref="I72" r:id="rId1" display="https://ac.els-cdn.com/S0889157517301539/1-s2.0-S0889157517301539-main.pdf?_tid=2f30bb38-a910-11e7-9cb5-00000aacb35d&amp;acdnat=1507127443_8189bf48d4eac120d5a882bfacf52ad3"/>
    <hyperlink ref="I108" r:id="rId2" display="https://doi.org/10.3368/le.93.3.413"/>
    <hyperlink ref="I113" r:id="rId3" display="https://doi.org/10.1093/ajae/aaw075"/>
    <hyperlink ref="I124" r:id="rId4" display="http://redfame.com/journal/index.php/aef/article/view/1865/1929"/>
    <hyperlink ref="I132" r:id="rId5" display="http://www.sciencedirect.com/science/article/pii/S2211912416300190"/>
    <hyperlink ref="I136" r:id="rId6" display="http://ajae.oxfordjournals.org/cgi/content/full/aaw063?ijkey=v5xcWhTvW9fa6Fl&amp;keytype=ref%20"/>
    <hyperlink ref="I112" r:id="rId7" display="http://journal.srsa.org/ojs/index.php/RRS/article/view/47.1.1"/>
    <hyperlink ref="I123" r:id="rId8" display="http://file.scirp.org/pdf/ME_2016053116584751.pdf"/>
    <hyperlink ref="I147" r:id="rId9" display="http://onlinelibrary.wiley.com/doi/10.1111/grow.12171/abstract"/>
    <hyperlink ref="I166" r:id="rId10" display="http://dx.doi.org/10.1080/00343404.2015.1119264"/>
    <hyperlink ref="I170" r:id="rId11" display="http://onlinelibrary.wiley.com/doi/10.1111/1467-8489.12136/pdf"/>
    <hyperlink ref="I127" r:id="rId12" display="https://doi.org/10.1016/j.enpol.2017.08.005"/>
    <hyperlink ref="I128" r:id="rId13" display="https://doi.org/10.1017/age.2017.18"/>
    <hyperlink ref="I160" r:id="rId14" display="https://doi.org/10.1108/AFR-05-2016-0053"/>
    <hyperlink ref="I175" r:id="rId15" display="https://doi.org/10.1093/ajae/aax023"/>
    <hyperlink ref="I178" r:id="rId16" display="https://doi.org/10.1002/ps.4598"/>
    <hyperlink ref="I154" r:id="rId17" display="https://doi.org/10.1016/j.foodpol.2017.03.002"/>
    <hyperlink ref="I153" r:id="rId18" display="https://doi.org/10.1007/s12230-017-9577-1"/>
    <hyperlink ref="I164" r:id="rId19" display="https://doi.org/10.1007/s12155-017-9830-y"/>
    <hyperlink ref="I109" r:id="rId20" display="https://doi.org/10.1257/aer.p20171060"/>
    <hyperlink ref="I130" r:id="rId21" display="https://doi:10.1017/aae.2017.13"/>
    <hyperlink ref="I121" r:id="rId22" display="https://doi.org/10.1016/j.landusepol.2016.10.011"/>
    <hyperlink ref="I119" r:id="rId23" display="https://doi.org/10.1146/annurev-resource100516-053524"/>
    <hyperlink ref="I163" r:id="rId24" display="https://doi.org/10.1093/aepp/ppw029"/>
    <hyperlink ref="I165" r:id="rId25" display="https://doi.org/10.1007/s00168-017-0814-9"/>
    <hyperlink ref="I174" r:id="rId26" display="https://doi.org/10.1017/aae.2016.48"/>
    <hyperlink ref="I135" r:id="rId27" display="http://www.jswconline.org/content/72/4/299.abstrac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8"/>
  <sheetViews>
    <sheetView workbookViewId="0">
      <pane ySplit="1" topLeftCell="A86" activePane="bottomLeft" state="frozen"/>
      <selection pane="bottomLeft" activeCell="E105" sqref="E105:E106"/>
    </sheetView>
  </sheetViews>
  <sheetFormatPr defaultRowHeight="15" x14ac:dyDescent="0.25"/>
  <cols>
    <col min="1" max="1" width="41.28515625" style="7" customWidth="1"/>
    <col min="3" max="4" width="21" customWidth="1"/>
    <col min="10" max="10" width="59.140625" customWidth="1"/>
  </cols>
  <sheetData>
    <row r="1" spans="1:10" x14ac:dyDescent="0.25">
      <c r="A1" s="70" t="s">
        <v>3187</v>
      </c>
      <c r="B1" s="31" t="s">
        <v>0</v>
      </c>
      <c r="C1" s="71" t="s">
        <v>1</v>
      </c>
      <c r="D1" s="71"/>
      <c r="E1" s="72" t="s">
        <v>204</v>
      </c>
      <c r="F1" s="71" t="s">
        <v>77</v>
      </c>
      <c r="G1" s="71" t="s">
        <v>98</v>
      </c>
      <c r="H1" s="71" t="s">
        <v>3344</v>
      </c>
      <c r="I1" s="71" t="s">
        <v>3345</v>
      </c>
      <c r="J1" s="73" t="s">
        <v>3593</v>
      </c>
    </row>
    <row r="2" spans="1:10" ht="195" x14ac:dyDescent="0.25">
      <c r="C2" s="7" t="s">
        <v>3742</v>
      </c>
      <c r="E2">
        <v>2016</v>
      </c>
      <c r="F2" t="s">
        <v>78</v>
      </c>
      <c r="J2" s="116" t="s">
        <v>3665</v>
      </c>
    </row>
    <row r="3" spans="1:10" ht="45" x14ac:dyDescent="0.25">
      <c r="C3" s="7" t="s">
        <v>267</v>
      </c>
      <c r="E3">
        <v>2016</v>
      </c>
      <c r="F3" t="s">
        <v>78</v>
      </c>
      <c r="J3" s="116" t="s">
        <v>3669</v>
      </c>
    </row>
    <row r="4" spans="1:10" ht="60" x14ac:dyDescent="0.25">
      <c r="C4" s="7" t="s">
        <v>3744</v>
      </c>
      <c r="E4">
        <v>2016</v>
      </c>
      <c r="F4" t="s">
        <v>78</v>
      </c>
      <c r="J4" s="113" t="s">
        <v>3667</v>
      </c>
    </row>
    <row r="5" spans="1:10" ht="45" x14ac:dyDescent="0.25">
      <c r="C5" s="7" t="s">
        <v>3744</v>
      </c>
      <c r="E5">
        <v>2016</v>
      </c>
      <c r="F5" t="s">
        <v>78</v>
      </c>
      <c r="J5" s="113" t="s">
        <v>3668</v>
      </c>
    </row>
    <row r="6" spans="1:10" ht="60" x14ac:dyDescent="0.25">
      <c r="C6" s="7" t="s">
        <v>3745</v>
      </c>
      <c r="E6">
        <v>2016</v>
      </c>
      <c r="F6" t="s">
        <v>78</v>
      </c>
      <c r="J6" s="113" t="s">
        <v>3686</v>
      </c>
    </row>
    <row r="7" spans="1:10" ht="60" x14ac:dyDescent="0.25">
      <c r="C7" s="7" t="s">
        <v>3739</v>
      </c>
      <c r="E7">
        <v>2016</v>
      </c>
      <c r="F7" t="s">
        <v>78</v>
      </c>
      <c r="J7" s="113" t="s">
        <v>3657</v>
      </c>
    </row>
    <row r="8" spans="1:10" ht="75" x14ac:dyDescent="0.25">
      <c r="C8" s="7" t="s">
        <v>330</v>
      </c>
      <c r="E8">
        <v>2017</v>
      </c>
      <c r="F8" t="s">
        <v>78</v>
      </c>
      <c r="J8" s="113" t="s">
        <v>3716</v>
      </c>
    </row>
    <row r="9" spans="1:10" ht="75" x14ac:dyDescent="0.25">
      <c r="C9" s="7" t="s">
        <v>18</v>
      </c>
      <c r="E9">
        <v>2016</v>
      </c>
      <c r="F9" t="s">
        <v>78</v>
      </c>
      <c r="J9" s="114" t="s">
        <v>3658</v>
      </c>
    </row>
    <row r="10" spans="1:10" ht="75" x14ac:dyDescent="0.25">
      <c r="C10" s="7" t="s">
        <v>338</v>
      </c>
      <c r="E10">
        <v>2017</v>
      </c>
      <c r="F10" t="s">
        <v>78</v>
      </c>
      <c r="J10" s="114" t="s">
        <v>3726</v>
      </c>
    </row>
    <row r="11" spans="1:10" ht="75" x14ac:dyDescent="0.25">
      <c r="C11" s="7" t="s">
        <v>3746</v>
      </c>
      <c r="E11">
        <v>2016</v>
      </c>
      <c r="F11" t="s">
        <v>78</v>
      </c>
      <c r="J11" s="113" t="s">
        <v>3688</v>
      </c>
    </row>
    <row r="12" spans="1:10" ht="60" x14ac:dyDescent="0.25">
      <c r="C12" s="7" t="s">
        <v>3747</v>
      </c>
      <c r="E12">
        <v>2016</v>
      </c>
      <c r="F12" t="s">
        <v>78</v>
      </c>
      <c r="J12" s="113" t="s">
        <v>3687</v>
      </c>
    </row>
    <row r="13" spans="1:10" ht="60" x14ac:dyDescent="0.25">
      <c r="C13" s="7" t="s">
        <v>382</v>
      </c>
      <c r="E13">
        <v>2016</v>
      </c>
      <c r="F13" t="s">
        <v>78</v>
      </c>
      <c r="J13" s="114" t="s">
        <v>3664</v>
      </c>
    </row>
    <row r="14" spans="1:10" ht="60" x14ac:dyDescent="0.25">
      <c r="C14" s="7" t="s">
        <v>10</v>
      </c>
      <c r="E14">
        <v>2016</v>
      </c>
      <c r="F14" t="s">
        <v>78</v>
      </c>
      <c r="J14" s="114" t="s">
        <v>3659</v>
      </c>
    </row>
    <row r="15" spans="1:10" ht="60" x14ac:dyDescent="0.25">
      <c r="C15" s="7" t="s">
        <v>10</v>
      </c>
      <c r="E15">
        <v>2017</v>
      </c>
      <c r="F15" t="s">
        <v>78</v>
      </c>
      <c r="J15" s="113" t="s">
        <v>3737</v>
      </c>
    </row>
    <row r="16" spans="1:10" ht="45" x14ac:dyDescent="0.25">
      <c r="C16" s="7" t="s">
        <v>18</v>
      </c>
      <c r="E16">
        <v>2017</v>
      </c>
      <c r="F16" t="s">
        <v>78</v>
      </c>
      <c r="J16" s="125" t="s">
        <v>3721</v>
      </c>
    </row>
    <row r="17" spans="3:10" ht="75" x14ac:dyDescent="0.25">
      <c r="C17" s="7" t="s">
        <v>3748</v>
      </c>
      <c r="E17">
        <v>2017</v>
      </c>
      <c r="F17" t="s">
        <v>78</v>
      </c>
      <c r="J17" s="113" t="s">
        <v>3706</v>
      </c>
    </row>
    <row r="18" spans="3:10" ht="45" x14ac:dyDescent="0.25">
      <c r="C18" s="7" t="s">
        <v>20</v>
      </c>
      <c r="E18">
        <v>2016</v>
      </c>
      <c r="F18" t="s">
        <v>78</v>
      </c>
      <c r="J18" s="113" t="s">
        <v>3670</v>
      </c>
    </row>
    <row r="19" spans="3:10" ht="45" x14ac:dyDescent="0.25">
      <c r="C19" s="7" t="s">
        <v>10</v>
      </c>
      <c r="E19">
        <v>2017</v>
      </c>
      <c r="F19" t="s">
        <v>78</v>
      </c>
      <c r="J19" s="113" t="s">
        <v>3717</v>
      </c>
    </row>
    <row r="20" spans="3:10" ht="60" x14ac:dyDescent="0.25">
      <c r="C20" s="7" t="s">
        <v>3654</v>
      </c>
      <c r="E20">
        <v>2017</v>
      </c>
      <c r="F20" t="s">
        <v>78</v>
      </c>
      <c r="J20" s="114" t="s">
        <v>3731</v>
      </c>
    </row>
    <row r="21" spans="3:10" ht="60" x14ac:dyDescent="0.25">
      <c r="C21" s="7" t="s">
        <v>343</v>
      </c>
      <c r="E21">
        <v>2017</v>
      </c>
      <c r="F21" t="s">
        <v>78</v>
      </c>
      <c r="J21" s="116" t="s">
        <v>3732</v>
      </c>
    </row>
    <row r="22" spans="3:10" ht="75" x14ac:dyDescent="0.25">
      <c r="C22" s="7" t="s">
        <v>3749</v>
      </c>
      <c r="E22">
        <v>2017</v>
      </c>
      <c r="F22" t="s">
        <v>78</v>
      </c>
      <c r="J22" s="114" t="s">
        <v>3730</v>
      </c>
    </row>
    <row r="23" spans="3:10" ht="60" x14ac:dyDescent="0.25">
      <c r="C23" s="7" t="s">
        <v>61</v>
      </c>
      <c r="E23">
        <v>2016</v>
      </c>
      <c r="F23" t="s">
        <v>78</v>
      </c>
      <c r="J23" s="116" t="s">
        <v>3674</v>
      </c>
    </row>
    <row r="24" spans="3:10" ht="60" x14ac:dyDescent="0.25">
      <c r="C24" s="7" t="s">
        <v>3169</v>
      </c>
      <c r="E24">
        <v>2016</v>
      </c>
      <c r="F24" t="s">
        <v>78</v>
      </c>
      <c r="J24" s="114" t="s">
        <v>3672</v>
      </c>
    </row>
    <row r="25" spans="3:10" ht="90" x14ac:dyDescent="0.25">
      <c r="C25" s="7" t="s">
        <v>3740</v>
      </c>
      <c r="E25">
        <v>2016</v>
      </c>
      <c r="F25" t="s">
        <v>78</v>
      </c>
      <c r="J25" s="114" t="s">
        <v>3660</v>
      </c>
    </row>
    <row r="26" spans="3:10" ht="60" x14ac:dyDescent="0.25">
      <c r="C26" s="7" t="s">
        <v>3750</v>
      </c>
      <c r="E26">
        <v>2017</v>
      </c>
      <c r="F26" t="s">
        <v>78</v>
      </c>
      <c r="J26" s="113" t="s">
        <v>3707</v>
      </c>
    </row>
    <row r="27" spans="3:10" ht="90" x14ac:dyDescent="0.25">
      <c r="C27" s="7" t="s">
        <v>3751</v>
      </c>
      <c r="E27">
        <v>2017</v>
      </c>
      <c r="F27" t="s">
        <v>78</v>
      </c>
      <c r="J27" s="121" t="s">
        <v>3708</v>
      </c>
    </row>
    <row r="28" spans="3:10" ht="75" x14ac:dyDescent="0.25">
      <c r="C28" s="7" t="s">
        <v>348</v>
      </c>
      <c r="E28">
        <v>2017</v>
      </c>
      <c r="F28" t="s">
        <v>78</v>
      </c>
      <c r="J28" s="114" t="s">
        <v>3709</v>
      </c>
    </row>
    <row r="29" spans="3:10" ht="75" x14ac:dyDescent="0.25">
      <c r="C29" s="7" t="s">
        <v>61</v>
      </c>
      <c r="E29">
        <v>2017</v>
      </c>
      <c r="F29" t="s">
        <v>78</v>
      </c>
      <c r="J29" s="114" t="s">
        <v>3752</v>
      </c>
    </row>
    <row r="30" spans="3:10" ht="75" x14ac:dyDescent="0.25">
      <c r="C30" s="7" t="s">
        <v>10</v>
      </c>
      <c r="J30" s="113" t="s">
        <v>3705</v>
      </c>
    </row>
    <row r="31" spans="3:10" ht="60" x14ac:dyDescent="0.25">
      <c r="C31" s="7" t="s">
        <v>3753</v>
      </c>
      <c r="E31">
        <v>2017</v>
      </c>
      <c r="F31" t="s">
        <v>78</v>
      </c>
      <c r="J31" s="114" t="s">
        <v>3727</v>
      </c>
    </row>
    <row r="32" spans="3:10" ht="45" x14ac:dyDescent="0.25">
      <c r="C32" s="7" t="s">
        <v>27</v>
      </c>
      <c r="E32">
        <v>2017</v>
      </c>
      <c r="F32" t="s">
        <v>78</v>
      </c>
      <c r="J32" s="113" t="s">
        <v>3710</v>
      </c>
    </row>
    <row r="33" spans="3:10" ht="45" x14ac:dyDescent="0.25">
      <c r="C33" s="7" t="s">
        <v>89</v>
      </c>
      <c r="E33">
        <v>2016</v>
      </c>
      <c r="F33" t="s">
        <v>78</v>
      </c>
      <c r="J33" s="114" t="s">
        <v>3661</v>
      </c>
    </row>
    <row r="34" spans="3:10" ht="30" x14ac:dyDescent="0.25">
      <c r="C34" s="7" t="s">
        <v>3754</v>
      </c>
      <c r="E34">
        <v>2016</v>
      </c>
      <c r="F34" t="s">
        <v>78</v>
      </c>
      <c r="J34" s="113" t="s">
        <v>3699</v>
      </c>
    </row>
    <row r="35" spans="3:10" ht="45" x14ac:dyDescent="0.25">
      <c r="C35" s="7" t="s">
        <v>3755</v>
      </c>
      <c r="E35">
        <v>2016</v>
      </c>
      <c r="F35" t="s">
        <v>78</v>
      </c>
      <c r="J35" s="116" t="s">
        <v>3662</v>
      </c>
    </row>
    <row r="36" spans="3:10" ht="90" x14ac:dyDescent="0.25">
      <c r="C36" s="7" t="s">
        <v>3756</v>
      </c>
      <c r="E36">
        <v>2017</v>
      </c>
      <c r="F36" t="s">
        <v>78</v>
      </c>
      <c r="J36" s="114" t="s">
        <v>3736</v>
      </c>
    </row>
    <row r="37" spans="3:10" ht="75" x14ac:dyDescent="0.25">
      <c r="C37" s="7" t="s">
        <v>10</v>
      </c>
      <c r="E37">
        <v>2016</v>
      </c>
      <c r="F37" t="s">
        <v>78</v>
      </c>
      <c r="J37" s="114" t="s">
        <v>3663</v>
      </c>
    </row>
    <row r="38" spans="3:10" ht="45" x14ac:dyDescent="0.25">
      <c r="C38" s="7" t="s">
        <v>3749</v>
      </c>
      <c r="J38" s="113" t="s">
        <v>3738</v>
      </c>
    </row>
    <row r="39" spans="3:10" ht="45" x14ac:dyDescent="0.25">
      <c r="C39" s="7" t="s">
        <v>59</v>
      </c>
      <c r="E39">
        <v>2016</v>
      </c>
      <c r="F39" t="s">
        <v>78</v>
      </c>
      <c r="J39" s="113" t="s">
        <v>3690</v>
      </c>
    </row>
    <row r="40" spans="3:10" ht="45" x14ac:dyDescent="0.25">
      <c r="C40" s="7" t="s">
        <v>348</v>
      </c>
      <c r="E40">
        <v>2016</v>
      </c>
      <c r="F40" t="s">
        <v>78</v>
      </c>
      <c r="J40" s="113" t="s">
        <v>3701</v>
      </c>
    </row>
    <row r="41" spans="3:10" ht="75" x14ac:dyDescent="0.25">
      <c r="C41" s="7" t="s">
        <v>3757</v>
      </c>
      <c r="E41">
        <v>2017</v>
      </c>
      <c r="F41" t="s">
        <v>78</v>
      </c>
      <c r="J41" s="116" t="s">
        <v>3728</v>
      </c>
    </row>
    <row r="42" spans="3:10" ht="60" x14ac:dyDescent="0.25">
      <c r="C42" s="7" t="s">
        <v>61</v>
      </c>
      <c r="E42">
        <v>2016</v>
      </c>
      <c r="F42" t="s">
        <v>78</v>
      </c>
      <c r="J42" s="116" t="s">
        <v>3678</v>
      </c>
    </row>
    <row r="43" spans="3:10" ht="60" x14ac:dyDescent="0.25">
      <c r="C43" s="7" t="s">
        <v>10</v>
      </c>
      <c r="E43">
        <v>2016</v>
      </c>
      <c r="F43" t="s">
        <v>78</v>
      </c>
      <c r="J43" s="116" t="s">
        <v>3684</v>
      </c>
    </row>
    <row r="44" spans="3:10" ht="75" x14ac:dyDescent="0.25">
      <c r="C44" s="7" t="s">
        <v>27</v>
      </c>
      <c r="E44">
        <v>2016</v>
      </c>
      <c r="F44" t="s">
        <v>78</v>
      </c>
      <c r="J44" s="116" t="s">
        <v>3680</v>
      </c>
    </row>
    <row r="45" spans="3:10" ht="60" x14ac:dyDescent="0.25">
      <c r="C45" s="7" t="s">
        <v>61</v>
      </c>
      <c r="E45">
        <v>2016</v>
      </c>
      <c r="F45" t="s">
        <v>78</v>
      </c>
      <c r="J45" s="113" t="s">
        <v>3758</v>
      </c>
    </row>
    <row r="46" spans="3:10" ht="45" x14ac:dyDescent="0.25">
      <c r="C46" s="7" t="s">
        <v>3762</v>
      </c>
      <c r="E46">
        <v>2016</v>
      </c>
      <c r="F46" t="s">
        <v>78</v>
      </c>
      <c r="J46" s="116" t="s">
        <v>3698</v>
      </c>
    </row>
    <row r="47" spans="3:10" ht="75" x14ac:dyDescent="0.25">
      <c r="C47" s="7" t="s">
        <v>3763</v>
      </c>
      <c r="E47">
        <v>2017</v>
      </c>
      <c r="F47" t="s">
        <v>78</v>
      </c>
      <c r="J47" s="122" t="s">
        <v>3714</v>
      </c>
    </row>
    <row r="48" spans="3:10" ht="75" x14ac:dyDescent="0.25">
      <c r="C48" s="7" t="s">
        <v>3764</v>
      </c>
      <c r="E48">
        <v>2016</v>
      </c>
      <c r="F48" t="s">
        <v>78</v>
      </c>
      <c r="J48" s="114" t="s">
        <v>3677</v>
      </c>
    </row>
    <row r="49" spans="2:10" ht="45" x14ac:dyDescent="0.25">
      <c r="C49" s="7" t="s">
        <v>3765</v>
      </c>
      <c r="E49">
        <v>2016</v>
      </c>
      <c r="F49" t="s">
        <v>78</v>
      </c>
      <c r="J49" s="113" t="s">
        <v>3691</v>
      </c>
    </row>
    <row r="50" spans="2:10" ht="45" x14ac:dyDescent="0.25">
      <c r="C50" s="7" t="s">
        <v>3766</v>
      </c>
      <c r="E50">
        <v>2017</v>
      </c>
      <c r="F50" t="s">
        <v>78</v>
      </c>
      <c r="J50" s="113" t="s">
        <v>3711</v>
      </c>
    </row>
    <row r="51" spans="2:10" ht="75" x14ac:dyDescent="0.25">
      <c r="C51" s="7" t="s">
        <v>100</v>
      </c>
      <c r="E51">
        <v>2016</v>
      </c>
      <c r="F51" t="s">
        <v>78</v>
      </c>
      <c r="J51" s="116" t="s">
        <v>3692</v>
      </c>
    </row>
    <row r="52" spans="2:10" ht="60" x14ac:dyDescent="0.25">
      <c r="C52" s="7" t="s">
        <v>46</v>
      </c>
      <c r="E52">
        <v>2017</v>
      </c>
      <c r="F52" t="s">
        <v>78</v>
      </c>
      <c r="J52" s="125" t="s">
        <v>3722</v>
      </c>
    </row>
    <row r="53" spans="2:10" ht="90" x14ac:dyDescent="0.25">
      <c r="C53" t="s">
        <v>3743</v>
      </c>
      <c r="E53">
        <v>2016</v>
      </c>
      <c r="F53" t="s">
        <v>78</v>
      </c>
      <c r="J53" s="113" t="s">
        <v>3679</v>
      </c>
    </row>
    <row r="54" spans="2:10" ht="75" x14ac:dyDescent="0.25">
      <c r="C54" s="7" t="s">
        <v>3767</v>
      </c>
      <c r="E54">
        <v>2017</v>
      </c>
      <c r="F54" t="s">
        <v>78</v>
      </c>
      <c r="J54" s="114" t="s">
        <v>3724</v>
      </c>
    </row>
    <row r="55" spans="2:10" ht="75" x14ac:dyDescent="0.25">
      <c r="C55" s="7" t="s">
        <v>46</v>
      </c>
      <c r="E55">
        <v>2017</v>
      </c>
      <c r="F55" t="s">
        <v>78</v>
      </c>
      <c r="J55" s="114" t="s">
        <v>3723</v>
      </c>
    </row>
    <row r="56" spans="2:10" ht="45" x14ac:dyDescent="0.25">
      <c r="C56" s="7" t="s">
        <v>222</v>
      </c>
      <c r="E56">
        <v>2016</v>
      </c>
      <c r="F56" t="s">
        <v>78</v>
      </c>
      <c r="J56" s="120" t="s">
        <v>3697</v>
      </c>
    </row>
    <row r="57" spans="2:10" ht="75" x14ac:dyDescent="0.25">
      <c r="C57" s="7" t="s">
        <v>3768</v>
      </c>
      <c r="E57">
        <v>2016</v>
      </c>
      <c r="F57" t="s">
        <v>78</v>
      </c>
      <c r="J57" s="116" t="s">
        <v>3673</v>
      </c>
    </row>
    <row r="58" spans="2:10" ht="45" x14ac:dyDescent="0.25">
      <c r="B58" s="112"/>
      <c r="C58" s="7" t="s">
        <v>3</v>
      </c>
      <c r="E58">
        <v>2016</v>
      </c>
      <c r="F58" t="s">
        <v>78</v>
      </c>
      <c r="J58" s="116" t="s">
        <v>3671</v>
      </c>
    </row>
    <row r="59" spans="2:10" ht="45" x14ac:dyDescent="0.25">
      <c r="C59" s="7" t="s">
        <v>18</v>
      </c>
      <c r="E59">
        <v>2017</v>
      </c>
      <c r="F59" t="s">
        <v>78</v>
      </c>
      <c r="J59" s="113" t="s">
        <v>3741</v>
      </c>
    </row>
    <row r="60" spans="2:10" ht="105" x14ac:dyDescent="0.25">
      <c r="C60" t="s">
        <v>3769</v>
      </c>
      <c r="E60">
        <v>2016</v>
      </c>
      <c r="F60" t="s">
        <v>78</v>
      </c>
      <c r="J60" s="113" t="s">
        <v>3666</v>
      </c>
    </row>
    <row r="61" spans="2:10" ht="75" x14ac:dyDescent="0.25">
      <c r="C61" s="7" t="s">
        <v>31</v>
      </c>
      <c r="E61">
        <v>2017</v>
      </c>
      <c r="F61" t="s">
        <v>78</v>
      </c>
      <c r="J61" s="114" t="s">
        <v>3718</v>
      </c>
    </row>
    <row r="62" spans="2:10" ht="45" x14ac:dyDescent="0.25">
      <c r="C62" s="7" t="s">
        <v>3654</v>
      </c>
      <c r="E62">
        <v>2016</v>
      </c>
      <c r="F62" t="s">
        <v>78</v>
      </c>
      <c r="J62" s="116" t="s">
        <v>3700</v>
      </c>
    </row>
    <row r="63" spans="2:10" ht="165" x14ac:dyDescent="0.25">
      <c r="C63" s="7" t="s">
        <v>3742</v>
      </c>
      <c r="E63">
        <v>2016</v>
      </c>
      <c r="F63" t="s">
        <v>78</v>
      </c>
      <c r="J63" s="116" t="s">
        <v>3682</v>
      </c>
    </row>
    <row r="64" spans="2:10" ht="60" x14ac:dyDescent="0.25">
      <c r="C64" s="7" t="s">
        <v>27</v>
      </c>
      <c r="E64">
        <v>2017</v>
      </c>
      <c r="F64" t="s">
        <v>78</v>
      </c>
      <c r="J64" s="114" t="s">
        <v>3733</v>
      </c>
    </row>
    <row r="65" spans="3:10" ht="60" x14ac:dyDescent="0.25">
      <c r="C65" s="7" t="s">
        <v>3770</v>
      </c>
      <c r="E65">
        <v>2017</v>
      </c>
      <c r="F65" t="s">
        <v>78</v>
      </c>
      <c r="J65" s="114" t="s">
        <v>3725</v>
      </c>
    </row>
    <row r="66" spans="3:10" ht="60" x14ac:dyDescent="0.25">
      <c r="C66" s="7" t="s">
        <v>3771</v>
      </c>
      <c r="E66">
        <v>2017</v>
      </c>
      <c r="F66" t="s">
        <v>78</v>
      </c>
      <c r="J66" s="114" t="s">
        <v>3734</v>
      </c>
    </row>
    <row r="67" spans="3:10" ht="60" x14ac:dyDescent="0.25">
      <c r="C67" s="7" t="s">
        <v>3760</v>
      </c>
      <c r="E67">
        <v>2016</v>
      </c>
      <c r="F67" t="s">
        <v>78</v>
      </c>
      <c r="J67" s="114" t="s">
        <v>3681</v>
      </c>
    </row>
    <row r="68" spans="3:10" ht="45" x14ac:dyDescent="0.25">
      <c r="C68" t="s">
        <v>18</v>
      </c>
      <c r="E68">
        <v>2016</v>
      </c>
      <c r="F68" t="s">
        <v>78</v>
      </c>
      <c r="J68" s="116" t="s">
        <v>3693</v>
      </c>
    </row>
    <row r="69" spans="3:10" ht="45" x14ac:dyDescent="0.25">
      <c r="C69" t="s">
        <v>2</v>
      </c>
      <c r="E69">
        <v>2016</v>
      </c>
      <c r="F69" t="s">
        <v>78</v>
      </c>
      <c r="J69" s="113" t="s">
        <v>3694</v>
      </c>
    </row>
    <row r="70" spans="3:10" ht="45" x14ac:dyDescent="0.25">
      <c r="C70" s="7" t="s">
        <v>3</v>
      </c>
      <c r="E70">
        <v>2017</v>
      </c>
      <c r="F70" t="s">
        <v>78</v>
      </c>
      <c r="J70" s="116" t="s">
        <v>3712</v>
      </c>
    </row>
    <row r="71" spans="3:10" ht="90" x14ac:dyDescent="0.25">
      <c r="C71" s="7" t="s">
        <v>22</v>
      </c>
      <c r="E71">
        <v>2016</v>
      </c>
      <c r="F71" t="s">
        <v>78</v>
      </c>
      <c r="J71" s="114" t="s">
        <v>3689</v>
      </c>
    </row>
    <row r="72" spans="3:10" ht="60" x14ac:dyDescent="0.25">
      <c r="C72" s="7" t="s">
        <v>3772</v>
      </c>
      <c r="E72">
        <v>2016</v>
      </c>
      <c r="F72" t="s">
        <v>78</v>
      </c>
      <c r="J72" s="113" t="s">
        <v>3683</v>
      </c>
    </row>
    <row r="73" spans="3:10" ht="45" x14ac:dyDescent="0.25">
      <c r="C73" s="7" t="s">
        <v>3773</v>
      </c>
      <c r="E73">
        <v>2017</v>
      </c>
      <c r="F73" t="s">
        <v>78</v>
      </c>
      <c r="J73" s="113" t="s">
        <v>3713</v>
      </c>
    </row>
    <row r="74" spans="3:10" ht="60" x14ac:dyDescent="0.25">
      <c r="C74" s="7" t="s">
        <v>3774</v>
      </c>
      <c r="E74">
        <v>2016</v>
      </c>
      <c r="F74" t="s">
        <v>78</v>
      </c>
      <c r="J74" s="116" t="s">
        <v>3695</v>
      </c>
    </row>
    <row r="75" spans="3:10" ht="60" x14ac:dyDescent="0.25">
      <c r="C75" s="7" t="s">
        <v>3</v>
      </c>
      <c r="E75">
        <v>2017</v>
      </c>
      <c r="F75" t="s">
        <v>78</v>
      </c>
      <c r="J75" s="114" t="s">
        <v>3735</v>
      </c>
    </row>
    <row r="76" spans="3:10" ht="75" x14ac:dyDescent="0.25">
      <c r="C76" s="7" t="s">
        <v>10</v>
      </c>
      <c r="E76">
        <v>2017</v>
      </c>
      <c r="F76" t="s">
        <v>78</v>
      </c>
      <c r="J76" s="114" t="s">
        <v>3719</v>
      </c>
    </row>
    <row r="77" spans="3:10" ht="60" x14ac:dyDescent="0.25">
      <c r="C77" s="7" t="s">
        <v>3750</v>
      </c>
      <c r="E77">
        <v>2017</v>
      </c>
      <c r="F77" t="s">
        <v>78</v>
      </c>
      <c r="J77" s="116" t="s">
        <v>3715</v>
      </c>
    </row>
    <row r="78" spans="3:10" ht="75" x14ac:dyDescent="0.25">
      <c r="C78" s="7" t="s">
        <v>3775</v>
      </c>
      <c r="E78">
        <v>2016</v>
      </c>
      <c r="F78" t="s">
        <v>78</v>
      </c>
      <c r="J78" s="116" t="s">
        <v>3676</v>
      </c>
    </row>
    <row r="79" spans="3:10" ht="75" x14ac:dyDescent="0.25">
      <c r="C79" s="7" t="s">
        <v>39</v>
      </c>
      <c r="E79">
        <v>2017</v>
      </c>
      <c r="F79" t="s">
        <v>78</v>
      </c>
      <c r="J79" s="114" t="s">
        <v>3720</v>
      </c>
    </row>
    <row r="80" spans="3:10" ht="45" x14ac:dyDescent="0.25">
      <c r="C80" s="7" t="s">
        <v>31</v>
      </c>
      <c r="E80">
        <v>2017</v>
      </c>
      <c r="F80" t="s">
        <v>78</v>
      </c>
      <c r="J80" s="113" t="s">
        <v>3729</v>
      </c>
    </row>
    <row r="81" spans="3:10" ht="45" x14ac:dyDescent="0.25">
      <c r="C81" s="7" t="s">
        <v>3184</v>
      </c>
      <c r="E81">
        <v>2016</v>
      </c>
      <c r="F81" t="s">
        <v>78</v>
      </c>
      <c r="J81" s="113" t="s">
        <v>3702</v>
      </c>
    </row>
    <row r="82" spans="3:10" ht="60" x14ac:dyDescent="0.25">
      <c r="C82" s="7" t="s">
        <v>31</v>
      </c>
      <c r="E82">
        <v>2016</v>
      </c>
      <c r="F82" t="s">
        <v>78</v>
      </c>
      <c r="J82" s="113" t="s">
        <v>3685</v>
      </c>
    </row>
    <row r="83" spans="3:10" ht="60" x14ac:dyDescent="0.25">
      <c r="C83" s="7" t="s">
        <v>3760</v>
      </c>
      <c r="E83">
        <v>2016</v>
      </c>
      <c r="F83" t="s">
        <v>78</v>
      </c>
      <c r="J83" s="113" t="s">
        <v>3696</v>
      </c>
    </row>
    <row r="84" spans="3:10" ht="60" x14ac:dyDescent="0.25">
      <c r="C84" t="s">
        <v>3761</v>
      </c>
      <c r="E84">
        <v>2016</v>
      </c>
      <c r="F84" t="s">
        <v>78</v>
      </c>
      <c r="J84" s="113" t="s">
        <v>3703</v>
      </c>
    </row>
    <row r="85" spans="3:10" ht="45" x14ac:dyDescent="0.25">
      <c r="C85" t="s">
        <v>20</v>
      </c>
      <c r="E85">
        <v>2016</v>
      </c>
      <c r="F85" t="s">
        <v>78</v>
      </c>
      <c r="J85" s="113" t="s">
        <v>3704</v>
      </c>
    </row>
    <row r="86" spans="3:10" ht="60" x14ac:dyDescent="0.25">
      <c r="C86" t="s">
        <v>3759</v>
      </c>
      <c r="E86">
        <v>2016</v>
      </c>
      <c r="F86" t="s">
        <v>78</v>
      </c>
      <c r="J86" s="116" t="s">
        <v>3675</v>
      </c>
    </row>
    <row r="88" spans="3:10" x14ac:dyDescent="0.25">
      <c r="J88" s="113"/>
    </row>
    <row r="89" spans="3:10" ht="15.75" x14ac:dyDescent="0.25">
      <c r="J89" s="115"/>
    </row>
    <row r="90" spans="3:10" x14ac:dyDescent="0.25">
      <c r="J90" s="116"/>
    </row>
    <row r="91" spans="3:10" x14ac:dyDescent="0.25">
      <c r="J91" s="116"/>
    </row>
    <row r="92" spans="3:10" x14ac:dyDescent="0.25">
      <c r="J92" s="116"/>
    </row>
    <row r="93" spans="3:10" x14ac:dyDescent="0.25">
      <c r="J93" s="116"/>
    </row>
    <row r="94" spans="3:10" x14ac:dyDescent="0.25">
      <c r="J94" s="116"/>
    </row>
    <row r="95" spans="3:10" ht="15.75" x14ac:dyDescent="0.25">
      <c r="J95" s="117"/>
    </row>
    <row r="96" spans="3:10" x14ac:dyDescent="0.25">
      <c r="J96" s="116"/>
    </row>
    <row r="97" spans="10:10" ht="15.75" x14ac:dyDescent="0.25">
      <c r="J97" s="118"/>
    </row>
    <row r="98" spans="10:10" x14ac:dyDescent="0.25">
      <c r="J98" s="113"/>
    </row>
    <row r="99" spans="10:10" x14ac:dyDescent="0.25">
      <c r="J99" s="119"/>
    </row>
    <row r="100" spans="10:10" x14ac:dyDescent="0.25">
      <c r="J100" s="113"/>
    </row>
    <row r="101" spans="10:10" x14ac:dyDescent="0.25">
      <c r="J101" s="113"/>
    </row>
    <row r="102" spans="10:10" x14ac:dyDescent="0.25">
      <c r="J102" s="113"/>
    </row>
    <row r="103" spans="10:10" x14ac:dyDescent="0.25">
      <c r="J103" s="7"/>
    </row>
    <row r="104" spans="10:10" x14ac:dyDescent="0.25">
      <c r="J104" s="113"/>
    </row>
    <row r="105" spans="10:10" x14ac:dyDescent="0.25">
      <c r="J105" s="113"/>
    </row>
    <row r="106" spans="10:10" x14ac:dyDescent="0.25">
      <c r="J106" s="116"/>
    </row>
    <row r="107" spans="10:10" x14ac:dyDescent="0.25">
      <c r="J107" s="116"/>
    </row>
    <row r="108" spans="10:10" x14ac:dyDescent="0.25">
      <c r="J108" s="113"/>
    </row>
    <row r="109" spans="10:10" x14ac:dyDescent="0.25">
      <c r="J109" s="113"/>
    </row>
    <row r="110" spans="10:10" x14ac:dyDescent="0.25">
      <c r="J110" s="113"/>
    </row>
    <row r="111" spans="10:10" x14ac:dyDescent="0.25">
      <c r="J111" s="113"/>
    </row>
    <row r="112" spans="10:10" x14ac:dyDescent="0.25">
      <c r="J112" s="113"/>
    </row>
    <row r="113" spans="10:10" x14ac:dyDescent="0.25">
      <c r="J113" s="113"/>
    </row>
    <row r="114" spans="10:10" x14ac:dyDescent="0.25">
      <c r="J114" s="113"/>
    </row>
    <row r="115" spans="10:10" x14ac:dyDescent="0.25">
      <c r="J115" s="113"/>
    </row>
    <row r="116" spans="10:10" x14ac:dyDescent="0.25">
      <c r="J116" s="113"/>
    </row>
    <row r="117" spans="10:10" x14ac:dyDescent="0.25">
      <c r="J117" s="113"/>
    </row>
    <row r="118" spans="10:10" x14ac:dyDescent="0.25">
      <c r="J118" s="113"/>
    </row>
    <row r="119" spans="10:10" x14ac:dyDescent="0.25">
      <c r="J119" s="113"/>
    </row>
    <row r="120" spans="10:10" x14ac:dyDescent="0.25">
      <c r="J120" s="116"/>
    </row>
    <row r="121" spans="10:10" x14ac:dyDescent="0.25">
      <c r="J121" s="116"/>
    </row>
    <row r="122" spans="10:10" x14ac:dyDescent="0.25">
      <c r="J122" s="113"/>
    </row>
    <row r="123" spans="10:10" x14ac:dyDescent="0.25">
      <c r="J123" s="113"/>
    </row>
    <row r="124" spans="10:10" x14ac:dyDescent="0.25">
      <c r="J124" s="113"/>
    </row>
    <row r="125" spans="10:10" ht="14.45" x14ac:dyDescent="0.3">
      <c r="J125" s="113"/>
    </row>
    <row r="126" spans="10:10" ht="14.45" x14ac:dyDescent="0.3">
      <c r="J126" s="113"/>
    </row>
    <row r="127" spans="10:10" ht="14.45" x14ac:dyDescent="0.3">
      <c r="J127" s="113"/>
    </row>
    <row r="128" spans="10:10" ht="14.45" x14ac:dyDescent="0.3">
      <c r="J128" s="113"/>
    </row>
    <row r="129" spans="10:10" ht="14.45" x14ac:dyDescent="0.3">
      <c r="J129" s="116"/>
    </row>
    <row r="130" spans="10:10" ht="14.45" x14ac:dyDescent="0.3">
      <c r="J130" s="116"/>
    </row>
    <row r="131" spans="10:10" ht="14.45" x14ac:dyDescent="0.3">
      <c r="J131" s="116"/>
    </row>
    <row r="132" spans="10:10" ht="14.45" x14ac:dyDescent="0.3">
      <c r="J132" s="116"/>
    </row>
    <row r="133" spans="10:10" ht="14.45" x14ac:dyDescent="0.3">
      <c r="J133" s="113"/>
    </row>
    <row r="134" spans="10:10" ht="14.45" x14ac:dyDescent="0.3">
      <c r="J134" s="116"/>
    </row>
    <row r="135" spans="10:10" ht="14.45" x14ac:dyDescent="0.3">
      <c r="J135" s="7"/>
    </row>
    <row r="136" spans="10:10" ht="14.45" x14ac:dyDescent="0.3">
      <c r="J136" s="123"/>
    </row>
    <row r="137" spans="10:10" ht="14.45" x14ac:dyDescent="0.3">
      <c r="J137" s="116"/>
    </row>
    <row r="138" spans="10:10" ht="14.45" x14ac:dyDescent="0.3">
      <c r="J138" s="116"/>
    </row>
    <row r="139" spans="10:10" ht="14.45" x14ac:dyDescent="0.3">
      <c r="J139" s="116"/>
    </row>
    <row r="140" spans="10:10" ht="14.45" x14ac:dyDescent="0.3">
      <c r="J140" s="116"/>
    </row>
    <row r="141" spans="10:10" ht="14.45" x14ac:dyDescent="0.3">
      <c r="J141" s="116"/>
    </row>
    <row r="142" spans="10:10" ht="14.45" x14ac:dyDescent="0.3">
      <c r="J142" s="124"/>
    </row>
    <row r="143" spans="10:10" ht="14.45" x14ac:dyDescent="0.3">
      <c r="J143" s="126"/>
    </row>
    <row r="144" spans="10:10" ht="14.45" x14ac:dyDescent="0.3">
      <c r="J144" s="113"/>
    </row>
    <row r="145" spans="2:10" ht="14.45" x14ac:dyDescent="0.3">
      <c r="J145" s="116"/>
    </row>
    <row r="146" spans="2:10" ht="14.45" x14ac:dyDescent="0.3">
      <c r="J146" s="116"/>
    </row>
    <row r="147" spans="2:10" ht="14.45" x14ac:dyDescent="0.3">
      <c r="J147" s="116"/>
    </row>
    <row r="148" spans="2:10" ht="14.45" x14ac:dyDescent="0.3">
      <c r="J148" s="116"/>
    </row>
    <row r="149" spans="2:10" ht="14.45" x14ac:dyDescent="0.3">
      <c r="J149" s="113"/>
    </row>
    <row r="150" spans="2:10" ht="14.45" x14ac:dyDescent="0.3">
      <c r="B150" s="112"/>
      <c r="J150" s="116"/>
    </row>
    <row r="151" spans="2:10" ht="14.45" x14ac:dyDescent="0.3">
      <c r="J151" s="7"/>
    </row>
    <row r="152" spans="2:10" ht="14.45" x14ac:dyDescent="0.3">
      <c r="J152" s="7"/>
    </row>
    <row r="153" spans="2:10" ht="14.45" x14ac:dyDescent="0.3">
      <c r="J153" s="7"/>
    </row>
    <row r="154" spans="2:10" ht="14.45" x14ac:dyDescent="0.3">
      <c r="J154" s="7"/>
    </row>
    <row r="155" spans="2:10" ht="14.45" x14ac:dyDescent="0.3">
      <c r="J155" s="7"/>
    </row>
    <row r="156" spans="2:10" ht="14.45" x14ac:dyDescent="0.3">
      <c r="J156" s="7"/>
    </row>
    <row r="157" spans="2:10" ht="14.45" x14ac:dyDescent="0.3">
      <c r="J157" s="7"/>
    </row>
    <row r="158" spans="2:10" ht="14.45" x14ac:dyDescent="0.3">
      <c r="J158" s="7"/>
    </row>
  </sheetData>
  <sortState ref="A2:J604">
    <sortCondition ref="J2:J604"/>
  </sortState>
  <hyperlinks>
    <hyperlink ref="J9" r:id="rId1" display="https://doi.org/10.3368/le.93.3.413"/>
    <hyperlink ref="J14" r:id="rId2" display="https://doi.org/10.1093/ajae/aaw075"/>
    <hyperlink ref="J25" r:id="rId3" display="http://redfame.com/journal/index.php/aef/article/view/1865/1929"/>
    <hyperlink ref="J33" r:id="rId4" display="http://www.sciencedirect.com/science/article/pii/S2211912416300190"/>
    <hyperlink ref="J37" r:id="rId5" display="http://ajae.oxfordjournals.org/cgi/content/full/aaw063?ijkey=v5xcWhTvW9fa6Fl&amp;keytype=ref%20"/>
    <hyperlink ref="J13" r:id="rId6" display="http://journal.srsa.org/ojs/index.php/RRS/article/view/47.1.1"/>
    <hyperlink ref="J24" r:id="rId7" display="http://file.scirp.org/pdf/ME_2016053116584751.pdf"/>
    <hyperlink ref="J48" r:id="rId8" display="http://onlinelibrary.wiley.com/doi/10.1111/grow.12171/abstract"/>
    <hyperlink ref="J67" r:id="rId9" display="http://dx.doi.org/10.1080/00343404.2015.1119264"/>
    <hyperlink ref="J71" r:id="rId10" display="http://onlinelibrary.wiley.com/doi/10.1111/1467-8489.12136/pdf"/>
    <hyperlink ref="J28" r:id="rId11" display="https://doi.org/10.1016/j.enpol.2017.08.005"/>
    <hyperlink ref="J29" r:id="rId12" display="https://doi.org/10.1017/age.2017.18"/>
    <hyperlink ref="J61" r:id="rId13" display="https://doi.org/10.1108/AFR-05-2016-0053"/>
    <hyperlink ref="J76" r:id="rId14" display="https://doi.org/10.1093/ajae/aax023"/>
    <hyperlink ref="J79" r:id="rId15" display="https://doi.org/10.1002/ps.4598"/>
    <hyperlink ref="J55" r:id="rId16" display="https://doi.org/10.1016/j.foodpol.2017.03.002"/>
    <hyperlink ref="J54" r:id="rId17" display="https://doi.org/10.1007/s12230-017-9577-1"/>
    <hyperlink ref="J65" r:id="rId18" display="https://doi.org/10.1007/s12155-017-9830-y"/>
    <hyperlink ref="J10" r:id="rId19" display="https://doi.org/10.1257/aer.p20171060"/>
    <hyperlink ref="J31" r:id="rId20" display="https://doi:10.1017/aae.2017.13"/>
    <hyperlink ref="J22" r:id="rId21" display="https://doi.org/10.1016/j.landusepol.2016.10.011"/>
    <hyperlink ref="J20" r:id="rId22" display="https://doi.org/10.1146/annurev-resource100516-053524"/>
    <hyperlink ref="J64" r:id="rId23" display="https://doi.org/10.1093/aepp/ppw029"/>
    <hyperlink ref="J66" r:id="rId24" display="https://doi.org/10.1007/s00168-017-0814-9"/>
    <hyperlink ref="J75" r:id="rId25" display="https://doi.org/10.1017/aae.2016.48"/>
    <hyperlink ref="J36" r:id="rId26" display="http://www.jswconline.org/content/72/4/299.abstrac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6"/>
  <sheetViews>
    <sheetView workbookViewId="0">
      <selection activeCell="B123" sqref="B123"/>
    </sheetView>
  </sheetViews>
  <sheetFormatPr defaultRowHeight="15" x14ac:dyDescent="0.25"/>
  <cols>
    <col min="1" max="1" width="43.140625" style="7" customWidth="1"/>
    <col min="2" max="2" width="59.7109375" customWidth="1"/>
    <col min="3" max="3" width="52" style="53" customWidth="1"/>
  </cols>
  <sheetData>
    <row r="1" spans="1:3" x14ac:dyDescent="0.25">
      <c r="A1" s="31" t="s">
        <v>3776</v>
      </c>
      <c r="B1" s="111" t="s">
        <v>3779</v>
      </c>
      <c r="C1" s="111" t="s">
        <v>3777</v>
      </c>
    </row>
    <row r="2" spans="1:3" ht="45" x14ac:dyDescent="0.25">
      <c r="A2" s="132" t="s">
        <v>3743</v>
      </c>
      <c r="B2" t="s">
        <v>3780</v>
      </c>
      <c r="C2" s="51" t="s">
        <v>203</v>
      </c>
    </row>
    <row r="3" spans="1:3" ht="45" x14ac:dyDescent="0.25">
      <c r="A3" s="132" t="s">
        <v>3778</v>
      </c>
      <c r="B3" t="s">
        <v>3780</v>
      </c>
      <c r="C3" s="51" t="s">
        <v>233</v>
      </c>
    </row>
    <row r="4" spans="1:3" x14ac:dyDescent="0.25">
      <c r="A4" s="132" t="s">
        <v>3751</v>
      </c>
      <c r="B4" t="s">
        <v>3780</v>
      </c>
      <c r="C4" s="52" t="s">
        <v>262</v>
      </c>
    </row>
    <row r="5" spans="1:3" x14ac:dyDescent="0.25">
      <c r="A5" s="7" t="s">
        <v>106</v>
      </c>
      <c r="B5" t="str">
        <f>VLOOKUP(A5, $C$2:$C$237, 1, TRUE)</f>
        <v>Agribusiness</v>
      </c>
      <c r="C5" s="128" t="s">
        <v>3222</v>
      </c>
    </row>
    <row r="6" spans="1:3" x14ac:dyDescent="0.25">
      <c r="A6" s="7" t="s">
        <v>61</v>
      </c>
      <c r="B6" s="7" t="s">
        <v>61</v>
      </c>
      <c r="C6" s="62" t="s">
        <v>106</v>
      </c>
    </row>
    <row r="7" spans="1:3" x14ac:dyDescent="0.25">
      <c r="A7" s="7" t="s">
        <v>51</v>
      </c>
      <c r="B7" t="str">
        <f>VLOOKUP(A7, $C$2:$C$237, 1, TRUE)</f>
        <v>Agricultural Economics</v>
      </c>
      <c r="C7" s="60" t="s">
        <v>3175</v>
      </c>
    </row>
    <row r="8" spans="1:3" x14ac:dyDescent="0.25">
      <c r="A8" s="7" t="s">
        <v>31</v>
      </c>
      <c r="B8" t="str">
        <f>VLOOKUP(A8, $C$2:$C$237, 1, TRUE)</f>
        <v>Agricultural Finance Review</v>
      </c>
      <c r="C8" s="60" t="s">
        <v>61</v>
      </c>
    </row>
    <row r="9" spans="1:3" x14ac:dyDescent="0.25">
      <c r="A9" s="75" t="s">
        <v>3480</v>
      </c>
      <c r="B9" t="str">
        <f>VLOOKUP(A9, $C$2:$C$237, 1, TRUE)</f>
        <v>Agricultural Sciences</v>
      </c>
      <c r="C9" s="62" t="s">
        <v>51</v>
      </c>
    </row>
    <row r="10" spans="1:3" x14ac:dyDescent="0.25">
      <c r="A10" s="7" t="s">
        <v>3579</v>
      </c>
      <c r="B10" t="s">
        <v>3780</v>
      </c>
      <c r="C10" s="60" t="s">
        <v>51</v>
      </c>
    </row>
    <row r="11" spans="1:3" x14ac:dyDescent="0.25">
      <c r="A11" s="7" t="s">
        <v>3772</v>
      </c>
      <c r="B11" t="s">
        <v>3780</v>
      </c>
      <c r="C11" s="128" t="s">
        <v>31</v>
      </c>
    </row>
    <row r="12" spans="1:3" x14ac:dyDescent="0.25">
      <c r="A12" s="7" t="s">
        <v>338</v>
      </c>
      <c r="B12" t="str">
        <f>VLOOKUP(A12, $C$2:$C$237, 1, TRUE)</f>
        <v>American Economic Review</v>
      </c>
      <c r="C12" s="52" t="s">
        <v>128</v>
      </c>
    </row>
    <row r="13" spans="1:3" x14ac:dyDescent="0.25">
      <c r="A13" s="7" t="s">
        <v>10</v>
      </c>
      <c r="B13" t="str">
        <f>VLOOKUP(A13, $C$2:$C$237, 1, TRUE)</f>
        <v>American Journal of Agricultural Economics</v>
      </c>
      <c r="C13" s="52" t="s">
        <v>279</v>
      </c>
    </row>
    <row r="14" spans="1:3" x14ac:dyDescent="0.25">
      <c r="A14" s="7" t="s">
        <v>3652</v>
      </c>
      <c r="B14" t="s">
        <v>3780</v>
      </c>
      <c r="C14" s="52" t="s">
        <v>277</v>
      </c>
    </row>
    <row r="15" spans="1:3" x14ac:dyDescent="0.25">
      <c r="A15" s="7" t="s">
        <v>3767</v>
      </c>
      <c r="B15" t="s">
        <v>3780</v>
      </c>
      <c r="C15" s="128" t="s">
        <v>3230</v>
      </c>
    </row>
    <row r="16" spans="1:3" x14ac:dyDescent="0.25">
      <c r="A16" s="7" t="s">
        <v>3586</v>
      </c>
      <c r="B16" t="s">
        <v>3780</v>
      </c>
      <c r="C16" s="40" t="s">
        <v>309</v>
      </c>
    </row>
    <row r="17" spans="1:3" x14ac:dyDescent="0.25">
      <c r="A17" s="7" t="s">
        <v>2855</v>
      </c>
      <c r="B17" s="52" t="s">
        <v>2855</v>
      </c>
      <c r="C17" s="40" t="s">
        <v>338</v>
      </c>
    </row>
    <row r="18" spans="1:3" x14ac:dyDescent="0.25">
      <c r="A18" s="7" t="s">
        <v>10</v>
      </c>
      <c r="B18" s="52" t="s">
        <v>10</v>
      </c>
      <c r="C18" s="52" t="s">
        <v>10</v>
      </c>
    </row>
    <row r="19" spans="1:3" x14ac:dyDescent="0.25">
      <c r="A19" s="7" t="s">
        <v>3771</v>
      </c>
      <c r="B19" t="s">
        <v>3780</v>
      </c>
      <c r="C19" s="40" t="s">
        <v>339</v>
      </c>
    </row>
    <row r="20" spans="1:3" x14ac:dyDescent="0.25">
      <c r="A20" s="7" t="s">
        <v>3654</v>
      </c>
      <c r="B20" t="s">
        <v>3780</v>
      </c>
      <c r="C20" s="40" t="s">
        <v>310</v>
      </c>
    </row>
    <row r="21" spans="1:3" x14ac:dyDescent="0.25">
      <c r="A21" s="7" t="s">
        <v>3781</v>
      </c>
      <c r="B21" s="51" t="s">
        <v>477</v>
      </c>
      <c r="C21" s="52" t="s">
        <v>2855</v>
      </c>
    </row>
    <row r="22" spans="1:3" x14ac:dyDescent="0.25">
      <c r="A22" s="7" t="s">
        <v>27</v>
      </c>
      <c r="B22" s="60" t="s">
        <v>27</v>
      </c>
      <c r="C22" s="60" t="s">
        <v>3177</v>
      </c>
    </row>
    <row r="23" spans="1:3" x14ac:dyDescent="0.25">
      <c r="A23" s="7" t="s">
        <v>3478</v>
      </c>
      <c r="B23" s="52" t="s">
        <v>230</v>
      </c>
      <c r="C23" s="60" t="s">
        <v>27</v>
      </c>
    </row>
    <row r="24" spans="1:3" x14ac:dyDescent="0.25">
      <c r="A24" s="7" t="s">
        <v>3740</v>
      </c>
      <c r="B24" t="s">
        <v>3780</v>
      </c>
      <c r="C24" s="52" t="s">
        <v>230</v>
      </c>
    </row>
    <row r="25" spans="1:3" x14ac:dyDescent="0.25">
      <c r="A25" s="7" t="s">
        <v>3482</v>
      </c>
      <c r="B25" t="s">
        <v>3780</v>
      </c>
      <c r="C25" s="51" t="s">
        <v>477</v>
      </c>
    </row>
    <row r="26" spans="1:3" ht="30" x14ac:dyDescent="0.25">
      <c r="A26" s="7" t="s">
        <v>22</v>
      </c>
      <c r="B26" s="52" t="s">
        <v>22</v>
      </c>
      <c r="C26" s="40" t="s">
        <v>311</v>
      </c>
    </row>
    <row r="27" spans="1:3" x14ac:dyDescent="0.25">
      <c r="A27" s="7" t="s">
        <v>3754</v>
      </c>
      <c r="B27" s="60" t="s">
        <v>3167</v>
      </c>
      <c r="C27" s="52" t="s">
        <v>415</v>
      </c>
    </row>
    <row r="28" spans="1:3" x14ac:dyDescent="0.25">
      <c r="A28" s="7" t="s">
        <v>3770</v>
      </c>
      <c r="B28" t="s">
        <v>3780</v>
      </c>
      <c r="C28" s="40" t="s">
        <v>340</v>
      </c>
    </row>
    <row r="29" spans="1:3" x14ac:dyDescent="0.25">
      <c r="A29" s="7" t="s">
        <v>261</v>
      </c>
      <c r="B29" s="52" t="s">
        <v>261</v>
      </c>
      <c r="C29" s="52" t="s">
        <v>2867</v>
      </c>
    </row>
    <row r="30" spans="1:3" x14ac:dyDescent="0.25">
      <c r="A30" s="7" t="s">
        <v>3488</v>
      </c>
      <c r="B30" t="s">
        <v>3780</v>
      </c>
      <c r="C30" s="52" t="s">
        <v>22</v>
      </c>
    </row>
    <row r="31" spans="1:3" x14ac:dyDescent="0.25">
      <c r="A31" s="7" t="s">
        <v>3587</v>
      </c>
      <c r="B31" t="s">
        <v>3780</v>
      </c>
      <c r="C31" s="52" t="s">
        <v>154</v>
      </c>
    </row>
    <row r="32" spans="1:3" x14ac:dyDescent="0.25">
      <c r="A32" s="7" t="s">
        <v>20</v>
      </c>
      <c r="B32" t="s">
        <v>20</v>
      </c>
      <c r="C32" s="60" t="s">
        <v>3167</v>
      </c>
    </row>
    <row r="33" spans="1:3" x14ac:dyDescent="0.25">
      <c r="A33" s="7" t="s">
        <v>3765</v>
      </c>
      <c r="B33" t="s">
        <v>3780</v>
      </c>
      <c r="C33" s="40" t="s">
        <v>2746</v>
      </c>
    </row>
    <row r="34" spans="1:3" x14ac:dyDescent="0.25">
      <c r="A34" s="7" t="s">
        <v>343</v>
      </c>
      <c r="B34" s="52" t="s">
        <v>343</v>
      </c>
      <c r="C34" s="62" t="s">
        <v>479</v>
      </c>
    </row>
    <row r="35" spans="1:3" x14ac:dyDescent="0.25">
      <c r="A35" s="7" t="s">
        <v>522</v>
      </c>
      <c r="B35" s="52" t="s">
        <v>522</v>
      </c>
      <c r="C35" s="52" t="s">
        <v>261</v>
      </c>
    </row>
    <row r="36" spans="1:3" ht="15.75" thickBot="1" x14ac:dyDescent="0.3">
      <c r="A36" s="7" t="s">
        <v>4</v>
      </c>
      <c r="B36" s="61" t="s">
        <v>4</v>
      </c>
      <c r="C36" s="52" t="s">
        <v>461</v>
      </c>
    </row>
    <row r="37" spans="1:3" ht="15.75" thickBot="1" x14ac:dyDescent="0.3">
      <c r="A37" s="7" t="s">
        <v>313</v>
      </c>
      <c r="B37" s="56" t="s">
        <v>313</v>
      </c>
      <c r="C37" s="52" t="s">
        <v>16</v>
      </c>
    </row>
    <row r="38" spans="1:3" ht="28.9" x14ac:dyDescent="0.3">
      <c r="A38" s="7" t="s">
        <v>3766</v>
      </c>
      <c r="B38" t="s">
        <v>3780</v>
      </c>
      <c r="C38" s="52" t="s">
        <v>209</v>
      </c>
    </row>
    <row r="39" spans="1:3" ht="14.45" x14ac:dyDescent="0.3">
      <c r="A39" s="7" t="s">
        <v>222</v>
      </c>
      <c r="B39" t="str">
        <f>VLOOKUP(A39, $C$2:$C$237, 1, FALSE)</f>
        <v>Economics Letters</v>
      </c>
      <c r="C39" s="40" t="s">
        <v>341</v>
      </c>
    </row>
    <row r="40" spans="1:3" ht="14.45" x14ac:dyDescent="0.3">
      <c r="A40" s="7" t="s">
        <v>59</v>
      </c>
      <c r="B40" t="str">
        <f t="shared" ref="B40:B103" si="0">VLOOKUP(A40, $C$2:$C$237, 1, FALSE)</f>
        <v>Energy Economics</v>
      </c>
      <c r="C40" s="52" t="s">
        <v>185</v>
      </c>
    </row>
    <row r="41" spans="1:3" ht="14.45" x14ac:dyDescent="0.3">
      <c r="A41" s="7" t="s">
        <v>348</v>
      </c>
      <c r="B41" t="str">
        <f t="shared" si="0"/>
        <v>Energy Policy</v>
      </c>
      <c r="C41" s="40" t="s">
        <v>342</v>
      </c>
    </row>
    <row r="42" spans="1:3" ht="14.45" x14ac:dyDescent="0.3">
      <c r="A42" s="7" t="s">
        <v>3582</v>
      </c>
      <c r="B42" t="e">
        <f t="shared" si="0"/>
        <v>#N/A</v>
      </c>
      <c r="C42" s="62" t="s">
        <v>3213</v>
      </c>
    </row>
    <row r="43" spans="1:3" ht="14.45" x14ac:dyDescent="0.3">
      <c r="A43" s="75" t="s">
        <v>280</v>
      </c>
      <c r="B43" t="str">
        <f t="shared" si="0"/>
        <v>EuroChoices</v>
      </c>
      <c r="C43" s="52" t="s">
        <v>20</v>
      </c>
    </row>
    <row r="44" spans="1:3" ht="14.45" x14ac:dyDescent="0.3">
      <c r="A44" s="7" t="s">
        <v>229</v>
      </c>
      <c r="B44" t="str">
        <f t="shared" si="0"/>
        <v>European Review of Agricultural Economics</v>
      </c>
      <c r="C44" s="52" t="s">
        <v>286</v>
      </c>
    </row>
    <row r="45" spans="1:3" ht="14.45" x14ac:dyDescent="0.3">
      <c r="A45" s="7" t="s">
        <v>3484</v>
      </c>
      <c r="B45" t="e">
        <f t="shared" si="0"/>
        <v>#N/A</v>
      </c>
      <c r="C45" s="52" t="s">
        <v>2893</v>
      </c>
    </row>
    <row r="46" spans="1:3" ht="14.45" x14ac:dyDescent="0.3">
      <c r="A46" s="7" t="s">
        <v>471</v>
      </c>
      <c r="B46" t="str">
        <f t="shared" si="0"/>
        <v>Food Control</v>
      </c>
      <c r="C46" s="52" t="s">
        <v>48</v>
      </c>
    </row>
    <row r="47" spans="1:3" ht="14.45" x14ac:dyDescent="0.3">
      <c r="A47" s="7" t="s">
        <v>46</v>
      </c>
      <c r="B47" t="str">
        <f t="shared" si="0"/>
        <v>Food Policy</v>
      </c>
      <c r="C47" s="52" t="s">
        <v>343</v>
      </c>
    </row>
    <row r="48" spans="1:3" ht="14.45" x14ac:dyDescent="0.3">
      <c r="A48" s="7" t="s">
        <v>3592</v>
      </c>
      <c r="B48" t="e">
        <f t="shared" si="0"/>
        <v>#N/A</v>
      </c>
      <c r="C48" s="52" t="s">
        <v>522</v>
      </c>
    </row>
    <row r="49" spans="1:3" ht="14.45" x14ac:dyDescent="0.3">
      <c r="A49" s="7" t="s">
        <v>3580</v>
      </c>
      <c r="B49" t="e">
        <f t="shared" si="0"/>
        <v>#N/A</v>
      </c>
      <c r="C49" s="60" t="s">
        <v>3173</v>
      </c>
    </row>
    <row r="50" spans="1:3" ht="14.45" x14ac:dyDescent="0.3">
      <c r="A50" s="7" t="s">
        <v>3742</v>
      </c>
      <c r="B50" t="e">
        <f t="shared" si="0"/>
        <v>#N/A</v>
      </c>
      <c r="C50" s="52" t="s">
        <v>2844</v>
      </c>
    </row>
    <row r="51" spans="1:3" ht="14.45" x14ac:dyDescent="0.3">
      <c r="A51" s="7" t="s">
        <v>89</v>
      </c>
      <c r="B51" t="str">
        <f t="shared" si="0"/>
        <v>Global Food Security</v>
      </c>
      <c r="C51" s="40" t="s">
        <v>344</v>
      </c>
    </row>
    <row r="52" spans="1:3" thickBot="1" x14ac:dyDescent="0.35">
      <c r="A52" s="7" t="s">
        <v>3764</v>
      </c>
      <c r="B52" t="e">
        <f t="shared" si="0"/>
        <v>#N/A</v>
      </c>
      <c r="C52" s="127" t="s">
        <v>2744</v>
      </c>
    </row>
    <row r="53" spans="1:3" thickBot="1" x14ac:dyDescent="0.35">
      <c r="A53" s="7" t="s">
        <v>195</v>
      </c>
      <c r="B53" t="str">
        <f t="shared" si="0"/>
        <v>Health Economics</v>
      </c>
      <c r="C53" s="61" t="s">
        <v>4</v>
      </c>
    </row>
    <row r="54" spans="1:3" thickBot="1" x14ac:dyDescent="0.35">
      <c r="A54" s="75" t="s">
        <v>122</v>
      </c>
      <c r="B54" t="str">
        <f t="shared" si="0"/>
        <v>International Business Research</v>
      </c>
      <c r="C54" s="61" t="s">
        <v>507</v>
      </c>
    </row>
    <row r="55" spans="1:3" ht="29.45" thickBot="1" x14ac:dyDescent="0.35">
      <c r="A55" s="7" t="s">
        <v>265</v>
      </c>
      <c r="B55" t="str">
        <f t="shared" si="0"/>
        <v>International Food and Agribusiness Management Review</v>
      </c>
      <c r="C55" s="61" t="s">
        <v>312</v>
      </c>
    </row>
    <row r="56" spans="1:3" ht="29.45" thickBot="1" x14ac:dyDescent="0.35">
      <c r="A56" s="7" t="s">
        <v>3769</v>
      </c>
      <c r="B56" t="e">
        <f t="shared" si="0"/>
        <v>#N/A</v>
      </c>
      <c r="C56" s="56" t="s">
        <v>313</v>
      </c>
    </row>
    <row r="57" spans="1:3" ht="29.45" thickBot="1" x14ac:dyDescent="0.35">
      <c r="A57" s="7" t="s">
        <v>3576</v>
      </c>
      <c r="B57" t="e">
        <f t="shared" si="0"/>
        <v>#N/A</v>
      </c>
      <c r="C57" s="56" t="s">
        <v>288</v>
      </c>
    </row>
    <row r="58" spans="1:3" ht="14.45" x14ac:dyDescent="0.3">
      <c r="A58" s="7" t="s">
        <v>3588</v>
      </c>
      <c r="B58" t="e">
        <f t="shared" si="0"/>
        <v>#N/A</v>
      </c>
      <c r="C58" s="129" t="s">
        <v>345</v>
      </c>
    </row>
    <row r="59" spans="1:3" thickBot="1" x14ac:dyDescent="0.35">
      <c r="A59" s="7" t="s">
        <v>3744</v>
      </c>
      <c r="B59" t="e">
        <f t="shared" si="0"/>
        <v>#N/A</v>
      </c>
      <c r="C59" s="127" t="s">
        <v>346</v>
      </c>
    </row>
    <row r="60" spans="1:3" thickBot="1" x14ac:dyDescent="0.35">
      <c r="A60" s="7" t="s">
        <v>3476</v>
      </c>
      <c r="B60" t="e">
        <f t="shared" si="0"/>
        <v>#N/A</v>
      </c>
      <c r="C60" s="61" t="s">
        <v>510</v>
      </c>
    </row>
    <row r="61" spans="1:3" thickBot="1" x14ac:dyDescent="0.35">
      <c r="A61" s="7" t="s">
        <v>3479</v>
      </c>
      <c r="B61" t="e">
        <f t="shared" si="0"/>
        <v>#N/A</v>
      </c>
      <c r="C61" s="61" t="s">
        <v>234</v>
      </c>
    </row>
    <row r="62" spans="1:3" thickBot="1" x14ac:dyDescent="0.35">
      <c r="A62" s="7" t="s">
        <v>3753</v>
      </c>
      <c r="B62" t="e">
        <f t="shared" si="0"/>
        <v>#N/A</v>
      </c>
      <c r="C62" s="61" t="s">
        <v>110</v>
      </c>
    </row>
    <row r="63" spans="1:3" thickBot="1" x14ac:dyDescent="0.35">
      <c r="A63" s="7" t="s">
        <v>3756</v>
      </c>
      <c r="B63" t="e">
        <f t="shared" si="0"/>
        <v>#N/A</v>
      </c>
      <c r="C63" s="127" t="s">
        <v>314</v>
      </c>
    </row>
    <row r="64" spans="1:3" ht="29.45" thickBot="1" x14ac:dyDescent="0.35">
      <c r="A64" s="7" t="s">
        <v>3578</v>
      </c>
      <c r="B64" t="e">
        <f t="shared" si="0"/>
        <v>#N/A</v>
      </c>
      <c r="C64" s="65" t="s">
        <v>222</v>
      </c>
    </row>
    <row r="65" spans="1:3" thickBot="1" x14ac:dyDescent="0.35">
      <c r="A65" s="7" t="s">
        <v>3</v>
      </c>
      <c r="B65" t="str">
        <f t="shared" si="0"/>
        <v>Journal of Agricultural and Applied Economics</v>
      </c>
      <c r="C65" s="61" t="s">
        <v>152</v>
      </c>
    </row>
    <row r="66" spans="1:3" ht="29.45" thickBot="1" x14ac:dyDescent="0.35">
      <c r="A66" s="7" t="s">
        <v>318</v>
      </c>
      <c r="B66" t="str">
        <f t="shared" si="0"/>
        <v>Journal of Agricultural and Food Industrial Organization</v>
      </c>
      <c r="C66" s="56" t="s">
        <v>2899</v>
      </c>
    </row>
    <row r="67" spans="1:3" thickBot="1" x14ac:dyDescent="0.35">
      <c r="A67" s="7" t="s">
        <v>2</v>
      </c>
      <c r="B67" t="str">
        <f t="shared" si="0"/>
        <v>Journal of Agricultural and Resource Economics</v>
      </c>
      <c r="C67" s="127" t="s">
        <v>347</v>
      </c>
    </row>
    <row r="68" spans="1:3" thickBot="1" x14ac:dyDescent="0.35">
      <c r="A68" s="7" t="s">
        <v>267</v>
      </c>
      <c r="B68" t="str">
        <f t="shared" si="0"/>
        <v>Journal of Agricultural Economics</v>
      </c>
      <c r="C68" s="56" t="s">
        <v>34</v>
      </c>
    </row>
    <row r="69" spans="1:3" thickBot="1" x14ac:dyDescent="0.35">
      <c r="A69" s="7" t="s">
        <v>3757</v>
      </c>
      <c r="B69" t="e">
        <f t="shared" si="0"/>
        <v>#N/A</v>
      </c>
      <c r="C69" s="127" t="s">
        <v>364</v>
      </c>
    </row>
    <row r="70" spans="1:3" thickBot="1" x14ac:dyDescent="0.35">
      <c r="A70" s="7" t="s">
        <v>3755</v>
      </c>
      <c r="B70" t="e">
        <f t="shared" si="0"/>
        <v>#N/A</v>
      </c>
      <c r="C70" s="61" t="s">
        <v>226</v>
      </c>
    </row>
    <row r="71" spans="1:3" ht="29.45" thickBot="1" x14ac:dyDescent="0.35">
      <c r="A71" s="7" t="s">
        <v>3775</v>
      </c>
      <c r="B71" t="e">
        <f t="shared" si="0"/>
        <v>#N/A</v>
      </c>
      <c r="C71" s="56" t="s">
        <v>59</v>
      </c>
    </row>
    <row r="72" spans="1:3" thickBot="1" x14ac:dyDescent="0.35">
      <c r="A72" s="7" t="s">
        <v>3759</v>
      </c>
      <c r="B72" t="e">
        <f t="shared" si="0"/>
        <v>#N/A</v>
      </c>
      <c r="C72" s="61" t="s">
        <v>445</v>
      </c>
    </row>
    <row r="73" spans="1:3" thickBot="1" x14ac:dyDescent="0.35">
      <c r="A73" s="7" t="s">
        <v>3653</v>
      </c>
      <c r="B73" t="e">
        <f t="shared" si="0"/>
        <v>#N/A</v>
      </c>
      <c r="C73" s="61" t="s">
        <v>348</v>
      </c>
    </row>
    <row r="74" spans="1:3" thickBot="1" x14ac:dyDescent="0.35">
      <c r="A74" s="7" t="s">
        <v>3490</v>
      </c>
      <c r="B74" t="e">
        <f t="shared" si="0"/>
        <v>#N/A</v>
      </c>
      <c r="C74" s="127" t="s">
        <v>315</v>
      </c>
    </row>
    <row r="75" spans="1:3" thickBot="1" x14ac:dyDescent="0.35">
      <c r="A75" s="75" t="s">
        <v>213</v>
      </c>
      <c r="B75" t="str">
        <f t="shared" si="0"/>
        <v>Journal of Development Economics</v>
      </c>
      <c r="C75" s="61" t="s">
        <v>66</v>
      </c>
    </row>
    <row r="76" spans="1:3" thickBot="1" x14ac:dyDescent="0.35">
      <c r="A76" s="7" t="s">
        <v>3577</v>
      </c>
      <c r="B76" t="e">
        <f t="shared" si="0"/>
        <v>#N/A</v>
      </c>
      <c r="C76" s="56" t="s">
        <v>3162</v>
      </c>
    </row>
    <row r="77" spans="1:3" thickBot="1" x14ac:dyDescent="0.35">
      <c r="A77" s="7" t="s">
        <v>3584</v>
      </c>
      <c r="B77" t="e">
        <f t="shared" si="0"/>
        <v>#N/A</v>
      </c>
      <c r="C77" s="61" t="s">
        <v>214</v>
      </c>
    </row>
    <row r="78" spans="1:3" thickBot="1" x14ac:dyDescent="0.35">
      <c r="A78" s="7" t="s">
        <v>3477</v>
      </c>
      <c r="B78" t="e">
        <f t="shared" si="0"/>
        <v>#N/A</v>
      </c>
      <c r="C78" s="56" t="s">
        <v>3163</v>
      </c>
    </row>
    <row r="79" spans="1:3" thickBot="1" x14ac:dyDescent="0.35">
      <c r="A79" s="7" t="s">
        <v>3485</v>
      </c>
      <c r="B79" t="e">
        <f t="shared" si="0"/>
        <v>#N/A</v>
      </c>
      <c r="C79" s="61" t="s">
        <v>280</v>
      </c>
    </row>
    <row r="80" spans="1:3" ht="29.45" thickBot="1" x14ac:dyDescent="0.35">
      <c r="A80" s="7" t="s">
        <v>3747</v>
      </c>
      <c r="B80" t="e">
        <f t="shared" si="0"/>
        <v>#N/A</v>
      </c>
      <c r="C80" s="65" t="s">
        <v>3233</v>
      </c>
    </row>
    <row r="81" spans="1:3" thickBot="1" x14ac:dyDescent="0.35">
      <c r="A81" s="7" t="s">
        <v>284</v>
      </c>
      <c r="B81" t="str">
        <f t="shared" si="0"/>
        <v>Journal of Extension</v>
      </c>
      <c r="C81" s="65" t="s">
        <v>229</v>
      </c>
    </row>
    <row r="82" spans="1:3" thickBot="1" x14ac:dyDescent="0.35">
      <c r="A82" s="7" t="s">
        <v>3487</v>
      </c>
      <c r="B82" t="e">
        <f t="shared" si="0"/>
        <v>#N/A</v>
      </c>
      <c r="C82" s="61" t="s">
        <v>471</v>
      </c>
    </row>
    <row r="83" spans="1:3" thickBot="1" x14ac:dyDescent="0.35">
      <c r="A83" s="7" t="s">
        <v>3583</v>
      </c>
      <c r="B83" t="e">
        <f t="shared" si="0"/>
        <v>#N/A</v>
      </c>
      <c r="C83" s="61" t="s">
        <v>349</v>
      </c>
    </row>
    <row r="84" spans="1:3" thickBot="1" x14ac:dyDescent="0.35">
      <c r="A84" s="7" t="s">
        <v>281</v>
      </c>
      <c r="B84" t="str">
        <f t="shared" si="0"/>
        <v>Journal of Food Distribution Research</v>
      </c>
      <c r="C84" s="56" t="s">
        <v>46</v>
      </c>
    </row>
    <row r="85" spans="1:3" thickBot="1" x14ac:dyDescent="0.35">
      <c r="A85" s="7" t="s">
        <v>119</v>
      </c>
      <c r="B85" t="str">
        <f t="shared" si="0"/>
        <v>Journal of Health Economics</v>
      </c>
      <c r="C85" s="127" t="s">
        <v>365</v>
      </c>
    </row>
    <row r="86" spans="1:3" thickBot="1" x14ac:dyDescent="0.35">
      <c r="A86" s="7" t="s">
        <v>3581</v>
      </c>
      <c r="B86" t="e">
        <f t="shared" si="0"/>
        <v>#N/A</v>
      </c>
      <c r="C86" s="65" t="s">
        <v>3164</v>
      </c>
    </row>
    <row r="87" spans="1:3" thickBot="1" x14ac:dyDescent="0.35">
      <c r="A87" s="7" t="s">
        <v>192</v>
      </c>
      <c r="B87" t="str">
        <f t="shared" si="0"/>
        <v>Journal of Hunger and Environmental Nutrition</v>
      </c>
      <c r="C87" s="61" t="s">
        <v>459</v>
      </c>
    </row>
    <row r="88" spans="1:3" thickBot="1" x14ac:dyDescent="0.35">
      <c r="A88" s="7" t="s">
        <v>3655</v>
      </c>
      <c r="B88" t="e">
        <f t="shared" si="0"/>
        <v>#N/A</v>
      </c>
      <c r="C88" s="56" t="s">
        <v>366</v>
      </c>
    </row>
    <row r="89" spans="1:3" thickBot="1" x14ac:dyDescent="0.35">
      <c r="A89" s="7" t="s">
        <v>373</v>
      </c>
      <c r="B89" t="str">
        <f t="shared" si="0"/>
        <v>Journal of Policy Modeling</v>
      </c>
      <c r="C89" s="127" t="s">
        <v>350</v>
      </c>
    </row>
    <row r="90" spans="1:3" thickBot="1" x14ac:dyDescent="0.35">
      <c r="A90" s="7" t="s">
        <v>100</v>
      </c>
      <c r="B90" t="str">
        <f t="shared" si="0"/>
        <v>Journal of Soil and Water Conservation</v>
      </c>
      <c r="C90" s="127" t="s">
        <v>351</v>
      </c>
    </row>
    <row r="91" spans="1:3" thickBot="1" x14ac:dyDescent="0.35">
      <c r="A91" s="7" t="s">
        <v>3649</v>
      </c>
      <c r="B91" t="e">
        <f t="shared" si="0"/>
        <v>#N/A</v>
      </c>
      <c r="C91" s="61" t="s">
        <v>89</v>
      </c>
    </row>
    <row r="92" spans="1:3" ht="29.45" thickBot="1" x14ac:dyDescent="0.35">
      <c r="A92" s="7" t="s">
        <v>3481</v>
      </c>
      <c r="B92" t="e">
        <f t="shared" si="0"/>
        <v>#N/A</v>
      </c>
      <c r="C92" s="61" t="s">
        <v>195</v>
      </c>
    </row>
    <row r="93" spans="1:3" ht="29.45" thickBot="1" x14ac:dyDescent="0.35">
      <c r="A93" s="7" t="s">
        <v>3763</v>
      </c>
      <c r="B93" t="e">
        <f t="shared" si="0"/>
        <v>#N/A</v>
      </c>
      <c r="C93" s="56" t="s">
        <v>316</v>
      </c>
    </row>
    <row r="94" spans="1:3" thickBot="1" x14ac:dyDescent="0.35">
      <c r="A94" s="7" t="s">
        <v>328</v>
      </c>
      <c r="B94" t="str">
        <f t="shared" si="0"/>
        <v>Journal of Wine Economics</v>
      </c>
      <c r="C94" s="65" t="s">
        <v>2882</v>
      </c>
    </row>
    <row r="95" spans="1:3" thickBot="1" x14ac:dyDescent="0.35">
      <c r="A95" s="7" t="s">
        <v>3748</v>
      </c>
      <c r="B95" t="e">
        <f t="shared" si="0"/>
        <v>#N/A</v>
      </c>
      <c r="C95" s="61" t="s">
        <v>264</v>
      </c>
    </row>
    <row r="96" spans="1:3" thickBot="1" x14ac:dyDescent="0.35">
      <c r="A96" s="7" t="s">
        <v>18</v>
      </c>
      <c r="B96" t="str">
        <f t="shared" si="0"/>
        <v>Land Economics</v>
      </c>
      <c r="C96" s="56" t="s">
        <v>432</v>
      </c>
    </row>
    <row r="97" spans="1:3" thickBot="1" x14ac:dyDescent="0.35">
      <c r="A97" s="7" t="s">
        <v>3749</v>
      </c>
      <c r="B97" t="e">
        <f t="shared" si="0"/>
        <v>#N/A</v>
      </c>
      <c r="C97" s="130" t="s">
        <v>454</v>
      </c>
    </row>
    <row r="98" spans="1:3" thickBot="1" x14ac:dyDescent="0.35">
      <c r="A98" s="7" t="s">
        <v>3169</v>
      </c>
      <c r="B98" t="str">
        <f t="shared" si="0"/>
        <v>Modern Economy</v>
      </c>
      <c r="C98" s="56" t="s">
        <v>3170</v>
      </c>
    </row>
    <row r="99" spans="1:3" thickBot="1" x14ac:dyDescent="0.35">
      <c r="A99" s="7" t="s">
        <v>39</v>
      </c>
      <c r="B99" t="str">
        <f t="shared" si="0"/>
        <v>Pest Management Science</v>
      </c>
      <c r="C99" s="56" t="s">
        <v>201</v>
      </c>
    </row>
    <row r="100" spans="1:3" thickBot="1" x14ac:dyDescent="0.35">
      <c r="A100" s="7" t="s">
        <v>3589</v>
      </c>
      <c r="B100" t="str">
        <f t="shared" si="0"/>
        <v>PLoS One</v>
      </c>
      <c r="C100" s="61" t="s">
        <v>122</v>
      </c>
    </row>
    <row r="101" spans="1:3" thickBot="1" x14ac:dyDescent="0.35">
      <c r="A101" s="7" t="s">
        <v>3585</v>
      </c>
      <c r="B101" t="e">
        <f t="shared" si="0"/>
        <v>#N/A</v>
      </c>
      <c r="C101" s="65" t="s">
        <v>265</v>
      </c>
    </row>
    <row r="102" spans="1:3" thickBot="1" x14ac:dyDescent="0.35">
      <c r="A102" s="7" t="s">
        <v>3184</v>
      </c>
      <c r="B102" t="str">
        <f t="shared" si="0"/>
        <v>Public Finance Review</v>
      </c>
      <c r="C102" s="65" t="s">
        <v>3252</v>
      </c>
    </row>
    <row r="103" spans="1:3" thickBot="1" x14ac:dyDescent="0.35">
      <c r="A103" s="7" t="s">
        <v>330</v>
      </c>
      <c r="B103" t="str">
        <f t="shared" si="0"/>
        <v>Regional Science and Urban Economics</v>
      </c>
      <c r="C103" s="61" t="s">
        <v>12</v>
      </c>
    </row>
    <row r="104" spans="1:3" thickBot="1" x14ac:dyDescent="0.35">
      <c r="A104" s="7" t="s">
        <v>3760</v>
      </c>
      <c r="B104" t="e">
        <f t="shared" ref="B104:B120" si="1">VLOOKUP(A104, $C$2:$C$237, 1, FALSE)</f>
        <v>#N/A</v>
      </c>
      <c r="C104" s="61" t="s">
        <v>168</v>
      </c>
    </row>
    <row r="105" spans="1:3" thickBot="1" x14ac:dyDescent="0.35">
      <c r="A105" s="7" t="s">
        <v>3761</v>
      </c>
      <c r="B105" t="e">
        <f t="shared" si="1"/>
        <v>#N/A</v>
      </c>
      <c r="C105" s="61" t="s">
        <v>172</v>
      </c>
    </row>
    <row r="106" spans="1:3" thickBot="1" x14ac:dyDescent="0.35">
      <c r="A106" s="7" t="s">
        <v>3575</v>
      </c>
      <c r="B106" t="e">
        <f t="shared" si="1"/>
        <v>#N/A</v>
      </c>
      <c r="C106" s="61" t="s">
        <v>131</v>
      </c>
    </row>
    <row r="107" spans="1:3" thickBot="1" x14ac:dyDescent="0.35">
      <c r="A107" s="7" t="s">
        <v>3590</v>
      </c>
      <c r="B107" t="e">
        <f t="shared" si="1"/>
        <v>#N/A</v>
      </c>
      <c r="C107" s="127" t="s">
        <v>317</v>
      </c>
    </row>
    <row r="108" spans="1:3" thickBot="1" x14ac:dyDescent="0.35">
      <c r="A108" s="7" t="s">
        <v>3483</v>
      </c>
      <c r="B108" t="e">
        <f t="shared" si="1"/>
        <v>#N/A</v>
      </c>
      <c r="C108" s="56" t="s">
        <v>54</v>
      </c>
    </row>
    <row r="109" spans="1:3" thickBot="1" x14ac:dyDescent="0.35">
      <c r="A109" s="7" t="s">
        <v>3739</v>
      </c>
      <c r="B109" t="e">
        <f t="shared" si="1"/>
        <v>#N/A</v>
      </c>
      <c r="C109" s="61" t="s">
        <v>513</v>
      </c>
    </row>
    <row r="110" spans="1:3" thickBot="1" x14ac:dyDescent="0.35">
      <c r="A110" s="7" t="s">
        <v>382</v>
      </c>
      <c r="B110" t="str">
        <f t="shared" si="1"/>
        <v>Review of Regional Studies</v>
      </c>
      <c r="C110" s="61" t="s">
        <v>482</v>
      </c>
    </row>
    <row r="111" spans="1:3" ht="43.9" thickBot="1" x14ac:dyDescent="0.35">
      <c r="A111" s="7" t="s">
        <v>3636</v>
      </c>
      <c r="B111" t="e">
        <f t="shared" si="1"/>
        <v>#N/A</v>
      </c>
      <c r="C111" s="61" t="s">
        <v>211</v>
      </c>
    </row>
    <row r="112" spans="1:3" thickBot="1" x14ac:dyDescent="0.35">
      <c r="A112" s="7" t="s">
        <v>3774</v>
      </c>
      <c r="B112" t="e">
        <f t="shared" si="1"/>
        <v>#N/A</v>
      </c>
      <c r="C112" s="131" t="s">
        <v>3</v>
      </c>
    </row>
    <row r="113" spans="1:3" thickBot="1" x14ac:dyDescent="0.35">
      <c r="A113" s="75" t="s">
        <v>3486</v>
      </c>
      <c r="B113" t="e">
        <f t="shared" si="1"/>
        <v>#N/A</v>
      </c>
      <c r="C113" s="127" t="s">
        <v>318</v>
      </c>
    </row>
    <row r="114" spans="1:3" thickBot="1" x14ac:dyDescent="0.35">
      <c r="A114" s="7" t="s">
        <v>3773</v>
      </c>
      <c r="B114" t="e">
        <f t="shared" si="1"/>
        <v>#N/A</v>
      </c>
      <c r="C114" s="56" t="s">
        <v>2</v>
      </c>
    </row>
    <row r="115" spans="1:3" thickBot="1" x14ac:dyDescent="0.35">
      <c r="A115" s="7" t="s">
        <v>3574</v>
      </c>
      <c r="B115" t="e">
        <f t="shared" si="1"/>
        <v>#N/A</v>
      </c>
      <c r="C115" s="61" t="s">
        <v>267</v>
      </c>
    </row>
    <row r="116" spans="1:3" thickBot="1" x14ac:dyDescent="0.35">
      <c r="A116" s="7" t="s">
        <v>3489</v>
      </c>
      <c r="B116" t="e">
        <f t="shared" si="1"/>
        <v>#N/A</v>
      </c>
      <c r="C116" s="127" t="s">
        <v>352</v>
      </c>
    </row>
    <row r="117" spans="1:3" thickBot="1" x14ac:dyDescent="0.35">
      <c r="A117" s="7" t="s">
        <v>3648</v>
      </c>
      <c r="B117" t="e">
        <f t="shared" si="1"/>
        <v>#N/A</v>
      </c>
      <c r="C117" s="65" t="s">
        <v>3194</v>
      </c>
    </row>
    <row r="118" spans="1:3" thickBot="1" x14ac:dyDescent="0.35">
      <c r="A118" s="7" t="s">
        <v>3750</v>
      </c>
      <c r="B118" t="e">
        <f t="shared" si="1"/>
        <v>#N/A</v>
      </c>
      <c r="C118" s="61" t="s">
        <v>266</v>
      </c>
    </row>
    <row r="119" spans="1:3" thickBot="1" x14ac:dyDescent="0.35">
      <c r="A119" s="7" t="s">
        <v>3768</v>
      </c>
      <c r="B119" t="e">
        <f t="shared" si="1"/>
        <v>#N/A</v>
      </c>
      <c r="C119" s="61" t="s">
        <v>268</v>
      </c>
    </row>
    <row r="120" spans="1:3" thickBot="1" x14ac:dyDescent="0.35">
      <c r="A120" s="7" t="s">
        <v>72</v>
      </c>
      <c r="B120" t="str">
        <f t="shared" si="1"/>
        <v>World Development</v>
      </c>
      <c r="C120" s="127" t="s">
        <v>353</v>
      </c>
    </row>
    <row r="121" spans="1:3" thickBot="1" x14ac:dyDescent="0.35">
      <c r="C121" s="127" t="s">
        <v>354</v>
      </c>
    </row>
    <row r="122" spans="1:3" thickBot="1" x14ac:dyDescent="0.35">
      <c r="C122" s="127" t="s">
        <v>367</v>
      </c>
    </row>
    <row r="123" spans="1:3" thickBot="1" x14ac:dyDescent="0.35">
      <c r="A123"/>
      <c r="C123" s="61" t="s">
        <v>164</v>
      </c>
    </row>
    <row r="124" spans="1:3" thickBot="1" x14ac:dyDescent="0.35">
      <c r="A124"/>
      <c r="C124" s="56" t="s">
        <v>162</v>
      </c>
    </row>
    <row r="125" spans="1:3" thickBot="1" x14ac:dyDescent="0.35">
      <c r="A125"/>
      <c r="C125" s="61" t="s">
        <v>142</v>
      </c>
    </row>
    <row r="126" spans="1:3" thickBot="1" x14ac:dyDescent="0.35">
      <c r="A126"/>
      <c r="C126" s="127" t="s">
        <v>319</v>
      </c>
    </row>
    <row r="127" spans="1:3" thickBot="1" x14ac:dyDescent="0.35">
      <c r="A127"/>
      <c r="C127" s="127" t="s">
        <v>320</v>
      </c>
    </row>
    <row r="128" spans="1:3" thickBot="1" x14ac:dyDescent="0.35">
      <c r="A128"/>
      <c r="C128" s="56" t="s">
        <v>213</v>
      </c>
    </row>
    <row r="129" spans="1:3" thickBot="1" x14ac:dyDescent="0.35">
      <c r="A129"/>
      <c r="C129" s="127" t="s">
        <v>2748</v>
      </c>
    </row>
    <row r="130" spans="1:3" thickBot="1" x14ac:dyDescent="0.35">
      <c r="A130"/>
      <c r="C130" s="61" t="s">
        <v>223</v>
      </c>
    </row>
    <row r="131" spans="1:3" thickBot="1" x14ac:dyDescent="0.35">
      <c r="A131"/>
      <c r="C131" s="127" t="s">
        <v>368</v>
      </c>
    </row>
    <row r="132" spans="1:3" thickBot="1" x14ac:dyDescent="0.35">
      <c r="A132"/>
      <c r="C132" s="127" t="s">
        <v>321</v>
      </c>
    </row>
    <row r="133" spans="1:3" thickBot="1" x14ac:dyDescent="0.35">
      <c r="A133"/>
      <c r="C133" s="56" t="s">
        <v>2877</v>
      </c>
    </row>
    <row r="134" spans="1:3" thickBot="1" x14ac:dyDescent="0.35">
      <c r="A134"/>
      <c r="C134" s="56" t="s">
        <v>182</v>
      </c>
    </row>
    <row r="135" spans="1:3" thickBot="1" x14ac:dyDescent="0.35">
      <c r="A135"/>
      <c r="C135" s="61" t="s">
        <v>207</v>
      </c>
    </row>
    <row r="136" spans="1:3" thickBot="1" x14ac:dyDescent="0.35">
      <c r="A136"/>
      <c r="C136" s="65" t="s">
        <v>3215</v>
      </c>
    </row>
    <row r="137" spans="1:3" thickBot="1" x14ac:dyDescent="0.35">
      <c r="A137"/>
      <c r="C137" s="56" t="s">
        <v>322</v>
      </c>
    </row>
    <row r="138" spans="1:3" thickBot="1" x14ac:dyDescent="0.35">
      <c r="A138"/>
      <c r="C138" s="61" t="s">
        <v>284</v>
      </c>
    </row>
    <row r="139" spans="1:3" thickBot="1" x14ac:dyDescent="0.35">
      <c r="A139"/>
      <c r="C139" s="127" t="s">
        <v>323</v>
      </c>
    </row>
    <row r="140" spans="1:3" thickBot="1" x14ac:dyDescent="0.35">
      <c r="C140" s="127" t="s">
        <v>369</v>
      </c>
    </row>
    <row r="141" spans="1:3" thickBot="1" x14ac:dyDescent="0.35">
      <c r="A141"/>
      <c r="C141" s="61" t="s">
        <v>210</v>
      </c>
    </row>
    <row r="142" spans="1:3" thickBot="1" x14ac:dyDescent="0.35">
      <c r="A142"/>
      <c r="C142" s="61" t="s">
        <v>281</v>
      </c>
    </row>
    <row r="143" spans="1:3" thickBot="1" x14ac:dyDescent="0.35">
      <c r="A143"/>
      <c r="C143" s="61" t="s">
        <v>177</v>
      </c>
    </row>
    <row r="144" spans="1:3" thickBot="1" x14ac:dyDescent="0.35">
      <c r="A144"/>
      <c r="C144" s="61" t="s">
        <v>205</v>
      </c>
    </row>
    <row r="145" spans="1:3" thickBot="1" x14ac:dyDescent="0.35">
      <c r="C145" s="61" t="s">
        <v>2833</v>
      </c>
    </row>
    <row r="146" spans="1:3" thickBot="1" x14ac:dyDescent="0.35">
      <c r="A146"/>
      <c r="C146" s="61" t="s">
        <v>119</v>
      </c>
    </row>
    <row r="147" spans="1:3" thickBot="1" x14ac:dyDescent="0.35">
      <c r="C147" s="65" t="s">
        <v>3166</v>
      </c>
    </row>
    <row r="148" spans="1:3" thickBot="1" x14ac:dyDescent="0.35">
      <c r="A148"/>
      <c r="C148" s="61" t="s">
        <v>192</v>
      </c>
    </row>
    <row r="149" spans="1:3" thickBot="1" x14ac:dyDescent="0.35">
      <c r="A149"/>
      <c r="C149" s="127" t="s">
        <v>2745</v>
      </c>
    </row>
    <row r="150" spans="1:3" thickBot="1" x14ac:dyDescent="0.35">
      <c r="A150"/>
      <c r="C150" s="61" t="s">
        <v>189</v>
      </c>
    </row>
    <row r="151" spans="1:3" ht="29.45" thickBot="1" x14ac:dyDescent="0.35">
      <c r="A151"/>
      <c r="C151" s="56" t="s">
        <v>2865</v>
      </c>
    </row>
    <row r="152" spans="1:3" thickBot="1" x14ac:dyDescent="0.35">
      <c r="A152"/>
      <c r="C152" s="61" t="s">
        <v>179</v>
      </c>
    </row>
    <row r="153" spans="1:3" thickBot="1" x14ac:dyDescent="0.35">
      <c r="A153"/>
      <c r="C153" s="56" t="s">
        <v>3185</v>
      </c>
    </row>
    <row r="154" spans="1:3" thickBot="1" x14ac:dyDescent="0.35">
      <c r="A154"/>
      <c r="C154" s="61" t="s">
        <v>3186</v>
      </c>
    </row>
    <row r="155" spans="1:3" thickBot="1" x14ac:dyDescent="0.35">
      <c r="A155"/>
      <c r="C155" s="127" t="s">
        <v>370</v>
      </c>
    </row>
    <row r="156" spans="1:3" thickBot="1" x14ac:dyDescent="0.35">
      <c r="A156"/>
      <c r="C156" s="127" t="s">
        <v>355</v>
      </c>
    </row>
    <row r="157" spans="1:3" thickBot="1" x14ac:dyDescent="0.35">
      <c r="A157"/>
      <c r="C157" s="61" t="s">
        <v>489</v>
      </c>
    </row>
    <row r="158" spans="1:3" thickBot="1" x14ac:dyDescent="0.35">
      <c r="A158"/>
      <c r="C158" s="127" t="s">
        <v>371</v>
      </c>
    </row>
    <row r="159" spans="1:3" thickBot="1" x14ac:dyDescent="0.35">
      <c r="A159"/>
      <c r="C159" s="56" t="s">
        <v>462</v>
      </c>
    </row>
    <row r="160" spans="1:3" thickBot="1" x14ac:dyDescent="0.35">
      <c r="A160"/>
      <c r="C160" s="127" t="s">
        <v>372</v>
      </c>
    </row>
    <row r="161" spans="1:3" thickBot="1" x14ac:dyDescent="0.35">
      <c r="A161"/>
      <c r="C161" s="127" t="s">
        <v>324</v>
      </c>
    </row>
    <row r="162" spans="1:3" thickBot="1" x14ac:dyDescent="0.35">
      <c r="A162"/>
      <c r="C162" s="65" t="s">
        <v>3238</v>
      </c>
    </row>
    <row r="163" spans="1:3" thickBot="1" x14ac:dyDescent="0.35">
      <c r="A163"/>
      <c r="C163" s="56" t="s">
        <v>373</v>
      </c>
    </row>
    <row r="164" spans="1:3" thickBot="1" x14ac:dyDescent="0.35">
      <c r="A164"/>
      <c r="C164" s="127" t="s">
        <v>356</v>
      </c>
    </row>
    <row r="165" spans="1:3" thickBot="1" x14ac:dyDescent="0.35">
      <c r="A165"/>
      <c r="C165" s="127" t="s">
        <v>374</v>
      </c>
    </row>
    <row r="166" spans="1:3" thickBot="1" x14ac:dyDescent="0.35">
      <c r="A166"/>
      <c r="C166" s="56" t="s">
        <v>199</v>
      </c>
    </row>
    <row r="167" spans="1:3" thickBot="1" x14ac:dyDescent="0.35">
      <c r="A167"/>
      <c r="C167" s="61" t="s">
        <v>160</v>
      </c>
    </row>
    <row r="168" spans="1:3" thickBot="1" x14ac:dyDescent="0.35">
      <c r="A168"/>
      <c r="C168" s="56" t="s">
        <v>2863</v>
      </c>
    </row>
    <row r="169" spans="1:3" thickBot="1" x14ac:dyDescent="0.35">
      <c r="A169"/>
      <c r="C169" s="127" t="s">
        <v>357</v>
      </c>
    </row>
    <row r="170" spans="1:3" thickBot="1" x14ac:dyDescent="0.35">
      <c r="A170"/>
      <c r="C170" s="127" t="s">
        <v>325</v>
      </c>
    </row>
    <row r="171" spans="1:3" thickBot="1" x14ac:dyDescent="0.35">
      <c r="A171"/>
      <c r="C171" s="61" t="s">
        <v>503</v>
      </c>
    </row>
    <row r="172" spans="1:3" thickBot="1" x14ac:dyDescent="0.35">
      <c r="A172"/>
      <c r="C172" s="61" t="s">
        <v>100</v>
      </c>
    </row>
    <row r="173" spans="1:3" thickBot="1" x14ac:dyDescent="0.35">
      <c r="A173"/>
      <c r="C173" s="127" t="s">
        <v>375</v>
      </c>
    </row>
    <row r="174" spans="1:3" thickBot="1" x14ac:dyDescent="0.35">
      <c r="A174"/>
      <c r="C174" s="127" t="s">
        <v>326</v>
      </c>
    </row>
    <row r="175" spans="1:3" thickBot="1" x14ac:dyDescent="0.35">
      <c r="A175"/>
      <c r="C175" s="61" t="s">
        <v>206</v>
      </c>
    </row>
    <row r="176" spans="1:3" thickBot="1" x14ac:dyDescent="0.35">
      <c r="A176"/>
      <c r="C176" s="127" t="s">
        <v>327</v>
      </c>
    </row>
    <row r="177" spans="1:3" thickBot="1" x14ac:dyDescent="0.35">
      <c r="A177"/>
      <c r="C177" s="56" t="s">
        <v>3161</v>
      </c>
    </row>
    <row r="178" spans="1:3" thickBot="1" x14ac:dyDescent="0.35">
      <c r="A178"/>
      <c r="C178" s="127" t="s">
        <v>358</v>
      </c>
    </row>
    <row r="179" spans="1:3" thickBot="1" x14ac:dyDescent="0.35">
      <c r="A179"/>
      <c r="C179" s="127" t="s">
        <v>328</v>
      </c>
    </row>
    <row r="180" spans="1:3" thickBot="1" x14ac:dyDescent="0.35">
      <c r="A180"/>
      <c r="C180" s="61" t="s">
        <v>2841</v>
      </c>
    </row>
    <row r="181" spans="1:3" thickBot="1" x14ac:dyDescent="0.35">
      <c r="A181"/>
      <c r="C181" s="65" t="s">
        <v>18</v>
      </c>
    </row>
    <row r="182" spans="1:3" thickBot="1" x14ac:dyDescent="0.35">
      <c r="A182"/>
      <c r="C182" s="56" t="s">
        <v>3180</v>
      </c>
    </row>
    <row r="183" spans="1:3" thickBot="1" x14ac:dyDescent="0.35">
      <c r="A183"/>
      <c r="C183" s="61" t="s">
        <v>14</v>
      </c>
    </row>
    <row r="184" spans="1:3" thickBot="1" x14ac:dyDescent="0.35">
      <c r="A184"/>
      <c r="C184" s="127" t="s">
        <v>329</v>
      </c>
    </row>
    <row r="185" spans="1:3" thickBot="1" x14ac:dyDescent="0.35">
      <c r="A185"/>
      <c r="C185" s="127" t="s">
        <v>376</v>
      </c>
    </row>
    <row r="186" spans="1:3" thickBot="1" x14ac:dyDescent="0.35">
      <c r="A186"/>
      <c r="C186" s="56" t="s">
        <v>3169</v>
      </c>
    </row>
    <row r="187" spans="1:3" thickBot="1" x14ac:dyDescent="0.35">
      <c r="A187"/>
      <c r="C187" s="127" t="s">
        <v>359</v>
      </c>
    </row>
    <row r="188" spans="1:3" thickBot="1" x14ac:dyDescent="0.35">
      <c r="A188"/>
      <c r="C188" s="127" t="s">
        <v>377</v>
      </c>
    </row>
    <row r="189" spans="1:3" thickBot="1" x14ac:dyDescent="0.35">
      <c r="A189"/>
      <c r="C189" s="65" t="s">
        <v>3210</v>
      </c>
    </row>
    <row r="190" spans="1:3" thickBot="1" x14ac:dyDescent="0.35">
      <c r="A190"/>
      <c r="C190" s="127" t="s">
        <v>378</v>
      </c>
    </row>
    <row r="191" spans="1:3" thickBot="1" x14ac:dyDescent="0.35">
      <c r="A191"/>
      <c r="C191" s="61" t="s">
        <v>2838</v>
      </c>
    </row>
    <row r="192" spans="1:3" thickBot="1" x14ac:dyDescent="0.35">
      <c r="A192"/>
      <c r="C192" s="61" t="s">
        <v>39</v>
      </c>
    </row>
    <row r="193" spans="1:3" thickBot="1" x14ac:dyDescent="0.35">
      <c r="A193"/>
      <c r="C193" s="61" t="s">
        <v>2828</v>
      </c>
    </row>
    <row r="194" spans="1:3" thickBot="1" x14ac:dyDescent="0.35">
      <c r="A194"/>
      <c r="C194" s="56" t="s">
        <v>3165</v>
      </c>
    </row>
    <row r="195" spans="1:3" thickBot="1" x14ac:dyDescent="0.35">
      <c r="A195"/>
      <c r="C195" s="65" t="s">
        <v>3249</v>
      </c>
    </row>
    <row r="196" spans="1:3" thickBot="1" x14ac:dyDescent="0.35">
      <c r="A196"/>
      <c r="C196" s="127" t="s">
        <v>379</v>
      </c>
    </row>
    <row r="197" spans="1:3" thickBot="1" x14ac:dyDescent="0.35">
      <c r="A197"/>
      <c r="C197" s="61" t="s">
        <v>136</v>
      </c>
    </row>
    <row r="198" spans="1:3" thickBot="1" x14ac:dyDescent="0.35">
      <c r="A198"/>
      <c r="C198" s="61" t="s">
        <v>519</v>
      </c>
    </row>
    <row r="199" spans="1:3" thickBot="1" x14ac:dyDescent="0.35">
      <c r="A199"/>
      <c r="C199" s="61" t="s">
        <v>417</v>
      </c>
    </row>
    <row r="200" spans="1:3" thickBot="1" x14ac:dyDescent="0.35">
      <c r="A200"/>
      <c r="C200" s="56" t="s">
        <v>425</v>
      </c>
    </row>
    <row r="201" spans="1:3" ht="14.45" x14ac:dyDescent="0.3">
      <c r="A201"/>
      <c r="C201" s="128" t="s">
        <v>3246</v>
      </c>
    </row>
    <row r="202" spans="1:3" ht="14.45" x14ac:dyDescent="0.3">
      <c r="A202"/>
      <c r="C202" s="60" t="s">
        <v>3184</v>
      </c>
    </row>
    <row r="203" spans="1:3" ht="14.45" x14ac:dyDescent="0.3">
      <c r="A203"/>
      <c r="C203" s="128" t="s">
        <v>228</v>
      </c>
    </row>
    <row r="204" spans="1:3" ht="14.45" x14ac:dyDescent="0.3">
      <c r="A204"/>
      <c r="C204" s="40" t="s">
        <v>380</v>
      </c>
    </row>
    <row r="205" spans="1:3" ht="14.45" x14ac:dyDescent="0.3">
      <c r="A205"/>
      <c r="C205" s="40" t="s">
        <v>330</v>
      </c>
    </row>
    <row r="206" spans="1:3" ht="14.45" x14ac:dyDescent="0.3">
      <c r="A206"/>
      <c r="C206" s="52" t="s">
        <v>74</v>
      </c>
    </row>
    <row r="207" spans="1:3" ht="14.45" x14ac:dyDescent="0.3">
      <c r="A207"/>
      <c r="C207" s="52" t="s">
        <v>9</v>
      </c>
    </row>
    <row r="208" spans="1:3" ht="14.45" x14ac:dyDescent="0.3">
      <c r="A208"/>
      <c r="C208" s="52" t="s">
        <v>216</v>
      </c>
    </row>
    <row r="209" spans="1:3" ht="14.45" x14ac:dyDescent="0.3">
      <c r="A209"/>
      <c r="C209" s="52" t="s">
        <v>175</v>
      </c>
    </row>
    <row r="210" spans="1:3" ht="14.45" x14ac:dyDescent="0.3">
      <c r="A210"/>
      <c r="C210" s="40" t="s">
        <v>381</v>
      </c>
    </row>
    <row r="211" spans="1:3" ht="14.45" x14ac:dyDescent="0.3">
      <c r="A211"/>
      <c r="C211" s="40" t="s">
        <v>331</v>
      </c>
    </row>
    <row r="212" spans="1:3" ht="14.45" x14ac:dyDescent="0.3">
      <c r="A212"/>
      <c r="C212" s="52" t="s">
        <v>36</v>
      </c>
    </row>
    <row r="213" spans="1:3" ht="14.45" x14ac:dyDescent="0.3">
      <c r="A213"/>
      <c r="C213" s="40" t="s">
        <v>382</v>
      </c>
    </row>
    <row r="214" spans="1:3" ht="14.45" x14ac:dyDescent="0.3">
      <c r="A214"/>
      <c r="C214" s="52" t="s">
        <v>467</v>
      </c>
    </row>
    <row r="215" spans="1:3" ht="14.45" x14ac:dyDescent="0.3">
      <c r="A215"/>
      <c r="C215" s="52" t="s">
        <v>227</v>
      </c>
    </row>
    <row r="216" spans="1:3" ht="14.45" x14ac:dyDescent="0.3">
      <c r="A216"/>
      <c r="C216" s="60" t="s">
        <v>3171</v>
      </c>
    </row>
    <row r="217" spans="1:3" ht="14.45" x14ac:dyDescent="0.3">
      <c r="A217"/>
      <c r="C217" s="40" t="s">
        <v>332</v>
      </c>
    </row>
    <row r="218" spans="1:3" ht="14.45" x14ac:dyDescent="0.3">
      <c r="A218"/>
      <c r="C218" s="52" t="s">
        <v>333</v>
      </c>
    </row>
    <row r="219" spans="1:3" ht="14.45" x14ac:dyDescent="0.3">
      <c r="A219"/>
      <c r="C219" s="52" t="s">
        <v>166</v>
      </c>
    </row>
    <row r="220" spans="1:3" ht="14.45" x14ac:dyDescent="0.3">
      <c r="A220"/>
      <c r="C220" s="52" t="s">
        <v>434</v>
      </c>
    </row>
    <row r="221" spans="1:3" ht="14.45" x14ac:dyDescent="0.3">
      <c r="A221"/>
      <c r="C221" s="40" t="s">
        <v>360</v>
      </c>
    </row>
    <row r="222" spans="1:3" ht="14.45" x14ac:dyDescent="0.3">
      <c r="A222"/>
      <c r="C222" s="40" t="s">
        <v>334</v>
      </c>
    </row>
    <row r="223" spans="1:3" ht="14.45" x14ac:dyDescent="0.3">
      <c r="A223"/>
      <c r="C223" s="52" t="s">
        <v>259</v>
      </c>
    </row>
    <row r="224" spans="1:3" ht="14.45" x14ac:dyDescent="0.3">
      <c r="A224"/>
      <c r="C224" s="40" t="s">
        <v>383</v>
      </c>
    </row>
    <row r="225" spans="1:3" ht="14.45" x14ac:dyDescent="0.3">
      <c r="A225"/>
      <c r="C225" s="60" t="s">
        <v>384</v>
      </c>
    </row>
    <row r="226" spans="1:3" ht="14.45" x14ac:dyDescent="0.3">
      <c r="A226"/>
      <c r="C226" s="52" t="s">
        <v>247</v>
      </c>
    </row>
    <row r="227" spans="1:3" ht="14.45" x14ac:dyDescent="0.3">
      <c r="A227"/>
      <c r="C227" s="40" t="s">
        <v>335</v>
      </c>
    </row>
    <row r="228" spans="1:3" ht="14.45" x14ac:dyDescent="0.3">
      <c r="A228"/>
      <c r="C228" s="128" t="s">
        <v>3241</v>
      </c>
    </row>
    <row r="229" spans="1:3" ht="14.45" x14ac:dyDescent="0.3">
      <c r="A229"/>
      <c r="C229" s="40" t="s">
        <v>361</v>
      </c>
    </row>
    <row r="230" spans="1:3" ht="14.45" x14ac:dyDescent="0.3">
      <c r="A230"/>
      <c r="C230" s="40" t="s">
        <v>385</v>
      </c>
    </row>
    <row r="231" spans="1:3" ht="14.45" x14ac:dyDescent="0.3">
      <c r="A231"/>
      <c r="C231" s="40" t="s">
        <v>362</v>
      </c>
    </row>
    <row r="232" spans="1:3" ht="14.45" x14ac:dyDescent="0.3">
      <c r="A232"/>
      <c r="C232" s="52" t="s">
        <v>103</v>
      </c>
    </row>
    <row r="233" spans="1:3" ht="14.45" x14ac:dyDescent="0.3">
      <c r="A233"/>
      <c r="C233" s="40" t="s">
        <v>363</v>
      </c>
    </row>
    <row r="234" spans="1:3" ht="14.45" x14ac:dyDescent="0.3">
      <c r="A234"/>
      <c r="C234" s="40" t="s">
        <v>336</v>
      </c>
    </row>
    <row r="235" spans="1:3" ht="14.45" x14ac:dyDescent="0.3">
      <c r="A235"/>
      <c r="C235" s="60" t="s">
        <v>3176</v>
      </c>
    </row>
    <row r="236" spans="1:3" ht="14.45" x14ac:dyDescent="0.3">
      <c r="A236"/>
      <c r="C236" s="52" t="s">
        <v>72</v>
      </c>
    </row>
    <row r="237" spans="1:3" ht="14.45" x14ac:dyDescent="0.3">
      <c r="A237"/>
      <c r="C237" s="60" t="s">
        <v>337</v>
      </c>
    </row>
    <row r="238" spans="1:3" ht="14.45" x14ac:dyDescent="0.3">
      <c r="A238"/>
    </row>
    <row r="239" spans="1:3" ht="14.45" x14ac:dyDescent="0.3">
      <c r="A239"/>
    </row>
    <row r="240" spans="1:3" ht="14.45" x14ac:dyDescent="0.3">
      <c r="A240"/>
    </row>
    <row r="241" spans="1:3" ht="14.45" x14ac:dyDescent="0.3">
      <c r="A241"/>
    </row>
    <row r="242" spans="1:3" ht="14.45" x14ac:dyDescent="0.3">
      <c r="A242"/>
    </row>
    <row r="243" spans="1:3" ht="14.45" x14ac:dyDescent="0.3">
      <c r="A243"/>
    </row>
    <row r="244" spans="1:3" ht="14.45" x14ac:dyDescent="0.3">
      <c r="A244"/>
    </row>
    <row r="245" spans="1:3" ht="14.45" x14ac:dyDescent="0.3">
      <c r="A245"/>
      <c r="C245" s="60"/>
    </row>
    <row r="246" spans="1:3" ht="14.45" x14ac:dyDescent="0.3">
      <c r="A246"/>
      <c r="C246" s="60"/>
    </row>
    <row r="247" spans="1:3" ht="14.45" x14ac:dyDescent="0.3">
      <c r="A247"/>
      <c r="C247" s="60"/>
    </row>
    <row r="248" spans="1:3" ht="14.45" x14ac:dyDescent="0.3">
      <c r="A248"/>
      <c r="C248" s="62"/>
    </row>
    <row r="249" spans="1:3" ht="14.45" x14ac:dyDescent="0.3">
      <c r="A249"/>
      <c r="C249"/>
    </row>
    <row r="250" spans="1:3" ht="14.45" x14ac:dyDescent="0.3">
      <c r="A250"/>
      <c r="C250"/>
    </row>
    <row r="251" spans="1:3" ht="14.45" x14ac:dyDescent="0.3">
      <c r="A251"/>
      <c r="C251"/>
    </row>
    <row r="252" spans="1:3" ht="14.45" x14ac:dyDescent="0.3">
      <c r="A252"/>
      <c r="C252"/>
    </row>
    <row r="253" spans="1:3" ht="14.45" x14ac:dyDescent="0.3">
      <c r="A253"/>
      <c r="C253"/>
    </row>
    <row r="254" spans="1:3" ht="14.45" x14ac:dyDescent="0.3">
      <c r="A254"/>
      <c r="C254"/>
    </row>
    <row r="255" spans="1:3" ht="14.45" x14ac:dyDescent="0.3">
      <c r="A255"/>
      <c r="C255"/>
    </row>
    <row r="256" spans="1:3" ht="14.45" x14ac:dyDescent="0.3">
      <c r="A256"/>
      <c r="C256"/>
    </row>
    <row r="257" spans="1:3" ht="14.45" x14ac:dyDescent="0.3">
      <c r="A257"/>
      <c r="C257"/>
    </row>
    <row r="258" spans="1:3" ht="14.45" x14ac:dyDescent="0.3">
      <c r="A258"/>
      <c r="C258"/>
    </row>
    <row r="259" spans="1:3" ht="14.45" x14ac:dyDescent="0.3">
      <c r="A259"/>
      <c r="C259"/>
    </row>
    <row r="260" spans="1:3" ht="14.45" x14ac:dyDescent="0.3">
      <c r="A260"/>
      <c r="C260"/>
    </row>
    <row r="261" spans="1:3" ht="14.45" x14ac:dyDescent="0.3">
      <c r="A261"/>
      <c r="C261"/>
    </row>
    <row r="262" spans="1:3" ht="14.45" x14ac:dyDescent="0.3">
      <c r="A262"/>
      <c r="C262"/>
    </row>
    <row r="263" spans="1:3" ht="14.45" x14ac:dyDescent="0.3">
      <c r="A263"/>
      <c r="C263"/>
    </row>
    <row r="264" spans="1:3" ht="14.45" x14ac:dyDescent="0.3">
      <c r="A264"/>
      <c r="C264"/>
    </row>
    <row r="265" spans="1:3" ht="14.45" x14ac:dyDescent="0.3">
      <c r="A265"/>
      <c r="C265"/>
    </row>
    <row r="266" spans="1:3" ht="14.45" x14ac:dyDescent="0.3">
      <c r="A266"/>
      <c r="C266"/>
    </row>
    <row r="267" spans="1:3" ht="14.45" x14ac:dyDescent="0.3">
      <c r="A267"/>
      <c r="C267"/>
    </row>
    <row r="268" spans="1:3" ht="14.45" x14ac:dyDescent="0.3">
      <c r="A268"/>
      <c r="C268"/>
    </row>
    <row r="269" spans="1:3" ht="14.45" x14ac:dyDescent="0.3">
      <c r="A269"/>
      <c r="C269"/>
    </row>
    <row r="270" spans="1:3" ht="14.45" x14ac:dyDescent="0.3">
      <c r="A270"/>
      <c r="C270"/>
    </row>
    <row r="271" spans="1:3" ht="14.45" x14ac:dyDescent="0.3">
      <c r="A271"/>
      <c r="C271"/>
    </row>
    <row r="272" spans="1:3" ht="14.45" x14ac:dyDescent="0.3">
      <c r="A272"/>
      <c r="C272"/>
    </row>
    <row r="273" spans="1:3" ht="14.45" x14ac:dyDescent="0.3">
      <c r="A273"/>
      <c r="C273"/>
    </row>
    <row r="274" spans="1:3" ht="14.45" x14ac:dyDescent="0.3">
      <c r="A274"/>
      <c r="C274"/>
    </row>
    <row r="275" spans="1:3" ht="14.45" x14ac:dyDescent="0.3">
      <c r="A275"/>
      <c r="C275"/>
    </row>
    <row r="276" spans="1:3" ht="14.45" x14ac:dyDescent="0.3">
      <c r="A276"/>
      <c r="C276"/>
    </row>
    <row r="277" spans="1:3" ht="14.45" x14ac:dyDescent="0.3">
      <c r="A277"/>
      <c r="C277"/>
    </row>
    <row r="278" spans="1:3" ht="14.45" x14ac:dyDescent="0.3">
      <c r="A278"/>
      <c r="C278"/>
    </row>
    <row r="279" spans="1:3" ht="14.45" x14ac:dyDescent="0.3">
      <c r="A279"/>
      <c r="C279"/>
    </row>
    <row r="280" spans="1:3" ht="14.45" x14ac:dyDescent="0.3">
      <c r="A280"/>
      <c r="C280"/>
    </row>
    <row r="281" spans="1:3" ht="14.45" x14ac:dyDescent="0.3">
      <c r="A281"/>
      <c r="C281"/>
    </row>
    <row r="282" spans="1:3" ht="14.45" x14ac:dyDescent="0.3">
      <c r="A282"/>
      <c r="C282"/>
    </row>
    <row r="283" spans="1:3" ht="14.45" x14ac:dyDescent="0.3">
      <c r="A283"/>
      <c r="C283"/>
    </row>
    <row r="284" spans="1:3" ht="14.45" x14ac:dyDescent="0.3">
      <c r="A284"/>
      <c r="C284"/>
    </row>
    <row r="285" spans="1:3" ht="14.45" x14ac:dyDescent="0.3">
      <c r="A285"/>
      <c r="C285"/>
    </row>
    <row r="286" spans="1:3" ht="14.45" x14ac:dyDescent="0.3">
      <c r="A286"/>
      <c r="C286"/>
    </row>
    <row r="287" spans="1:3" ht="14.45" x14ac:dyDescent="0.3">
      <c r="A287"/>
      <c r="C287"/>
    </row>
    <row r="288" spans="1:3" ht="14.45" x14ac:dyDescent="0.3">
      <c r="A288"/>
      <c r="C288"/>
    </row>
    <row r="289" spans="1:3" ht="14.45" x14ac:dyDescent="0.3">
      <c r="A289"/>
      <c r="C289"/>
    </row>
    <row r="290" spans="1:3" ht="14.45" x14ac:dyDescent="0.3">
      <c r="A290"/>
      <c r="C290"/>
    </row>
    <row r="291" spans="1:3" ht="14.45" x14ac:dyDescent="0.3">
      <c r="A291"/>
      <c r="C291"/>
    </row>
    <row r="292" spans="1:3" ht="14.45" x14ac:dyDescent="0.3">
      <c r="A292"/>
      <c r="C292"/>
    </row>
    <row r="293" spans="1:3" ht="14.45" x14ac:dyDescent="0.3">
      <c r="A293"/>
    </row>
    <row r="294" spans="1:3" ht="14.45" x14ac:dyDescent="0.3">
      <c r="A294"/>
      <c r="C294"/>
    </row>
    <row r="295" spans="1:3" ht="14.45" x14ac:dyDescent="0.3">
      <c r="A295"/>
      <c r="C295"/>
    </row>
    <row r="296" spans="1:3" ht="14.45" x14ac:dyDescent="0.3">
      <c r="A296"/>
      <c r="C296"/>
    </row>
    <row r="297" spans="1:3" ht="14.45" x14ac:dyDescent="0.3">
      <c r="A297"/>
      <c r="C297"/>
    </row>
    <row r="298" spans="1:3" ht="14.45" x14ac:dyDescent="0.3">
      <c r="A298"/>
      <c r="C298"/>
    </row>
    <row r="299" spans="1:3" ht="14.45" x14ac:dyDescent="0.3">
      <c r="A299"/>
      <c r="C299"/>
    </row>
    <row r="300" spans="1:3" ht="14.45" x14ac:dyDescent="0.3">
      <c r="A300"/>
      <c r="C300"/>
    </row>
    <row r="301" spans="1:3" ht="14.45" x14ac:dyDescent="0.3">
      <c r="A301"/>
      <c r="C301"/>
    </row>
    <row r="302" spans="1:3" ht="14.45" x14ac:dyDescent="0.3">
      <c r="A302"/>
      <c r="C302"/>
    </row>
    <row r="303" spans="1:3" ht="14.45" x14ac:dyDescent="0.3">
      <c r="A303"/>
      <c r="C303"/>
    </row>
    <row r="304" spans="1:3" ht="14.45" x14ac:dyDescent="0.3">
      <c r="A304"/>
      <c r="C304"/>
    </row>
    <row r="305" spans="1:3" ht="14.45" x14ac:dyDescent="0.3">
      <c r="A305"/>
      <c r="C305"/>
    </row>
    <row r="306" spans="1:3" ht="14.45" x14ac:dyDescent="0.3">
      <c r="A306"/>
      <c r="C306"/>
    </row>
    <row r="307" spans="1:3" ht="14.45" x14ac:dyDescent="0.3">
      <c r="A307"/>
      <c r="C307"/>
    </row>
    <row r="308" spans="1:3" ht="14.45" x14ac:dyDescent="0.3">
      <c r="A308"/>
      <c r="C308"/>
    </row>
    <row r="309" spans="1:3" ht="14.45" x14ac:dyDescent="0.3">
      <c r="A309"/>
      <c r="C309"/>
    </row>
    <row r="310" spans="1:3" ht="14.45" x14ac:dyDescent="0.3">
      <c r="A310"/>
      <c r="C310"/>
    </row>
    <row r="311" spans="1:3" ht="14.45" x14ac:dyDescent="0.3">
      <c r="A311"/>
      <c r="C311"/>
    </row>
    <row r="312" spans="1:3" ht="14.45" x14ac:dyDescent="0.3">
      <c r="A312"/>
      <c r="C312"/>
    </row>
    <row r="313" spans="1:3" ht="14.45" x14ac:dyDescent="0.3">
      <c r="A313"/>
      <c r="C313"/>
    </row>
    <row r="314" spans="1:3" ht="14.45" x14ac:dyDescent="0.3">
      <c r="A314"/>
      <c r="C314"/>
    </row>
    <row r="315" spans="1:3" ht="14.45" x14ac:dyDescent="0.3">
      <c r="A315"/>
      <c r="C315"/>
    </row>
    <row r="316" spans="1:3" ht="14.45" x14ac:dyDescent="0.3">
      <c r="A316"/>
      <c r="C316"/>
    </row>
    <row r="317" spans="1:3" ht="14.45" x14ac:dyDescent="0.3">
      <c r="A317"/>
      <c r="C317"/>
    </row>
    <row r="318" spans="1:3" ht="14.45" x14ac:dyDescent="0.3">
      <c r="A318"/>
      <c r="C318"/>
    </row>
    <row r="319" spans="1:3" ht="14.45" x14ac:dyDescent="0.3">
      <c r="A319"/>
      <c r="C319"/>
    </row>
    <row r="320" spans="1:3" ht="14.45" x14ac:dyDescent="0.3">
      <c r="A320"/>
      <c r="C320"/>
    </row>
    <row r="321" spans="1:3" ht="14.45" x14ac:dyDescent="0.3">
      <c r="A321"/>
      <c r="C321"/>
    </row>
    <row r="322" spans="1:3" ht="14.45" x14ac:dyDescent="0.3">
      <c r="A322"/>
      <c r="C322"/>
    </row>
    <row r="323" spans="1:3" ht="14.45" x14ac:dyDescent="0.3">
      <c r="A323"/>
      <c r="C323"/>
    </row>
    <row r="324" spans="1:3" ht="14.45" x14ac:dyDescent="0.3">
      <c r="A324"/>
      <c r="C324"/>
    </row>
    <row r="325" spans="1:3" ht="14.45" x14ac:dyDescent="0.3">
      <c r="A325"/>
      <c r="C325"/>
    </row>
    <row r="326" spans="1:3" ht="14.45" x14ac:dyDescent="0.3">
      <c r="A326"/>
      <c r="C326"/>
    </row>
    <row r="327" spans="1:3" ht="14.45" x14ac:dyDescent="0.3">
      <c r="A327"/>
      <c r="C327"/>
    </row>
    <row r="328" spans="1:3" ht="14.45" x14ac:dyDescent="0.3">
      <c r="A328"/>
      <c r="C328"/>
    </row>
    <row r="329" spans="1:3" ht="14.45" x14ac:dyDescent="0.3">
      <c r="A329"/>
      <c r="C329"/>
    </row>
    <row r="330" spans="1:3" ht="14.45" x14ac:dyDescent="0.3">
      <c r="A330"/>
      <c r="C330"/>
    </row>
    <row r="331" spans="1:3" ht="14.45" x14ac:dyDescent="0.3">
      <c r="A331"/>
      <c r="C331"/>
    </row>
    <row r="332" spans="1:3" ht="14.45" x14ac:dyDescent="0.3">
      <c r="A332"/>
      <c r="C332"/>
    </row>
    <row r="333" spans="1:3" ht="14.45" x14ac:dyDescent="0.3">
      <c r="A333"/>
      <c r="C333"/>
    </row>
    <row r="334" spans="1:3" ht="14.45" x14ac:dyDescent="0.3">
      <c r="A334"/>
      <c r="C334"/>
    </row>
    <row r="335" spans="1:3" ht="14.45" x14ac:dyDescent="0.3">
      <c r="A335"/>
      <c r="C335"/>
    </row>
    <row r="336" spans="1:3" ht="14.45" x14ac:dyDescent="0.3">
      <c r="A336"/>
      <c r="C336"/>
    </row>
    <row r="337" spans="1:3" ht="14.45" x14ac:dyDescent="0.3">
      <c r="A337"/>
      <c r="C337"/>
    </row>
    <row r="338" spans="1:3" ht="14.45" x14ac:dyDescent="0.3">
      <c r="A338"/>
      <c r="C338"/>
    </row>
    <row r="339" spans="1:3" ht="14.45" x14ac:dyDescent="0.3">
      <c r="A339"/>
      <c r="C339"/>
    </row>
    <row r="340" spans="1:3" ht="14.45" x14ac:dyDescent="0.3">
      <c r="A340"/>
      <c r="C340"/>
    </row>
    <row r="341" spans="1:3" ht="14.45" x14ac:dyDescent="0.3">
      <c r="A341"/>
      <c r="C341"/>
    </row>
    <row r="342" spans="1:3" ht="14.45" x14ac:dyDescent="0.3">
      <c r="A342"/>
      <c r="C342"/>
    </row>
    <row r="343" spans="1:3" ht="14.45" x14ac:dyDescent="0.3">
      <c r="A343"/>
      <c r="C343"/>
    </row>
    <row r="344" spans="1:3" ht="14.45" x14ac:dyDescent="0.3">
      <c r="A344"/>
      <c r="C344"/>
    </row>
    <row r="345" spans="1:3" ht="14.45" x14ac:dyDescent="0.3">
      <c r="A345"/>
      <c r="C345"/>
    </row>
    <row r="346" spans="1:3" ht="14.45" x14ac:dyDescent="0.3">
      <c r="A346"/>
      <c r="C346"/>
    </row>
    <row r="347" spans="1:3" ht="14.45" x14ac:dyDescent="0.3">
      <c r="A347"/>
      <c r="C347"/>
    </row>
    <row r="348" spans="1:3" ht="14.45" x14ac:dyDescent="0.3">
      <c r="A348"/>
      <c r="C348"/>
    </row>
    <row r="349" spans="1:3" ht="14.45" x14ac:dyDescent="0.3">
      <c r="A349"/>
      <c r="C349"/>
    </row>
    <row r="350" spans="1:3" ht="14.45" x14ac:dyDescent="0.3">
      <c r="A350"/>
      <c r="C350"/>
    </row>
    <row r="351" spans="1:3" ht="14.45" x14ac:dyDescent="0.3">
      <c r="A351"/>
      <c r="C351"/>
    </row>
    <row r="352" spans="1:3" ht="14.45" x14ac:dyDescent="0.3">
      <c r="A352"/>
      <c r="C352"/>
    </row>
    <row r="353" spans="1:3" ht="14.45" x14ac:dyDescent="0.3">
      <c r="A353"/>
      <c r="C353"/>
    </row>
    <row r="354" spans="1:3" ht="14.45" x14ac:dyDescent="0.3">
      <c r="A354"/>
      <c r="C354"/>
    </row>
    <row r="355" spans="1:3" ht="14.45" x14ac:dyDescent="0.3">
      <c r="A355"/>
      <c r="C355"/>
    </row>
    <row r="356" spans="1:3" ht="14.45" x14ac:dyDescent="0.3">
      <c r="A356"/>
      <c r="C356"/>
    </row>
    <row r="357" spans="1:3" ht="14.45" x14ac:dyDescent="0.3">
      <c r="A357"/>
      <c r="C357"/>
    </row>
    <row r="358" spans="1:3" ht="14.45" x14ac:dyDescent="0.3">
      <c r="A358"/>
      <c r="C358"/>
    </row>
    <row r="359" spans="1:3" ht="14.45" x14ac:dyDescent="0.3">
      <c r="A359"/>
      <c r="C359"/>
    </row>
    <row r="360" spans="1:3" ht="14.45" x14ac:dyDescent="0.3">
      <c r="A360"/>
      <c r="C360"/>
    </row>
    <row r="361" spans="1:3" ht="14.45" x14ac:dyDescent="0.3">
      <c r="A361"/>
      <c r="C361"/>
    </row>
    <row r="362" spans="1:3" ht="14.45" x14ac:dyDescent="0.3">
      <c r="A362"/>
      <c r="C362"/>
    </row>
    <row r="363" spans="1:3" ht="14.45" x14ac:dyDescent="0.3">
      <c r="A363"/>
      <c r="C363"/>
    </row>
    <row r="364" spans="1:3" ht="14.45" x14ac:dyDescent="0.3">
      <c r="A364"/>
      <c r="C364"/>
    </row>
    <row r="365" spans="1:3" ht="14.45" x14ac:dyDescent="0.3">
      <c r="A365"/>
      <c r="C365"/>
    </row>
    <row r="366" spans="1:3" ht="14.45" x14ac:dyDescent="0.3">
      <c r="A366"/>
      <c r="C366"/>
    </row>
    <row r="367" spans="1:3" ht="14.45" x14ac:dyDescent="0.3">
      <c r="A367"/>
      <c r="C367"/>
    </row>
    <row r="368" spans="1:3" ht="14.45" x14ac:dyDescent="0.3">
      <c r="A368"/>
      <c r="C368"/>
    </row>
    <row r="369" spans="1:3" ht="14.45" x14ac:dyDescent="0.3">
      <c r="A369"/>
      <c r="C369"/>
    </row>
    <row r="370" spans="1:3" ht="14.45" x14ac:dyDescent="0.3">
      <c r="A370"/>
      <c r="C370"/>
    </row>
    <row r="371" spans="1:3" ht="14.45" x14ac:dyDescent="0.3">
      <c r="A371"/>
      <c r="C371"/>
    </row>
    <row r="372" spans="1:3" ht="14.45" x14ac:dyDescent="0.3">
      <c r="A372"/>
      <c r="C372"/>
    </row>
    <row r="373" spans="1:3" ht="14.45" x14ac:dyDescent="0.3">
      <c r="A373"/>
      <c r="C373"/>
    </row>
    <row r="374" spans="1:3" ht="14.45" x14ac:dyDescent="0.3">
      <c r="A374"/>
      <c r="C374"/>
    </row>
    <row r="375" spans="1:3" ht="14.45" x14ac:dyDescent="0.3">
      <c r="A375"/>
      <c r="C375"/>
    </row>
    <row r="376" spans="1:3" ht="14.45" x14ac:dyDescent="0.3">
      <c r="A376"/>
      <c r="C376"/>
    </row>
    <row r="377" spans="1:3" ht="14.45" x14ac:dyDescent="0.3">
      <c r="A377"/>
      <c r="C377"/>
    </row>
    <row r="378" spans="1:3" ht="14.45" x14ac:dyDescent="0.3">
      <c r="A378"/>
      <c r="C378"/>
    </row>
    <row r="379" spans="1:3" ht="14.45" x14ac:dyDescent="0.3">
      <c r="A379"/>
      <c r="C379"/>
    </row>
    <row r="380" spans="1:3" ht="14.45" x14ac:dyDescent="0.3">
      <c r="A380"/>
      <c r="C380"/>
    </row>
    <row r="381" spans="1:3" ht="14.45" x14ac:dyDescent="0.3">
      <c r="A381"/>
      <c r="C381"/>
    </row>
    <row r="382" spans="1:3" ht="14.45" x14ac:dyDescent="0.3">
      <c r="A382"/>
      <c r="C382"/>
    </row>
    <row r="383" spans="1:3" ht="14.45" x14ac:dyDescent="0.3">
      <c r="A383"/>
      <c r="C383"/>
    </row>
    <row r="384" spans="1:3" ht="14.45" x14ac:dyDescent="0.3">
      <c r="A384"/>
      <c r="C384"/>
    </row>
    <row r="385" spans="1:3" ht="14.45" x14ac:dyDescent="0.3">
      <c r="A385"/>
      <c r="C385"/>
    </row>
    <row r="386" spans="1:3" ht="14.45" x14ac:dyDescent="0.3">
      <c r="A386"/>
      <c r="C386"/>
    </row>
    <row r="387" spans="1:3" ht="14.45" x14ac:dyDescent="0.3">
      <c r="A387"/>
      <c r="C387"/>
    </row>
    <row r="388" spans="1:3" ht="14.45" x14ac:dyDescent="0.3">
      <c r="A388"/>
      <c r="C388"/>
    </row>
    <row r="389" spans="1:3" ht="14.45" x14ac:dyDescent="0.3">
      <c r="A389"/>
      <c r="C389"/>
    </row>
    <row r="390" spans="1:3" ht="14.45" x14ac:dyDescent="0.3">
      <c r="A390"/>
      <c r="C390"/>
    </row>
    <row r="391" spans="1:3" ht="14.45" x14ac:dyDescent="0.3">
      <c r="A391"/>
      <c r="C391"/>
    </row>
    <row r="392" spans="1:3" ht="14.45" x14ac:dyDescent="0.3">
      <c r="A392"/>
      <c r="C392"/>
    </row>
    <row r="393" spans="1:3" ht="14.45" x14ac:dyDescent="0.3">
      <c r="A393"/>
      <c r="C393"/>
    </row>
    <row r="394" spans="1:3" ht="14.45" x14ac:dyDescent="0.3">
      <c r="A394"/>
      <c r="C394"/>
    </row>
    <row r="395" spans="1:3" ht="14.45" x14ac:dyDescent="0.3">
      <c r="A395"/>
      <c r="C395"/>
    </row>
    <row r="396" spans="1:3" ht="14.45" x14ac:dyDescent="0.3">
      <c r="A396"/>
      <c r="C396"/>
    </row>
    <row r="397" spans="1:3" ht="14.45" x14ac:dyDescent="0.3">
      <c r="A397"/>
      <c r="C397"/>
    </row>
    <row r="398" spans="1:3" ht="14.45" x14ac:dyDescent="0.3">
      <c r="A398"/>
      <c r="C398"/>
    </row>
    <row r="399" spans="1:3" ht="14.45" x14ac:dyDescent="0.3">
      <c r="A399"/>
      <c r="C399"/>
    </row>
    <row r="400" spans="1:3" ht="14.45" x14ac:dyDescent="0.3">
      <c r="A400"/>
      <c r="C400"/>
    </row>
    <row r="401" spans="1:3" ht="14.45" x14ac:dyDescent="0.3">
      <c r="A401"/>
      <c r="C401"/>
    </row>
    <row r="402" spans="1:3" ht="14.45" x14ac:dyDescent="0.3">
      <c r="A402"/>
      <c r="C402"/>
    </row>
    <row r="403" spans="1:3" ht="14.45" x14ac:dyDescent="0.3">
      <c r="A403"/>
      <c r="C403"/>
    </row>
    <row r="404" spans="1:3" ht="14.45" x14ac:dyDescent="0.3">
      <c r="A404"/>
      <c r="C404"/>
    </row>
    <row r="405" spans="1:3" ht="14.45" x14ac:dyDescent="0.3">
      <c r="A405"/>
      <c r="C405"/>
    </row>
    <row r="406" spans="1:3" ht="14.45" x14ac:dyDescent="0.3">
      <c r="A406"/>
      <c r="C406"/>
    </row>
    <row r="407" spans="1:3" ht="14.45" x14ac:dyDescent="0.3">
      <c r="A407"/>
      <c r="C407"/>
    </row>
    <row r="408" spans="1:3" ht="14.45" x14ac:dyDescent="0.3">
      <c r="A408"/>
      <c r="C408"/>
    </row>
    <row r="409" spans="1:3" ht="14.45" x14ac:dyDescent="0.3">
      <c r="A409"/>
      <c r="C409"/>
    </row>
    <row r="410" spans="1:3" ht="14.45" x14ac:dyDescent="0.3">
      <c r="A410"/>
      <c r="C410"/>
    </row>
    <row r="411" spans="1:3" ht="14.45" x14ac:dyDescent="0.3">
      <c r="A411"/>
      <c r="C411"/>
    </row>
    <row r="412" spans="1:3" ht="14.45" x14ac:dyDescent="0.3">
      <c r="A412"/>
      <c r="C412"/>
    </row>
    <row r="413" spans="1:3" ht="14.45" x14ac:dyDescent="0.3">
      <c r="A413"/>
      <c r="C413"/>
    </row>
    <row r="414" spans="1:3" ht="14.45" x14ac:dyDescent="0.3">
      <c r="A414"/>
      <c r="C414"/>
    </row>
    <row r="415" spans="1:3" ht="14.45" x14ac:dyDescent="0.3">
      <c r="A415"/>
      <c r="C415"/>
    </row>
    <row r="416" spans="1:3" ht="14.45" x14ac:dyDescent="0.3">
      <c r="A416"/>
      <c r="C416"/>
    </row>
    <row r="417" spans="1:3" ht="14.45" x14ac:dyDescent="0.3">
      <c r="A417"/>
      <c r="C417"/>
    </row>
    <row r="418" spans="1:3" ht="14.45" x14ac:dyDescent="0.3">
      <c r="A418"/>
      <c r="C418"/>
    </row>
    <row r="419" spans="1:3" ht="14.45" x14ac:dyDescent="0.3">
      <c r="A419"/>
      <c r="C419"/>
    </row>
    <row r="420" spans="1:3" ht="14.45" x14ac:dyDescent="0.3">
      <c r="A420"/>
      <c r="C420"/>
    </row>
    <row r="421" spans="1:3" ht="14.45" x14ac:dyDescent="0.3">
      <c r="A421"/>
      <c r="C421"/>
    </row>
    <row r="422" spans="1:3" ht="14.45" x14ac:dyDescent="0.3">
      <c r="A422"/>
      <c r="C422"/>
    </row>
    <row r="423" spans="1:3" ht="14.45" x14ac:dyDescent="0.3">
      <c r="A423"/>
      <c r="C423"/>
    </row>
    <row r="424" spans="1:3" ht="14.45" x14ac:dyDescent="0.3">
      <c r="A424"/>
      <c r="C424"/>
    </row>
    <row r="425" spans="1:3" ht="14.45" x14ac:dyDescent="0.3">
      <c r="A425"/>
      <c r="C425"/>
    </row>
    <row r="426" spans="1:3" ht="14.45" x14ac:dyDescent="0.3">
      <c r="A426"/>
      <c r="C426"/>
    </row>
    <row r="427" spans="1:3" ht="14.45" x14ac:dyDescent="0.3">
      <c r="A427"/>
      <c r="C427"/>
    </row>
    <row r="428" spans="1:3" ht="14.45" x14ac:dyDescent="0.3">
      <c r="A428"/>
      <c r="C428"/>
    </row>
    <row r="429" spans="1:3" ht="14.45" x14ac:dyDescent="0.3">
      <c r="A429"/>
      <c r="C429"/>
    </row>
    <row r="430" spans="1:3" ht="14.45" x14ac:dyDescent="0.3">
      <c r="A430"/>
      <c r="C430"/>
    </row>
    <row r="431" spans="1:3" ht="14.45" x14ac:dyDescent="0.3">
      <c r="A431"/>
      <c r="C431"/>
    </row>
    <row r="432" spans="1:3" ht="14.45" x14ac:dyDescent="0.3">
      <c r="A432"/>
    </row>
    <row r="433" spans="1:3" ht="14.45" x14ac:dyDescent="0.3">
      <c r="A433"/>
      <c r="C433"/>
    </row>
    <row r="434" spans="1:3" ht="14.45" x14ac:dyDescent="0.3">
      <c r="A434"/>
      <c r="C434"/>
    </row>
    <row r="435" spans="1:3" ht="14.45" x14ac:dyDescent="0.3">
      <c r="A435"/>
      <c r="C435"/>
    </row>
    <row r="436" spans="1:3" ht="14.45" x14ac:dyDescent="0.3">
      <c r="A436"/>
      <c r="C436"/>
    </row>
    <row r="437" spans="1:3" ht="14.45" x14ac:dyDescent="0.3">
      <c r="A437"/>
      <c r="C437"/>
    </row>
    <row r="438" spans="1:3" ht="14.45" x14ac:dyDescent="0.3">
      <c r="A438"/>
      <c r="C438"/>
    </row>
    <row r="439" spans="1:3" ht="14.45" x14ac:dyDescent="0.3">
      <c r="A439"/>
      <c r="C439"/>
    </row>
    <row r="440" spans="1:3" ht="14.45" x14ac:dyDescent="0.3">
      <c r="A440"/>
      <c r="C440"/>
    </row>
    <row r="441" spans="1:3" ht="14.45" x14ac:dyDescent="0.3">
      <c r="A441"/>
      <c r="C441"/>
    </row>
    <row r="442" spans="1:3" ht="14.45" x14ac:dyDescent="0.3">
      <c r="A442"/>
      <c r="C442"/>
    </row>
    <row r="443" spans="1:3" ht="14.45" x14ac:dyDescent="0.3">
      <c r="A443"/>
      <c r="C443"/>
    </row>
    <row r="444" spans="1:3" ht="14.45" x14ac:dyDescent="0.3">
      <c r="A444"/>
      <c r="C444"/>
    </row>
    <row r="445" spans="1:3" ht="14.45" x14ac:dyDescent="0.3">
      <c r="A445"/>
      <c r="C445"/>
    </row>
    <row r="446" spans="1:3" ht="14.45" x14ac:dyDescent="0.3">
      <c r="A446"/>
      <c r="C446"/>
    </row>
    <row r="447" spans="1:3" ht="14.45" x14ac:dyDescent="0.3">
      <c r="A447"/>
      <c r="C447"/>
    </row>
    <row r="448" spans="1:3" ht="14.45" x14ac:dyDescent="0.3">
      <c r="A448"/>
      <c r="C448"/>
    </row>
    <row r="449" spans="1:3" ht="14.45" x14ac:dyDescent="0.3">
      <c r="A449"/>
      <c r="C449"/>
    </row>
    <row r="450" spans="1:3" ht="14.45" x14ac:dyDescent="0.3">
      <c r="A450"/>
      <c r="C450"/>
    </row>
    <row r="451" spans="1:3" ht="14.45" x14ac:dyDescent="0.3">
      <c r="A451"/>
      <c r="C451"/>
    </row>
    <row r="452" spans="1:3" ht="14.45" x14ac:dyDescent="0.3">
      <c r="A452"/>
      <c r="C452"/>
    </row>
    <row r="453" spans="1:3" ht="14.45" x14ac:dyDescent="0.3">
      <c r="A453"/>
      <c r="C453"/>
    </row>
    <row r="454" spans="1:3" ht="14.45" x14ac:dyDescent="0.3">
      <c r="A454"/>
      <c r="C454"/>
    </row>
    <row r="455" spans="1:3" ht="14.45" x14ac:dyDescent="0.3">
      <c r="A455"/>
      <c r="C455"/>
    </row>
    <row r="456" spans="1:3" ht="14.45" x14ac:dyDescent="0.3">
      <c r="A456"/>
      <c r="C456"/>
    </row>
    <row r="457" spans="1:3" ht="14.45" x14ac:dyDescent="0.3">
      <c r="A457"/>
      <c r="C457"/>
    </row>
    <row r="458" spans="1:3" ht="14.45" x14ac:dyDescent="0.3">
      <c r="A458"/>
      <c r="C458"/>
    </row>
    <row r="459" spans="1:3" ht="14.45" x14ac:dyDescent="0.3">
      <c r="A459"/>
      <c r="C459"/>
    </row>
    <row r="460" spans="1:3" ht="14.45" x14ac:dyDescent="0.3">
      <c r="A460"/>
      <c r="C460"/>
    </row>
    <row r="461" spans="1:3" ht="14.45" x14ac:dyDescent="0.3">
      <c r="A461"/>
      <c r="C461"/>
    </row>
    <row r="462" spans="1:3" ht="14.45" x14ac:dyDescent="0.3">
      <c r="A462"/>
      <c r="C462"/>
    </row>
    <row r="463" spans="1:3" ht="14.45" x14ac:dyDescent="0.3">
      <c r="A463"/>
      <c r="C463"/>
    </row>
    <row r="464" spans="1:3" ht="14.45" x14ac:dyDescent="0.3">
      <c r="A464"/>
      <c r="C464"/>
    </row>
    <row r="465" spans="1:3" ht="14.45" x14ac:dyDescent="0.3">
      <c r="A465"/>
      <c r="C465"/>
    </row>
    <row r="466" spans="1:3" ht="14.45" x14ac:dyDescent="0.3">
      <c r="A466"/>
      <c r="C466"/>
    </row>
    <row r="467" spans="1:3" ht="14.45" x14ac:dyDescent="0.3">
      <c r="A467"/>
      <c r="C467"/>
    </row>
    <row r="468" spans="1:3" ht="14.45" x14ac:dyDescent="0.3">
      <c r="A468"/>
      <c r="C468"/>
    </row>
    <row r="469" spans="1:3" ht="14.45" x14ac:dyDescent="0.3">
      <c r="A469"/>
      <c r="C469"/>
    </row>
    <row r="470" spans="1:3" ht="14.45" x14ac:dyDescent="0.3">
      <c r="A470"/>
      <c r="C470"/>
    </row>
    <row r="471" spans="1:3" ht="14.45" x14ac:dyDescent="0.3">
      <c r="A471"/>
      <c r="C471"/>
    </row>
    <row r="472" spans="1:3" ht="14.45" x14ac:dyDescent="0.3">
      <c r="A472"/>
      <c r="C472"/>
    </row>
    <row r="473" spans="1:3" ht="14.45" x14ac:dyDescent="0.3">
      <c r="A473"/>
      <c r="C473"/>
    </row>
    <row r="474" spans="1:3" ht="14.45" x14ac:dyDescent="0.3">
      <c r="A474"/>
      <c r="C474"/>
    </row>
    <row r="475" spans="1:3" ht="14.45" x14ac:dyDescent="0.3">
      <c r="A475"/>
      <c r="C475"/>
    </row>
    <row r="476" spans="1:3" ht="14.45" x14ac:dyDescent="0.3">
      <c r="A476"/>
      <c r="C476"/>
    </row>
    <row r="477" spans="1:3" ht="14.45" x14ac:dyDescent="0.3">
      <c r="A477"/>
      <c r="C477"/>
    </row>
    <row r="478" spans="1:3" ht="14.45" x14ac:dyDescent="0.3">
      <c r="A478"/>
      <c r="C478"/>
    </row>
    <row r="479" spans="1:3" ht="14.45" x14ac:dyDescent="0.3">
      <c r="A479"/>
      <c r="C479"/>
    </row>
    <row r="480" spans="1:3" ht="14.45" x14ac:dyDescent="0.3">
      <c r="A480"/>
      <c r="C480"/>
    </row>
    <row r="481" spans="1:3" ht="14.45" x14ac:dyDescent="0.3">
      <c r="A481"/>
      <c r="C481"/>
    </row>
    <row r="482" spans="1:3" ht="14.45" x14ac:dyDescent="0.3">
      <c r="A482"/>
      <c r="C482"/>
    </row>
    <row r="483" spans="1:3" ht="14.45" x14ac:dyDescent="0.3">
      <c r="A483"/>
      <c r="C483"/>
    </row>
    <row r="484" spans="1:3" ht="14.45" x14ac:dyDescent="0.3">
      <c r="A484"/>
      <c r="C484"/>
    </row>
    <row r="485" spans="1:3" ht="14.45" x14ac:dyDescent="0.3">
      <c r="A485"/>
      <c r="C485"/>
    </row>
    <row r="486" spans="1:3" ht="14.45" x14ac:dyDescent="0.3">
      <c r="A486"/>
      <c r="C486"/>
    </row>
    <row r="487" spans="1:3" ht="14.45" x14ac:dyDescent="0.3">
      <c r="A487"/>
      <c r="C487"/>
    </row>
    <row r="488" spans="1:3" ht="14.45" x14ac:dyDescent="0.3">
      <c r="A488"/>
      <c r="C488"/>
    </row>
    <row r="489" spans="1:3" ht="14.45" x14ac:dyDescent="0.3">
      <c r="A489"/>
      <c r="C489"/>
    </row>
    <row r="490" spans="1:3" ht="14.45" x14ac:dyDescent="0.3">
      <c r="A490"/>
      <c r="C490"/>
    </row>
    <row r="491" spans="1:3" ht="14.45" x14ac:dyDescent="0.3">
      <c r="A491"/>
      <c r="C491"/>
    </row>
    <row r="492" spans="1:3" ht="14.45" x14ac:dyDescent="0.3">
      <c r="A492"/>
      <c r="C492"/>
    </row>
    <row r="493" spans="1:3" ht="14.45" x14ac:dyDescent="0.3">
      <c r="A493"/>
      <c r="C493"/>
    </row>
    <row r="494" spans="1:3" ht="14.45" x14ac:dyDescent="0.3">
      <c r="A494"/>
      <c r="C494"/>
    </row>
    <row r="495" spans="1:3" ht="14.45" x14ac:dyDescent="0.3">
      <c r="A495"/>
      <c r="C495"/>
    </row>
    <row r="496" spans="1:3" ht="14.45" x14ac:dyDescent="0.3">
      <c r="A496"/>
      <c r="C496"/>
    </row>
    <row r="497" spans="1:3" ht="14.45" x14ac:dyDescent="0.3">
      <c r="A497"/>
      <c r="C497"/>
    </row>
    <row r="498" spans="1:3" ht="14.45" x14ac:dyDescent="0.3">
      <c r="A498"/>
      <c r="C498"/>
    </row>
    <row r="499" spans="1:3" ht="14.45" x14ac:dyDescent="0.3">
      <c r="A499"/>
      <c r="C499"/>
    </row>
    <row r="500" spans="1:3" ht="14.45" x14ac:dyDescent="0.3">
      <c r="A500"/>
      <c r="C500"/>
    </row>
    <row r="501" spans="1:3" ht="14.45" x14ac:dyDescent="0.3">
      <c r="A501"/>
      <c r="C501"/>
    </row>
    <row r="502" spans="1:3" ht="14.45" x14ac:dyDescent="0.3">
      <c r="A502"/>
      <c r="C502"/>
    </row>
    <row r="503" spans="1:3" ht="14.45" x14ac:dyDescent="0.3">
      <c r="A503"/>
      <c r="C503"/>
    </row>
    <row r="504" spans="1:3" ht="14.45" x14ac:dyDescent="0.3">
      <c r="A504"/>
      <c r="C504"/>
    </row>
    <row r="505" spans="1:3" ht="14.45" x14ac:dyDescent="0.3">
      <c r="A505"/>
      <c r="C505"/>
    </row>
    <row r="506" spans="1:3" ht="14.45" x14ac:dyDescent="0.3">
      <c r="A506"/>
      <c r="C506"/>
    </row>
    <row r="507" spans="1:3" ht="14.45" x14ac:dyDescent="0.3">
      <c r="A507"/>
      <c r="C507"/>
    </row>
    <row r="508" spans="1:3" ht="14.45" x14ac:dyDescent="0.3">
      <c r="A508"/>
      <c r="C508"/>
    </row>
    <row r="509" spans="1:3" ht="14.45" x14ac:dyDescent="0.3">
      <c r="A509"/>
      <c r="C509"/>
    </row>
    <row r="510" spans="1:3" ht="14.45" x14ac:dyDescent="0.3">
      <c r="A510"/>
      <c r="C510"/>
    </row>
    <row r="511" spans="1:3" ht="14.45" x14ac:dyDescent="0.3">
      <c r="A511"/>
      <c r="C511"/>
    </row>
    <row r="512" spans="1:3" ht="14.45" x14ac:dyDescent="0.3">
      <c r="A512"/>
      <c r="C512"/>
    </row>
    <row r="513" spans="1:3" ht="14.45" x14ac:dyDescent="0.3">
      <c r="A513"/>
      <c r="C513"/>
    </row>
    <row r="514" spans="1:3" ht="14.45" x14ac:dyDescent="0.3">
      <c r="A514"/>
      <c r="C514"/>
    </row>
    <row r="515" spans="1:3" ht="14.45" x14ac:dyDescent="0.3">
      <c r="A515"/>
      <c r="C515"/>
    </row>
    <row r="516" spans="1:3" ht="14.45" x14ac:dyDescent="0.3">
      <c r="A516"/>
      <c r="C516"/>
    </row>
    <row r="517" spans="1:3" ht="14.45" x14ac:dyDescent="0.3">
      <c r="A517"/>
      <c r="C517"/>
    </row>
    <row r="518" spans="1:3" ht="14.45" x14ac:dyDescent="0.3">
      <c r="A518"/>
      <c r="C518"/>
    </row>
    <row r="519" spans="1:3" ht="14.45" x14ac:dyDescent="0.3">
      <c r="A519"/>
      <c r="C519"/>
    </row>
    <row r="520" spans="1:3" ht="14.45" x14ac:dyDescent="0.3">
      <c r="A520"/>
      <c r="C520"/>
    </row>
    <row r="521" spans="1:3" ht="14.45" x14ac:dyDescent="0.3">
      <c r="A521"/>
      <c r="C521"/>
    </row>
    <row r="522" spans="1:3" ht="14.45" x14ac:dyDescent="0.3">
      <c r="A522"/>
      <c r="C522"/>
    </row>
    <row r="523" spans="1:3" ht="14.45" x14ac:dyDescent="0.3">
      <c r="A523"/>
      <c r="C523"/>
    </row>
    <row r="524" spans="1:3" ht="14.45" x14ac:dyDescent="0.3">
      <c r="A524"/>
      <c r="C524"/>
    </row>
    <row r="525" spans="1:3" ht="14.45" x14ac:dyDescent="0.3">
      <c r="A525"/>
      <c r="C525"/>
    </row>
    <row r="526" spans="1:3" ht="14.45" x14ac:dyDescent="0.3">
      <c r="A526"/>
      <c r="C526"/>
    </row>
    <row r="527" spans="1:3" ht="14.45" x14ac:dyDescent="0.3">
      <c r="A527"/>
      <c r="C527"/>
    </row>
    <row r="528" spans="1:3" ht="14.45" x14ac:dyDescent="0.3">
      <c r="A528"/>
      <c r="C528"/>
    </row>
    <row r="529" spans="1:3" ht="14.45" x14ac:dyDescent="0.3">
      <c r="A529"/>
      <c r="C529"/>
    </row>
    <row r="530" spans="1:3" ht="14.45" x14ac:dyDescent="0.3">
      <c r="A530"/>
      <c r="C530"/>
    </row>
    <row r="531" spans="1:3" ht="14.45" x14ac:dyDescent="0.3">
      <c r="A531"/>
      <c r="C531"/>
    </row>
    <row r="532" spans="1:3" ht="14.45" x14ac:dyDescent="0.3">
      <c r="A532"/>
      <c r="C532"/>
    </row>
    <row r="533" spans="1:3" ht="14.45" x14ac:dyDescent="0.3">
      <c r="A533"/>
      <c r="C533"/>
    </row>
    <row r="534" spans="1:3" ht="14.45" x14ac:dyDescent="0.3">
      <c r="A534"/>
      <c r="C534"/>
    </row>
    <row r="535" spans="1:3" ht="14.45" x14ac:dyDescent="0.3">
      <c r="A535"/>
      <c r="C535"/>
    </row>
    <row r="536" spans="1:3" ht="14.45" x14ac:dyDescent="0.3">
      <c r="A536"/>
      <c r="C536"/>
    </row>
    <row r="537" spans="1:3" ht="14.45" x14ac:dyDescent="0.3">
      <c r="A537"/>
      <c r="C537"/>
    </row>
    <row r="538" spans="1:3" ht="14.45" x14ac:dyDescent="0.3">
      <c r="A538"/>
      <c r="C538"/>
    </row>
    <row r="539" spans="1:3" ht="14.45" x14ac:dyDescent="0.3">
      <c r="A539"/>
      <c r="C539"/>
    </row>
    <row r="540" spans="1:3" ht="14.45" x14ac:dyDescent="0.3">
      <c r="A540"/>
      <c r="C540"/>
    </row>
    <row r="541" spans="1:3" ht="14.45" x14ac:dyDescent="0.3">
      <c r="A541"/>
      <c r="C541"/>
    </row>
    <row r="542" spans="1:3" ht="14.45" x14ac:dyDescent="0.3">
      <c r="A542"/>
      <c r="C542"/>
    </row>
    <row r="543" spans="1:3" ht="14.45" x14ac:dyDescent="0.3">
      <c r="A543"/>
      <c r="C543"/>
    </row>
    <row r="544" spans="1:3" ht="14.45" x14ac:dyDescent="0.3">
      <c r="A544"/>
      <c r="C544"/>
    </row>
    <row r="545" spans="1:3" ht="14.45" x14ac:dyDescent="0.3">
      <c r="A545"/>
      <c r="C545"/>
    </row>
    <row r="546" spans="1:3" ht="14.45" x14ac:dyDescent="0.3">
      <c r="A546"/>
      <c r="C546"/>
    </row>
    <row r="547" spans="1:3" ht="14.45" x14ac:dyDescent="0.3">
      <c r="A547"/>
      <c r="C547"/>
    </row>
    <row r="548" spans="1:3" ht="14.45" x14ac:dyDescent="0.3">
      <c r="A548"/>
    </row>
    <row r="549" spans="1:3" ht="14.45" x14ac:dyDescent="0.3">
      <c r="A549"/>
    </row>
    <row r="550" spans="1:3" ht="14.45" x14ac:dyDescent="0.3">
      <c r="A550"/>
    </row>
    <row r="551" spans="1:3" ht="14.45" x14ac:dyDescent="0.3">
      <c r="A551"/>
      <c r="C551"/>
    </row>
    <row r="552" spans="1:3" ht="14.45" x14ac:dyDescent="0.3">
      <c r="A552"/>
      <c r="C552"/>
    </row>
    <row r="553" spans="1:3" ht="14.45" x14ac:dyDescent="0.3">
      <c r="A553"/>
      <c r="C553"/>
    </row>
    <row r="554" spans="1:3" ht="14.45" x14ac:dyDescent="0.3">
      <c r="A554"/>
      <c r="C554"/>
    </row>
    <row r="555" spans="1:3" ht="14.45" x14ac:dyDescent="0.3">
      <c r="A555"/>
      <c r="C555"/>
    </row>
    <row r="556" spans="1:3" ht="14.45" x14ac:dyDescent="0.3">
      <c r="A556"/>
      <c r="C556"/>
    </row>
    <row r="557" spans="1:3" ht="14.45" x14ac:dyDescent="0.3">
      <c r="A557"/>
      <c r="C557"/>
    </row>
    <row r="558" spans="1:3" ht="14.45" x14ac:dyDescent="0.3">
      <c r="A558"/>
      <c r="C558"/>
    </row>
    <row r="559" spans="1:3" ht="14.45" x14ac:dyDescent="0.3">
      <c r="A559"/>
      <c r="C559"/>
    </row>
    <row r="560" spans="1:3" ht="14.45" x14ac:dyDescent="0.3">
      <c r="A560"/>
      <c r="C560"/>
    </row>
    <row r="561" spans="1:3" ht="14.45" x14ac:dyDescent="0.3">
      <c r="A561"/>
      <c r="C561"/>
    </row>
    <row r="562" spans="1:3" ht="14.45" x14ac:dyDescent="0.3">
      <c r="A562"/>
      <c r="C562"/>
    </row>
    <row r="563" spans="1:3" ht="14.45" x14ac:dyDescent="0.3">
      <c r="A563"/>
      <c r="C563"/>
    </row>
    <row r="564" spans="1:3" ht="14.45" x14ac:dyDescent="0.3">
      <c r="A564"/>
      <c r="C564"/>
    </row>
    <row r="565" spans="1:3" ht="14.45" x14ac:dyDescent="0.3">
      <c r="A565"/>
      <c r="C565"/>
    </row>
    <row r="566" spans="1:3" ht="14.45" x14ac:dyDescent="0.3">
      <c r="A566"/>
      <c r="C566"/>
    </row>
    <row r="567" spans="1:3" ht="14.45" x14ac:dyDescent="0.3">
      <c r="A567"/>
      <c r="C567"/>
    </row>
    <row r="568" spans="1:3" ht="14.45" x14ac:dyDescent="0.3">
      <c r="A568"/>
      <c r="C568"/>
    </row>
    <row r="569" spans="1:3" ht="14.45" x14ac:dyDescent="0.3">
      <c r="A569"/>
      <c r="C569"/>
    </row>
    <row r="570" spans="1:3" ht="14.45" x14ac:dyDescent="0.3">
      <c r="A570"/>
      <c r="C570"/>
    </row>
    <row r="571" spans="1:3" ht="14.45" x14ac:dyDescent="0.3">
      <c r="A571"/>
      <c r="C571"/>
    </row>
    <row r="572" spans="1:3" ht="14.45" x14ac:dyDescent="0.3">
      <c r="A572"/>
      <c r="C572"/>
    </row>
    <row r="573" spans="1:3" ht="14.45" x14ac:dyDescent="0.3">
      <c r="A573"/>
      <c r="C573"/>
    </row>
    <row r="574" spans="1:3" ht="14.45" x14ac:dyDescent="0.3">
      <c r="A574"/>
      <c r="C574"/>
    </row>
    <row r="575" spans="1:3" ht="14.45" x14ac:dyDescent="0.3">
      <c r="A575"/>
      <c r="C575"/>
    </row>
    <row r="576" spans="1:3" ht="14.45" x14ac:dyDescent="0.3">
      <c r="A576"/>
      <c r="C576"/>
    </row>
    <row r="577" spans="1:3" ht="14.45" x14ac:dyDescent="0.3">
      <c r="A577"/>
      <c r="C577"/>
    </row>
    <row r="578" spans="1:3" ht="14.45" x14ac:dyDescent="0.3">
      <c r="A578"/>
      <c r="C578"/>
    </row>
    <row r="579" spans="1:3" ht="14.45" x14ac:dyDescent="0.3">
      <c r="A579"/>
      <c r="C579"/>
    </row>
    <row r="580" spans="1:3" ht="14.45" x14ac:dyDescent="0.3">
      <c r="A580"/>
      <c r="C580"/>
    </row>
    <row r="581" spans="1:3" ht="14.45" x14ac:dyDescent="0.3">
      <c r="A581"/>
      <c r="C581"/>
    </row>
    <row r="582" spans="1:3" ht="14.45" x14ac:dyDescent="0.3">
      <c r="A582"/>
      <c r="C582"/>
    </row>
    <row r="583" spans="1:3" ht="14.45" x14ac:dyDescent="0.3">
      <c r="A583"/>
      <c r="C583"/>
    </row>
    <row r="584" spans="1:3" ht="14.45" x14ac:dyDescent="0.3">
      <c r="A584"/>
      <c r="C584"/>
    </row>
    <row r="585" spans="1:3" ht="14.45" x14ac:dyDescent="0.3">
      <c r="A585"/>
      <c r="C585"/>
    </row>
    <row r="586" spans="1:3" ht="14.45" x14ac:dyDescent="0.3">
      <c r="A586"/>
      <c r="C586"/>
    </row>
    <row r="587" spans="1:3" ht="14.45" x14ac:dyDescent="0.3">
      <c r="A587"/>
      <c r="C587"/>
    </row>
    <row r="588" spans="1:3" ht="14.45" x14ac:dyDescent="0.3">
      <c r="A588"/>
      <c r="C588"/>
    </row>
    <row r="589" spans="1:3" ht="14.45" x14ac:dyDescent="0.3">
      <c r="A589"/>
      <c r="C589"/>
    </row>
    <row r="590" spans="1:3" ht="14.45" x14ac:dyDescent="0.3">
      <c r="A590"/>
      <c r="C590"/>
    </row>
    <row r="591" spans="1:3" ht="14.45" x14ac:dyDescent="0.3">
      <c r="A591"/>
      <c r="C591"/>
    </row>
    <row r="592" spans="1:3" ht="14.45" x14ac:dyDescent="0.3">
      <c r="A592"/>
      <c r="C592"/>
    </row>
    <row r="593" spans="1:3" ht="14.45" x14ac:dyDescent="0.3">
      <c r="A593"/>
      <c r="C593"/>
    </row>
    <row r="594" spans="1:3" ht="14.45" x14ac:dyDescent="0.3">
      <c r="A594"/>
      <c r="C594"/>
    </row>
    <row r="595" spans="1:3" ht="14.45" x14ac:dyDescent="0.3">
      <c r="A595"/>
      <c r="C595"/>
    </row>
    <row r="596" spans="1:3" ht="14.45" x14ac:dyDescent="0.3">
      <c r="A596"/>
      <c r="C596"/>
    </row>
    <row r="597" spans="1:3" ht="14.45" x14ac:dyDescent="0.3">
      <c r="A597"/>
      <c r="C597"/>
    </row>
    <row r="598" spans="1:3" ht="14.45" x14ac:dyDescent="0.3">
      <c r="A598"/>
      <c r="C598"/>
    </row>
    <row r="599" spans="1:3" ht="14.45" x14ac:dyDescent="0.3">
      <c r="A599"/>
      <c r="C599"/>
    </row>
    <row r="600" spans="1:3" ht="14.45" x14ac:dyDescent="0.3">
      <c r="A600"/>
      <c r="C600"/>
    </row>
    <row r="601" spans="1:3" ht="14.45" x14ac:dyDescent="0.3">
      <c r="A601"/>
      <c r="C601"/>
    </row>
    <row r="602" spans="1:3" ht="14.45" x14ac:dyDescent="0.3">
      <c r="A602"/>
      <c r="C602"/>
    </row>
    <row r="603" spans="1:3" ht="14.45" x14ac:dyDescent="0.3">
      <c r="A603"/>
      <c r="C603"/>
    </row>
    <row r="604" spans="1:3" ht="14.45" x14ac:dyDescent="0.3">
      <c r="A604"/>
      <c r="C604"/>
    </row>
    <row r="605" spans="1:3" ht="14.45" x14ac:dyDescent="0.3">
      <c r="A605"/>
      <c r="C605"/>
    </row>
    <row r="606" spans="1:3" ht="14.45" x14ac:dyDescent="0.3">
      <c r="A606"/>
      <c r="C606"/>
    </row>
    <row r="607" spans="1:3" ht="14.45" x14ac:dyDescent="0.3">
      <c r="A607"/>
      <c r="C607"/>
    </row>
    <row r="608" spans="1:3" ht="14.45" x14ac:dyDescent="0.3">
      <c r="A608"/>
      <c r="C608"/>
    </row>
    <row r="609" spans="1:3" ht="14.45" x14ac:dyDescent="0.3">
      <c r="A609"/>
      <c r="C609"/>
    </row>
    <row r="610" spans="1:3" ht="14.45" x14ac:dyDescent="0.3">
      <c r="A610"/>
      <c r="C610"/>
    </row>
    <row r="611" spans="1:3" ht="14.45" x14ac:dyDescent="0.3">
      <c r="A611"/>
      <c r="C611"/>
    </row>
    <row r="612" spans="1:3" ht="14.45" x14ac:dyDescent="0.3">
      <c r="A612"/>
      <c r="C612"/>
    </row>
    <row r="613" spans="1:3" ht="14.45" x14ac:dyDescent="0.3">
      <c r="A613"/>
      <c r="C613"/>
    </row>
    <row r="614" spans="1:3" ht="14.45" x14ac:dyDescent="0.3">
      <c r="A614"/>
      <c r="C614"/>
    </row>
    <row r="615" spans="1:3" ht="14.45" x14ac:dyDescent="0.3">
      <c r="A615"/>
      <c r="C615"/>
    </row>
    <row r="616" spans="1:3" ht="14.45" x14ac:dyDescent="0.3">
      <c r="A616"/>
      <c r="C616"/>
    </row>
    <row r="617" spans="1:3" ht="14.45" x14ac:dyDescent="0.3">
      <c r="A617"/>
      <c r="C617"/>
    </row>
    <row r="618" spans="1:3" ht="14.45" x14ac:dyDescent="0.3">
      <c r="A618"/>
      <c r="C618"/>
    </row>
    <row r="619" spans="1:3" ht="14.45" x14ac:dyDescent="0.3">
      <c r="A619"/>
      <c r="C619"/>
    </row>
    <row r="620" spans="1:3" ht="14.45" x14ac:dyDescent="0.3">
      <c r="A620"/>
      <c r="C620"/>
    </row>
    <row r="621" spans="1:3" ht="14.45" x14ac:dyDescent="0.3">
      <c r="A621"/>
      <c r="C621"/>
    </row>
    <row r="622" spans="1:3" ht="14.45" x14ac:dyDescent="0.3">
      <c r="A622"/>
      <c r="C622"/>
    </row>
    <row r="623" spans="1:3" ht="14.45" x14ac:dyDescent="0.3">
      <c r="A623"/>
      <c r="C623"/>
    </row>
    <row r="624" spans="1:3" ht="14.45" x14ac:dyDescent="0.3">
      <c r="A624"/>
      <c r="C624"/>
    </row>
    <row r="625" spans="1:3" ht="14.45" x14ac:dyDescent="0.3">
      <c r="A625"/>
      <c r="C625"/>
    </row>
    <row r="626" spans="1:3" ht="14.45" x14ac:dyDescent="0.3">
      <c r="A626"/>
      <c r="C626"/>
    </row>
    <row r="627" spans="1:3" ht="14.45" x14ac:dyDescent="0.3">
      <c r="A627"/>
      <c r="C627"/>
    </row>
    <row r="628" spans="1:3" ht="14.45" x14ac:dyDescent="0.3">
      <c r="A628"/>
      <c r="C628"/>
    </row>
    <row r="629" spans="1:3" ht="14.45" x14ac:dyDescent="0.3">
      <c r="A629"/>
      <c r="C629"/>
    </row>
    <row r="630" spans="1:3" ht="14.45" x14ac:dyDescent="0.3">
      <c r="A630"/>
      <c r="C630"/>
    </row>
    <row r="631" spans="1:3" ht="14.45" x14ac:dyDescent="0.3">
      <c r="A631"/>
      <c r="C631"/>
    </row>
    <row r="632" spans="1:3" ht="14.45" x14ac:dyDescent="0.3">
      <c r="A632"/>
      <c r="C632"/>
    </row>
    <row r="633" spans="1:3" ht="14.45" x14ac:dyDescent="0.3">
      <c r="A633"/>
      <c r="C633"/>
    </row>
    <row r="634" spans="1:3" ht="14.45" x14ac:dyDescent="0.3">
      <c r="A634"/>
      <c r="C634"/>
    </row>
    <row r="635" spans="1:3" ht="14.45" x14ac:dyDescent="0.3">
      <c r="A635"/>
      <c r="C635"/>
    </row>
    <row r="636" spans="1:3" ht="14.45" x14ac:dyDescent="0.3">
      <c r="A636"/>
      <c r="C636"/>
    </row>
    <row r="637" spans="1:3" ht="14.45" x14ac:dyDescent="0.3">
      <c r="A637"/>
      <c r="C637"/>
    </row>
    <row r="638" spans="1:3" ht="14.45" x14ac:dyDescent="0.3">
      <c r="A638"/>
      <c r="C638"/>
    </row>
    <row r="639" spans="1:3" ht="14.45" x14ac:dyDescent="0.3">
      <c r="A639"/>
      <c r="C639"/>
    </row>
    <row r="640" spans="1:3" ht="14.45" x14ac:dyDescent="0.3">
      <c r="A640"/>
      <c r="C640"/>
    </row>
    <row r="641" spans="1:3" ht="14.45" x14ac:dyDescent="0.3">
      <c r="A641"/>
      <c r="C641"/>
    </row>
    <row r="642" spans="1:3" ht="14.45" x14ac:dyDescent="0.3">
      <c r="A642"/>
      <c r="C642"/>
    </row>
    <row r="643" spans="1:3" ht="14.45" x14ac:dyDescent="0.3">
      <c r="A643"/>
      <c r="C643"/>
    </row>
    <row r="644" spans="1:3" ht="14.45" x14ac:dyDescent="0.3">
      <c r="A644"/>
      <c r="C644"/>
    </row>
    <row r="645" spans="1:3" ht="14.45" x14ac:dyDescent="0.3">
      <c r="A645"/>
      <c r="C645"/>
    </row>
    <row r="646" spans="1:3" ht="14.45" x14ac:dyDescent="0.3">
      <c r="A646"/>
      <c r="C646"/>
    </row>
    <row r="647" spans="1:3" ht="14.45" x14ac:dyDescent="0.3">
      <c r="A647"/>
      <c r="C647"/>
    </row>
    <row r="648" spans="1:3" ht="14.45" x14ac:dyDescent="0.3">
      <c r="A648"/>
      <c r="C648"/>
    </row>
    <row r="649" spans="1:3" ht="14.45" x14ac:dyDescent="0.3">
      <c r="A649"/>
      <c r="C649"/>
    </row>
    <row r="650" spans="1:3" ht="14.45" x14ac:dyDescent="0.3">
      <c r="A650"/>
      <c r="C650"/>
    </row>
    <row r="651" spans="1:3" ht="14.45" x14ac:dyDescent="0.3">
      <c r="A651"/>
      <c r="C651"/>
    </row>
    <row r="652" spans="1:3" ht="14.45" x14ac:dyDescent="0.3">
      <c r="A652"/>
      <c r="C652"/>
    </row>
    <row r="653" spans="1:3" ht="14.45" x14ac:dyDescent="0.3">
      <c r="A653"/>
      <c r="C653"/>
    </row>
    <row r="654" spans="1:3" ht="14.45" x14ac:dyDescent="0.3">
      <c r="A654"/>
      <c r="C654"/>
    </row>
    <row r="655" spans="1:3" ht="14.45" x14ac:dyDescent="0.3">
      <c r="A655"/>
      <c r="C655"/>
    </row>
    <row r="656" spans="1:3" ht="14.45" x14ac:dyDescent="0.3">
      <c r="A656"/>
      <c r="C656"/>
    </row>
    <row r="657" spans="1:3" ht="14.45" x14ac:dyDescent="0.3">
      <c r="A657"/>
      <c r="C657"/>
    </row>
    <row r="658" spans="1:3" ht="14.45" x14ac:dyDescent="0.3">
      <c r="A658"/>
      <c r="C658"/>
    </row>
    <row r="659" spans="1:3" ht="14.45" x14ac:dyDescent="0.3">
      <c r="A659"/>
      <c r="C659"/>
    </row>
    <row r="660" spans="1:3" ht="14.45" x14ac:dyDescent="0.3">
      <c r="A660"/>
      <c r="C660"/>
    </row>
    <row r="661" spans="1:3" ht="14.45" x14ac:dyDescent="0.3">
      <c r="A661"/>
      <c r="C661"/>
    </row>
    <row r="662" spans="1:3" ht="14.45" x14ac:dyDescent="0.3">
      <c r="A662"/>
      <c r="C662"/>
    </row>
    <row r="663" spans="1:3" ht="14.45" x14ac:dyDescent="0.3">
      <c r="A663"/>
      <c r="C663"/>
    </row>
    <row r="664" spans="1:3" ht="14.45" x14ac:dyDescent="0.3">
      <c r="A664"/>
      <c r="C664"/>
    </row>
    <row r="665" spans="1:3" ht="14.45" x14ac:dyDescent="0.3">
      <c r="A665"/>
      <c r="C665"/>
    </row>
    <row r="666" spans="1:3" ht="14.45" x14ac:dyDescent="0.3">
      <c r="A666"/>
      <c r="C666"/>
    </row>
    <row r="667" spans="1:3" ht="14.45" x14ac:dyDescent="0.3">
      <c r="A667"/>
      <c r="C667"/>
    </row>
    <row r="668" spans="1:3" ht="14.45" x14ac:dyDescent="0.3">
      <c r="A668"/>
      <c r="C668"/>
    </row>
    <row r="669" spans="1:3" ht="14.45" x14ac:dyDescent="0.3">
      <c r="A669"/>
      <c r="C669"/>
    </row>
    <row r="670" spans="1:3" ht="14.45" x14ac:dyDescent="0.3">
      <c r="A670"/>
      <c r="C670"/>
    </row>
    <row r="671" spans="1:3" ht="14.45" x14ac:dyDescent="0.3">
      <c r="A671"/>
      <c r="C671"/>
    </row>
    <row r="672" spans="1:3" ht="14.45" x14ac:dyDescent="0.3">
      <c r="A672"/>
      <c r="C672"/>
    </row>
    <row r="673" spans="1:3" ht="14.45" x14ac:dyDescent="0.3">
      <c r="A673"/>
      <c r="C673"/>
    </row>
    <row r="674" spans="1:3" ht="14.45" x14ac:dyDescent="0.3">
      <c r="A674"/>
      <c r="C674"/>
    </row>
    <row r="675" spans="1:3" ht="14.45" x14ac:dyDescent="0.3">
      <c r="A675"/>
      <c r="C675"/>
    </row>
    <row r="676" spans="1:3" ht="14.45" x14ac:dyDescent="0.3">
      <c r="A676"/>
      <c r="C676"/>
    </row>
    <row r="677" spans="1:3" ht="14.45" x14ac:dyDescent="0.3">
      <c r="A677"/>
      <c r="C677"/>
    </row>
    <row r="678" spans="1:3" ht="14.45" x14ac:dyDescent="0.3">
      <c r="A678"/>
      <c r="C678"/>
    </row>
    <row r="679" spans="1:3" ht="14.45" x14ac:dyDescent="0.3">
      <c r="A679"/>
      <c r="C679"/>
    </row>
    <row r="680" spans="1:3" ht="14.45" x14ac:dyDescent="0.3">
      <c r="A680"/>
      <c r="C680"/>
    </row>
    <row r="681" spans="1:3" ht="14.45" x14ac:dyDescent="0.3">
      <c r="A681"/>
      <c r="C681"/>
    </row>
    <row r="682" spans="1:3" ht="14.45" x14ac:dyDescent="0.3">
      <c r="A682"/>
      <c r="C682"/>
    </row>
    <row r="683" spans="1:3" ht="14.45" x14ac:dyDescent="0.3">
      <c r="A683"/>
      <c r="C683"/>
    </row>
    <row r="684" spans="1:3" ht="14.45" x14ac:dyDescent="0.3">
      <c r="A684"/>
      <c r="C684"/>
    </row>
    <row r="685" spans="1:3" ht="14.45" x14ac:dyDescent="0.3">
      <c r="A685"/>
      <c r="C685"/>
    </row>
    <row r="686" spans="1:3" ht="14.45" x14ac:dyDescent="0.3">
      <c r="A686"/>
      <c r="C686"/>
    </row>
    <row r="687" spans="1:3" ht="14.45" x14ac:dyDescent="0.3">
      <c r="A687"/>
      <c r="C687"/>
    </row>
    <row r="688" spans="1:3" ht="14.45" x14ac:dyDescent="0.3">
      <c r="A688"/>
      <c r="C688"/>
    </row>
    <row r="689" spans="1:3" ht="14.45" x14ac:dyDescent="0.3">
      <c r="A689"/>
      <c r="C689"/>
    </row>
    <row r="690" spans="1:3" ht="14.45" x14ac:dyDescent="0.3">
      <c r="A690"/>
      <c r="C690"/>
    </row>
    <row r="691" spans="1:3" ht="14.45" x14ac:dyDescent="0.3">
      <c r="A691"/>
      <c r="C691"/>
    </row>
    <row r="692" spans="1:3" ht="14.45" x14ac:dyDescent="0.3">
      <c r="A692"/>
      <c r="C692"/>
    </row>
    <row r="693" spans="1:3" ht="14.45" x14ac:dyDescent="0.3">
      <c r="A693"/>
      <c r="C693"/>
    </row>
    <row r="694" spans="1:3" ht="14.45" x14ac:dyDescent="0.3">
      <c r="A694"/>
      <c r="C694"/>
    </row>
    <row r="695" spans="1:3" ht="14.45" x14ac:dyDescent="0.3">
      <c r="A695"/>
      <c r="C695"/>
    </row>
    <row r="696" spans="1:3" ht="14.45" x14ac:dyDescent="0.3">
      <c r="A696"/>
      <c r="C696"/>
    </row>
    <row r="697" spans="1:3" ht="14.45" x14ac:dyDescent="0.3">
      <c r="A697"/>
      <c r="C697"/>
    </row>
    <row r="698" spans="1:3" ht="14.45" x14ac:dyDescent="0.3">
      <c r="A698"/>
      <c r="C698"/>
    </row>
    <row r="699" spans="1:3" ht="14.45" x14ac:dyDescent="0.3">
      <c r="A699"/>
      <c r="C699"/>
    </row>
    <row r="700" spans="1:3" ht="14.45" x14ac:dyDescent="0.3">
      <c r="A700"/>
      <c r="C700"/>
    </row>
    <row r="701" spans="1:3" ht="14.45" x14ac:dyDescent="0.3">
      <c r="A701"/>
      <c r="C701"/>
    </row>
    <row r="702" spans="1:3" ht="14.45" x14ac:dyDescent="0.3">
      <c r="A702"/>
      <c r="C702"/>
    </row>
    <row r="703" spans="1:3" ht="14.45" x14ac:dyDescent="0.3">
      <c r="A703"/>
      <c r="C703"/>
    </row>
    <row r="704" spans="1:3" ht="14.45" x14ac:dyDescent="0.3">
      <c r="A704"/>
      <c r="C704"/>
    </row>
    <row r="705" spans="1:3" ht="14.45" x14ac:dyDescent="0.3">
      <c r="A705"/>
      <c r="C705"/>
    </row>
    <row r="706" spans="1:3" ht="14.45" x14ac:dyDescent="0.3">
      <c r="A706"/>
      <c r="C706"/>
    </row>
    <row r="707" spans="1:3" ht="14.45" x14ac:dyDescent="0.3">
      <c r="A707"/>
      <c r="C707"/>
    </row>
    <row r="708" spans="1:3" ht="14.45" x14ac:dyDescent="0.3">
      <c r="A708"/>
      <c r="C708"/>
    </row>
    <row r="709" spans="1:3" ht="14.45" x14ac:dyDescent="0.3">
      <c r="A709"/>
      <c r="C709"/>
    </row>
    <row r="710" spans="1:3" ht="14.45" x14ac:dyDescent="0.3">
      <c r="A710"/>
      <c r="C710"/>
    </row>
    <row r="711" spans="1:3" ht="14.45" x14ac:dyDescent="0.3">
      <c r="A711"/>
      <c r="C711"/>
    </row>
    <row r="712" spans="1:3" ht="14.45" x14ac:dyDescent="0.3">
      <c r="A712"/>
      <c r="C712"/>
    </row>
    <row r="713" spans="1:3" ht="14.45" x14ac:dyDescent="0.3">
      <c r="A713"/>
      <c r="C713"/>
    </row>
    <row r="714" spans="1:3" ht="14.45" x14ac:dyDescent="0.3">
      <c r="A714"/>
      <c r="C714"/>
    </row>
    <row r="715" spans="1:3" ht="14.45" x14ac:dyDescent="0.3">
      <c r="A715"/>
      <c r="C715"/>
    </row>
    <row r="716" spans="1:3" ht="14.45" x14ac:dyDescent="0.3">
      <c r="A716"/>
      <c r="C716"/>
    </row>
    <row r="717" spans="1:3" ht="14.45" x14ac:dyDescent="0.3">
      <c r="A717"/>
      <c r="C717"/>
    </row>
    <row r="718" spans="1:3" ht="14.45" x14ac:dyDescent="0.3">
      <c r="A718"/>
      <c r="C718"/>
    </row>
    <row r="719" spans="1:3" ht="14.45" x14ac:dyDescent="0.3">
      <c r="A719"/>
      <c r="C719"/>
    </row>
    <row r="720" spans="1:3" ht="14.45" x14ac:dyDescent="0.3">
      <c r="A720"/>
      <c r="C720"/>
    </row>
    <row r="721" spans="1:3" ht="14.45" x14ac:dyDescent="0.3">
      <c r="A721"/>
      <c r="C721"/>
    </row>
    <row r="722" spans="1:3" ht="14.45" x14ac:dyDescent="0.3">
      <c r="A722"/>
      <c r="C722"/>
    </row>
    <row r="723" spans="1:3" ht="14.45" x14ac:dyDescent="0.3">
      <c r="A723"/>
      <c r="C723"/>
    </row>
    <row r="724" spans="1:3" ht="14.45" x14ac:dyDescent="0.3">
      <c r="A724"/>
      <c r="C724"/>
    </row>
    <row r="725" spans="1:3" ht="14.45" x14ac:dyDescent="0.3">
      <c r="A725"/>
      <c r="C725"/>
    </row>
    <row r="726" spans="1:3" ht="14.45" x14ac:dyDescent="0.3">
      <c r="A726"/>
      <c r="C726"/>
    </row>
    <row r="727" spans="1:3" ht="14.45" x14ac:dyDescent="0.3">
      <c r="A727"/>
      <c r="C727"/>
    </row>
    <row r="728" spans="1:3" ht="14.45" x14ac:dyDescent="0.3">
      <c r="A728"/>
      <c r="C728"/>
    </row>
    <row r="729" spans="1:3" ht="14.45" x14ac:dyDescent="0.3">
      <c r="A729"/>
      <c r="C729"/>
    </row>
    <row r="730" spans="1:3" ht="14.45" x14ac:dyDescent="0.3">
      <c r="A730"/>
      <c r="C730"/>
    </row>
    <row r="731" spans="1:3" ht="14.45" x14ac:dyDescent="0.3">
      <c r="A731"/>
      <c r="C731"/>
    </row>
    <row r="732" spans="1:3" ht="14.45" x14ac:dyDescent="0.3">
      <c r="A732"/>
      <c r="C732"/>
    </row>
    <row r="733" spans="1:3" ht="14.45" x14ac:dyDescent="0.3">
      <c r="A733"/>
      <c r="C733"/>
    </row>
    <row r="734" spans="1:3" ht="14.45" x14ac:dyDescent="0.3">
      <c r="A734"/>
      <c r="C734"/>
    </row>
    <row r="735" spans="1:3" ht="14.45" x14ac:dyDescent="0.3">
      <c r="A735"/>
      <c r="C735"/>
    </row>
    <row r="736" spans="1:3" ht="14.45" x14ac:dyDescent="0.3">
      <c r="A736"/>
      <c r="C736"/>
    </row>
    <row r="737" spans="1:3" ht="14.45" x14ac:dyDescent="0.3">
      <c r="A737"/>
      <c r="C737"/>
    </row>
    <row r="738" spans="1:3" ht="14.45" x14ac:dyDescent="0.3">
      <c r="A738"/>
      <c r="C738"/>
    </row>
    <row r="739" spans="1:3" ht="14.45" x14ac:dyDescent="0.3">
      <c r="A739"/>
      <c r="C739"/>
    </row>
    <row r="740" spans="1:3" ht="14.45" x14ac:dyDescent="0.3">
      <c r="A740"/>
      <c r="C740"/>
    </row>
    <row r="741" spans="1:3" ht="14.45" x14ac:dyDescent="0.3">
      <c r="A741"/>
      <c r="C741"/>
    </row>
    <row r="742" spans="1:3" ht="14.45" x14ac:dyDescent="0.3">
      <c r="A742"/>
      <c r="C742"/>
    </row>
    <row r="743" spans="1:3" ht="14.45" x14ac:dyDescent="0.3">
      <c r="A743"/>
      <c r="C743"/>
    </row>
    <row r="744" spans="1:3" ht="14.45" x14ac:dyDescent="0.3">
      <c r="A744"/>
      <c r="C744"/>
    </row>
    <row r="745" spans="1:3" ht="14.45" x14ac:dyDescent="0.3">
      <c r="A745"/>
      <c r="C745"/>
    </row>
    <row r="746" spans="1:3" ht="14.45" x14ac:dyDescent="0.3">
      <c r="A746"/>
      <c r="C746"/>
    </row>
    <row r="747" spans="1:3" ht="14.45" x14ac:dyDescent="0.3">
      <c r="A747"/>
      <c r="C747"/>
    </row>
    <row r="748" spans="1:3" ht="14.45" x14ac:dyDescent="0.3">
      <c r="A748"/>
      <c r="C748"/>
    </row>
    <row r="749" spans="1:3" ht="14.45" x14ac:dyDescent="0.3">
      <c r="A749"/>
      <c r="C749"/>
    </row>
    <row r="750" spans="1:3" ht="14.45" x14ac:dyDescent="0.3">
      <c r="A750"/>
      <c r="C750"/>
    </row>
    <row r="751" spans="1:3" ht="14.45" x14ac:dyDescent="0.3">
      <c r="A751"/>
      <c r="C751"/>
    </row>
    <row r="752" spans="1:3" ht="14.45" x14ac:dyDescent="0.3">
      <c r="A752"/>
      <c r="C752"/>
    </row>
    <row r="753" spans="1:3" ht="14.45" x14ac:dyDescent="0.3">
      <c r="A753"/>
      <c r="C753"/>
    </row>
    <row r="754" spans="1:3" ht="14.45" x14ac:dyDescent="0.3">
      <c r="A754"/>
      <c r="C754"/>
    </row>
    <row r="755" spans="1:3" ht="14.45" x14ac:dyDescent="0.3">
      <c r="A755"/>
      <c r="C755"/>
    </row>
    <row r="756" spans="1:3" ht="14.45" x14ac:dyDescent="0.3">
      <c r="A756"/>
      <c r="C756"/>
    </row>
    <row r="757" spans="1:3" ht="14.45" x14ac:dyDescent="0.3">
      <c r="A757"/>
      <c r="C757"/>
    </row>
    <row r="758" spans="1:3" ht="14.45" x14ac:dyDescent="0.3">
      <c r="A758"/>
      <c r="C758"/>
    </row>
    <row r="759" spans="1:3" ht="14.45" x14ac:dyDescent="0.3">
      <c r="A759"/>
      <c r="C759"/>
    </row>
    <row r="760" spans="1:3" ht="14.45" x14ac:dyDescent="0.3">
      <c r="A760"/>
      <c r="C760"/>
    </row>
    <row r="761" spans="1:3" ht="14.45" x14ac:dyDescent="0.3">
      <c r="A761"/>
      <c r="C761"/>
    </row>
    <row r="762" spans="1:3" ht="14.45" x14ac:dyDescent="0.3">
      <c r="A762"/>
      <c r="C762"/>
    </row>
    <row r="763" spans="1:3" ht="14.45" x14ac:dyDescent="0.3">
      <c r="A763"/>
      <c r="C763"/>
    </row>
    <row r="764" spans="1:3" ht="14.45" x14ac:dyDescent="0.3">
      <c r="A764"/>
      <c r="C764"/>
    </row>
    <row r="765" spans="1:3" ht="14.45" x14ac:dyDescent="0.3">
      <c r="A765"/>
      <c r="C765"/>
    </row>
    <row r="766" spans="1:3" ht="14.45" x14ac:dyDescent="0.3">
      <c r="A766"/>
      <c r="C766"/>
    </row>
    <row r="767" spans="1:3" ht="14.45" x14ac:dyDescent="0.3">
      <c r="A767"/>
      <c r="C767"/>
    </row>
    <row r="768" spans="1:3" ht="14.45" x14ac:dyDescent="0.3">
      <c r="A768"/>
      <c r="C768"/>
    </row>
    <row r="769" spans="1:3" ht="14.45" x14ac:dyDescent="0.3">
      <c r="A769"/>
      <c r="C769"/>
    </row>
    <row r="770" spans="1:3" ht="14.45" x14ac:dyDescent="0.3">
      <c r="A770"/>
      <c r="C770"/>
    </row>
    <row r="771" spans="1:3" ht="14.45" x14ac:dyDescent="0.3">
      <c r="A771"/>
      <c r="C771"/>
    </row>
    <row r="772" spans="1:3" ht="14.45" x14ac:dyDescent="0.3">
      <c r="A772"/>
      <c r="C772"/>
    </row>
    <row r="773" spans="1:3" ht="14.45" x14ac:dyDescent="0.3">
      <c r="A773"/>
      <c r="C773"/>
    </row>
    <row r="774" spans="1:3" ht="14.45" x14ac:dyDescent="0.3">
      <c r="A774"/>
      <c r="C774"/>
    </row>
    <row r="775" spans="1:3" ht="14.45" x14ac:dyDescent="0.3">
      <c r="A775"/>
      <c r="C775"/>
    </row>
    <row r="776" spans="1:3" ht="14.45" x14ac:dyDescent="0.3">
      <c r="A776"/>
      <c r="C776"/>
    </row>
    <row r="777" spans="1:3" ht="14.45" x14ac:dyDescent="0.3">
      <c r="A777"/>
      <c r="C777"/>
    </row>
    <row r="778" spans="1:3" ht="14.45" x14ac:dyDescent="0.3">
      <c r="A778"/>
      <c r="C778"/>
    </row>
    <row r="779" spans="1:3" ht="14.45" x14ac:dyDescent="0.3">
      <c r="A779"/>
      <c r="C779"/>
    </row>
    <row r="780" spans="1:3" ht="14.45" x14ac:dyDescent="0.3">
      <c r="A780"/>
      <c r="C780"/>
    </row>
    <row r="781" spans="1:3" ht="14.45" x14ac:dyDescent="0.3">
      <c r="A781"/>
      <c r="C781"/>
    </row>
    <row r="782" spans="1:3" ht="14.45" x14ac:dyDescent="0.3">
      <c r="A782"/>
      <c r="C782"/>
    </row>
    <row r="783" spans="1:3" ht="14.45" x14ac:dyDescent="0.3">
      <c r="A783"/>
      <c r="C783"/>
    </row>
    <row r="784" spans="1:3" ht="14.45" x14ac:dyDescent="0.3">
      <c r="A784"/>
      <c r="C784"/>
    </row>
    <row r="785" spans="1:3" ht="14.45" x14ac:dyDescent="0.3">
      <c r="A785"/>
      <c r="C785"/>
    </row>
    <row r="786" spans="1:3" ht="14.45" x14ac:dyDescent="0.3">
      <c r="A786"/>
      <c r="C786"/>
    </row>
    <row r="787" spans="1:3" ht="14.45" x14ac:dyDescent="0.3">
      <c r="A787"/>
      <c r="C787"/>
    </row>
    <row r="788" spans="1:3" ht="14.45" x14ac:dyDescent="0.3">
      <c r="A788"/>
      <c r="C788"/>
    </row>
    <row r="789" spans="1:3" ht="14.45" x14ac:dyDescent="0.3">
      <c r="A789"/>
      <c r="C789"/>
    </row>
    <row r="790" spans="1:3" ht="14.45" x14ac:dyDescent="0.3">
      <c r="A790"/>
      <c r="C790"/>
    </row>
    <row r="791" spans="1:3" ht="14.45" x14ac:dyDescent="0.3">
      <c r="A791"/>
      <c r="C791"/>
    </row>
    <row r="792" spans="1:3" ht="14.45" x14ac:dyDescent="0.3">
      <c r="A792"/>
      <c r="C792"/>
    </row>
    <row r="793" spans="1:3" ht="14.45" x14ac:dyDescent="0.3">
      <c r="A793"/>
      <c r="C793"/>
    </row>
    <row r="794" spans="1:3" ht="14.45" x14ac:dyDescent="0.3">
      <c r="A794"/>
      <c r="C794"/>
    </row>
    <row r="795" spans="1:3" ht="14.45" x14ac:dyDescent="0.3">
      <c r="A795"/>
      <c r="C795"/>
    </row>
    <row r="796" spans="1:3" ht="14.45" x14ac:dyDescent="0.3">
      <c r="A796"/>
      <c r="C796"/>
    </row>
    <row r="797" spans="1:3" ht="14.45" x14ac:dyDescent="0.3">
      <c r="A797"/>
      <c r="C797"/>
    </row>
    <row r="798" spans="1:3" ht="14.45" x14ac:dyDescent="0.3">
      <c r="A798"/>
      <c r="C798"/>
    </row>
    <row r="799" spans="1:3" ht="14.45" x14ac:dyDescent="0.3">
      <c r="A799"/>
      <c r="C799"/>
    </row>
    <row r="800" spans="1:3" ht="14.45" x14ac:dyDescent="0.3">
      <c r="A800"/>
      <c r="C800"/>
    </row>
    <row r="801" spans="1:3" ht="14.45" x14ac:dyDescent="0.3">
      <c r="A801"/>
      <c r="C801"/>
    </row>
    <row r="802" spans="1:3" ht="14.45" x14ac:dyDescent="0.3">
      <c r="C802"/>
    </row>
    <row r="803" spans="1:3" ht="14.45" x14ac:dyDescent="0.3">
      <c r="C803"/>
    </row>
    <row r="804" spans="1:3" ht="14.45" x14ac:dyDescent="0.3">
      <c r="C804"/>
    </row>
    <row r="805" spans="1:3" ht="14.45" x14ac:dyDescent="0.3">
      <c r="C805"/>
    </row>
    <row r="806" spans="1:3" ht="14.45" x14ac:dyDescent="0.3">
      <c r="C806"/>
    </row>
  </sheetData>
  <sortState ref="C2:C806">
    <sortCondition ref="C2:C80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A25" workbookViewId="0">
      <selection activeCell="B55" sqref="A35:B55"/>
    </sheetView>
  </sheetViews>
  <sheetFormatPr defaultColWidth="8.85546875" defaultRowHeight="15" x14ac:dyDescent="0.25"/>
  <cols>
    <col min="1" max="1" width="8.85546875" style="62"/>
    <col min="2" max="2" width="38.42578125" style="62" customWidth="1"/>
    <col min="3" max="3" width="8.85546875" style="62"/>
    <col min="4" max="4" width="11.28515625" style="62" customWidth="1"/>
    <col min="5" max="5" width="10.7109375" style="62" customWidth="1"/>
    <col min="6" max="6" width="13.5703125" style="62" bestFit="1" customWidth="1"/>
    <col min="7" max="7" width="20.7109375" style="62" bestFit="1" customWidth="1"/>
    <col min="8" max="16384" width="8.85546875" style="62"/>
  </cols>
  <sheetData>
    <row r="1" spans="1:7" x14ac:dyDescent="0.25">
      <c r="A1" s="62">
        <v>1</v>
      </c>
      <c r="B1" s="63" t="s">
        <v>3285</v>
      </c>
    </row>
    <row r="2" spans="1:7" x14ac:dyDescent="0.25">
      <c r="A2" s="62">
        <v>2</v>
      </c>
      <c r="B2" s="63" t="s">
        <v>3286</v>
      </c>
    </row>
    <row r="3" spans="1:7" x14ac:dyDescent="0.25">
      <c r="A3" s="62">
        <v>3</v>
      </c>
      <c r="B3" s="63" t="s">
        <v>3287</v>
      </c>
    </row>
    <row r="4" spans="1:7" x14ac:dyDescent="0.25">
      <c r="A4" s="62">
        <v>4</v>
      </c>
      <c r="B4" s="63" t="s">
        <v>3288</v>
      </c>
    </row>
    <row r="5" spans="1:7" x14ac:dyDescent="0.25">
      <c r="A5" s="62">
        <v>5</v>
      </c>
      <c r="B5" s="63" t="s">
        <v>3289</v>
      </c>
    </row>
    <row r="6" spans="1:7" x14ac:dyDescent="0.25">
      <c r="A6" s="62">
        <v>6</v>
      </c>
      <c r="B6" s="63" t="s">
        <v>3289</v>
      </c>
    </row>
    <row r="7" spans="1:7" x14ac:dyDescent="0.25">
      <c r="A7" s="62">
        <v>8</v>
      </c>
      <c r="B7" s="63" t="s">
        <v>3290</v>
      </c>
    </row>
    <row r="8" spans="1:7" x14ac:dyDescent="0.25">
      <c r="B8" s="63"/>
    </row>
    <row r="10" spans="1:7" x14ac:dyDescent="0.25">
      <c r="B10" s="67" t="s">
        <v>98</v>
      </c>
      <c r="C10" s="62" t="s">
        <v>3291</v>
      </c>
      <c r="D10" s="62" t="s">
        <v>3292</v>
      </c>
      <c r="E10" s="62" t="s">
        <v>3293</v>
      </c>
      <c r="F10" s="62" t="s">
        <v>3294</v>
      </c>
      <c r="G10" s="62" t="s">
        <v>3295</v>
      </c>
    </row>
    <row r="11" spans="1:7" x14ac:dyDescent="0.25">
      <c r="B11" s="67" t="s">
        <v>79</v>
      </c>
      <c r="C11" s="62">
        <v>1</v>
      </c>
      <c r="D11" s="4" t="s">
        <v>3296</v>
      </c>
      <c r="E11" s="4" t="s">
        <v>3296</v>
      </c>
      <c r="F11" s="62">
        <v>2</v>
      </c>
      <c r="G11" s="68" t="s">
        <v>3297</v>
      </c>
    </row>
    <row r="12" spans="1:7" x14ac:dyDescent="0.25">
      <c r="B12" s="67" t="s">
        <v>97</v>
      </c>
      <c r="C12" s="62">
        <v>1</v>
      </c>
      <c r="D12" s="4" t="s">
        <v>3298</v>
      </c>
      <c r="E12" s="62">
        <v>1</v>
      </c>
      <c r="F12" s="62">
        <v>2</v>
      </c>
      <c r="G12" s="68" t="s">
        <v>3299</v>
      </c>
    </row>
    <row r="13" spans="1:7" x14ac:dyDescent="0.25">
      <c r="B13" s="67" t="s">
        <v>80</v>
      </c>
      <c r="C13" s="62">
        <v>1</v>
      </c>
      <c r="D13" s="4" t="s">
        <v>3298</v>
      </c>
      <c r="E13" s="62">
        <v>1</v>
      </c>
      <c r="F13" s="62">
        <v>2</v>
      </c>
      <c r="G13" s="68" t="s">
        <v>3299</v>
      </c>
    </row>
    <row r="14" spans="1:7" x14ac:dyDescent="0.25">
      <c r="B14" s="67" t="s">
        <v>81</v>
      </c>
      <c r="C14" s="62" t="s">
        <v>3296</v>
      </c>
      <c r="D14" s="4" t="s">
        <v>3296</v>
      </c>
      <c r="E14" s="4" t="s">
        <v>3296</v>
      </c>
      <c r="F14" s="62">
        <v>2</v>
      </c>
      <c r="G14" s="68" t="s">
        <v>3297</v>
      </c>
    </row>
    <row r="15" spans="1:7" x14ac:dyDescent="0.25">
      <c r="B15" s="67" t="s">
        <v>3300</v>
      </c>
      <c r="C15" s="62">
        <v>3</v>
      </c>
      <c r="D15" s="4" t="s">
        <v>3301</v>
      </c>
      <c r="E15" s="62">
        <v>1</v>
      </c>
      <c r="F15" s="62">
        <v>2</v>
      </c>
      <c r="G15" s="68" t="s">
        <v>3297</v>
      </c>
    </row>
    <row r="16" spans="1:7" x14ac:dyDescent="0.25">
      <c r="B16" s="67" t="s">
        <v>82</v>
      </c>
      <c r="C16" s="62">
        <v>1</v>
      </c>
      <c r="D16" s="4" t="s">
        <v>3302</v>
      </c>
      <c r="E16" s="62">
        <v>1</v>
      </c>
      <c r="F16" s="62">
        <v>2</v>
      </c>
      <c r="G16" s="68" t="s">
        <v>3299</v>
      </c>
    </row>
    <row r="17" spans="2:7" x14ac:dyDescent="0.25">
      <c r="B17" s="67" t="s">
        <v>3303</v>
      </c>
      <c r="C17" s="62">
        <v>4</v>
      </c>
      <c r="D17" s="4">
        <v>4</v>
      </c>
      <c r="E17" s="62">
        <v>4</v>
      </c>
      <c r="F17" s="62">
        <v>3</v>
      </c>
      <c r="G17" s="68" t="s">
        <v>3299</v>
      </c>
    </row>
    <row r="18" spans="2:7" x14ac:dyDescent="0.25">
      <c r="B18" s="67" t="s">
        <v>3304</v>
      </c>
      <c r="C18" s="62">
        <v>5</v>
      </c>
      <c r="D18" s="4">
        <v>8</v>
      </c>
      <c r="E18" s="62">
        <v>8</v>
      </c>
      <c r="F18" s="62">
        <v>8</v>
      </c>
      <c r="G18" s="68" t="s">
        <v>3299</v>
      </c>
    </row>
    <row r="19" spans="2:7" x14ac:dyDescent="0.25">
      <c r="B19" s="67" t="s">
        <v>84</v>
      </c>
      <c r="C19" s="62">
        <v>1</v>
      </c>
      <c r="D19" s="4" t="s">
        <v>3298</v>
      </c>
      <c r="F19" s="62">
        <v>2</v>
      </c>
      <c r="G19" s="68" t="s">
        <v>3299</v>
      </c>
    </row>
    <row r="20" spans="2:7" ht="30" x14ac:dyDescent="0.25">
      <c r="B20" s="67" t="s">
        <v>3305</v>
      </c>
      <c r="C20" s="62">
        <v>1</v>
      </c>
      <c r="D20" s="4" t="s">
        <v>3298</v>
      </c>
      <c r="F20" s="62">
        <v>2</v>
      </c>
      <c r="G20" s="68" t="s">
        <v>3299</v>
      </c>
    </row>
    <row r="21" spans="2:7" x14ac:dyDescent="0.25">
      <c r="B21" s="67" t="s">
        <v>86</v>
      </c>
      <c r="C21" s="62">
        <v>1</v>
      </c>
      <c r="D21" s="4">
        <v>7</v>
      </c>
      <c r="F21" s="62">
        <v>2</v>
      </c>
      <c r="G21" s="68" t="s">
        <v>3299</v>
      </c>
    </row>
    <row r="22" spans="2:7" x14ac:dyDescent="0.25">
      <c r="B22" s="67" t="s">
        <v>87</v>
      </c>
      <c r="C22" s="62">
        <v>3</v>
      </c>
      <c r="D22" s="4">
        <v>4</v>
      </c>
      <c r="F22" s="62">
        <v>3</v>
      </c>
      <c r="G22" s="68" t="s">
        <v>3299</v>
      </c>
    </row>
    <row r="23" spans="2:7" ht="30" x14ac:dyDescent="0.25">
      <c r="B23" s="67" t="s">
        <v>3306</v>
      </c>
      <c r="C23" s="62" t="s">
        <v>3296</v>
      </c>
      <c r="D23" s="4" t="s">
        <v>3296</v>
      </c>
      <c r="E23" s="4" t="s">
        <v>3296</v>
      </c>
      <c r="F23" s="62" t="s">
        <v>3296</v>
      </c>
      <c r="G23" s="68" t="s">
        <v>3299</v>
      </c>
    </row>
    <row r="24" spans="2:7" x14ac:dyDescent="0.25">
      <c r="B24" s="67" t="s">
        <v>88</v>
      </c>
      <c r="C24" s="62">
        <v>4</v>
      </c>
      <c r="D24" s="4">
        <v>5</v>
      </c>
      <c r="F24" s="62">
        <v>3</v>
      </c>
      <c r="G24" s="68" t="s">
        <v>3299</v>
      </c>
    </row>
    <row r="25" spans="2:7" x14ac:dyDescent="0.25">
      <c r="B25" s="67" t="s">
        <v>89</v>
      </c>
      <c r="C25" s="62">
        <v>3</v>
      </c>
      <c r="D25" s="4" t="s">
        <v>3298</v>
      </c>
      <c r="F25" s="62">
        <v>5</v>
      </c>
      <c r="G25" s="68" t="s">
        <v>3299</v>
      </c>
    </row>
    <row r="26" spans="2:7" x14ac:dyDescent="0.25">
      <c r="B26" s="67" t="s">
        <v>3307</v>
      </c>
      <c r="C26" s="62" t="s">
        <v>3296</v>
      </c>
      <c r="D26" s="4">
        <v>5</v>
      </c>
      <c r="F26" s="62">
        <v>8</v>
      </c>
      <c r="G26" s="68" t="s">
        <v>3299</v>
      </c>
    </row>
    <row r="27" spans="2:7" x14ac:dyDescent="0.25">
      <c r="B27" s="67" t="s">
        <v>90</v>
      </c>
      <c r="C27" s="62">
        <v>3</v>
      </c>
      <c r="D27" s="4" t="s">
        <v>3298</v>
      </c>
      <c r="F27" s="62">
        <v>5</v>
      </c>
      <c r="G27" s="68" t="s">
        <v>3299</v>
      </c>
    </row>
    <row r="28" spans="2:7" x14ac:dyDescent="0.25">
      <c r="B28" s="67" t="s">
        <v>3308</v>
      </c>
      <c r="C28" s="62" t="s">
        <v>3296</v>
      </c>
      <c r="D28" s="4" t="s">
        <v>3302</v>
      </c>
      <c r="F28" s="62">
        <v>2</v>
      </c>
      <c r="G28" s="68" t="s">
        <v>3299</v>
      </c>
    </row>
    <row r="29" spans="2:7" ht="30" x14ac:dyDescent="0.25">
      <c r="B29" s="67" t="s">
        <v>3309</v>
      </c>
      <c r="C29" s="62">
        <v>1</v>
      </c>
      <c r="D29" s="4" t="s">
        <v>3298</v>
      </c>
      <c r="F29" s="62">
        <v>2</v>
      </c>
      <c r="G29" s="68" t="s">
        <v>3299</v>
      </c>
    </row>
    <row r="30" spans="2:7" ht="30" x14ac:dyDescent="0.25">
      <c r="B30" s="67" t="s">
        <v>3310</v>
      </c>
      <c r="C30" s="62">
        <v>2</v>
      </c>
      <c r="D30" s="4" t="s">
        <v>3296</v>
      </c>
      <c r="F30" s="62">
        <v>4</v>
      </c>
      <c r="G30" s="68" t="s">
        <v>3297</v>
      </c>
    </row>
    <row r="31" spans="2:7" x14ac:dyDescent="0.25">
      <c r="B31" s="67" t="s">
        <v>93</v>
      </c>
      <c r="C31" s="62" t="s">
        <v>3296</v>
      </c>
      <c r="D31" s="4" t="s">
        <v>3296</v>
      </c>
      <c r="F31" s="62" t="s">
        <v>3296</v>
      </c>
      <c r="G31" s="68" t="s">
        <v>3311</v>
      </c>
    </row>
    <row r="32" spans="2:7" x14ac:dyDescent="0.25">
      <c r="B32" s="67" t="s">
        <v>94</v>
      </c>
      <c r="C32" s="62">
        <v>1</v>
      </c>
      <c r="D32" s="4">
        <v>7</v>
      </c>
      <c r="F32" s="62">
        <v>2</v>
      </c>
      <c r="G32" s="68" t="s">
        <v>3299</v>
      </c>
    </row>
    <row r="33" spans="1:7" x14ac:dyDescent="0.25">
      <c r="B33" s="67" t="s">
        <v>95</v>
      </c>
      <c r="C33" s="62">
        <v>3</v>
      </c>
      <c r="D33" s="4" t="s">
        <v>3312</v>
      </c>
      <c r="F33" s="62">
        <v>5</v>
      </c>
      <c r="G33" s="68" t="s">
        <v>3299</v>
      </c>
    </row>
    <row r="34" spans="1:7" x14ac:dyDescent="0.25">
      <c r="B34" s="67" t="s">
        <v>3313</v>
      </c>
      <c r="C34" s="62">
        <v>1</v>
      </c>
      <c r="D34" s="4">
        <v>7</v>
      </c>
      <c r="F34" s="62">
        <v>1</v>
      </c>
      <c r="G34" s="68" t="s">
        <v>3299</v>
      </c>
    </row>
    <row r="35" spans="1:7" x14ac:dyDescent="0.25">
      <c r="A35" s="62" t="s">
        <v>3314</v>
      </c>
      <c r="B35" s="67" t="s">
        <v>3315</v>
      </c>
    </row>
    <row r="36" spans="1:7" ht="30" x14ac:dyDescent="0.25">
      <c r="A36" s="62">
        <v>1</v>
      </c>
      <c r="B36" s="26" t="s">
        <v>3316</v>
      </c>
    </row>
    <row r="37" spans="1:7" x14ac:dyDescent="0.25">
      <c r="A37" s="62">
        <v>2</v>
      </c>
      <c r="B37" s="26" t="s">
        <v>3317</v>
      </c>
    </row>
    <row r="38" spans="1:7" x14ac:dyDescent="0.25">
      <c r="A38" s="62">
        <v>3</v>
      </c>
      <c r="B38" s="26" t="s">
        <v>3318</v>
      </c>
    </row>
    <row r="39" spans="1:7" x14ac:dyDescent="0.25">
      <c r="A39" s="62">
        <v>4</v>
      </c>
      <c r="B39" s="26" t="s">
        <v>3319</v>
      </c>
    </row>
    <row r="40" spans="1:7" x14ac:dyDescent="0.25">
      <c r="A40" s="62">
        <v>5</v>
      </c>
      <c r="B40" s="26" t="s">
        <v>88</v>
      </c>
    </row>
    <row r="41" spans="1:7" ht="30" x14ac:dyDescent="0.25">
      <c r="A41" s="62">
        <v>7</v>
      </c>
      <c r="B41" s="26" t="s">
        <v>3320</v>
      </c>
    </row>
    <row r="42" spans="1:7" x14ac:dyDescent="0.25">
      <c r="A42" s="62">
        <v>8</v>
      </c>
      <c r="B42" s="26" t="s">
        <v>3321</v>
      </c>
    </row>
    <row r="43" spans="1:7" x14ac:dyDescent="0.25">
      <c r="A43" s="62" t="s">
        <v>3322</v>
      </c>
      <c r="B43" s="26" t="s">
        <v>3323</v>
      </c>
    </row>
    <row r="44" spans="1:7" x14ac:dyDescent="0.25">
      <c r="A44" s="62" t="s">
        <v>3302</v>
      </c>
      <c r="B44" s="26" t="s">
        <v>3324</v>
      </c>
    </row>
    <row r="45" spans="1:7" x14ac:dyDescent="0.25">
      <c r="A45" s="62" t="s">
        <v>3325</v>
      </c>
      <c r="B45" s="26" t="s">
        <v>3326</v>
      </c>
    </row>
    <row r="46" spans="1:7" x14ac:dyDescent="0.25">
      <c r="A46" s="62" t="s">
        <v>3301</v>
      </c>
      <c r="B46" s="62" t="s">
        <v>3327</v>
      </c>
    </row>
    <row r="47" spans="1:7" x14ac:dyDescent="0.25">
      <c r="A47" s="62" t="s">
        <v>3298</v>
      </c>
      <c r="B47" s="62" t="s">
        <v>3328</v>
      </c>
    </row>
    <row r="48" spans="1:7" x14ac:dyDescent="0.25">
      <c r="A48" s="62" t="s">
        <v>3329</v>
      </c>
      <c r="B48" s="62" t="s">
        <v>3330</v>
      </c>
    </row>
    <row r="49" spans="1:2" x14ac:dyDescent="0.25">
      <c r="A49" s="62" t="s">
        <v>3331</v>
      </c>
      <c r="B49" s="62" t="s">
        <v>3332</v>
      </c>
    </row>
    <row r="50" spans="1:2" x14ac:dyDescent="0.25">
      <c r="A50" s="62" t="s">
        <v>3333</v>
      </c>
      <c r="B50" s="62" t="s">
        <v>3334</v>
      </c>
    </row>
    <row r="51" spans="1:2" x14ac:dyDescent="0.25">
      <c r="A51" s="62" t="s">
        <v>3335</v>
      </c>
      <c r="B51" s="62" t="s">
        <v>3336</v>
      </c>
    </row>
    <row r="52" spans="1:2" x14ac:dyDescent="0.25">
      <c r="A52" s="62">
        <v>4</v>
      </c>
      <c r="B52" s="26" t="s">
        <v>3319</v>
      </c>
    </row>
    <row r="53" spans="1:2" x14ac:dyDescent="0.25">
      <c r="A53" s="62">
        <v>5</v>
      </c>
      <c r="B53" s="26" t="s">
        <v>88</v>
      </c>
    </row>
    <row r="54" spans="1:2" ht="30" x14ac:dyDescent="0.25">
      <c r="A54" s="62">
        <v>7</v>
      </c>
      <c r="B54" s="26" t="s">
        <v>3320</v>
      </c>
    </row>
    <row r="55" spans="1:2" x14ac:dyDescent="0.25">
      <c r="A55" s="62">
        <v>8</v>
      </c>
      <c r="B55" s="26" t="s">
        <v>3321</v>
      </c>
    </row>
    <row r="57" spans="1:2" x14ac:dyDescent="0.25">
      <c r="A57" s="62" t="s">
        <v>3294</v>
      </c>
      <c r="B57" s="26" t="s">
        <v>3337</v>
      </c>
    </row>
    <row r="58" spans="1:2" x14ac:dyDescent="0.25">
      <c r="A58" s="62">
        <v>1</v>
      </c>
      <c r="B58" s="26" t="s">
        <v>3338</v>
      </c>
    </row>
    <row r="59" spans="1:2" ht="30" x14ac:dyDescent="0.25">
      <c r="A59" s="62">
        <v>2</v>
      </c>
      <c r="B59" s="26" t="s">
        <v>3339</v>
      </c>
    </row>
    <row r="60" spans="1:2" x14ac:dyDescent="0.25">
      <c r="A60" s="62">
        <v>3</v>
      </c>
      <c r="B60" s="26" t="s">
        <v>3340</v>
      </c>
    </row>
    <row r="61" spans="1:2" ht="30" x14ac:dyDescent="0.25">
      <c r="A61" s="62">
        <v>4</v>
      </c>
      <c r="B61" s="26" t="s">
        <v>3341</v>
      </c>
    </row>
    <row r="62" spans="1:2" x14ac:dyDescent="0.25">
      <c r="A62" s="62">
        <v>5</v>
      </c>
      <c r="B62" s="26" t="s">
        <v>3342</v>
      </c>
    </row>
    <row r="63" spans="1:2" ht="14.45" x14ac:dyDescent="0.3">
      <c r="A63" s="62">
        <v>6</v>
      </c>
      <c r="B63" s="26" t="s">
        <v>3343</v>
      </c>
    </row>
    <row r="64" spans="1:2" ht="14.45" x14ac:dyDescent="0.3">
      <c r="A64" s="62">
        <v>7</v>
      </c>
      <c r="B64" s="26" t="s">
        <v>3343</v>
      </c>
    </row>
    <row r="65" spans="1:2" ht="14.45" x14ac:dyDescent="0.3">
      <c r="A65" s="62">
        <v>8</v>
      </c>
      <c r="B65" s="26" t="s">
        <v>3289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0"/>
  <sheetViews>
    <sheetView topLeftCell="A10" workbookViewId="0">
      <selection activeCell="B55" sqref="A35:B55"/>
    </sheetView>
  </sheetViews>
  <sheetFormatPr defaultRowHeight="15" x14ac:dyDescent="0.25"/>
  <cols>
    <col min="2" max="2" width="8.140625" bestFit="1" customWidth="1"/>
    <col min="3" max="3" width="57.140625" style="7" customWidth="1"/>
    <col min="4" max="4" width="21.7109375" bestFit="1" customWidth="1"/>
    <col min="5" max="5" width="23" hidden="1" customWidth="1"/>
    <col min="6" max="6" width="10.7109375" hidden="1" customWidth="1"/>
    <col min="7" max="7" width="10.7109375" bestFit="1" customWidth="1"/>
  </cols>
  <sheetData>
    <row r="1" spans="1:7" x14ac:dyDescent="0.25">
      <c r="A1" t="s">
        <v>1292</v>
      </c>
      <c r="B1" t="s">
        <v>77</v>
      </c>
      <c r="C1" s="7" t="s">
        <v>1293</v>
      </c>
      <c r="D1" t="s">
        <v>1294</v>
      </c>
      <c r="E1" t="s">
        <v>1295</v>
      </c>
      <c r="F1" t="s">
        <v>1296</v>
      </c>
      <c r="G1" t="s">
        <v>1297</v>
      </c>
    </row>
    <row r="2" spans="1:7" ht="45" x14ac:dyDescent="0.25">
      <c r="A2" t="s">
        <v>1298</v>
      </c>
      <c r="B2" t="s">
        <v>169</v>
      </c>
      <c r="C2" s="7" t="s">
        <v>1474</v>
      </c>
      <c r="D2" t="s">
        <v>1475</v>
      </c>
      <c r="E2" t="s">
        <v>1084</v>
      </c>
      <c r="F2" t="s">
        <v>1301</v>
      </c>
      <c r="G2" s="8">
        <v>41758</v>
      </c>
    </row>
    <row r="3" spans="1:7" x14ac:dyDescent="0.25">
      <c r="A3" t="s">
        <v>1298</v>
      </c>
      <c r="B3" t="s">
        <v>78</v>
      </c>
      <c r="C3" s="7" t="s">
        <v>1866</v>
      </c>
      <c r="D3" t="s">
        <v>1867</v>
      </c>
      <c r="E3" t="s">
        <v>1868</v>
      </c>
      <c r="F3" t="s">
        <v>1301</v>
      </c>
      <c r="G3" s="8">
        <v>41758</v>
      </c>
    </row>
    <row r="4" spans="1:7" x14ac:dyDescent="0.25">
      <c r="A4" t="s">
        <v>1570</v>
      </c>
      <c r="B4" t="s">
        <v>169</v>
      </c>
      <c r="C4" s="7" t="s">
        <v>1635</v>
      </c>
      <c r="D4" t="s">
        <v>1636</v>
      </c>
      <c r="E4" t="s">
        <v>1146</v>
      </c>
      <c r="F4" t="s">
        <v>1301</v>
      </c>
      <c r="G4" s="8">
        <v>41757</v>
      </c>
    </row>
    <row r="5" spans="1:7" x14ac:dyDescent="0.25">
      <c r="A5" t="s">
        <v>1298</v>
      </c>
      <c r="B5" t="s">
        <v>78</v>
      </c>
      <c r="C5" s="7" t="s">
        <v>1818</v>
      </c>
      <c r="D5" t="s">
        <v>1819</v>
      </c>
      <c r="E5" t="s">
        <v>1173</v>
      </c>
      <c r="F5" t="s">
        <v>1301</v>
      </c>
      <c r="G5" s="8">
        <v>41737</v>
      </c>
    </row>
    <row r="6" spans="1:7" ht="30" x14ac:dyDescent="0.25">
      <c r="A6" t="s">
        <v>1298</v>
      </c>
      <c r="B6" t="s">
        <v>169</v>
      </c>
      <c r="C6" s="7" t="s">
        <v>1573</v>
      </c>
      <c r="D6" t="s">
        <v>1574</v>
      </c>
      <c r="E6" t="s">
        <v>1263</v>
      </c>
      <c r="F6" t="s">
        <v>1301</v>
      </c>
      <c r="G6" s="8">
        <v>41712</v>
      </c>
    </row>
    <row r="7" spans="1:7" ht="30" x14ac:dyDescent="0.25">
      <c r="A7" t="s">
        <v>1298</v>
      </c>
      <c r="B7" t="s">
        <v>169</v>
      </c>
      <c r="C7" s="7" t="s">
        <v>1479</v>
      </c>
      <c r="D7" t="s">
        <v>1480</v>
      </c>
      <c r="E7" t="s">
        <v>1481</v>
      </c>
      <c r="F7" t="s">
        <v>1301</v>
      </c>
      <c r="G7" s="8">
        <v>41701</v>
      </c>
    </row>
    <row r="8" spans="1:7" ht="45" x14ac:dyDescent="0.25">
      <c r="A8" t="s">
        <v>1298</v>
      </c>
      <c r="B8" t="s">
        <v>124</v>
      </c>
      <c r="C8" s="7" t="s">
        <v>1299</v>
      </c>
      <c r="D8" t="s">
        <v>1300</v>
      </c>
      <c r="E8" t="s">
        <v>1110</v>
      </c>
      <c r="F8" t="s">
        <v>1301</v>
      </c>
      <c r="G8" s="8">
        <v>41690</v>
      </c>
    </row>
    <row r="9" spans="1:7" x14ac:dyDescent="0.25">
      <c r="A9" t="s">
        <v>1298</v>
      </c>
      <c r="B9" t="s">
        <v>124</v>
      </c>
      <c r="C9" s="7" t="s">
        <v>1399</v>
      </c>
      <c r="D9" t="s">
        <v>1400</v>
      </c>
      <c r="E9" t="s">
        <v>1401</v>
      </c>
      <c r="F9" t="s">
        <v>1301</v>
      </c>
      <c r="G9" s="8">
        <v>41690</v>
      </c>
    </row>
    <row r="10" spans="1:7" ht="30" x14ac:dyDescent="0.25">
      <c r="A10" t="s">
        <v>1298</v>
      </c>
      <c r="B10" t="s">
        <v>78</v>
      </c>
      <c r="C10" s="7" t="s">
        <v>1781</v>
      </c>
      <c r="D10" t="s">
        <v>1369</v>
      </c>
      <c r="E10" t="s">
        <v>1141</v>
      </c>
      <c r="F10" t="s">
        <v>1301</v>
      </c>
      <c r="G10" s="8">
        <v>41690</v>
      </c>
    </row>
    <row r="11" spans="1:7" ht="30" x14ac:dyDescent="0.25">
      <c r="A11" t="s">
        <v>1298</v>
      </c>
      <c r="B11" t="s">
        <v>124</v>
      </c>
      <c r="C11" s="7" t="s">
        <v>1444</v>
      </c>
      <c r="D11" t="s">
        <v>1445</v>
      </c>
      <c r="E11" t="s">
        <v>1267</v>
      </c>
      <c r="F11" t="s">
        <v>1301</v>
      </c>
      <c r="G11" s="8">
        <v>41655</v>
      </c>
    </row>
    <row r="12" spans="1:7" ht="45" x14ac:dyDescent="0.25">
      <c r="A12" t="s">
        <v>1298</v>
      </c>
      <c r="B12" t="s">
        <v>169</v>
      </c>
      <c r="C12" s="7" t="s">
        <v>1547</v>
      </c>
      <c r="D12" t="s">
        <v>1548</v>
      </c>
      <c r="E12" t="s">
        <v>1210</v>
      </c>
      <c r="F12" t="s">
        <v>1301</v>
      </c>
      <c r="G12" s="8">
        <v>41655</v>
      </c>
    </row>
    <row r="13" spans="1:7" ht="30" x14ac:dyDescent="0.25">
      <c r="A13" t="s">
        <v>1570</v>
      </c>
      <c r="B13" t="s">
        <v>169</v>
      </c>
      <c r="C13" s="7" t="s">
        <v>1640</v>
      </c>
      <c r="D13" t="s">
        <v>1641</v>
      </c>
      <c r="E13" t="s">
        <v>1167</v>
      </c>
      <c r="F13" t="s">
        <v>1301</v>
      </c>
      <c r="G13" s="8">
        <v>41638</v>
      </c>
    </row>
    <row r="14" spans="1:7" x14ac:dyDescent="0.25">
      <c r="A14" t="s">
        <v>1570</v>
      </c>
      <c r="B14" t="s">
        <v>169</v>
      </c>
      <c r="C14" s="7" t="s">
        <v>1648</v>
      </c>
      <c r="D14" t="s">
        <v>1649</v>
      </c>
      <c r="E14" t="s">
        <v>1171</v>
      </c>
      <c r="F14" t="s">
        <v>1301</v>
      </c>
      <c r="G14" s="8">
        <v>41638</v>
      </c>
    </row>
    <row r="15" spans="1:7" ht="30" x14ac:dyDescent="0.25">
      <c r="A15" t="s">
        <v>1298</v>
      </c>
      <c r="B15" t="s">
        <v>124</v>
      </c>
      <c r="C15" s="7" t="s">
        <v>1402</v>
      </c>
      <c r="D15" t="s">
        <v>1403</v>
      </c>
      <c r="E15" t="s">
        <v>1401</v>
      </c>
      <c r="F15" t="s">
        <v>1301</v>
      </c>
      <c r="G15" s="8">
        <v>41610</v>
      </c>
    </row>
    <row r="16" spans="1:7" x14ac:dyDescent="0.25">
      <c r="A16" t="s">
        <v>1298</v>
      </c>
      <c r="B16" t="s">
        <v>124</v>
      </c>
      <c r="C16" s="7" t="s">
        <v>1462</v>
      </c>
      <c r="D16" t="s">
        <v>1463</v>
      </c>
      <c r="E16" t="s">
        <v>1278</v>
      </c>
      <c r="F16" t="s">
        <v>1301</v>
      </c>
      <c r="G16" s="8">
        <v>41604</v>
      </c>
    </row>
    <row r="17" spans="1:7" x14ac:dyDescent="0.25">
      <c r="A17" t="s">
        <v>1298</v>
      </c>
      <c r="B17" t="s">
        <v>78</v>
      </c>
      <c r="C17" s="7" t="s">
        <v>1913</v>
      </c>
      <c r="D17" t="s">
        <v>1914</v>
      </c>
      <c r="E17" t="s">
        <v>1284</v>
      </c>
      <c r="F17" t="s">
        <v>1301</v>
      </c>
      <c r="G17" s="8">
        <v>41599</v>
      </c>
    </row>
    <row r="18" spans="1:7" x14ac:dyDescent="0.25">
      <c r="A18" t="s">
        <v>1570</v>
      </c>
      <c r="B18" t="s">
        <v>169</v>
      </c>
      <c r="C18" s="7" t="s">
        <v>1615</v>
      </c>
      <c r="D18" t="s">
        <v>1616</v>
      </c>
      <c r="E18" t="s">
        <v>1126</v>
      </c>
      <c r="F18" t="s">
        <v>1301</v>
      </c>
      <c r="G18" s="8">
        <v>41586</v>
      </c>
    </row>
    <row r="19" spans="1:7" ht="30" x14ac:dyDescent="0.25">
      <c r="A19" t="s">
        <v>1298</v>
      </c>
      <c r="B19" t="s">
        <v>124</v>
      </c>
      <c r="C19" s="7" t="s">
        <v>1426</v>
      </c>
      <c r="D19" t="s">
        <v>1427</v>
      </c>
      <c r="E19" t="s">
        <v>1240</v>
      </c>
      <c r="F19" t="s">
        <v>1301</v>
      </c>
      <c r="G19" s="8">
        <v>41585</v>
      </c>
    </row>
    <row r="20" spans="1:7" x14ac:dyDescent="0.25">
      <c r="A20" t="s">
        <v>1298</v>
      </c>
      <c r="B20" t="s">
        <v>78</v>
      </c>
      <c r="C20" s="7" t="s">
        <v>1751</v>
      </c>
      <c r="D20" t="s">
        <v>1752</v>
      </c>
      <c r="F20" t="s">
        <v>1301</v>
      </c>
      <c r="G20" s="8">
        <v>41585</v>
      </c>
    </row>
    <row r="21" spans="1:7" x14ac:dyDescent="0.25">
      <c r="A21" t="s">
        <v>1298</v>
      </c>
      <c r="B21" t="s">
        <v>78</v>
      </c>
      <c r="C21" s="7" t="s">
        <v>1832</v>
      </c>
      <c r="D21" t="s">
        <v>1833</v>
      </c>
      <c r="E21" t="s">
        <v>1188</v>
      </c>
      <c r="F21" t="s">
        <v>1301</v>
      </c>
      <c r="G21" s="8">
        <v>41585</v>
      </c>
    </row>
    <row r="22" spans="1:7" ht="30" x14ac:dyDescent="0.25">
      <c r="A22" t="s">
        <v>1570</v>
      </c>
      <c r="B22" t="s">
        <v>169</v>
      </c>
      <c r="C22" s="7" t="s">
        <v>1702</v>
      </c>
      <c r="D22" t="s">
        <v>1703</v>
      </c>
      <c r="E22" t="s">
        <v>1236</v>
      </c>
      <c r="F22" t="s">
        <v>1301</v>
      </c>
      <c r="G22" s="8">
        <v>41575</v>
      </c>
    </row>
    <row r="23" spans="1:7" ht="45" x14ac:dyDescent="0.25">
      <c r="A23" t="s">
        <v>1298</v>
      </c>
      <c r="B23" t="s">
        <v>78</v>
      </c>
      <c r="C23" s="7" t="s">
        <v>1858</v>
      </c>
      <c r="D23" t="s">
        <v>1859</v>
      </c>
      <c r="E23" t="s">
        <v>1207</v>
      </c>
      <c r="F23" t="s">
        <v>1301</v>
      </c>
      <c r="G23" s="8">
        <v>41570</v>
      </c>
    </row>
    <row r="24" spans="1:7" ht="30" x14ac:dyDescent="0.25">
      <c r="A24" t="s">
        <v>1298</v>
      </c>
      <c r="B24" t="s">
        <v>124</v>
      </c>
      <c r="C24" s="7" t="s">
        <v>1347</v>
      </c>
      <c r="D24" t="s">
        <v>1348</v>
      </c>
      <c r="E24" t="s">
        <v>1168</v>
      </c>
      <c r="F24" t="s">
        <v>1301</v>
      </c>
      <c r="G24" s="8">
        <v>41547</v>
      </c>
    </row>
    <row r="25" spans="1:7" ht="30" x14ac:dyDescent="0.25">
      <c r="A25" t="s">
        <v>1298</v>
      </c>
      <c r="B25" t="s">
        <v>124</v>
      </c>
      <c r="C25" s="7" t="s">
        <v>1368</v>
      </c>
      <c r="D25" t="s">
        <v>1369</v>
      </c>
      <c r="E25" t="s">
        <v>1223</v>
      </c>
      <c r="F25" t="s">
        <v>1301</v>
      </c>
      <c r="G25" s="8">
        <v>41535</v>
      </c>
    </row>
    <row r="26" spans="1:7" ht="30" x14ac:dyDescent="0.25">
      <c r="A26" t="s">
        <v>1298</v>
      </c>
      <c r="B26" t="s">
        <v>78</v>
      </c>
      <c r="C26" s="7" t="s">
        <v>1915</v>
      </c>
      <c r="D26" t="s">
        <v>1916</v>
      </c>
      <c r="E26" t="s">
        <v>1284</v>
      </c>
      <c r="F26" t="s">
        <v>1301</v>
      </c>
      <c r="G26" s="8">
        <v>41523</v>
      </c>
    </row>
    <row r="27" spans="1:7" ht="30" x14ac:dyDescent="0.25">
      <c r="A27" t="s">
        <v>1298</v>
      </c>
      <c r="B27" t="s">
        <v>124</v>
      </c>
      <c r="C27" s="7" t="s">
        <v>1312</v>
      </c>
      <c r="D27" t="s">
        <v>1313</v>
      </c>
      <c r="E27" t="s">
        <v>1120</v>
      </c>
      <c r="F27" t="s">
        <v>1301</v>
      </c>
      <c r="G27" s="8">
        <v>41521</v>
      </c>
    </row>
    <row r="28" spans="1:7" x14ac:dyDescent="0.25">
      <c r="A28" t="s">
        <v>1298</v>
      </c>
      <c r="B28" t="s">
        <v>169</v>
      </c>
      <c r="C28" s="7" t="s">
        <v>1578</v>
      </c>
      <c r="D28" t="s">
        <v>1579</v>
      </c>
      <c r="E28" t="s">
        <v>1276</v>
      </c>
      <c r="F28" t="s">
        <v>1301</v>
      </c>
      <c r="G28" s="8">
        <v>41516</v>
      </c>
    </row>
    <row r="29" spans="1:7" ht="45" x14ac:dyDescent="0.25">
      <c r="A29" t="s">
        <v>1298</v>
      </c>
      <c r="B29" t="s">
        <v>124</v>
      </c>
      <c r="C29" s="7" t="s">
        <v>1370</v>
      </c>
      <c r="D29" t="s">
        <v>1371</v>
      </c>
      <c r="E29" t="s">
        <v>1223</v>
      </c>
      <c r="F29" t="s">
        <v>1301</v>
      </c>
      <c r="G29" s="8">
        <v>41513</v>
      </c>
    </row>
    <row r="30" spans="1:7" ht="30" x14ac:dyDescent="0.25">
      <c r="A30" t="s">
        <v>1298</v>
      </c>
      <c r="B30" t="s">
        <v>169</v>
      </c>
      <c r="C30" s="7" t="s">
        <v>1472</v>
      </c>
      <c r="D30" t="s">
        <v>1473</v>
      </c>
      <c r="E30" t="s">
        <v>1084</v>
      </c>
      <c r="F30" t="s">
        <v>1301</v>
      </c>
      <c r="G30" s="8">
        <v>41491</v>
      </c>
    </row>
    <row r="31" spans="1:7" ht="30" x14ac:dyDescent="0.25">
      <c r="A31" t="s">
        <v>1298</v>
      </c>
      <c r="B31" t="s">
        <v>169</v>
      </c>
      <c r="C31" s="7" t="s">
        <v>1519</v>
      </c>
      <c r="D31" t="s">
        <v>1520</v>
      </c>
      <c r="E31" t="s">
        <v>1521</v>
      </c>
      <c r="F31" t="s">
        <v>1301</v>
      </c>
      <c r="G31" s="8">
        <v>41491</v>
      </c>
    </row>
    <row r="32" spans="1:7" ht="30" x14ac:dyDescent="0.25">
      <c r="A32" t="s">
        <v>1298</v>
      </c>
      <c r="B32" t="s">
        <v>78</v>
      </c>
      <c r="C32" s="7" t="s">
        <v>1846</v>
      </c>
      <c r="D32" t="s">
        <v>1847</v>
      </c>
      <c r="E32" t="s">
        <v>1198</v>
      </c>
      <c r="F32" t="s">
        <v>1301</v>
      </c>
      <c r="G32" s="8">
        <v>41491</v>
      </c>
    </row>
    <row r="33" spans="1:7" ht="30" x14ac:dyDescent="0.25">
      <c r="A33" t="s">
        <v>1298</v>
      </c>
      <c r="B33" t="s">
        <v>124</v>
      </c>
      <c r="C33" s="7" t="s">
        <v>1374</v>
      </c>
      <c r="D33" t="s">
        <v>1375</v>
      </c>
      <c r="E33" t="s">
        <v>1376</v>
      </c>
      <c r="F33" t="s">
        <v>1301</v>
      </c>
      <c r="G33" s="8">
        <v>41488</v>
      </c>
    </row>
    <row r="34" spans="1:7" ht="30" x14ac:dyDescent="0.25">
      <c r="A34" t="s">
        <v>1570</v>
      </c>
      <c r="B34" t="s">
        <v>169</v>
      </c>
      <c r="C34" s="7" t="s">
        <v>1739</v>
      </c>
      <c r="D34" t="s">
        <v>1740</v>
      </c>
      <c r="E34" t="s">
        <v>1288</v>
      </c>
      <c r="F34" t="s">
        <v>1301</v>
      </c>
      <c r="G34" s="8">
        <v>41481</v>
      </c>
    </row>
    <row r="35" spans="1:7" ht="14.45" x14ac:dyDescent="0.3">
      <c r="A35" t="s">
        <v>1298</v>
      </c>
      <c r="B35" t="s">
        <v>169</v>
      </c>
      <c r="C35" s="7" t="s">
        <v>1549</v>
      </c>
      <c r="D35" t="s">
        <v>1550</v>
      </c>
      <c r="E35" t="s">
        <v>1210</v>
      </c>
      <c r="F35" t="s">
        <v>1301</v>
      </c>
      <c r="G35" s="8">
        <v>41452</v>
      </c>
    </row>
    <row r="36" spans="1:7" ht="28.9" x14ac:dyDescent="0.3">
      <c r="A36" t="s">
        <v>1298</v>
      </c>
      <c r="B36" t="s">
        <v>124</v>
      </c>
      <c r="C36" s="7" t="s">
        <v>1330</v>
      </c>
      <c r="D36" t="s">
        <v>1331</v>
      </c>
      <c r="E36" t="s">
        <v>1151</v>
      </c>
      <c r="F36" t="s">
        <v>1301</v>
      </c>
      <c r="G36" s="8">
        <v>41451</v>
      </c>
    </row>
    <row r="37" spans="1:7" ht="14.45" x14ac:dyDescent="0.3">
      <c r="A37" t="s">
        <v>1298</v>
      </c>
      <c r="B37" t="s">
        <v>78</v>
      </c>
      <c r="C37" s="7" t="s">
        <v>1903</v>
      </c>
      <c r="D37" t="s">
        <v>1904</v>
      </c>
      <c r="E37" t="s">
        <v>1258</v>
      </c>
      <c r="F37" t="s">
        <v>1301</v>
      </c>
      <c r="G37" s="8">
        <v>41445</v>
      </c>
    </row>
    <row r="38" spans="1:7" ht="28.9" x14ac:dyDescent="0.3">
      <c r="A38" t="s">
        <v>1298</v>
      </c>
      <c r="B38" t="s">
        <v>169</v>
      </c>
      <c r="C38" s="7" t="s">
        <v>1571</v>
      </c>
      <c r="D38" t="s">
        <v>1369</v>
      </c>
      <c r="E38" t="s">
        <v>1572</v>
      </c>
      <c r="F38" t="s">
        <v>1301</v>
      </c>
      <c r="G38" s="8">
        <v>41443</v>
      </c>
    </row>
    <row r="39" spans="1:7" ht="28.9" x14ac:dyDescent="0.3">
      <c r="A39" t="s">
        <v>1298</v>
      </c>
      <c r="B39" t="s">
        <v>124</v>
      </c>
      <c r="C39" s="7" t="s">
        <v>1314</v>
      </c>
      <c r="D39" t="s">
        <v>1315</v>
      </c>
      <c r="E39" t="s">
        <v>1120</v>
      </c>
      <c r="F39" t="s">
        <v>1301</v>
      </c>
      <c r="G39" s="8">
        <v>41424</v>
      </c>
    </row>
    <row r="40" spans="1:7" ht="28.9" x14ac:dyDescent="0.3">
      <c r="A40" t="s">
        <v>1298</v>
      </c>
      <c r="B40" t="s">
        <v>124</v>
      </c>
      <c r="C40" s="7" t="s">
        <v>1436</v>
      </c>
      <c r="D40" t="s">
        <v>1437</v>
      </c>
      <c r="E40" t="s">
        <v>1259</v>
      </c>
      <c r="F40" t="s">
        <v>1301</v>
      </c>
      <c r="G40" s="8">
        <v>41423</v>
      </c>
    </row>
    <row r="41" spans="1:7" ht="28.9" x14ac:dyDescent="0.3">
      <c r="A41" t="s">
        <v>1570</v>
      </c>
      <c r="B41" t="s">
        <v>169</v>
      </c>
      <c r="C41" s="7" t="s">
        <v>1637</v>
      </c>
      <c r="D41" t="s">
        <v>1638</v>
      </c>
      <c r="E41" t="s">
        <v>1639</v>
      </c>
      <c r="F41" t="s">
        <v>1301</v>
      </c>
      <c r="G41" s="8">
        <v>41423</v>
      </c>
    </row>
    <row r="42" spans="1:7" ht="28.9" x14ac:dyDescent="0.3">
      <c r="A42" t="s">
        <v>1298</v>
      </c>
      <c r="B42" t="s">
        <v>78</v>
      </c>
      <c r="C42" s="7" t="s">
        <v>1760</v>
      </c>
      <c r="D42" t="s">
        <v>1331</v>
      </c>
      <c r="E42" t="s">
        <v>1098</v>
      </c>
      <c r="F42" t="s">
        <v>1301</v>
      </c>
      <c r="G42" s="8">
        <v>41407</v>
      </c>
    </row>
    <row r="43" spans="1:7" ht="28.9" x14ac:dyDescent="0.3">
      <c r="A43" t="s">
        <v>1298</v>
      </c>
      <c r="B43" t="s">
        <v>78</v>
      </c>
      <c r="C43" s="7" t="s">
        <v>1909</v>
      </c>
      <c r="D43" t="s">
        <v>1369</v>
      </c>
      <c r="E43" t="s">
        <v>1910</v>
      </c>
      <c r="F43" t="s">
        <v>1301</v>
      </c>
      <c r="G43" s="8">
        <v>41394</v>
      </c>
    </row>
    <row r="44" spans="1:7" ht="28.9" x14ac:dyDescent="0.3">
      <c r="A44" t="s">
        <v>1298</v>
      </c>
      <c r="B44" t="s">
        <v>78</v>
      </c>
      <c r="C44" s="7" t="s">
        <v>1802</v>
      </c>
      <c r="D44" t="s">
        <v>1803</v>
      </c>
      <c r="E44" t="s">
        <v>1801</v>
      </c>
      <c r="F44" t="s">
        <v>1301</v>
      </c>
      <c r="G44" s="8">
        <v>41393</v>
      </c>
    </row>
    <row r="45" spans="1:7" ht="28.9" x14ac:dyDescent="0.3">
      <c r="A45" t="s">
        <v>1298</v>
      </c>
      <c r="B45" t="s">
        <v>124</v>
      </c>
      <c r="C45" s="7" t="s">
        <v>1326</v>
      </c>
      <c r="D45" t="s">
        <v>1327</v>
      </c>
      <c r="E45" t="s">
        <v>1150</v>
      </c>
      <c r="F45" t="s">
        <v>1301</v>
      </c>
      <c r="G45" s="8">
        <v>41388</v>
      </c>
    </row>
    <row r="46" spans="1:7" ht="28.9" x14ac:dyDescent="0.3">
      <c r="A46" t="s">
        <v>1298</v>
      </c>
      <c r="B46" t="s">
        <v>124</v>
      </c>
      <c r="C46" s="7" t="s">
        <v>1320</v>
      </c>
      <c r="D46" t="s">
        <v>1321</v>
      </c>
      <c r="E46" t="s">
        <v>1131</v>
      </c>
      <c r="F46" t="s">
        <v>1301</v>
      </c>
      <c r="G46" s="8">
        <v>41380</v>
      </c>
    </row>
    <row r="47" spans="1:7" ht="14.45" x14ac:dyDescent="0.3">
      <c r="A47" t="s">
        <v>1570</v>
      </c>
      <c r="B47" t="s">
        <v>169</v>
      </c>
      <c r="C47" s="7" t="s">
        <v>1683</v>
      </c>
      <c r="D47" t="s">
        <v>1684</v>
      </c>
      <c r="E47" t="s">
        <v>1206</v>
      </c>
      <c r="F47" t="s">
        <v>1301</v>
      </c>
      <c r="G47" s="8">
        <v>41368</v>
      </c>
    </row>
    <row r="48" spans="1:7" ht="14.45" x14ac:dyDescent="0.3">
      <c r="A48" t="s">
        <v>1298</v>
      </c>
      <c r="B48" t="s">
        <v>78</v>
      </c>
      <c r="C48" s="7" t="s">
        <v>1800</v>
      </c>
      <c r="D48" t="s">
        <v>1331</v>
      </c>
      <c r="E48" t="s">
        <v>1801</v>
      </c>
      <c r="F48" t="s">
        <v>1301</v>
      </c>
      <c r="G48" s="8">
        <v>41368</v>
      </c>
    </row>
    <row r="49" spans="1:7" ht="14.45" x14ac:dyDescent="0.3">
      <c r="A49" t="s">
        <v>1298</v>
      </c>
      <c r="B49" t="s">
        <v>124</v>
      </c>
      <c r="C49" s="7" t="s">
        <v>1404</v>
      </c>
      <c r="D49" t="s">
        <v>1405</v>
      </c>
      <c r="E49" t="s">
        <v>1401</v>
      </c>
      <c r="F49" t="s">
        <v>1301</v>
      </c>
      <c r="G49" s="8">
        <v>41348</v>
      </c>
    </row>
    <row r="50" spans="1:7" ht="28.9" x14ac:dyDescent="0.3">
      <c r="A50" t="s">
        <v>1298</v>
      </c>
      <c r="B50" t="s">
        <v>124</v>
      </c>
      <c r="C50" s="7" t="s">
        <v>1363</v>
      </c>
      <c r="D50" t="s">
        <v>1364</v>
      </c>
      <c r="E50" t="s">
        <v>1365</v>
      </c>
      <c r="F50" t="s">
        <v>1301</v>
      </c>
      <c r="G50" s="8">
        <v>41325</v>
      </c>
    </row>
    <row r="51" spans="1:7" ht="28.9" x14ac:dyDescent="0.3">
      <c r="A51" t="s">
        <v>1298</v>
      </c>
      <c r="B51" t="s">
        <v>78</v>
      </c>
      <c r="C51" s="7" t="s">
        <v>1782</v>
      </c>
      <c r="D51" t="s">
        <v>1369</v>
      </c>
      <c r="E51" t="s">
        <v>1145</v>
      </c>
      <c r="F51" t="s">
        <v>1301</v>
      </c>
      <c r="G51" s="8">
        <v>41325</v>
      </c>
    </row>
    <row r="52" spans="1:7" ht="14.45" x14ac:dyDescent="0.3">
      <c r="A52" t="s">
        <v>1570</v>
      </c>
      <c r="B52" t="s">
        <v>169</v>
      </c>
      <c r="C52" s="7" t="s">
        <v>1741</v>
      </c>
      <c r="D52" t="s">
        <v>1742</v>
      </c>
      <c r="E52" t="s">
        <v>1288</v>
      </c>
      <c r="F52" t="s">
        <v>1301</v>
      </c>
      <c r="G52" s="8">
        <v>41316</v>
      </c>
    </row>
    <row r="53" spans="1:7" ht="14.45" x14ac:dyDescent="0.3">
      <c r="A53" t="s">
        <v>1570</v>
      </c>
      <c r="B53" t="s">
        <v>169</v>
      </c>
      <c r="C53" s="7" t="s">
        <v>1732</v>
      </c>
      <c r="D53" t="s">
        <v>1733</v>
      </c>
      <c r="E53" t="s">
        <v>1276</v>
      </c>
      <c r="F53" t="s">
        <v>1301</v>
      </c>
      <c r="G53" s="8">
        <v>41311</v>
      </c>
    </row>
    <row r="54" spans="1:7" ht="28.9" x14ac:dyDescent="0.3">
      <c r="A54" t="s">
        <v>1570</v>
      </c>
      <c r="B54" t="s">
        <v>169</v>
      </c>
      <c r="C54" s="7" t="s">
        <v>1672</v>
      </c>
      <c r="D54" t="s">
        <v>1673</v>
      </c>
      <c r="E54" t="s">
        <v>1191</v>
      </c>
      <c r="F54" t="s">
        <v>1301</v>
      </c>
      <c r="G54" s="8">
        <v>41309</v>
      </c>
    </row>
    <row r="55" spans="1:7" ht="28.9" x14ac:dyDescent="0.3">
      <c r="A55" t="s">
        <v>1298</v>
      </c>
      <c r="B55" t="s">
        <v>78</v>
      </c>
      <c r="C55" s="7" t="s">
        <v>1920</v>
      </c>
      <c r="D55" t="s">
        <v>1921</v>
      </c>
      <c r="E55" t="s">
        <v>1922</v>
      </c>
      <c r="F55" t="s">
        <v>1301</v>
      </c>
      <c r="G55" s="8">
        <v>41309</v>
      </c>
    </row>
    <row r="56" spans="1:7" ht="14.45" x14ac:dyDescent="0.3">
      <c r="A56" t="s">
        <v>1298</v>
      </c>
      <c r="B56" t="s">
        <v>78</v>
      </c>
      <c r="C56" s="7" t="s">
        <v>1755</v>
      </c>
      <c r="D56" t="s">
        <v>1756</v>
      </c>
      <c r="E56" t="s">
        <v>1085</v>
      </c>
      <c r="F56" t="s">
        <v>1301</v>
      </c>
      <c r="G56" s="8">
        <v>41304</v>
      </c>
    </row>
    <row r="57" spans="1:7" ht="28.9" x14ac:dyDescent="0.3">
      <c r="A57" t="s">
        <v>1298</v>
      </c>
      <c r="B57" t="s">
        <v>169</v>
      </c>
      <c r="C57" s="7" t="s">
        <v>1555</v>
      </c>
      <c r="D57" t="s">
        <v>1556</v>
      </c>
      <c r="E57" t="s">
        <v>1218</v>
      </c>
      <c r="F57" t="s">
        <v>1301</v>
      </c>
      <c r="G57" s="8">
        <v>41289</v>
      </c>
    </row>
    <row r="58" spans="1:7" ht="28.9" x14ac:dyDescent="0.3">
      <c r="A58" t="s">
        <v>1298</v>
      </c>
      <c r="B58" t="s">
        <v>124</v>
      </c>
      <c r="C58" s="7" t="s">
        <v>1316</v>
      </c>
      <c r="D58" t="s">
        <v>1317</v>
      </c>
      <c r="E58" t="s">
        <v>1120</v>
      </c>
      <c r="F58" t="s">
        <v>1301</v>
      </c>
      <c r="G58" s="8">
        <v>41284</v>
      </c>
    </row>
    <row r="59" spans="1:7" ht="28.9" x14ac:dyDescent="0.3">
      <c r="A59" t="s">
        <v>1298</v>
      </c>
      <c r="B59" t="s">
        <v>124</v>
      </c>
      <c r="C59" s="7" t="s">
        <v>1377</v>
      </c>
      <c r="D59" t="s">
        <v>1378</v>
      </c>
      <c r="E59" t="s">
        <v>1376</v>
      </c>
      <c r="F59" t="s">
        <v>1301</v>
      </c>
      <c r="G59" s="8">
        <v>41274</v>
      </c>
    </row>
    <row r="60" spans="1:7" ht="14.45" x14ac:dyDescent="0.3">
      <c r="A60" t="s">
        <v>1570</v>
      </c>
      <c r="B60" t="s">
        <v>169</v>
      </c>
      <c r="C60" s="7" t="s">
        <v>1623</v>
      </c>
      <c r="D60" t="s">
        <v>1624</v>
      </c>
      <c r="E60" t="s">
        <v>1506</v>
      </c>
      <c r="F60" t="s">
        <v>1301</v>
      </c>
      <c r="G60" s="8">
        <v>41274</v>
      </c>
    </row>
    <row r="61" spans="1:7" ht="28.9" x14ac:dyDescent="0.3">
      <c r="A61" t="s">
        <v>1298</v>
      </c>
      <c r="B61" t="s">
        <v>124</v>
      </c>
      <c r="C61" s="7" t="s">
        <v>1357</v>
      </c>
      <c r="D61" t="s">
        <v>1358</v>
      </c>
      <c r="E61" t="s">
        <v>1193</v>
      </c>
      <c r="F61" t="s">
        <v>1301</v>
      </c>
      <c r="G61" s="8">
        <v>41270</v>
      </c>
    </row>
    <row r="62" spans="1:7" ht="28.9" x14ac:dyDescent="0.3">
      <c r="A62" t="s">
        <v>1298</v>
      </c>
      <c r="B62" t="s">
        <v>169</v>
      </c>
      <c r="C62" s="7" t="s">
        <v>1515</v>
      </c>
      <c r="D62" t="s">
        <v>1516</v>
      </c>
      <c r="E62" t="s">
        <v>1143</v>
      </c>
      <c r="F62" t="s">
        <v>1301</v>
      </c>
      <c r="G62" s="8">
        <v>41263</v>
      </c>
    </row>
    <row r="63" spans="1:7" ht="14.45" x14ac:dyDescent="0.3">
      <c r="A63" t="s">
        <v>1298</v>
      </c>
      <c r="B63" t="s">
        <v>78</v>
      </c>
      <c r="C63" s="7" t="s">
        <v>1832</v>
      </c>
      <c r="D63" t="s">
        <v>1817</v>
      </c>
      <c r="E63" t="s">
        <v>1188</v>
      </c>
      <c r="F63" t="s">
        <v>1301</v>
      </c>
      <c r="G63" s="8">
        <v>41256</v>
      </c>
    </row>
    <row r="64" spans="1:7" ht="28.9" x14ac:dyDescent="0.3">
      <c r="A64" t="s">
        <v>1298</v>
      </c>
      <c r="B64" t="s">
        <v>124</v>
      </c>
      <c r="C64" s="7" t="s">
        <v>1456</v>
      </c>
      <c r="D64" t="s">
        <v>1369</v>
      </c>
      <c r="E64" t="s">
        <v>1457</v>
      </c>
      <c r="F64" t="s">
        <v>1301</v>
      </c>
      <c r="G64" s="8">
        <v>41241</v>
      </c>
    </row>
    <row r="65" spans="1:7" ht="28.9" x14ac:dyDescent="0.3">
      <c r="A65" t="s">
        <v>1298</v>
      </c>
      <c r="B65" t="s">
        <v>169</v>
      </c>
      <c r="C65" s="7" t="s">
        <v>1511</v>
      </c>
      <c r="D65" t="s">
        <v>1512</v>
      </c>
      <c r="E65" t="s">
        <v>1142</v>
      </c>
      <c r="F65" t="s">
        <v>1301</v>
      </c>
      <c r="G65" s="8">
        <v>41240</v>
      </c>
    </row>
    <row r="66" spans="1:7" ht="14.45" x14ac:dyDescent="0.3">
      <c r="A66" t="s">
        <v>1298</v>
      </c>
      <c r="B66" t="s">
        <v>78</v>
      </c>
      <c r="C66" s="7" t="s">
        <v>1753</v>
      </c>
      <c r="D66" t="s">
        <v>1754</v>
      </c>
      <c r="F66" t="s">
        <v>1301</v>
      </c>
      <c r="G66" s="8">
        <v>41229</v>
      </c>
    </row>
    <row r="67" spans="1:7" ht="14.45" x14ac:dyDescent="0.3">
      <c r="A67" t="s">
        <v>1298</v>
      </c>
      <c r="B67" t="s">
        <v>78</v>
      </c>
      <c r="C67" s="7" t="s">
        <v>1890</v>
      </c>
      <c r="D67" t="s">
        <v>1891</v>
      </c>
      <c r="E67" t="s">
        <v>1245</v>
      </c>
      <c r="F67" t="s">
        <v>1301</v>
      </c>
      <c r="G67" s="8">
        <v>41226</v>
      </c>
    </row>
    <row r="68" spans="1:7" ht="28.9" x14ac:dyDescent="0.3">
      <c r="A68" t="s">
        <v>1298</v>
      </c>
      <c r="B68" t="s">
        <v>124</v>
      </c>
      <c r="C68" s="7" t="s">
        <v>1464</v>
      </c>
      <c r="D68" t="s">
        <v>1465</v>
      </c>
      <c r="E68" t="s">
        <v>1278</v>
      </c>
      <c r="F68" t="s">
        <v>1301</v>
      </c>
      <c r="G68" s="8">
        <v>41221</v>
      </c>
    </row>
    <row r="69" spans="1:7" ht="28.9" x14ac:dyDescent="0.3">
      <c r="A69" t="s">
        <v>1298</v>
      </c>
      <c r="B69" t="s">
        <v>78</v>
      </c>
      <c r="C69" s="7" t="s">
        <v>1907</v>
      </c>
      <c r="D69" t="s">
        <v>1908</v>
      </c>
      <c r="E69" t="s">
        <v>1277</v>
      </c>
      <c r="F69" t="s">
        <v>1301</v>
      </c>
      <c r="G69" s="8">
        <v>41213</v>
      </c>
    </row>
    <row r="70" spans="1:7" ht="14.45" x14ac:dyDescent="0.3">
      <c r="A70" t="s">
        <v>1570</v>
      </c>
      <c r="B70" t="s">
        <v>169</v>
      </c>
      <c r="C70" s="7" t="s">
        <v>1674</v>
      </c>
      <c r="D70" t="s">
        <v>1675</v>
      </c>
      <c r="E70" t="s">
        <v>1199</v>
      </c>
      <c r="F70" t="s">
        <v>1301</v>
      </c>
      <c r="G70" s="8">
        <v>41205</v>
      </c>
    </row>
    <row r="71" spans="1:7" ht="28.9" x14ac:dyDescent="0.3">
      <c r="A71" t="s">
        <v>1298</v>
      </c>
      <c r="B71" t="s">
        <v>124</v>
      </c>
      <c r="C71" s="7" t="s">
        <v>1336</v>
      </c>
      <c r="D71" t="s">
        <v>1337</v>
      </c>
      <c r="E71" t="s">
        <v>1338</v>
      </c>
      <c r="F71" t="s">
        <v>1301</v>
      </c>
      <c r="G71" s="8">
        <v>41173</v>
      </c>
    </row>
    <row r="72" spans="1:7" ht="28.9" x14ac:dyDescent="0.3">
      <c r="A72" t="s">
        <v>1298</v>
      </c>
      <c r="B72" t="s">
        <v>78</v>
      </c>
      <c r="C72" s="7" t="s">
        <v>1830</v>
      </c>
      <c r="D72" t="s">
        <v>1831</v>
      </c>
      <c r="E72" t="s">
        <v>1181</v>
      </c>
      <c r="F72" t="s">
        <v>1301</v>
      </c>
      <c r="G72" s="8">
        <v>41173</v>
      </c>
    </row>
    <row r="73" spans="1:7" ht="28.9" x14ac:dyDescent="0.3">
      <c r="A73" t="s">
        <v>1298</v>
      </c>
      <c r="B73" t="s">
        <v>124</v>
      </c>
      <c r="C73" s="7" t="s">
        <v>1318</v>
      </c>
      <c r="D73" t="s">
        <v>1319</v>
      </c>
      <c r="E73" t="s">
        <v>1120</v>
      </c>
      <c r="F73" t="s">
        <v>1301</v>
      </c>
      <c r="G73" s="8">
        <v>41157</v>
      </c>
    </row>
    <row r="74" spans="1:7" ht="28.9" x14ac:dyDescent="0.3">
      <c r="A74" t="s">
        <v>1298</v>
      </c>
      <c r="B74" t="s">
        <v>78</v>
      </c>
      <c r="C74" s="7" t="s">
        <v>1897</v>
      </c>
      <c r="D74" t="s">
        <v>1898</v>
      </c>
      <c r="E74" t="s">
        <v>1250</v>
      </c>
      <c r="F74" t="s">
        <v>1301</v>
      </c>
      <c r="G74" s="8">
        <v>41156</v>
      </c>
    </row>
    <row r="75" spans="1:7" ht="14.45" x14ac:dyDescent="0.3">
      <c r="A75" t="s">
        <v>1298</v>
      </c>
      <c r="B75" t="s">
        <v>124</v>
      </c>
      <c r="C75" s="7" t="s">
        <v>1458</v>
      </c>
      <c r="D75" t="s">
        <v>1459</v>
      </c>
      <c r="E75" t="s">
        <v>1457</v>
      </c>
      <c r="F75" t="s">
        <v>1301</v>
      </c>
      <c r="G75" s="8">
        <v>41152</v>
      </c>
    </row>
    <row r="76" spans="1:7" ht="28.9" x14ac:dyDescent="0.3">
      <c r="A76" t="s">
        <v>1298</v>
      </c>
      <c r="B76" t="s">
        <v>124</v>
      </c>
      <c r="C76" s="7" t="s">
        <v>1349</v>
      </c>
      <c r="D76" t="s">
        <v>1350</v>
      </c>
      <c r="E76" t="s">
        <v>1190</v>
      </c>
      <c r="F76" t="s">
        <v>1301</v>
      </c>
      <c r="G76" s="8">
        <v>41144</v>
      </c>
    </row>
    <row r="77" spans="1:7" ht="14.45" x14ac:dyDescent="0.3">
      <c r="A77" t="s">
        <v>1298</v>
      </c>
      <c r="B77" t="s">
        <v>78</v>
      </c>
      <c r="C77" s="7" t="s">
        <v>1881</v>
      </c>
      <c r="D77" t="s">
        <v>1882</v>
      </c>
      <c r="E77" t="s">
        <v>1230</v>
      </c>
      <c r="F77" t="s">
        <v>1301</v>
      </c>
      <c r="G77" s="8">
        <v>41143</v>
      </c>
    </row>
    <row r="78" spans="1:7" ht="28.9" x14ac:dyDescent="0.3">
      <c r="A78" t="s">
        <v>1298</v>
      </c>
      <c r="B78" t="s">
        <v>124</v>
      </c>
      <c r="C78" s="7" t="s">
        <v>1332</v>
      </c>
      <c r="D78" t="s">
        <v>1333</v>
      </c>
      <c r="E78" t="s">
        <v>1156</v>
      </c>
      <c r="F78" t="s">
        <v>1301</v>
      </c>
      <c r="G78" s="8">
        <v>41136</v>
      </c>
    </row>
    <row r="79" spans="1:7" ht="28.9" x14ac:dyDescent="0.3">
      <c r="A79" t="s">
        <v>1298</v>
      </c>
      <c r="B79" t="s">
        <v>169</v>
      </c>
      <c r="C79" s="7" t="s">
        <v>1580</v>
      </c>
      <c r="D79" t="s">
        <v>1581</v>
      </c>
      <c r="E79" t="s">
        <v>1582</v>
      </c>
      <c r="F79" t="s">
        <v>1301</v>
      </c>
      <c r="G79" s="8">
        <v>41130</v>
      </c>
    </row>
    <row r="80" spans="1:7" ht="28.9" x14ac:dyDescent="0.3">
      <c r="A80" t="s">
        <v>1570</v>
      </c>
      <c r="B80" t="s">
        <v>169</v>
      </c>
      <c r="C80" s="7" t="s">
        <v>1627</v>
      </c>
      <c r="D80" t="s">
        <v>1628</v>
      </c>
      <c r="E80" t="s">
        <v>1146</v>
      </c>
      <c r="F80" t="s">
        <v>1301</v>
      </c>
      <c r="G80" s="8">
        <v>41130</v>
      </c>
    </row>
    <row r="81" spans="1:7" ht="28.9" x14ac:dyDescent="0.3">
      <c r="A81" t="s">
        <v>1298</v>
      </c>
      <c r="B81" t="s">
        <v>169</v>
      </c>
      <c r="C81" s="7" t="s">
        <v>1535</v>
      </c>
      <c r="D81" t="s">
        <v>1536</v>
      </c>
      <c r="E81" t="s">
        <v>1537</v>
      </c>
      <c r="F81" t="s">
        <v>1301</v>
      </c>
      <c r="G81" s="8">
        <v>41108</v>
      </c>
    </row>
    <row r="82" spans="1:7" ht="14.45" x14ac:dyDescent="0.3">
      <c r="A82" t="s">
        <v>1298</v>
      </c>
      <c r="B82" t="s">
        <v>169</v>
      </c>
      <c r="C82" s="7" t="s">
        <v>1564</v>
      </c>
      <c r="D82" t="s">
        <v>1565</v>
      </c>
      <c r="E82" t="s">
        <v>1241</v>
      </c>
      <c r="F82" t="s">
        <v>1301</v>
      </c>
      <c r="G82" s="8">
        <v>41099</v>
      </c>
    </row>
    <row r="83" spans="1:7" ht="14.45" x14ac:dyDescent="0.3">
      <c r="A83" t="s">
        <v>1298</v>
      </c>
      <c r="B83" t="s">
        <v>169</v>
      </c>
      <c r="C83" s="7" t="s">
        <v>1569</v>
      </c>
      <c r="D83" t="s">
        <v>1570</v>
      </c>
      <c r="E83" t="s">
        <v>1247</v>
      </c>
      <c r="F83" t="s">
        <v>1301</v>
      </c>
      <c r="G83" s="8">
        <v>41099</v>
      </c>
    </row>
    <row r="84" spans="1:7" ht="28.9" x14ac:dyDescent="0.3">
      <c r="A84" t="s">
        <v>1298</v>
      </c>
      <c r="B84" t="s">
        <v>78</v>
      </c>
      <c r="C84" s="7" t="s">
        <v>1852</v>
      </c>
      <c r="D84" t="s">
        <v>1853</v>
      </c>
      <c r="E84" t="s">
        <v>1201</v>
      </c>
      <c r="F84" t="s">
        <v>1301</v>
      </c>
      <c r="G84" s="8">
        <v>41096</v>
      </c>
    </row>
    <row r="85" spans="1:7" ht="28.9" x14ac:dyDescent="0.3">
      <c r="A85" t="s">
        <v>1570</v>
      </c>
      <c r="B85" t="s">
        <v>169</v>
      </c>
      <c r="C85" s="7" t="s">
        <v>1743</v>
      </c>
      <c r="D85" t="s">
        <v>1744</v>
      </c>
      <c r="E85" t="s">
        <v>1288</v>
      </c>
      <c r="F85" t="s">
        <v>1301</v>
      </c>
      <c r="G85" s="8">
        <v>41093</v>
      </c>
    </row>
    <row r="86" spans="1:7" ht="28.9" x14ac:dyDescent="0.3">
      <c r="A86" t="s">
        <v>1298</v>
      </c>
      <c r="B86" t="s">
        <v>169</v>
      </c>
      <c r="C86" s="7" t="s">
        <v>1504</v>
      </c>
      <c r="D86" t="s">
        <v>1505</v>
      </c>
      <c r="E86" t="s">
        <v>1506</v>
      </c>
      <c r="F86" t="s">
        <v>1301</v>
      </c>
      <c r="G86" s="8">
        <v>41080</v>
      </c>
    </row>
    <row r="87" spans="1:7" ht="28.9" x14ac:dyDescent="0.3">
      <c r="A87" t="s">
        <v>1570</v>
      </c>
      <c r="B87" t="s">
        <v>169</v>
      </c>
      <c r="C87" s="7" t="s">
        <v>1652</v>
      </c>
      <c r="D87" t="s">
        <v>1653</v>
      </c>
      <c r="E87" t="s">
        <v>1654</v>
      </c>
      <c r="F87" t="s">
        <v>1301</v>
      </c>
      <c r="G87" s="8">
        <v>41079</v>
      </c>
    </row>
    <row r="88" spans="1:7" ht="14.45" x14ac:dyDescent="0.3">
      <c r="A88" t="s">
        <v>1298</v>
      </c>
      <c r="B88" t="s">
        <v>169</v>
      </c>
      <c r="C88" s="7" t="s">
        <v>1575</v>
      </c>
      <c r="D88" t="s">
        <v>1576</v>
      </c>
      <c r="E88" t="s">
        <v>1263</v>
      </c>
      <c r="F88" t="s">
        <v>1301</v>
      </c>
      <c r="G88" s="8">
        <v>41059</v>
      </c>
    </row>
    <row r="89" spans="1:7" ht="43.15" x14ac:dyDescent="0.3">
      <c r="A89" t="s">
        <v>1298</v>
      </c>
      <c r="B89" t="s">
        <v>169</v>
      </c>
      <c r="C89" s="7" t="s">
        <v>1590</v>
      </c>
      <c r="D89" t="s">
        <v>1591</v>
      </c>
      <c r="E89" t="s">
        <v>1592</v>
      </c>
      <c r="F89" t="s">
        <v>1301</v>
      </c>
      <c r="G89" s="8">
        <v>41051</v>
      </c>
    </row>
    <row r="90" spans="1:7" ht="28.9" x14ac:dyDescent="0.3">
      <c r="A90" t="s">
        <v>1570</v>
      </c>
      <c r="B90" t="s">
        <v>169</v>
      </c>
      <c r="C90" s="7" t="s">
        <v>1718</v>
      </c>
      <c r="D90" t="s">
        <v>1719</v>
      </c>
      <c r="E90" t="s">
        <v>1254</v>
      </c>
      <c r="F90" t="s">
        <v>1301</v>
      </c>
      <c r="G90" s="8">
        <v>41051</v>
      </c>
    </row>
    <row r="91" spans="1:7" ht="28.9" x14ac:dyDescent="0.3">
      <c r="A91" t="s">
        <v>1298</v>
      </c>
      <c r="B91" t="s">
        <v>124</v>
      </c>
      <c r="C91" s="7" t="s">
        <v>1310</v>
      </c>
      <c r="D91" t="s">
        <v>1311</v>
      </c>
      <c r="E91" t="s">
        <v>1114</v>
      </c>
      <c r="F91" t="s">
        <v>1301</v>
      </c>
      <c r="G91" s="8">
        <v>41045</v>
      </c>
    </row>
    <row r="92" spans="1:7" ht="14.45" x14ac:dyDescent="0.3">
      <c r="A92" t="s">
        <v>1298</v>
      </c>
      <c r="B92" t="s">
        <v>78</v>
      </c>
      <c r="C92" s="7" t="s">
        <v>1759</v>
      </c>
      <c r="D92" t="s">
        <v>1369</v>
      </c>
      <c r="E92" t="s">
        <v>1094</v>
      </c>
      <c r="F92" t="s">
        <v>1301</v>
      </c>
      <c r="G92" s="8">
        <v>41045</v>
      </c>
    </row>
    <row r="93" spans="1:7" ht="28.9" x14ac:dyDescent="0.3">
      <c r="A93" t="s">
        <v>1298</v>
      </c>
      <c r="B93" t="s">
        <v>124</v>
      </c>
      <c r="C93" s="7" t="s">
        <v>1428</v>
      </c>
      <c r="D93" t="s">
        <v>1429</v>
      </c>
      <c r="E93" t="s">
        <v>1242</v>
      </c>
      <c r="F93" t="s">
        <v>1301</v>
      </c>
      <c r="G93" s="8">
        <v>41017</v>
      </c>
    </row>
    <row r="94" spans="1:7" ht="28.9" x14ac:dyDescent="0.3">
      <c r="A94" t="s">
        <v>1298</v>
      </c>
      <c r="B94" t="s">
        <v>124</v>
      </c>
      <c r="C94" s="7" t="s">
        <v>1440</v>
      </c>
      <c r="D94" t="s">
        <v>1441</v>
      </c>
      <c r="E94" t="s">
        <v>1266</v>
      </c>
      <c r="F94" t="s">
        <v>1301</v>
      </c>
      <c r="G94" s="8">
        <v>41008</v>
      </c>
    </row>
    <row r="95" spans="1:7" ht="14.45" x14ac:dyDescent="0.3">
      <c r="A95" t="s">
        <v>1298</v>
      </c>
      <c r="B95" t="s">
        <v>124</v>
      </c>
      <c r="C95" s="7" t="s">
        <v>1406</v>
      </c>
      <c r="D95" t="s">
        <v>1407</v>
      </c>
      <c r="E95" t="s">
        <v>1401</v>
      </c>
      <c r="F95" t="s">
        <v>1301</v>
      </c>
      <c r="G95" s="8">
        <v>40987</v>
      </c>
    </row>
    <row r="96" spans="1:7" ht="43.15" x14ac:dyDescent="0.3">
      <c r="A96" t="s">
        <v>1298</v>
      </c>
      <c r="B96" t="s">
        <v>78</v>
      </c>
      <c r="C96" s="7" t="s">
        <v>1762</v>
      </c>
      <c r="D96" t="s">
        <v>1763</v>
      </c>
      <c r="E96" t="s">
        <v>1764</v>
      </c>
      <c r="F96" t="s">
        <v>1301</v>
      </c>
      <c r="G96" s="8">
        <v>40982</v>
      </c>
    </row>
    <row r="97" spans="1:7" ht="14.45" x14ac:dyDescent="0.3">
      <c r="A97" t="s">
        <v>1298</v>
      </c>
      <c r="B97" t="s">
        <v>78</v>
      </c>
      <c r="C97" s="7" t="s">
        <v>1883</v>
      </c>
      <c r="D97" t="s">
        <v>1884</v>
      </c>
      <c r="E97" t="s">
        <v>1234</v>
      </c>
      <c r="F97" t="s">
        <v>1301</v>
      </c>
      <c r="G97" s="8">
        <v>40982</v>
      </c>
    </row>
    <row r="98" spans="1:7" ht="14.45" x14ac:dyDescent="0.3">
      <c r="A98" t="s">
        <v>1298</v>
      </c>
      <c r="B98" t="s">
        <v>78</v>
      </c>
      <c r="C98" s="7" t="s">
        <v>1869</v>
      </c>
      <c r="D98" t="s">
        <v>1870</v>
      </c>
      <c r="E98" t="s">
        <v>1225</v>
      </c>
      <c r="F98" t="s">
        <v>1301</v>
      </c>
      <c r="G98" s="8">
        <v>40961</v>
      </c>
    </row>
    <row r="99" spans="1:7" ht="28.9" x14ac:dyDescent="0.3">
      <c r="A99" t="s">
        <v>1298</v>
      </c>
      <c r="B99" t="s">
        <v>78</v>
      </c>
      <c r="C99" s="7" t="s">
        <v>1856</v>
      </c>
      <c r="D99" t="s">
        <v>1857</v>
      </c>
      <c r="E99" t="s">
        <v>1204</v>
      </c>
      <c r="F99" t="s">
        <v>1301</v>
      </c>
      <c r="G99" s="8">
        <v>40953</v>
      </c>
    </row>
    <row r="100" spans="1:7" ht="14.45" x14ac:dyDescent="0.3">
      <c r="A100" t="s">
        <v>1570</v>
      </c>
      <c r="B100" t="s">
        <v>169</v>
      </c>
      <c r="C100" s="7" t="s">
        <v>1629</v>
      </c>
      <c r="D100" t="s">
        <v>1630</v>
      </c>
      <c r="E100" t="s">
        <v>1146</v>
      </c>
      <c r="F100" t="s">
        <v>1301</v>
      </c>
      <c r="G100" s="8">
        <v>40946</v>
      </c>
    </row>
    <row r="101" spans="1:7" ht="28.9" x14ac:dyDescent="0.3">
      <c r="A101" t="s">
        <v>1298</v>
      </c>
      <c r="B101" t="s">
        <v>78</v>
      </c>
      <c r="C101" s="7" t="s">
        <v>1917</v>
      </c>
      <c r="D101" t="s">
        <v>1918</v>
      </c>
      <c r="E101" t="s">
        <v>1919</v>
      </c>
      <c r="F101" t="s">
        <v>1301</v>
      </c>
      <c r="G101" s="8">
        <v>40945</v>
      </c>
    </row>
    <row r="102" spans="1:7" ht="28.9" x14ac:dyDescent="0.3">
      <c r="A102" t="s">
        <v>1570</v>
      </c>
      <c r="B102" t="s">
        <v>169</v>
      </c>
      <c r="C102" s="7" t="s">
        <v>1734</v>
      </c>
      <c r="E102" t="s">
        <v>1276</v>
      </c>
      <c r="F102" t="s">
        <v>1301</v>
      </c>
      <c r="G102" s="8">
        <v>40932</v>
      </c>
    </row>
    <row r="103" spans="1:7" ht="28.9" x14ac:dyDescent="0.3">
      <c r="A103" t="s">
        <v>1298</v>
      </c>
      <c r="B103" t="s">
        <v>169</v>
      </c>
      <c r="C103" s="7" t="s">
        <v>1553</v>
      </c>
      <c r="D103" t="s">
        <v>1554</v>
      </c>
      <c r="E103" t="s">
        <v>1217</v>
      </c>
      <c r="F103" t="s">
        <v>1301</v>
      </c>
      <c r="G103" s="8">
        <v>40913</v>
      </c>
    </row>
    <row r="104" spans="1:7" ht="14.45" x14ac:dyDescent="0.3">
      <c r="A104" t="s">
        <v>1570</v>
      </c>
      <c r="B104" t="s">
        <v>169</v>
      </c>
      <c r="C104" s="7" t="s">
        <v>1704</v>
      </c>
      <c r="D104" t="s">
        <v>1705</v>
      </c>
      <c r="E104" t="s">
        <v>1236</v>
      </c>
      <c r="F104" t="s">
        <v>1301</v>
      </c>
      <c r="G104" s="8">
        <v>40912</v>
      </c>
    </row>
    <row r="105" spans="1:7" ht="43.15" x14ac:dyDescent="0.3">
      <c r="A105" t="s">
        <v>1298</v>
      </c>
      <c r="B105" t="s">
        <v>78</v>
      </c>
      <c r="C105" s="7" t="s">
        <v>1783</v>
      </c>
      <c r="D105" t="s">
        <v>1784</v>
      </c>
      <c r="E105" t="s">
        <v>1145</v>
      </c>
      <c r="F105" t="s">
        <v>1301</v>
      </c>
      <c r="G105" s="8">
        <v>40907</v>
      </c>
    </row>
    <row r="106" spans="1:7" ht="28.9" x14ac:dyDescent="0.3">
      <c r="A106" t="s">
        <v>1298</v>
      </c>
      <c r="B106" t="s">
        <v>78</v>
      </c>
      <c r="C106" s="7" t="s">
        <v>1785</v>
      </c>
      <c r="D106" t="s">
        <v>1786</v>
      </c>
      <c r="E106" t="s">
        <v>1145</v>
      </c>
      <c r="F106" t="s">
        <v>1301</v>
      </c>
      <c r="G106" s="8">
        <v>40907</v>
      </c>
    </row>
    <row r="107" spans="1:7" ht="43.15" x14ac:dyDescent="0.3">
      <c r="A107" t="s">
        <v>1298</v>
      </c>
      <c r="B107" t="s">
        <v>124</v>
      </c>
      <c r="C107" s="7" t="s">
        <v>1466</v>
      </c>
      <c r="D107" t="s">
        <v>1467</v>
      </c>
      <c r="E107" t="s">
        <v>1278</v>
      </c>
      <c r="F107" t="s">
        <v>1301</v>
      </c>
      <c r="G107" s="8">
        <v>40906</v>
      </c>
    </row>
    <row r="108" spans="1:7" ht="14.45" x14ac:dyDescent="0.3">
      <c r="A108" t="s">
        <v>1298</v>
      </c>
      <c r="B108" t="s">
        <v>78</v>
      </c>
      <c r="C108" s="7" t="s">
        <v>1871</v>
      </c>
      <c r="D108" t="s">
        <v>1872</v>
      </c>
      <c r="E108" t="s">
        <v>1225</v>
      </c>
      <c r="F108" t="s">
        <v>1301</v>
      </c>
      <c r="G108" s="8">
        <v>40896</v>
      </c>
    </row>
    <row r="109" spans="1:7" ht="14.45" x14ac:dyDescent="0.3">
      <c r="A109" t="s">
        <v>1570</v>
      </c>
      <c r="B109" t="s">
        <v>78</v>
      </c>
      <c r="C109" s="7" t="s">
        <v>1923</v>
      </c>
      <c r="D109" t="s">
        <v>1932</v>
      </c>
      <c r="E109" t="s">
        <v>1231</v>
      </c>
      <c r="F109" t="s">
        <v>1301</v>
      </c>
      <c r="G109" s="8">
        <v>40891</v>
      </c>
    </row>
    <row r="110" spans="1:7" ht="14.45" x14ac:dyDescent="0.3">
      <c r="A110" t="s">
        <v>1298</v>
      </c>
      <c r="B110" t="s">
        <v>78</v>
      </c>
      <c r="C110" s="7" t="s">
        <v>1877</v>
      </c>
      <c r="D110" t="s">
        <v>1878</v>
      </c>
      <c r="E110" t="s">
        <v>1561</v>
      </c>
      <c r="F110" t="s">
        <v>1301</v>
      </c>
      <c r="G110" s="8">
        <v>40879</v>
      </c>
    </row>
    <row r="111" spans="1:7" ht="14.45" x14ac:dyDescent="0.3">
      <c r="A111" t="s">
        <v>1298</v>
      </c>
      <c r="B111" t="s">
        <v>169</v>
      </c>
      <c r="C111" s="7" t="s">
        <v>1559</v>
      </c>
      <c r="D111" t="s">
        <v>1560</v>
      </c>
      <c r="E111" t="s">
        <v>1561</v>
      </c>
      <c r="F111" t="s">
        <v>1301</v>
      </c>
      <c r="G111" s="8">
        <v>40869</v>
      </c>
    </row>
    <row r="112" spans="1:7" ht="28.9" x14ac:dyDescent="0.3">
      <c r="A112" t="s">
        <v>1570</v>
      </c>
      <c r="B112" t="s">
        <v>169</v>
      </c>
      <c r="C112" s="7" t="s">
        <v>1680</v>
      </c>
      <c r="D112" t="s">
        <v>1681</v>
      </c>
      <c r="E112" t="s">
        <v>1682</v>
      </c>
      <c r="F112" t="s">
        <v>1301</v>
      </c>
      <c r="G112" s="8">
        <v>40868</v>
      </c>
    </row>
    <row r="113" spans="1:7" ht="14.45" x14ac:dyDescent="0.3">
      <c r="A113" t="s">
        <v>1298</v>
      </c>
      <c r="B113" t="s">
        <v>124</v>
      </c>
      <c r="C113" s="7" t="s">
        <v>1334</v>
      </c>
      <c r="D113" t="s">
        <v>1335</v>
      </c>
      <c r="E113" t="s">
        <v>1156</v>
      </c>
      <c r="F113" t="s">
        <v>1301</v>
      </c>
      <c r="G113" s="8">
        <v>40856</v>
      </c>
    </row>
    <row r="114" spans="1:7" ht="28.9" x14ac:dyDescent="0.3">
      <c r="A114" t="s">
        <v>1570</v>
      </c>
      <c r="B114" t="s">
        <v>169</v>
      </c>
      <c r="C114" s="7" t="s">
        <v>1693</v>
      </c>
      <c r="D114" t="s">
        <v>1694</v>
      </c>
      <c r="E114" t="s">
        <v>1695</v>
      </c>
      <c r="F114" t="s">
        <v>1301</v>
      </c>
      <c r="G114" s="8">
        <v>40855</v>
      </c>
    </row>
    <row r="115" spans="1:7" ht="28.9" x14ac:dyDescent="0.3">
      <c r="A115" t="s">
        <v>1298</v>
      </c>
      <c r="B115" t="s">
        <v>78</v>
      </c>
      <c r="C115" s="7" t="s">
        <v>1842</v>
      </c>
      <c r="D115" t="s">
        <v>1843</v>
      </c>
      <c r="E115" t="s">
        <v>1195</v>
      </c>
      <c r="F115" t="s">
        <v>1301</v>
      </c>
      <c r="G115" s="8">
        <v>40851</v>
      </c>
    </row>
    <row r="116" spans="1:7" ht="28.9" x14ac:dyDescent="0.3">
      <c r="A116" t="s">
        <v>1570</v>
      </c>
      <c r="B116" t="s">
        <v>169</v>
      </c>
      <c r="C116" s="7" t="s">
        <v>1642</v>
      </c>
      <c r="D116" t="s">
        <v>1643</v>
      </c>
      <c r="E116" t="s">
        <v>1167</v>
      </c>
      <c r="F116" t="s">
        <v>1301</v>
      </c>
      <c r="G116" s="8">
        <v>40829</v>
      </c>
    </row>
    <row r="117" spans="1:7" ht="28.9" x14ac:dyDescent="0.3">
      <c r="A117" t="s">
        <v>1298</v>
      </c>
      <c r="B117" t="s">
        <v>169</v>
      </c>
      <c r="C117" s="7" t="s">
        <v>1476</v>
      </c>
      <c r="D117" t="s">
        <v>1477</v>
      </c>
      <c r="E117" t="s">
        <v>1478</v>
      </c>
      <c r="F117" t="s">
        <v>1301</v>
      </c>
      <c r="G117" s="8">
        <v>40828</v>
      </c>
    </row>
    <row r="118" spans="1:7" ht="28.9" x14ac:dyDescent="0.3">
      <c r="A118" t="s">
        <v>1298</v>
      </c>
      <c r="B118" t="s">
        <v>124</v>
      </c>
      <c r="C118" s="7" t="s">
        <v>1420</v>
      </c>
      <c r="D118" t="s">
        <v>1421</v>
      </c>
      <c r="E118" t="s">
        <v>1229</v>
      </c>
      <c r="F118" t="s">
        <v>1301</v>
      </c>
      <c r="G118" s="8">
        <v>40819</v>
      </c>
    </row>
    <row r="119" spans="1:7" ht="14.45" x14ac:dyDescent="0.3">
      <c r="A119" t="s">
        <v>1298</v>
      </c>
      <c r="B119" t="s">
        <v>78</v>
      </c>
      <c r="C119" s="7" t="s">
        <v>1834</v>
      </c>
      <c r="D119" t="s">
        <v>1835</v>
      </c>
      <c r="E119" t="s">
        <v>1188</v>
      </c>
      <c r="F119" t="s">
        <v>1301</v>
      </c>
      <c r="G119" s="8">
        <v>40813</v>
      </c>
    </row>
    <row r="120" spans="1:7" ht="28.9" x14ac:dyDescent="0.3">
      <c r="A120" t="s">
        <v>1298</v>
      </c>
      <c r="B120" t="s">
        <v>124</v>
      </c>
      <c r="C120" s="7" t="s">
        <v>1328</v>
      </c>
      <c r="D120" t="s">
        <v>1329</v>
      </c>
      <c r="E120" t="s">
        <v>1150</v>
      </c>
      <c r="F120" t="s">
        <v>1301</v>
      </c>
      <c r="G120" s="8">
        <v>40809</v>
      </c>
    </row>
    <row r="121" spans="1:7" ht="28.9" x14ac:dyDescent="0.3">
      <c r="A121" t="s">
        <v>1298</v>
      </c>
      <c r="B121" t="s">
        <v>78</v>
      </c>
      <c r="C121" s="7" t="s">
        <v>1892</v>
      </c>
      <c r="D121" t="s">
        <v>1893</v>
      </c>
      <c r="E121" t="s">
        <v>1245</v>
      </c>
      <c r="F121" t="s">
        <v>1301</v>
      </c>
      <c r="G121" s="8">
        <v>40808</v>
      </c>
    </row>
    <row r="122" spans="1:7" ht="28.9" x14ac:dyDescent="0.3">
      <c r="A122" t="s">
        <v>1298</v>
      </c>
      <c r="B122" t="s">
        <v>169</v>
      </c>
      <c r="C122" s="7" t="s">
        <v>1494</v>
      </c>
      <c r="D122" t="s">
        <v>1495</v>
      </c>
      <c r="E122" t="s">
        <v>1496</v>
      </c>
      <c r="F122" t="s">
        <v>1301</v>
      </c>
      <c r="G122" s="8">
        <v>40801</v>
      </c>
    </row>
    <row r="123" spans="1:7" ht="28.9" x14ac:dyDescent="0.3">
      <c r="A123" t="s">
        <v>1298</v>
      </c>
      <c r="B123" t="s">
        <v>78</v>
      </c>
      <c r="C123" s="7" t="s">
        <v>1824</v>
      </c>
      <c r="D123" t="s">
        <v>1825</v>
      </c>
      <c r="E123" t="s">
        <v>1179</v>
      </c>
      <c r="F123" t="s">
        <v>1301</v>
      </c>
      <c r="G123" s="8">
        <v>40800</v>
      </c>
    </row>
    <row r="124" spans="1:7" ht="28.9" x14ac:dyDescent="0.3">
      <c r="A124" t="s">
        <v>1298</v>
      </c>
      <c r="B124" t="s">
        <v>124</v>
      </c>
      <c r="C124" s="7" t="s">
        <v>1379</v>
      </c>
      <c r="D124" t="s">
        <v>1380</v>
      </c>
      <c r="E124" t="s">
        <v>1376</v>
      </c>
      <c r="F124" t="s">
        <v>1301</v>
      </c>
      <c r="G124" s="8">
        <v>40793</v>
      </c>
    </row>
    <row r="125" spans="1:7" ht="14.45" x14ac:dyDescent="0.3">
      <c r="A125" t="s">
        <v>1298</v>
      </c>
      <c r="B125" t="s">
        <v>124</v>
      </c>
      <c r="C125" s="7" t="s">
        <v>1381</v>
      </c>
      <c r="D125" t="s">
        <v>1382</v>
      </c>
      <c r="E125" t="s">
        <v>1376</v>
      </c>
      <c r="F125" t="s">
        <v>1301</v>
      </c>
      <c r="G125" s="8">
        <v>40793</v>
      </c>
    </row>
    <row r="126" spans="1:7" ht="28.9" x14ac:dyDescent="0.3">
      <c r="A126" t="s">
        <v>1298</v>
      </c>
      <c r="B126" t="s">
        <v>78</v>
      </c>
      <c r="C126" s="7" t="s">
        <v>1899</v>
      </c>
      <c r="D126" t="s">
        <v>1900</v>
      </c>
      <c r="E126" t="s">
        <v>1252</v>
      </c>
      <c r="F126" t="s">
        <v>1301</v>
      </c>
      <c r="G126" s="8">
        <v>40779</v>
      </c>
    </row>
    <row r="127" spans="1:7" ht="28.9" x14ac:dyDescent="0.3">
      <c r="A127" t="s">
        <v>1570</v>
      </c>
      <c r="B127" t="s">
        <v>169</v>
      </c>
      <c r="C127" s="7" t="s">
        <v>1685</v>
      </c>
      <c r="D127" t="s">
        <v>1686</v>
      </c>
      <c r="E127" t="s">
        <v>1206</v>
      </c>
      <c r="F127" t="s">
        <v>1301</v>
      </c>
      <c r="G127" s="8">
        <v>40777</v>
      </c>
    </row>
    <row r="128" spans="1:7" ht="28.9" x14ac:dyDescent="0.3">
      <c r="A128" t="s">
        <v>1298</v>
      </c>
      <c r="B128" t="s">
        <v>124</v>
      </c>
      <c r="C128" s="7" t="s">
        <v>1408</v>
      </c>
      <c r="D128" t="s">
        <v>1409</v>
      </c>
      <c r="E128" t="s">
        <v>1401</v>
      </c>
      <c r="F128" t="s">
        <v>1301</v>
      </c>
      <c r="G128" s="8">
        <v>40773</v>
      </c>
    </row>
    <row r="129" spans="1:7" ht="14.45" x14ac:dyDescent="0.3">
      <c r="A129" t="s">
        <v>1298</v>
      </c>
      <c r="B129" t="s">
        <v>78</v>
      </c>
      <c r="C129" s="7" t="s">
        <v>1894</v>
      </c>
      <c r="D129" t="s">
        <v>1895</v>
      </c>
      <c r="E129" t="s">
        <v>1896</v>
      </c>
      <c r="F129" t="s">
        <v>1301</v>
      </c>
      <c r="G129" s="8">
        <v>40773</v>
      </c>
    </row>
    <row r="130" spans="1:7" ht="28.9" x14ac:dyDescent="0.3">
      <c r="A130" t="s">
        <v>1298</v>
      </c>
      <c r="B130" t="s">
        <v>78</v>
      </c>
      <c r="C130" s="7" t="s">
        <v>1911</v>
      </c>
      <c r="D130" t="s">
        <v>1912</v>
      </c>
      <c r="E130" t="s">
        <v>1910</v>
      </c>
      <c r="F130" t="s">
        <v>1301</v>
      </c>
      <c r="G130" s="8">
        <v>40773</v>
      </c>
    </row>
    <row r="131" spans="1:7" ht="28.9" x14ac:dyDescent="0.3">
      <c r="A131" t="s">
        <v>1298</v>
      </c>
      <c r="B131" t="s">
        <v>78</v>
      </c>
      <c r="C131" s="7" t="s">
        <v>1787</v>
      </c>
      <c r="D131" t="s">
        <v>1788</v>
      </c>
      <c r="E131" t="s">
        <v>1145</v>
      </c>
      <c r="F131" t="s">
        <v>1301</v>
      </c>
      <c r="G131" s="8">
        <v>40749</v>
      </c>
    </row>
    <row r="132" spans="1:7" ht="28.9" x14ac:dyDescent="0.3">
      <c r="A132" t="s">
        <v>1570</v>
      </c>
      <c r="B132" t="s">
        <v>78</v>
      </c>
      <c r="C132" s="7" t="s">
        <v>1925</v>
      </c>
      <c r="D132" t="s">
        <v>1926</v>
      </c>
      <c r="E132" t="s">
        <v>1149</v>
      </c>
      <c r="F132" t="s">
        <v>1301</v>
      </c>
      <c r="G132" s="8">
        <v>40749</v>
      </c>
    </row>
    <row r="133" spans="1:7" ht="28.9" x14ac:dyDescent="0.3">
      <c r="A133" t="s">
        <v>1570</v>
      </c>
      <c r="B133" t="s">
        <v>169</v>
      </c>
      <c r="C133" s="7" t="s">
        <v>1650</v>
      </c>
      <c r="E133" t="s">
        <v>1176</v>
      </c>
      <c r="F133" t="s">
        <v>1651</v>
      </c>
      <c r="G133" s="8">
        <v>40739</v>
      </c>
    </row>
    <row r="134" spans="1:7" ht="14.45" x14ac:dyDescent="0.3">
      <c r="A134" t="s">
        <v>1570</v>
      </c>
      <c r="B134" t="s">
        <v>169</v>
      </c>
      <c r="C134" s="7" t="s">
        <v>1713</v>
      </c>
      <c r="D134" t="s">
        <v>1714</v>
      </c>
      <c r="E134" t="s">
        <v>1247</v>
      </c>
      <c r="F134" t="s">
        <v>1301</v>
      </c>
      <c r="G134" s="8">
        <v>40739</v>
      </c>
    </row>
    <row r="135" spans="1:7" ht="28.9" x14ac:dyDescent="0.3">
      <c r="A135" t="s">
        <v>1298</v>
      </c>
      <c r="B135" t="s">
        <v>169</v>
      </c>
      <c r="C135" s="7" t="s">
        <v>1501</v>
      </c>
      <c r="D135" t="s">
        <v>1502</v>
      </c>
      <c r="E135" t="s">
        <v>1503</v>
      </c>
      <c r="F135" t="s">
        <v>1301</v>
      </c>
      <c r="G135" s="8">
        <v>40736</v>
      </c>
    </row>
    <row r="136" spans="1:7" ht="28.9" x14ac:dyDescent="0.3">
      <c r="A136" t="s">
        <v>1298</v>
      </c>
      <c r="B136" t="s">
        <v>169</v>
      </c>
      <c r="C136" s="7" t="s">
        <v>1577</v>
      </c>
      <c r="D136" t="s">
        <v>1369</v>
      </c>
      <c r="E136" t="s">
        <v>1263</v>
      </c>
      <c r="F136" t="s">
        <v>1301</v>
      </c>
      <c r="G136" s="8">
        <v>40736</v>
      </c>
    </row>
    <row r="137" spans="1:7" ht="14.45" x14ac:dyDescent="0.3">
      <c r="A137" t="s">
        <v>1298</v>
      </c>
      <c r="B137" t="s">
        <v>124</v>
      </c>
      <c r="C137" s="7" t="s">
        <v>1446</v>
      </c>
      <c r="D137" t="s">
        <v>1447</v>
      </c>
      <c r="E137" t="s">
        <v>1267</v>
      </c>
      <c r="F137" t="s">
        <v>1301</v>
      </c>
      <c r="G137" s="8">
        <v>40724</v>
      </c>
    </row>
    <row r="138" spans="1:7" ht="28.9" x14ac:dyDescent="0.3">
      <c r="A138" t="s">
        <v>1298</v>
      </c>
      <c r="B138" t="s">
        <v>78</v>
      </c>
      <c r="C138" s="7" t="s">
        <v>1765</v>
      </c>
      <c r="D138" t="s">
        <v>1766</v>
      </c>
      <c r="E138" t="s">
        <v>1764</v>
      </c>
      <c r="F138" t="s">
        <v>1301</v>
      </c>
      <c r="G138" s="8">
        <v>40724</v>
      </c>
    </row>
    <row r="139" spans="1:7" ht="14.45" x14ac:dyDescent="0.3">
      <c r="A139" t="s">
        <v>1570</v>
      </c>
      <c r="B139" t="s">
        <v>169</v>
      </c>
      <c r="C139" s="7" t="s">
        <v>1727</v>
      </c>
      <c r="D139" t="s">
        <v>1728</v>
      </c>
      <c r="E139" t="s">
        <v>1729</v>
      </c>
      <c r="F139" t="s">
        <v>1301</v>
      </c>
      <c r="G139" s="8">
        <v>40722</v>
      </c>
    </row>
    <row r="140" spans="1:7" ht="14.45" x14ac:dyDescent="0.3">
      <c r="A140" t="s">
        <v>1298</v>
      </c>
      <c r="B140" t="s">
        <v>124</v>
      </c>
      <c r="C140" s="7" t="s">
        <v>1448</v>
      </c>
      <c r="D140" t="s">
        <v>1449</v>
      </c>
      <c r="E140" t="s">
        <v>1267</v>
      </c>
      <c r="F140" t="s">
        <v>1301</v>
      </c>
      <c r="G140" s="8">
        <v>40721</v>
      </c>
    </row>
    <row r="141" spans="1:7" ht="14.45" x14ac:dyDescent="0.3">
      <c r="A141" t="s">
        <v>1570</v>
      </c>
      <c r="B141" t="s">
        <v>169</v>
      </c>
      <c r="C141" s="7" t="s">
        <v>1730</v>
      </c>
      <c r="D141" t="s">
        <v>1731</v>
      </c>
      <c r="E141" t="s">
        <v>1273</v>
      </c>
      <c r="F141" t="s">
        <v>1301</v>
      </c>
      <c r="G141" s="8">
        <v>40721</v>
      </c>
    </row>
    <row r="142" spans="1:7" ht="43.15" x14ac:dyDescent="0.3">
      <c r="A142" t="s">
        <v>1298</v>
      </c>
      <c r="B142" t="s">
        <v>78</v>
      </c>
      <c r="C142" s="7" t="s">
        <v>1885</v>
      </c>
      <c r="D142" t="s">
        <v>1886</v>
      </c>
      <c r="E142" t="s">
        <v>1234</v>
      </c>
      <c r="F142" t="s">
        <v>1301</v>
      </c>
      <c r="G142" s="8">
        <v>40717</v>
      </c>
    </row>
    <row r="143" spans="1:7" ht="14.45" x14ac:dyDescent="0.3">
      <c r="A143" t="s">
        <v>1570</v>
      </c>
      <c r="B143" t="s">
        <v>169</v>
      </c>
      <c r="C143" s="7" t="s">
        <v>1662</v>
      </c>
      <c r="D143" t="s">
        <v>1663</v>
      </c>
      <c r="E143" t="s">
        <v>1664</v>
      </c>
      <c r="F143" t="s">
        <v>1301</v>
      </c>
      <c r="G143" s="8">
        <v>40711</v>
      </c>
    </row>
    <row r="144" spans="1:7" ht="28.9" x14ac:dyDescent="0.3">
      <c r="A144" t="s">
        <v>1298</v>
      </c>
      <c r="B144" t="s">
        <v>169</v>
      </c>
      <c r="C144" s="7" t="s">
        <v>1517</v>
      </c>
      <c r="D144" t="s">
        <v>1518</v>
      </c>
      <c r="E144" t="s">
        <v>1143</v>
      </c>
      <c r="F144" t="s">
        <v>1301</v>
      </c>
      <c r="G144" s="8">
        <v>40689</v>
      </c>
    </row>
    <row r="145" spans="1:7" ht="28.9" x14ac:dyDescent="0.3">
      <c r="A145" t="s">
        <v>1570</v>
      </c>
      <c r="B145" t="s">
        <v>169</v>
      </c>
      <c r="C145" s="7" t="s">
        <v>1715</v>
      </c>
      <c r="D145" t="s">
        <v>1716</v>
      </c>
      <c r="E145" t="s">
        <v>1247</v>
      </c>
      <c r="F145" t="s">
        <v>1301</v>
      </c>
      <c r="G145" s="8">
        <v>40688</v>
      </c>
    </row>
    <row r="146" spans="1:7" ht="28.9" x14ac:dyDescent="0.3">
      <c r="A146" t="s">
        <v>1570</v>
      </c>
      <c r="B146" t="s">
        <v>169</v>
      </c>
      <c r="C146" s="7" t="s">
        <v>1659</v>
      </c>
      <c r="D146" t="s">
        <v>1660</v>
      </c>
      <c r="E146" t="s">
        <v>1661</v>
      </c>
      <c r="F146" t="s">
        <v>1301</v>
      </c>
      <c r="G146" s="8">
        <v>40675</v>
      </c>
    </row>
    <row r="147" spans="1:7" ht="14.45" x14ac:dyDescent="0.3">
      <c r="A147" t="s">
        <v>1298</v>
      </c>
      <c r="B147" t="s">
        <v>78</v>
      </c>
      <c r="C147" s="7" t="s">
        <v>1777</v>
      </c>
      <c r="D147" t="s">
        <v>1778</v>
      </c>
      <c r="E147" t="s">
        <v>1134</v>
      </c>
      <c r="F147" t="s">
        <v>1301</v>
      </c>
      <c r="G147" s="8">
        <v>40668</v>
      </c>
    </row>
    <row r="148" spans="1:7" ht="28.9" x14ac:dyDescent="0.3">
      <c r="A148" t="s">
        <v>1298</v>
      </c>
      <c r="B148" t="s">
        <v>124</v>
      </c>
      <c r="C148" s="7" t="s">
        <v>1351</v>
      </c>
      <c r="D148" t="s">
        <v>1352</v>
      </c>
      <c r="E148" t="s">
        <v>1190</v>
      </c>
      <c r="F148" t="s">
        <v>1301</v>
      </c>
      <c r="G148" s="8">
        <v>40667</v>
      </c>
    </row>
    <row r="149" spans="1:7" ht="14.45" x14ac:dyDescent="0.3">
      <c r="A149" t="s">
        <v>1298</v>
      </c>
      <c r="B149" t="s">
        <v>124</v>
      </c>
      <c r="C149" s="7" t="s">
        <v>1422</v>
      </c>
      <c r="D149" t="s">
        <v>1423</v>
      </c>
      <c r="E149" t="s">
        <v>1229</v>
      </c>
      <c r="F149" t="s">
        <v>1301</v>
      </c>
      <c r="G149" s="8">
        <v>40666</v>
      </c>
    </row>
    <row r="150" spans="1:7" ht="28.9" x14ac:dyDescent="0.3">
      <c r="A150" t="s">
        <v>1298</v>
      </c>
      <c r="B150" t="s">
        <v>124</v>
      </c>
      <c r="C150" s="7" t="s">
        <v>1383</v>
      </c>
      <c r="D150" t="s">
        <v>1384</v>
      </c>
      <c r="E150" t="s">
        <v>1376</v>
      </c>
      <c r="F150" t="s">
        <v>1301</v>
      </c>
      <c r="G150" s="8">
        <v>40659</v>
      </c>
    </row>
    <row r="151" spans="1:7" ht="14.45" x14ac:dyDescent="0.3">
      <c r="A151" t="s">
        <v>1570</v>
      </c>
      <c r="B151" t="s">
        <v>169</v>
      </c>
      <c r="C151" s="7" t="s">
        <v>1687</v>
      </c>
      <c r="D151" t="s">
        <v>1688</v>
      </c>
      <c r="E151" t="s">
        <v>1206</v>
      </c>
      <c r="F151" t="s">
        <v>1301</v>
      </c>
      <c r="G151" s="8">
        <v>40659</v>
      </c>
    </row>
    <row r="152" spans="1:7" ht="14.45" x14ac:dyDescent="0.3">
      <c r="A152" t="s">
        <v>1570</v>
      </c>
      <c r="B152" t="s">
        <v>169</v>
      </c>
      <c r="C152" s="7" t="s">
        <v>1602</v>
      </c>
      <c r="D152" t="s">
        <v>1603</v>
      </c>
      <c r="E152" t="s">
        <v>1604</v>
      </c>
      <c r="F152" t="s">
        <v>1301</v>
      </c>
      <c r="G152" s="8">
        <v>40654</v>
      </c>
    </row>
    <row r="153" spans="1:7" ht="43.15" x14ac:dyDescent="0.3">
      <c r="A153" t="s">
        <v>1298</v>
      </c>
      <c r="B153" t="s">
        <v>169</v>
      </c>
      <c r="C153" s="7" t="s">
        <v>1583</v>
      </c>
      <c r="D153" t="s">
        <v>1584</v>
      </c>
      <c r="E153" t="s">
        <v>1582</v>
      </c>
      <c r="F153" t="s">
        <v>1301</v>
      </c>
      <c r="G153" s="8">
        <v>40644</v>
      </c>
    </row>
    <row r="154" spans="1:7" ht="28.9" x14ac:dyDescent="0.3">
      <c r="A154" t="s">
        <v>1298</v>
      </c>
      <c r="B154" t="s">
        <v>169</v>
      </c>
      <c r="C154" s="7" t="s">
        <v>1585</v>
      </c>
      <c r="D154" t="s">
        <v>1586</v>
      </c>
      <c r="E154" t="s">
        <v>1279</v>
      </c>
      <c r="F154" t="s">
        <v>1301</v>
      </c>
      <c r="G154" s="8">
        <v>40644</v>
      </c>
    </row>
    <row r="155" spans="1:7" ht="28.9" x14ac:dyDescent="0.3">
      <c r="A155" t="s">
        <v>1298</v>
      </c>
      <c r="B155" t="s">
        <v>169</v>
      </c>
      <c r="C155" s="7" t="s">
        <v>1509</v>
      </c>
      <c r="D155" t="s">
        <v>1510</v>
      </c>
      <c r="E155" t="s">
        <v>1136</v>
      </c>
      <c r="F155" t="s">
        <v>1301</v>
      </c>
      <c r="G155" s="8">
        <v>40633</v>
      </c>
    </row>
    <row r="156" spans="1:7" ht="28.9" x14ac:dyDescent="0.3">
      <c r="A156" t="s">
        <v>1570</v>
      </c>
      <c r="B156" t="s">
        <v>169</v>
      </c>
      <c r="C156" s="7" t="s">
        <v>1745</v>
      </c>
      <c r="D156" t="s">
        <v>1746</v>
      </c>
      <c r="E156" t="s">
        <v>1592</v>
      </c>
      <c r="F156" t="s">
        <v>1301</v>
      </c>
      <c r="G156" s="8">
        <v>40633</v>
      </c>
    </row>
    <row r="157" spans="1:7" ht="28.9" x14ac:dyDescent="0.3">
      <c r="A157" t="s">
        <v>1298</v>
      </c>
      <c r="B157" t="s">
        <v>169</v>
      </c>
      <c r="C157" s="7" t="s">
        <v>1543</v>
      </c>
      <c r="D157" t="s">
        <v>1544</v>
      </c>
      <c r="E157" t="s">
        <v>1207</v>
      </c>
      <c r="F157" t="s">
        <v>1301</v>
      </c>
      <c r="G157" s="8">
        <v>40630</v>
      </c>
    </row>
    <row r="158" spans="1:7" ht="14.45" x14ac:dyDescent="0.3">
      <c r="A158" t="s">
        <v>1298</v>
      </c>
      <c r="B158" t="s">
        <v>124</v>
      </c>
      <c r="C158" s="7" t="s">
        <v>1410</v>
      </c>
      <c r="D158" t="s">
        <v>1411</v>
      </c>
      <c r="E158" t="s">
        <v>1401</v>
      </c>
      <c r="F158" t="s">
        <v>1301</v>
      </c>
      <c r="G158" s="8">
        <v>40625</v>
      </c>
    </row>
    <row r="159" spans="1:7" ht="28.9" x14ac:dyDescent="0.3">
      <c r="A159" t="s">
        <v>1298</v>
      </c>
      <c r="B159" t="s">
        <v>169</v>
      </c>
      <c r="C159" s="7" t="s">
        <v>1557</v>
      </c>
      <c r="D159" t="s">
        <v>1558</v>
      </c>
      <c r="E159" t="s">
        <v>1219</v>
      </c>
      <c r="F159" t="s">
        <v>1301</v>
      </c>
      <c r="G159" s="8">
        <v>40624</v>
      </c>
    </row>
    <row r="160" spans="1:7" ht="28.9" x14ac:dyDescent="0.3">
      <c r="A160" t="s">
        <v>1298</v>
      </c>
      <c r="B160" t="s">
        <v>78</v>
      </c>
      <c r="C160" s="7" t="s">
        <v>1769</v>
      </c>
      <c r="D160" t="s">
        <v>1770</v>
      </c>
      <c r="E160" t="s">
        <v>1771</v>
      </c>
      <c r="F160" t="s">
        <v>1772</v>
      </c>
      <c r="G160" s="8">
        <v>40624</v>
      </c>
    </row>
    <row r="161" spans="1:7" ht="28.9" x14ac:dyDescent="0.3">
      <c r="A161" t="s">
        <v>1298</v>
      </c>
      <c r="B161" t="s">
        <v>124</v>
      </c>
      <c r="C161" s="7" t="s">
        <v>1306</v>
      </c>
      <c r="D161" t="s">
        <v>1307</v>
      </c>
      <c r="E161" t="s">
        <v>1112</v>
      </c>
      <c r="F161" t="s">
        <v>1301</v>
      </c>
      <c r="G161" s="8">
        <v>40598</v>
      </c>
    </row>
    <row r="162" spans="1:7" ht="28.9" x14ac:dyDescent="0.3">
      <c r="A162" t="s">
        <v>1298</v>
      </c>
      <c r="B162" t="s">
        <v>124</v>
      </c>
      <c r="C162" s="7" t="s">
        <v>1430</v>
      </c>
      <c r="D162" t="s">
        <v>1431</v>
      </c>
      <c r="E162" t="s">
        <v>1432</v>
      </c>
      <c r="F162" t="s">
        <v>1301</v>
      </c>
      <c r="G162" s="8">
        <v>40598</v>
      </c>
    </row>
    <row r="163" spans="1:7" ht="14.45" x14ac:dyDescent="0.3">
      <c r="A163" t="s">
        <v>1298</v>
      </c>
      <c r="B163" t="s">
        <v>78</v>
      </c>
      <c r="C163" s="7" t="s">
        <v>1848</v>
      </c>
      <c r="D163" t="s">
        <v>1849</v>
      </c>
      <c r="E163" t="s">
        <v>1198</v>
      </c>
      <c r="F163" t="s">
        <v>1301</v>
      </c>
      <c r="G163" s="8">
        <v>40588</v>
      </c>
    </row>
    <row r="164" spans="1:7" ht="28.9" x14ac:dyDescent="0.3">
      <c r="A164" t="s">
        <v>1298</v>
      </c>
      <c r="B164" t="s">
        <v>78</v>
      </c>
      <c r="C164" s="7" t="s">
        <v>1798</v>
      </c>
      <c r="D164" t="s">
        <v>1799</v>
      </c>
      <c r="E164" t="s">
        <v>1162</v>
      </c>
      <c r="F164" t="s">
        <v>1301</v>
      </c>
      <c r="G164" s="8">
        <v>40585</v>
      </c>
    </row>
    <row r="165" spans="1:7" ht="28.9" x14ac:dyDescent="0.3">
      <c r="A165" t="s">
        <v>1570</v>
      </c>
      <c r="B165" t="s">
        <v>169</v>
      </c>
      <c r="C165" s="7" t="s">
        <v>1665</v>
      </c>
      <c r="D165" t="s">
        <v>1666</v>
      </c>
      <c r="E165" t="s">
        <v>1667</v>
      </c>
      <c r="F165" t="s">
        <v>1301</v>
      </c>
      <c r="G165" s="8">
        <v>40584</v>
      </c>
    </row>
    <row r="166" spans="1:7" ht="28.9" x14ac:dyDescent="0.3">
      <c r="A166" t="s">
        <v>1298</v>
      </c>
      <c r="B166" t="s">
        <v>78</v>
      </c>
      <c r="C166" s="7" t="s">
        <v>1826</v>
      </c>
      <c r="D166" t="s">
        <v>1827</v>
      </c>
      <c r="E166" t="s">
        <v>1179</v>
      </c>
      <c r="F166" t="s">
        <v>1301</v>
      </c>
      <c r="G166" s="8">
        <v>40581</v>
      </c>
    </row>
    <row r="167" spans="1:7" ht="28.9" x14ac:dyDescent="0.3">
      <c r="A167" t="s">
        <v>1298</v>
      </c>
      <c r="B167" t="s">
        <v>78</v>
      </c>
      <c r="C167" s="7" t="s">
        <v>1828</v>
      </c>
      <c r="D167" t="s">
        <v>1829</v>
      </c>
      <c r="E167" t="s">
        <v>1179</v>
      </c>
      <c r="F167" t="s">
        <v>1301</v>
      </c>
      <c r="G167" s="8">
        <v>40581</v>
      </c>
    </row>
    <row r="168" spans="1:7" ht="14.45" x14ac:dyDescent="0.3">
      <c r="A168" t="s">
        <v>1570</v>
      </c>
      <c r="B168" t="s">
        <v>169</v>
      </c>
      <c r="C168" s="7" t="s">
        <v>1595</v>
      </c>
      <c r="D168" t="s">
        <v>1596</v>
      </c>
      <c r="E168" t="s">
        <v>1087</v>
      </c>
      <c r="F168" t="s">
        <v>1301</v>
      </c>
      <c r="G168" s="8">
        <v>40576</v>
      </c>
    </row>
    <row r="169" spans="1:7" ht="14.45" x14ac:dyDescent="0.3">
      <c r="A169" t="s">
        <v>1298</v>
      </c>
      <c r="B169" t="s">
        <v>124</v>
      </c>
      <c r="C169" s="7" t="s">
        <v>1438</v>
      </c>
      <c r="D169" t="s">
        <v>1439</v>
      </c>
      <c r="E169" t="s">
        <v>1259</v>
      </c>
      <c r="F169" t="s">
        <v>1301</v>
      </c>
      <c r="G169" s="8">
        <v>40575</v>
      </c>
    </row>
    <row r="170" spans="1:7" ht="14.45" x14ac:dyDescent="0.3">
      <c r="A170" t="s">
        <v>1570</v>
      </c>
      <c r="B170" t="s">
        <v>169</v>
      </c>
      <c r="C170" s="7" t="s">
        <v>1605</v>
      </c>
      <c r="D170" t="s">
        <v>1606</v>
      </c>
      <c r="E170" t="s">
        <v>1604</v>
      </c>
      <c r="F170" t="s">
        <v>1301</v>
      </c>
      <c r="G170" s="8">
        <v>40548</v>
      </c>
    </row>
    <row r="171" spans="1:7" ht="28.9" x14ac:dyDescent="0.3">
      <c r="A171" t="s">
        <v>1298</v>
      </c>
      <c r="B171" t="s">
        <v>124</v>
      </c>
      <c r="C171" s="7" t="s">
        <v>1302</v>
      </c>
      <c r="D171" t="s">
        <v>1303</v>
      </c>
      <c r="E171" t="s">
        <v>1110</v>
      </c>
      <c r="F171" t="s">
        <v>1301</v>
      </c>
      <c r="G171" s="8">
        <v>40546</v>
      </c>
    </row>
    <row r="172" spans="1:7" ht="28.9" x14ac:dyDescent="0.3">
      <c r="A172" t="s">
        <v>1298</v>
      </c>
      <c r="B172" t="s">
        <v>124</v>
      </c>
      <c r="C172" s="7" t="s">
        <v>1442</v>
      </c>
      <c r="D172" t="s">
        <v>1443</v>
      </c>
      <c r="E172" t="s">
        <v>1266</v>
      </c>
      <c r="F172" t="s">
        <v>1301</v>
      </c>
      <c r="G172" s="8">
        <v>40540</v>
      </c>
    </row>
    <row r="173" spans="1:7" ht="28.9" x14ac:dyDescent="0.3">
      <c r="A173" t="s">
        <v>1570</v>
      </c>
      <c r="B173" t="s">
        <v>169</v>
      </c>
      <c r="C173" s="7" t="s">
        <v>1735</v>
      </c>
      <c r="D173" t="s">
        <v>1736</v>
      </c>
      <c r="E173" t="s">
        <v>1276</v>
      </c>
      <c r="F173" t="s">
        <v>1301</v>
      </c>
      <c r="G173" s="8">
        <v>40534</v>
      </c>
    </row>
    <row r="174" spans="1:7" ht="14.45" x14ac:dyDescent="0.3">
      <c r="A174" t="s">
        <v>1570</v>
      </c>
      <c r="B174" t="s">
        <v>169</v>
      </c>
      <c r="C174" s="7" t="s">
        <v>1696</v>
      </c>
      <c r="D174" t="s">
        <v>1697</v>
      </c>
      <c r="E174" t="s">
        <v>1210</v>
      </c>
      <c r="F174" t="s">
        <v>1301</v>
      </c>
      <c r="G174" s="8">
        <v>40528</v>
      </c>
    </row>
    <row r="175" spans="1:7" ht="14.45" x14ac:dyDescent="0.3">
      <c r="A175" t="s">
        <v>1570</v>
      </c>
      <c r="B175" t="s">
        <v>78</v>
      </c>
      <c r="C175" s="7" t="s">
        <v>1923</v>
      </c>
      <c r="D175" t="s">
        <v>1933</v>
      </c>
      <c r="E175" t="s">
        <v>1231</v>
      </c>
      <c r="F175" t="s">
        <v>1301</v>
      </c>
      <c r="G175" s="8">
        <v>40527</v>
      </c>
    </row>
    <row r="176" spans="1:7" ht="14.45" x14ac:dyDescent="0.3">
      <c r="A176" t="s">
        <v>1298</v>
      </c>
      <c r="B176" t="s">
        <v>169</v>
      </c>
      <c r="C176" s="7" t="s">
        <v>1487</v>
      </c>
      <c r="D176" t="s">
        <v>1488</v>
      </c>
      <c r="E176" t="s">
        <v>1126</v>
      </c>
      <c r="F176" t="s">
        <v>1301</v>
      </c>
      <c r="G176" s="8">
        <v>40525</v>
      </c>
    </row>
    <row r="177" spans="1:7" ht="14.45" x14ac:dyDescent="0.3">
      <c r="A177" t="s">
        <v>1298</v>
      </c>
      <c r="B177" t="s">
        <v>169</v>
      </c>
      <c r="C177" s="7" t="s">
        <v>1489</v>
      </c>
      <c r="D177" t="s">
        <v>1490</v>
      </c>
      <c r="E177" t="s">
        <v>1491</v>
      </c>
      <c r="F177" t="s">
        <v>1301</v>
      </c>
      <c r="G177" s="8">
        <v>40525</v>
      </c>
    </row>
    <row r="178" spans="1:7" ht="28.9" x14ac:dyDescent="0.3">
      <c r="A178" t="s">
        <v>1570</v>
      </c>
      <c r="B178" t="s">
        <v>169</v>
      </c>
      <c r="C178" s="7" t="s">
        <v>1644</v>
      </c>
      <c r="D178" t="s">
        <v>1645</v>
      </c>
      <c r="E178" t="s">
        <v>1167</v>
      </c>
      <c r="F178" t="s">
        <v>1301</v>
      </c>
      <c r="G178" s="8">
        <v>40513</v>
      </c>
    </row>
    <row r="179" spans="1:7" ht="14.45" x14ac:dyDescent="0.3">
      <c r="A179" t="s">
        <v>1570</v>
      </c>
      <c r="B179" t="s">
        <v>169</v>
      </c>
      <c r="C179" s="7" t="s">
        <v>1747</v>
      </c>
      <c r="D179" t="s">
        <v>1748</v>
      </c>
      <c r="E179" t="s">
        <v>1592</v>
      </c>
      <c r="F179" t="s">
        <v>1301</v>
      </c>
      <c r="G179" s="8">
        <v>40513</v>
      </c>
    </row>
    <row r="180" spans="1:7" ht="14.45" x14ac:dyDescent="0.3">
      <c r="A180" t="s">
        <v>1570</v>
      </c>
      <c r="B180" t="s">
        <v>169</v>
      </c>
      <c r="C180" s="7" t="s">
        <v>1655</v>
      </c>
      <c r="D180" t="s">
        <v>1656</v>
      </c>
      <c r="E180" t="s">
        <v>1654</v>
      </c>
      <c r="F180" t="s">
        <v>1301</v>
      </c>
      <c r="G180" s="8">
        <v>40500</v>
      </c>
    </row>
    <row r="181" spans="1:7" ht="14.45" x14ac:dyDescent="0.3">
      <c r="A181" t="s">
        <v>1298</v>
      </c>
      <c r="B181" t="s">
        <v>124</v>
      </c>
      <c r="C181" s="7" t="s">
        <v>1385</v>
      </c>
      <c r="D181" t="s">
        <v>1386</v>
      </c>
      <c r="E181" t="s">
        <v>1376</v>
      </c>
      <c r="F181" t="s">
        <v>1301</v>
      </c>
      <c r="G181" s="8">
        <v>40497</v>
      </c>
    </row>
    <row r="182" spans="1:7" ht="28.9" x14ac:dyDescent="0.3">
      <c r="A182" t="s">
        <v>1298</v>
      </c>
      <c r="B182" t="s">
        <v>169</v>
      </c>
      <c r="C182" s="7" t="s">
        <v>1483</v>
      </c>
      <c r="D182" t="s">
        <v>1484</v>
      </c>
      <c r="E182" t="s">
        <v>1111</v>
      </c>
      <c r="F182" t="s">
        <v>1301</v>
      </c>
      <c r="G182" s="8">
        <v>40494</v>
      </c>
    </row>
    <row r="183" spans="1:7" ht="28.9" x14ac:dyDescent="0.3">
      <c r="A183" t="s">
        <v>1298</v>
      </c>
      <c r="B183" t="s">
        <v>78</v>
      </c>
      <c r="C183" s="7" t="s">
        <v>1865</v>
      </c>
      <c r="D183" t="s">
        <v>1369</v>
      </c>
      <c r="E183" t="s">
        <v>1209</v>
      </c>
      <c r="F183" t="s">
        <v>1301</v>
      </c>
      <c r="G183" s="8">
        <v>40494</v>
      </c>
    </row>
    <row r="184" spans="1:7" ht="43.15" x14ac:dyDescent="0.3">
      <c r="A184" t="s">
        <v>1570</v>
      </c>
      <c r="B184" t="s">
        <v>169</v>
      </c>
      <c r="C184" s="7" t="s">
        <v>1593</v>
      </c>
      <c r="D184" t="s">
        <v>1594</v>
      </c>
      <c r="E184" t="s">
        <v>1084</v>
      </c>
      <c r="F184" t="s">
        <v>1301</v>
      </c>
      <c r="G184" s="8">
        <v>40492</v>
      </c>
    </row>
    <row r="185" spans="1:7" ht="14.45" x14ac:dyDescent="0.3">
      <c r="A185" t="s">
        <v>1298</v>
      </c>
      <c r="B185" t="s">
        <v>78</v>
      </c>
      <c r="C185" s="7" t="s">
        <v>1811</v>
      </c>
      <c r="D185" t="s">
        <v>1812</v>
      </c>
      <c r="E185" t="s">
        <v>1813</v>
      </c>
      <c r="F185" t="s">
        <v>1301</v>
      </c>
      <c r="G185" s="8">
        <v>40484</v>
      </c>
    </row>
    <row r="186" spans="1:7" ht="28.9" x14ac:dyDescent="0.3">
      <c r="A186" t="s">
        <v>1298</v>
      </c>
      <c r="B186" t="s">
        <v>124</v>
      </c>
      <c r="C186" s="7" t="s">
        <v>1353</v>
      </c>
      <c r="D186" t="s">
        <v>1354</v>
      </c>
      <c r="E186" t="s">
        <v>1190</v>
      </c>
      <c r="F186" t="s">
        <v>1301</v>
      </c>
      <c r="G186" s="8">
        <v>40473</v>
      </c>
    </row>
    <row r="187" spans="1:7" ht="14.45" x14ac:dyDescent="0.3">
      <c r="A187" t="s">
        <v>1298</v>
      </c>
      <c r="B187" t="s">
        <v>169</v>
      </c>
      <c r="C187" s="7" t="s">
        <v>1526</v>
      </c>
      <c r="D187" t="s">
        <v>1527</v>
      </c>
      <c r="E187" t="s">
        <v>1528</v>
      </c>
      <c r="F187" t="s">
        <v>1301</v>
      </c>
      <c r="G187" s="8">
        <v>40472</v>
      </c>
    </row>
    <row r="188" spans="1:7" ht="14.45" x14ac:dyDescent="0.3">
      <c r="A188" t="s">
        <v>1298</v>
      </c>
      <c r="B188" t="s">
        <v>124</v>
      </c>
      <c r="C188" s="7" t="s">
        <v>1359</v>
      </c>
      <c r="D188" t="s">
        <v>1360</v>
      </c>
      <c r="E188" t="s">
        <v>1202</v>
      </c>
      <c r="F188" t="s">
        <v>1301</v>
      </c>
      <c r="G188" s="8">
        <v>40455</v>
      </c>
    </row>
    <row r="189" spans="1:7" ht="28.9" x14ac:dyDescent="0.3">
      <c r="A189" t="s">
        <v>1570</v>
      </c>
      <c r="B189" t="s">
        <v>169</v>
      </c>
      <c r="C189" s="7" t="s">
        <v>1631</v>
      </c>
      <c r="D189" t="s">
        <v>1632</v>
      </c>
      <c r="E189" t="s">
        <v>1146</v>
      </c>
      <c r="F189" t="s">
        <v>1301</v>
      </c>
      <c r="G189" s="8">
        <v>40455</v>
      </c>
    </row>
    <row r="190" spans="1:7" ht="28.9" x14ac:dyDescent="0.3">
      <c r="A190" t="s">
        <v>1298</v>
      </c>
      <c r="B190" t="s">
        <v>124</v>
      </c>
      <c r="C190" s="7" t="s">
        <v>1339</v>
      </c>
      <c r="D190" t="s">
        <v>1340</v>
      </c>
      <c r="E190" t="s">
        <v>1338</v>
      </c>
      <c r="F190" t="s">
        <v>1301</v>
      </c>
      <c r="G190" s="8">
        <v>40452</v>
      </c>
    </row>
    <row r="191" spans="1:7" ht="28.9" x14ac:dyDescent="0.3">
      <c r="A191" t="s">
        <v>1298</v>
      </c>
      <c r="B191" t="s">
        <v>169</v>
      </c>
      <c r="C191" s="7" t="s">
        <v>1497</v>
      </c>
      <c r="D191" t="s">
        <v>1498</v>
      </c>
      <c r="E191" t="s">
        <v>1496</v>
      </c>
      <c r="F191" t="s">
        <v>1301</v>
      </c>
      <c r="G191" s="8">
        <v>40438</v>
      </c>
    </row>
    <row r="192" spans="1:7" ht="14.45" x14ac:dyDescent="0.3">
      <c r="A192" t="s">
        <v>1298</v>
      </c>
      <c r="B192" t="s">
        <v>78</v>
      </c>
      <c r="C192" s="7" t="s">
        <v>1836</v>
      </c>
      <c r="D192" t="s">
        <v>1837</v>
      </c>
      <c r="E192" t="s">
        <v>1188</v>
      </c>
      <c r="F192" t="s">
        <v>1301</v>
      </c>
      <c r="G192" s="8">
        <v>40434</v>
      </c>
    </row>
    <row r="193" spans="1:7" ht="14.45" x14ac:dyDescent="0.3">
      <c r="A193" t="s">
        <v>1298</v>
      </c>
      <c r="B193" t="s">
        <v>78</v>
      </c>
      <c r="C193" s="7" t="s">
        <v>1814</v>
      </c>
      <c r="D193" t="s">
        <v>1815</v>
      </c>
      <c r="E193" t="s">
        <v>1813</v>
      </c>
      <c r="F193" t="s">
        <v>1301</v>
      </c>
      <c r="G193" s="8">
        <v>40428</v>
      </c>
    </row>
    <row r="194" spans="1:7" ht="14.45" x14ac:dyDescent="0.3">
      <c r="A194" t="s">
        <v>1570</v>
      </c>
      <c r="B194" t="s">
        <v>169</v>
      </c>
      <c r="C194" s="7" t="s">
        <v>1690</v>
      </c>
      <c r="D194" t="s">
        <v>1691</v>
      </c>
      <c r="E194" t="s">
        <v>1692</v>
      </c>
      <c r="F194" t="s">
        <v>1301</v>
      </c>
      <c r="G194" s="8">
        <v>40420</v>
      </c>
    </row>
    <row r="195" spans="1:7" ht="28.9" x14ac:dyDescent="0.3">
      <c r="A195" t="s">
        <v>1570</v>
      </c>
      <c r="B195" t="s">
        <v>169</v>
      </c>
      <c r="C195" s="7" t="s">
        <v>1737</v>
      </c>
      <c r="D195" t="s">
        <v>1738</v>
      </c>
      <c r="E195" t="s">
        <v>1276</v>
      </c>
      <c r="F195" t="s">
        <v>1301</v>
      </c>
      <c r="G195" s="8">
        <v>40415</v>
      </c>
    </row>
    <row r="196" spans="1:7" ht="14.45" x14ac:dyDescent="0.3">
      <c r="A196" t="s">
        <v>1570</v>
      </c>
      <c r="B196" t="s">
        <v>169</v>
      </c>
      <c r="C196" s="7" t="s">
        <v>1617</v>
      </c>
      <c r="D196" t="s">
        <v>1618</v>
      </c>
      <c r="E196" t="s">
        <v>1126</v>
      </c>
      <c r="F196" t="s">
        <v>1301</v>
      </c>
      <c r="G196" s="8">
        <v>40402</v>
      </c>
    </row>
    <row r="197" spans="1:7" ht="14.45" x14ac:dyDescent="0.3">
      <c r="A197" t="s">
        <v>1298</v>
      </c>
      <c r="B197" t="s">
        <v>78</v>
      </c>
      <c r="C197" s="7" t="s">
        <v>1804</v>
      </c>
      <c r="D197" t="s">
        <v>1805</v>
      </c>
      <c r="E197" t="s">
        <v>1801</v>
      </c>
      <c r="F197" t="s">
        <v>1301</v>
      </c>
      <c r="G197" s="8">
        <v>40385</v>
      </c>
    </row>
    <row r="198" spans="1:7" ht="28.9" x14ac:dyDescent="0.3">
      <c r="A198" t="s">
        <v>1298</v>
      </c>
      <c r="B198" t="s">
        <v>78</v>
      </c>
      <c r="C198" s="7" t="s">
        <v>1806</v>
      </c>
      <c r="D198" t="s">
        <v>1807</v>
      </c>
      <c r="E198" t="s">
        <v>1801</v>
      </c>
      <c r="F198" t="s">
        <v>1301</v>
      </c>
      <c r="G198" s="8">
        <v>40385</v>
      </c>
    </row>
    <row r="199" spans="1:7" ht="14.45" x14ac:dyDescent="0.3">
      <c r="A199" t="s">
        <v>1570</v>
      </c>
      <c r="B199" t="s">
        <v>169</v>
      </c>
      <c r="C199" s="7" t="s">
        <v>1717</v>
      </c>
      <c r="E199" t="s">
        <v>1247</v>
      </c>
      <c r="F199" t="s">
        <v>1301</v>
      </c>
      <c r="G199" s="8">
        <v>40367</v>
      </c>
    </row>
    <row r="200" spans="1:7" ht="28.9" x14ac:dyDescent="0.3">
      <c r="A200" t="s">
        <v>1298</v>
      </c>
      <c r="B200" t="s">
        <v>124</v>
      </c>
      <c r="C200" s="7" t="s">
        <v>1433</v>
      </c>
      <c r="D200" t="s">
        <v>1434</v>
      </c>
      <c r="E200" t="s">
        <v>1435</v>
      </c>
      <c r="F200" t="s">
        <v>1301</v>
      </c>
      <c r="G200" s="8">
        <v>40361</v>
      </c>
    </row>
    <row r="201" spans="1:7" ht="28.9" x14ac:dyDescent="0.3">
      <c r="A201" t="s">
        <v>1298</v>
      </c>
      <c r="B201" t="s">
        <v>78</v>
      </c>
      <c r="C201" s="7" t="s">
        <v>1791</v>
      </c>
      <c r="D201" t="s">
        <v>1792</v>
      </c>
      <c r="E201" t="s">
        <v>1793</v>
      </c>
      <c r="F201" t="s">
        <v>1301</v>
      </c>
      <c r="G201" s="8">
        <v>40350</v>
      </c>
    </row>
    <row r="202" spans="1:7" ht="28.9" x14ac:dyDescent="0.3">
      <c r="A202" t="s">
        <v>1298</v>
      </c>
      <c r="B202" t="s">
        <v>78</v>
      </c>
      <c r="C202" s="7" t="s">
        <v>1873</v>
      </c>
      <c r="D202" t="s">
        <v>1874</v>
      </c>
      <c r="E202" t="s">
        <v>1225</v>
      </c>
      <c r="F202" t="s">
        <v>1301</v>
      </c>
      <c r="G202" s="8">
        <v>40340</v>
      </c>
    </row>
    <row r="203" spans="1:7" ht="28.9" x14ac:dyDescent="0.3">
      <c r="A203" t="s">
        <v>1298</v>
      </c>
      <c r="B203" t="s">
        <v>124</v>
      </c>
      <c r="C203" s="7" t="s">
        <v>1322</v>
      </c>
      <c r="D203" t="s">
        <v>1323</v>
      </c>
      <c r="E203" t="s">
        <v>1131</v>
      </c>
      <c r="F203" t="s">
        <v>1301</v>
      </c>
      <c r="G203" s="8">
        <v>40332</v>
      </c>
    </row>
    <row r="204" spans="1:7" ht="28.9" x14ac:dyDescent="0.3">
      <c r="A204" t="s">
        <v>1298</v>
      </c>
      <c r="B204" t="s">
        <v>124</v>
      </c>
      <c r="C204" s="7" t="s">
        <v>1366</v>
      </c>
      <c r="D204" t="s">
        <v>1367</v>
      </c>
      <c r="E204" t="s">
        <v>1365</v>
      </c>
      <c r="F204" t="s">
        <v>1301</v>
      </c>
      <c r="G204" s="8">
        <v>40315</v>
      </c>
    </row>
    <row r="205" spans="1:7" ht="28.9" x14ac:dyDescent="0.3">
      <c r="A205" t="s">
        <v>1570</v>
      </c>
      <c r="B205" t="s">
        <v>169</v>
      </c>
      <c r="C205" s="7" t="s">
        <v>1711</v>
      </c>
      <c r="D205" t="s">
        <v>1712</v>
      </c>
      <c r="E205" t="s">
        <v>1241</v>
      </c>
      <c r="F205" t="s">
        <v>1301</v>
      </c>
      <c r="G205" s="8">
        <v>40315</v>
      </c>
    </row>
    <row r="206" spans="1:7" ht="28.9" x14ac:dyDescent="0.3">
      <c r="A206" t="s">
        <v>1570</v>
      </c>
      <c r="B206" t="s">
        <v>169</v>
      </c>
      <c r="C206" s="7" t="s">
        <v>1612</v>
      </c>
      <c r="D206" t="s">
        <v>1613</v>
      </c>
      <c r="E206" t="s">
        <v>1614</v>
      </c>
      <c r="F206" t="s">
        <v>1301</v>
      </c>
      <c r="G206" s="8">
        <v>40312</v>
      </c>
    </row>
    <row r="207" spans="1:7" ht="28.9" x14ac:dyDescent="0.3">
      <c r="A207" t="s">
        <v>1298</v>
      </c>
      <c r="B207" t="s">
        <v>78</v>
      </c>
      <c r="C207" s="7" t="s">
        <v>1794</v>
      </c>
      <c r="D207" t="s">
        <v>1795</v>
      </c>
      <c r="E207" t="s">
        <v>1161</v>
      </c>
      <c r="F207" t="s">
        <v>1301</v>
      </c>
      <c r="G207" s="8">
        <v>40305</v>
      </c>
    </row>
    <row r="208" spans="1:7" ht="14.45" x14ac:dyDescent="0.3">
      <c r="A208" t="s">
        <v>1570</v>
      </c>
      <c r="B208" t="s">
        <v>169</v>
      </c>
      <c r="C208" s="7" t="s">
        <v>1706</v>
      </c>
      <c r="D208" t="s">
        <v>1707</v>
      </c>
      <c r="E208" t="s">
        <v>1236</v>
      </c>
      <c r="F208" t="s">
        <v>1301</v>
      </c>
      <c r="G208" s="8">
        <v>40301</v>
      </c>
    </row>
    <row r="209" spans="1:7" ht="28.9" x14ac:dyDescent="0.3">
      <c r="A209" t="s">
        <v>1298</v>
      </c>
      <c r="B209" t="s">
        <v>78</v>
      </c>
      <c r="C209" s="7" t="s">
        <v>1887</v>
      </c>
      <c r="D209" t="s">
        <v>1888</v>
      </c>
      <c r="E209" t="s">
        <v>1889</v>
      </c>
      <c r="F209" t="s">
        <v>1301</v>
      </c>
      <c r="G209" s="8">
        <v>40298</v>
      </c>
    </row>
    <row r="210" spans="1:7" ht="14.45" x14ac:dyDescent="0.3">
      <c r="A210" t="s">
        <v>1298</v>
      </c>
      <c r="B210" t="s">
        <v>124</v>
      </c>
      <c r="C210" s="7" t="s">
        <v>1450</v>
      </c>
      <c r="D210" t="s">
        <v>1451</v>
      </c>
      <c r="E210" t="s">
        <v>1267</v>
      </c>
      <c r="F210" t="s">
        <v>1301</v>
      </c>
      <c r="G210" s="8">
        <v>40290</v>
      </c>
    </row>
    <row r="211" spans="1:7" ht="14.45" x14ac:dyDescent="0.3">
      <c r="A211" t="s">
        <v>1570</v>
      </c>
      <c r="B211" t="s">
        <v>169</v>
      </c>
      <c r="C211" s="7" t="s">
        <v>1668</v>
      </c>
      <c r="D211" t="s">
        <v>1669</v>
      </c>
      <c r="E211" t="s">
        <v>1534</v>
      </c>
      <c r="F211" t="s">
        <v>1301</v>
      </c>
      <c r="G211" s="8">
        <v>40290</v>
      </c>
    </row>
    <row r="212" spans="1:7" ht="14.45" x14ac:dyDescent="0.3">
      <c r="A212" t="s">
        <v>1570</v>
      </c>
      <c r="B212" t="s">
        <v>169</v>
      </c>
      <c r="C212" s="7" t="s">
        <v>1625</v>
      </c>
      <c r="D212" t="s">
        <v>1626</v>
      </c>
      <c r="E212" t="s">
        <v>1506</v>
      </c>
      <c r="F212" t="s">
        <v>1301</v>
      </c>
      <c r="G212" s="8">
        <v>40289</v>
      </c>
    </row>
    <row r="213" spans="1:7" ht="14.45" x14ac:dyDescent="0.3">
      <c r="A213" t="s">
        <v>1298</v>
      </c>
      <c r="B213" t="s">
        <v>124</v>
      </c>
      <c r="C213" s="7" t="s">
        <v>1412</v>
      </c>
      <c r="D213" t="s">
        <v>1413</v>
      </c>
      <c r="E213" t="s">
        <v>1401</v>
      </c>
      <c r="F213" t="s">
        <v>1301</v>
      </c>
      <c r="G213" s="8">
        <v>40256</v>
      </c>
    </row>
    <row r="214" spans="1:7" ht="14.45" x14ac:dyDescent="0.3">
      <c r="A214" t="s">
        <v>1298</v>
      </c>
      <c r="B214" t="s">
        <v>169</v>
      </c>
      <c r="C214" s="7" t="s">
        <v>1566</v>
      </c>
      <c r="D214" t="s">
        <v>1567</v>
      </c>
      <c r="E214" t="s">
        <v>1568</v>
      </c>
      <c r="F214" t="s">
        <v>1301</v>
      </c>
      <c r="G214" s="8">
        <v>40256</v>
      </c>
    </row>
    <row r="215" spans="1:7" ht="14.45" x14ac:dyDescent="0.3">
      <c r="A215" t="s">
        <v>1298</v>
      </c>
      <c r="B215" t="s">
        <v>124</v>
      </c>
      <c r="C215" s="7" t="s">
        <v>1308</v>
      </c>
      <c r="D215" t="s">
        <v>1309</v>
      </c>
      <c r="E215" t="s">
        <v>1112</v>
      </c>
      <c r="F215" t="s">
        <v>1301</v>
      </c>
      <c r="G215" s="8">
        <v>40247</v>
      </c>
    </row>
    <row r="216" spans="1:7" ht="14.45" x14ac:dyDescent="0.3">
      <c r="A216" t="s">
        <v>1570</v>
      </c>
      <c r="B216" t="s">
        <v>169</v>
      </c>
      <c r="C216" s="7" t="s">
        <v>1599</v>
      </c>
      <c r="D216" t="s">
        <v>1600</v>
      </c>
      <c r="E216" t="s">
        <v>1601</v>
      </c>
      <c r="F216" t="s">
        <v>1301</v>
      </c>
      <c r="G216" s="8">
        <v>40241</v>
      </c>
    </row>
    <row r="217" spans="1:7" ht="28.9" x14ac:dyDescent="0.3">
      <c r="A217" t="s">
        <v>1298</v>
      </c>
      <c r="B217" t="s">
        <v>124</v>
      </c>
      <c r="C217" s="7" t="s">
        <v>1454</v>
      </c>
      <c r="D217" t="s">
        <v>1455</v>
      </c>
      <c r="E217" t="s">
        <v>1267</v>
      </c>
      <c r="F217" t="s">
        <v>1301</v>
      </c>
      <c r="G217" s="8">
        <v>40228</v>
      </c>
    </row>
    <row r="218" spans="1:7" ht="28.9" x14ac:dyDescent="0.3">
      <c r="A218" t="s">
        <v>1298</v>
      </c>
      <c r="B218" t="s">
        <v>124</v>
      </c>
      <c r="C218" s="7" t="s">
        <v>1414</v>
      </c>
      <c r="D218" t="s">
        <v>1415</v>
      </c>
      <c r="E218" t="s">
        <v>1401</v>
      </c>
      <c r="F218" t="s">
        <v>1301</v>
      </c>
      <c r="G218" s="8">
        <v>40227</v>
      </c>
    </row>
    <row r="219" spans="1:7" ht="14.45" x14ac:dyDescent="0.3">
      <c r="A219" t="s">
        <v>1298</v>
      </c>
      <c r="B219" t="s">
        <v>78</v>
      </c>
      <c r="C219" s="7" t="s">
        <v>1808</v>
      </c>
      <c r="D219" t="s">
        <v>1331</v>
      </c>
      <c r="E219" t="s">
        <v>1801</v>
      </c>
      <c r="F219" t="s">
        <v>1301</v>
      </c>
      <c r="G219" s="8">
        <v>40227</v>
      </c>
    </row>
    <row r="220" spans="1:7" ht="28.9" x14ac:dyDescent="0.3">
      <c r="A220" t="s">
        <v>1298</v>
      </c>
      <c r="B220" t="s">
        <v>124</v>
      </c>
      <c r="C220" s="7" t="s">
        <v>1452</v>
      </c>
      <c r="D220" t="s">
        <v>1453</v>
      </c>
      <c r="E220" t="s">
        <v>1267</v>
      </c>
      <c r="F220" t="s">
        <v>1301</v>
      </c>
      <c r="G220" s="8">
        <v>40225</v>
      </c>
    </row>
    <row r="221" spans="1:7" ht="28.9" x14ac:dyDescent="0.3">
      <c r="A221" t="s">
        <v>1298</v>
      </c>
      <c r="B221" t="s">
        <v>78</v>
      </c>
      <c r="C221" s="7" t="s">
        <v>1820</v>
      </c>
      <c r="D221" t="s">
        <v>1821</v>
      </c>
      <c r="E221" t="s">
        <v>1177</v>
      </c>
      <c r="F221" t="s">
        <v>1301</v>
      </c>
      <c r="G221" s="8">
        <v>40221</v>
      </c>
    </row>
    <row r="222" spans="1:7" ht="28.9" x14ac:dyDescent="0.3">
      <c r="A222" t="s">
        <v>1570</v>
      </c>
      <c r="B222" t="s">
        <v>169</v>
      </c>
      <c r="C222" s="7" t="s">
        <v>1621</v>
      </c>
      <c r="D222" t="s">
        <v>1622</v>
      </c>
      <c r="E222" t="s">
        <v>1130</v>
      </c>
      <c r="F222" t="s">
        <v>1301</v>
      </c>
      <c r="G222" s="8">
        <v>40210</v>
      </c>
    </row>
    <row r="223" spans="1:7" ht="14.45" x14ac:dyDescent="0.3">
      <c r="A223" t="s">
        <v>1298</v>
      </c>
      <c r="B223" t="s">
        <v>169</v>
      </c>
      <c r="C223" s="7" t="s">
        <v>1551</v>
      </c>
      <c r="D223" t="s">
        <v>1331</v>
      </c>
      <c r="E223" t="s">
        <v>1215</v>
      </c>
      <c r="F223" t="s">
        <v>1552</v>
      </c>
      <c r="G223" s="8">
        <v>40184</v>
      </c>
    </row>
    <row r="224" spans="1:7" ht="14.45" x14ac:dyDescent="0.3">
      <c r="A224" t="s">
        <v>1298</v>
      </c>
      <c r="B224" t="s">
        <v>169</v>
      </c>
      <c r="C224" s="7" t="s">
        <v>1587</v>
      </c>
      <c r="D224" t="s">
        <v>1588</v>
      </c>
      <c r="E224" t="s">
        <v>1589</v>
      </c>
      <c r="F224" t="s">
        <v>1301</v>
      </c>
      <c r="G224" s="8">
        <v>40176</v>
      </c>
    </row>
    <row r="225" spans="1:7" ht="28.9" x14ac:dyDescent="0.3">
      <c r="A225" t="s">
        <v>1298</v>
      </c>
      <c r="B225" t="s">
        <v>78</v>
      </c>
      <c r="C225" s="7" t="s">
        <v>1816</v>
      </c>
      <c r="D225" t="s">
        <v>1817</v>
      </c>
      <c r="E225" t="s">
        <v>1813</v>
      </c>
      <c r="F225" t="s">
        <v>1772</v>
      </c>
      <c r="G225" s="8">
        <v>40169</v>
      </c>
    </row>
    <row r="226" spans="1:7" ht="14.45" x14ac:dyDescent="0.3">
      <c r="A226" t="s">
        <v>1570</v>
      </c>
      <c r="B226" t="s">
        <v>78</v>
      </c>
      <c r="C226" s="7" t="s">
        <v>1923</v>
      </c>
      <c r="D226" t="s">
        <v>1924</v>
      </c>
      <c r="E226" t="s">
        <v>1139</v>
      </c>
      <c r="F226" t="s">
        <v>1301</v>
      </c>
      <c r="G226" s="8">
        <v>40169</v>
      </c>
    </row>
    <row r="227" spans="1:7" ht="28.9" x14ac:dyDescent="0.3">
      <c r="A227" t="s">
        <v>1298</v>
      </c>
      <c r="B227" t="s">
        <v>169</v>
      </c>
      <c r="C227" s="7" t="s">
        <v>1532</v>
      </c>
      <c r="D227" t="s">
        <v>1533</v>
      </c>
      <c r="E227" t="s">
        <v>1534</v>
      </c>
      <c r="F227" t="s">
        <v>1301</v>
      </c>
      <c r="G227" s="8">
        <v>40164</v>
      </c>
    </row>
    <row r="228" spans="1:7" ht="14.45" x14ac:dyDescent="0.3">
      <c r="A228" t="s">
        <v>1570</v>
      </c>
      <c r="B228" t="s">
        <v>169</v>
      </c>
      <c r="C228" s="7" t="s">
        <v>1633</v>
      </c>
      <c r="D228" t="s">
        <v>1634</v>
      </c>
      <c r="E228" t="s">
        <v>1146</v>
      </c>
      <c r="F228" t="s">
        <v>1301</v>
      </c>
      <c r="G228" s="8">
        <v>40161</v>
      </c>
    </row>
    <row r="229" spans="1:7" ht="28.9" x14ac:dyDescent="0.3">
      <c r="A229" t="s">
        <v>1298</v>
      </c>
      <c r="B229" t="s">
        <v>78</v>
      </c>
      <c r="C229" s="7" t="s">
        <v>1875</v>
      </c>
      <c r="D229" t="s">
        <v>1876</v>
      </c>
      <c r="E229" t="s">
        <v>1225</v>
      </c>
      <c r="F229" t="s">
        <v>1301</v>
      </c>
      <c r="G229" s="8">
        <v>40154</v>
      </c>
    </row>
    <row r="230" spans="1:7" ht="28.9" x14ac:dyDescent="0.3">
      <c r="A230" t="s">
        <v>1298</v>
      </c>
      <c r="B230" t="s">
        <v>124</v>
      </c>
      <c r="C230" s="7" t="s">
        <v>1372</v>
      </c>
      <c r="D230" t="s">
        <v>1373</v>
      </c>
      <c r="E230" t="s">
        <v>1223</v>
      </c>
      <c r="F230" t="s">
        <v>1301</v>
      </c>
      <c r="G230" s="8">
        <v>40149</v>
      </c>
    </row>
    <row r="231" spans="1:7" ht="14.45" x14ac:dyDescent="0.3">
      <c r="A231" t="s">
        <v>1298</v>
      </c>
      <c r="B231" t="s">
        <v>78</v>
      </c>
      <c r="C231" s="7" t="s">
        <v>1854</v>
      </c>
      <c r="D231" t="s">
        <v>1855</v>
      </c>
      <c r="E231" t="s">
        <v>1201</v>
      </c>
      <c r="F231" t="s">
        <v>1301</v>
      </c>
      <c r="G231" s="8">
        <v>40135</v>
      </c>
    </row>
    <row r="232" spans="1:7" ht="14.45" x14ac:dyDescent="0.3">
      <c r="A232" t="s">
        <v>1298</v>
      </c>
      <c r="B232" t="s">
        <v>1468</v>
      </c>
      <c r="C232" s="7" t="s">
        <v>1469</v>
      </c>
      <c r="D232" t="s">
        <v>1470</v>
      </c>
      <c r="E232" t="s">
        <v>1471</v>
      </c>
      <c r="F232" t="s">
        <v>1301</v>
      </c>
      <c r="G232" s="8">
        <v>40134</v>
      </c>
    </row>
    <row r="233" spans="1:7" ht="14.45" x14ac:dyDescent="0.3">
      <c r="A233" t="s">
        <v>1298</v>
      </c>
      <c r="B233" t="s">
        <v>169</v>
      </c>
      <c r="C233" s="7" t="s">
        <v>1529</v>
      </c>
      <c r="D233" t="s">
        <v>1530</v>
      </c>
      <c r="E233" t="s">
        <v>1531</v>
      </c>
      <c r="F233" t="s">
        <v>1301</v>
      </c>
      <c r="G233" s="8">
        <v>40134</v>
      </c>
    </row>
    <row r="234" spans="1:7" ht="14.45" x14ac:dyDescent="0.3">
      <c r="A234" t="s">
        <v>1298</v>
      </c>
      <c r="B234" t="s">
        <v>124</v>
      </c>
      <c r="C234" s="7" t="s">
        <v>1391</v>
      </c>
      <c r="D234" t="s">
        <v>1392</v>
      </c>
      <c r="E234" t="s">
        <v>1376</v>
      </c>
      <c r="F234" t="s">
        <v>1301</v>
      </c>
      <c r="G234" s="8">
        <v>40133</v>
      </c>
    </row>
    <row r="235" spans="1:7" ht="28.9" x14ac:dyDescent="0.3">
      <c r="A235" t="s">
        <v>1298</v>
      </c>
      <c r="B235" t="s">
        <v>169</v>
      </c>
      <c r="C235" s="7" t="s">
        <v>1499</v>
      </c>
      <c r="D235" t="s">
        <v>1500</v>
      </c>
      <c r="E235" t="s">
        <v>1130</v>
      </c>
      <c r="F235" t="s">
        <v>1301</v>
      </c>
      <c r="G235" s="8">
        <v>40133</v>
      </c>
    </row>
    <row r="236" spans="1:7" ht="28.9" x14ac:dyDescent="0.3">
      <c r="A236" t="s">
        <v>1570</v>
      </c>
      <c r="B236" t="s">
        <v>78</v>
      </c>
      <c r="C236" s="7" t="s">
        <v>1927</v>
      </c>
      <c r="D236" t="s">
        <v>1928</v>
      </c>
      <c r="E236" t="s">
        <v>1159</v>
      </c>
      <c r="F236" t="s">
        <v>1301</v>
      </c>
      <c r="G236" s="8">
        <v>40133</v>
      </c>
    </row>
    <row r="237" spans="1:7" ht="28.9" x14ac:dyDescent="0.3">
      <c r="A237" t="s">
        <v>1298</v>
      </c>
      <c r="B237" t="s">
        <v>169</v>
      </c>
      <c r="C237" s="7" t="s">
        <v>1545</v>
      </c>
      <c r="D237" t="s">
        <v>1546</v>
      </c>
      <c r="E237" t="s">
        <v>1207</v>
      </c>
      <c r="F237" t="s">
        <v>1301</v>
      </c>
      <c r="G237" s="8">
        <v>40119</v>
      </c>
    </row>
    <row r="238" spans="1:7" ht="28.9" x14ac:dyDescent="0.3">
      <c r="A238" t="s">
        <v>1298</v>
      </c>
      <c r="B238" t="s">
        <v>124</v>
      </c>
      <c r="C238" s="7" t="s">
        <v>1387</v>
      </c>
      <c r="D238" t="s">
        <v>1388</v>
      </c>
      <c r="E238" t="s">
        <v>1376</v>
      </c>
      <c r="F238" t="s">
        <v>1301</v>
      </c>
      <c r="G238" s="8">
        <v>40115</v>
      </c>
    </row>
    <row r="239" spans="1:7" ht="28.9" x14ac:dyDescent="0.3">
      <c r="A239" t="s">
        <v>1298</v>
      </c>
      <c r="B239" t="s">
        <v>124</v>
      </c>
      <c r="C239" s="7" t="s">
        <v>1389</v>
      </c>
      <c r="D239" t="s">
        <v>1390</v>
      </c>
      <c r="E239" t="s">
        <v>1376</v>
      </c>
      <c r="F239" t="s">
        <v>1301</v>
      </c>
      <c r="G239" s="8">
        <v>40109</v>
      </c>
    </row>
    <row r="240" spans="1:7" ht="28.9" x14ac:dyDescent="0.3">
      <c r="A240" t="s">
        <v>1298</v>
      </c>
      <c r="B240" t="s">
        <v>169</v>
      </c>
      <c r="C240" s="7" t="s">
        <v>1492</v>
      </c>
      <c r="D240" t="s">
        <v>1493</v>
      </c>
      <c r="E240" t="s">
        <v>1491</v>
      </c>
      <c r="F240" t="s">
        <v>1301</v>
      </c>
      <c r="G240" s="8">
        <v>40086</v>
      </c>
    </row>
    <row r="241" spans="1:7" ht="14.45" x14ac:dyDescent="0.3">
      <c r="A241" t="s">
        <v>1298</v>
      </c>
      <c r="B241" t="s">
        <v>78</v>
      </c>
      <c r="C241" s="7" t="s">
        <v>1767</v>
      </c>
      <c r="D241" t="s">
        <v>1768</v>
      </c>
      <c r="E241" t="s">
        <v>1764</v>
      </c>
      <c r="F241" t="s">
        <v>1301</v>
      </c>
      <c r="G241" s="8">
        <v>40079</v>
      </c>
    </row>
    <row r="242" spans="1:7" ht="28.9" x14ac:dyDescent="0.3">
      <c r="A242" t="s">
        <v>1298</v>
      </c>
      <c r="B242" t="s">
        <v>124</v>
      </c>
      <c r="C242" s="7" t="s">
        <v>1393</v>
      </c>
      <c r="D242" t="s">
        <v>1394</v>
      </c>
      <c r="E242" t="s">
        <v>1376</v>
      </c>
      <c r="F242" t="s">
        <v>1301</v>
      </c>
      <c r="G242" s="8">
        <v>40077</v>
      </c>
    </row>
    <row r="243" spans="1:7" ht="14.45" x14ac:dyDescent="0.3">
      <c r="A243" t="s">
        <v>1298</v>
      </c>
      <c r="B243" t="s">
        <v>169</v>
      </c>
      <c r="C243" s="7" t="s">
        <v>1513</v>
      </c>
      <c r="D243" t="s">
        <v>1514</v>
      </c>
      <c r="E243" t="s">
        <v>1142</v>
      </c>
      <c r="F243" t="s">
        <v>1301</v>
      </c>
      <c r="G243" s="8">
        <v>40072</v>
      </c>
    </row>
    <row r="244" spans="1:7" ht="28.9" x14ac:dyDescent="0.3">
      <c r="A244" t="s">
        <v>1298</v>
      </c>
      <c r="B244" t="s">
        <v>169</v>
      </c>
      <c r="C244" s="7" t="s">
        <v>1541</v>
      </c>
      <c r="D244" t="s">
        <v>1542</v>
      </c>
      <c r="E244" t="s">
        <v>1199</v>
      </c>
      <c r="F244" t="s">
        <v>1301</v>
      </c>
      <c r="G244" s="8">
        <v>40065</v>
      </c>
    </row>
    <row r="245" spans="1:7" ht="14.45" x14ac:dyDescent="0.3">
      <c r="A245" t="s">
        <v>1298</v>
      </c>
      <c r="B245" t="s">
        <v>78</v>
      </c>
      <c r="C245" s="7" t="s">
        <v>1838</v>
      </c>
      <c r="D245" t="s">
        <v>1839</v>
      </c>
      <c r="E245" t="s">
        <v>1188</v>
      </c>
      <c r="F245" t="s">
        <v>1301</v>
      </c>
      <c r="G245" s="8">
        <v>40060</v>
      </c>
    </row>
    <row r="246" spans="1:7" ht="28.9" x14ac:dyDescent="0.3">
      <c r="A246" t="s">
        <v>1570</v>
      </c>
      <c r="B246" t="s">
        <v>169</v>
      </c>
      <c r="C246" s="7" t="s">
        <v>1708</v>
      </c>
      <c r="D246" t="s">
        <v>1709</v>
      </c>
      <c r="E246" t="s">
        <v>1710</v>
      </c>
      <c r="F246" t="s">
        <v>1301</v>
      </c>
      <c r="G246" s="8">
        <v>40045</v>
      </c>
    </row>
    <row r="247" spans="1:7" ht="14.45" x14ac:dyDescent="0.3">
      <c r="A247" t="s">
        <v>1570</v>
      </c>
      <c r="B247" t="s">
        <v>169</v>
      </c>
      <c r="C247" s="7" t="s">
        <v>1722</v>
      </c>
      <c r="D247" t="s">
        <v>1723</v>
      </c>
      <c r="E247" t="s">
        <v>1259</v>
      </c>
      <c r="F247" t="s">
        <v>1301</v>
      </c>
      <c r="G247" s="8">
        <v>40043</v>
      </c>
    </row>
    <row r="248" spans="1:7" ht="28.9" x14ac:dyDescent="0.3">
      <c r="A248" t="s">
        <v>1298</v>
      </c>
      <c r="B248" t="s">
        <v>78</v>
      </c>
      <c r="C248" s="7" t="s">
        <v>1822</v>
      </c>
      <c r="D248" t="s">
        <v>1823</v>
      </c>
      <c r="E248" t="s">
        <v>1177</v>
      </c>
      <c r="F248" t="s">
        <v>1301</v>
      </c>
      <c r="G248" s="8">
        <v>40042</v>
      </c>
    </row>
    <row r="249" spans="1:7" ht="14.45" x14ac:dyDescent="0.3">
      <c r="A249" t="s">
        <v>1298</v>
      </c>
      <c r="B249" t="s">
        <v>78</v>
      </c>
      <c r="C249" s="7" t="s">
        <v>1905</v>
      </c>
      <c r="D249" t="s">
        <v>1906</v>
      </c>
      <c r="E249" t="s">
        <v>1258</v>
      </c>
      <c r="F249" t="s">
        <v>1301</v>
      </c>
      <c r="G249" s="8">
        <v>40042</v>
      </c>
    </row>
    <row r="250" spans="1:7" ht="14.45" x14ac:dyDescent="0.3">
      <c r="A250" t="s">
        <v>1298</v>
      </c>
      <c r="B250" t="s">
        <v>78</v>
      </c>
      <c r="C250" s="7" t="s">
        <v>1775</v>
      </c>
      <c r="D250" t="s">
        <v>1776</v>
      </c>
      <c r="E250" t="s">
        <v>1123</v>
      </c>
      <c r="F250" t="s">
        <v>1301</v>
      </c>
      <c r="G250" s="8">
        <v>40035</v>
      </c>
    </row>
    <row r="251" spans="1:7" ht="14.45" x14ac:dyDescent="0.3">
      <c r="A251" t="s">
        <v>1570</v>
      </c>
      <c r="B251" t="s">
        <v>169</v>
      </c>
      <c r="C251" s="7" t="s">
        <v>1607</v>
      </c>
      <c r="D251" t="s">
        <v>1608</v>
      </c>
      <c r="E251" t="s">
        <v>1609</v>
      </c>
      <c r="F251" t="s">
        <v>1301</v>
      </c>
      <c r="G251" s="8">
        <v>40031</v>
      </c>
    </row>
    <row r="252" spans="1:7" ht="43.15" x14ac:dyDescent="0.3">
      <c r="A252" t="s">
        <v>1570</v>
      </c>
      <c r="B252" t="s">
        <v>169</v>
      </c>
      <c r="C252" s="7" t="s">
        <v>1646</v>
      </c>
      <c r="D252" t="s">
        <v>1647</v>
      </c>
      <c r="E252" t="s">
        <v>1167</v>
      </c>
      <c r="F252" t="s">
        <v>1301</v>
      </c>
      <c r="G252" s="8">
        <v>40030</v>
      </c>
    </row>
    <row r="253" spans="1:7" ht="28.9" x14ac:dyDescent="0.3">
      <c r="A253" t="s">
        <v>1298</v>
      </c>
      <c r="B253" t="s">
        <v>169</v>
      </c>
      <c r="C253" s="7" t="s">
        <v>1562</v>
      </c>
      <c r="D253" t="s">
        <v>1563</v>
      </c>
      <c r="E253" t="s">
        <v>1236</v>
      </c>
      <c r="F253" t="s">
        <v>1301</v>
      </c>
      <c r="G253" s="8">
        <v>40024</v>
      </c>
    </row>
    <row r="254" spans="1:7" ht="14.45" x14ac:dyDescent="0.3">
      <c r="A254" t="s">
        <v>1298</v>
      </c>
      <c r="B254" t="s">
        <v>169</v>
      </c>
      <c r="C254" s="7" t="s">
        <v>1538</v>
      </c>
      <c r="D254" t="s">
        <v>1539</v>
      </c>
      <c r="E254" t="s">
        <v>1540</v>
      </c>
      <c r="F254" t="s">
        <v>1301</v>
      </c>
      <c r="G254" s="8">
        <v>40009</v>
      </c>
    </row>
    <row r="255" spans="1:7" ht="28.9" x14ac:dyDescent="0.3">
      <c r="A255" t="s">
        <v>1298</v>
      </c>
      <c r="B255" t="s">
        <v>124</v>
      </c>
      <c r="C255" s="7" t="s">
        <v>1424</v>
      </c>
      <c r="D255" t="s">
        <v>1425</v>
      </c>
      <c r="E255" t="s">
        <v>1229</v>
      </c>
      <c r="F255" t="s">
        <v>1301</v>
      </c>
      <c r="G255" s="8">
        <v>40004</v>
      </c>
    </row>
    <row r="256" spans="1:7" ht="28.9" x14ac:dyDescent="0.3">
      <c r="A256" t="s">
        <v>1298</v>
      </c>
      <c r="B256" t="s">
        <v>169</v>
      </c>
      <c r="C256" s="7" t="s">
        <v>1482</v>
      </c>
      <c r="D256" t="s">
        <v>1369</v>
      </c>
      <c r="E256" t="s">
        <v>1481</v>
      </c>
      <c r="F256" t="s">
        <v>1301</v>
      </c>
      <c r="G256" s="8">
        <v>40004</v>
      </c>
    </row>
    <row r="257" spans="1:7" ht="14.45" x14ac:dyDescent="0.3">
      <c r="A257" t="s">
        <v>1298</v>
      </c>
      <c r="B257" t="s">
        <v>169</v>
      </c>
      <c r="C257" s="7" t="s">
        <v>1524</v>
      </c>
      <c r="D257" t="s">
        <v>1525</v>
      </c>
      <c r="E257" t="s">
        <v>1521</v>
      </c>
      <c r="F257" t="s">
        <v>1301</v>
      </c>
      <c r="G257" s="8">
        <v>40001</v>
      </c>
    </row>
    <row r="258" spans="1:7" ht="28.9" x14ac:dyDescent="0.3">
      <c r="A258" t="s">
        <v>1570</v>
      </c>
      <c r="B258" t="s">
        <v>169</v>
      </c>
      <c r="C258" s="7" t="s">
        <v>1698</v>
      </c>
      <c r="D258" t="s">
        <v>1699</v>
      </c>
      <c r="E258" t="s">
        <v>1210</v>
      </c>
      <c r="F258" t="s">
        <v>1301</v>
      </c>
      <c r="G258" s="8">
        <v>39994</v>
      </c>
    </row>
    <row r="259" spans="1:7" ht="43.15" x14ac:dyDescent="0.3">
      <c r="A259" t="s">
        <v>1298</v>
      </c>
      <c r="B259" t="s">
        <v>78</v>
      </c>
      <c r="C259" s="7" t="s">
        <v>1796</v>
      </c>
      <c r="D259" t="s">
        <v>1369</v>
      </c>
      <c r="E259" t="s">
        <v>1161</v>
      </c>
      <c r="F259" t="s">
        <v>1797</v>
      </c>
      <c r="G259" s="8">
        <v>39990</v>
      </c>
    </row>
    <row r="260" spans="1:7" ht="14.45" x14ac:dyDescent="0.3">
      <c r="A260" t="s">
        <v>1570</v>
      </c>
      <c r="B260" t="s">
        <v>169</v>
      </c>
      <c r="C260" s="7" t="s">
        <v>1676</v>
      </c>
      <c r="D260" t="s">
        <v>1677</v>
      </c>
      <c r="E260" t="s">
        <v>1199</v>
      </c>
      <c r="F260" t="s">
        <v>1301</v>
      </c>
      <c r="G260" s="8">
        <v>39989</v>
      </c>
    </row>
    <row r="261" spans="1:7" ht="14.45" x14ac:dyDescent="0.3">
      <c r="A261" t="s">
        <v>1570</v>
      </c>
      <c r="B261" t="s">
        <v>169</v>
      </c>
      <c r="C261" s="7" t="s">
        <v>1700</v>
      </c>
      <c r="D261" t="s">
        <v>1701</v>
      </c>
      <c r="E261" t="s">
        <v>1235</v>
      </c>
      <c r="F261" t="s">
        <v>1301</v>
      </c>
      <c r="G261" s="8">
        <v>39967</v>
      </c>
    </row>
    <row r="262" spans="1:7" ht="14.45" x14ac:dyDescent="0.3">
      <c r="A262" t="s">
        <v>1298</v>
      </c>
      <c r="B262" t="s">
        <v>78</v>
      </c>
      <c r="C262" s="7" t="s">
        <v>1789</v>
      </c>
      <c r="D262" t="s">
        <v>1790</v>
      </c>
      <c r="E262" t="s">
        <v>1149</v>
      </c>
      <c r="F262" t="s">
        <v>1301</v>
      </c>
      <c r="G262" s="8">
        <v>39967</v>
      </c>
    </row>
    <row r="263" spans="1:7" ht="28.9" x14ac:dyDescent="0.3">
      <c r="A263" t="s">
        <v>1570</v>
      </c>
      <c r="B263" t="s">
        <v>169</v>
      </c>
      <c r="C263" s="7" t="s">
        <v>1670</v>
      </c>
      <c r="D263" t="s">
        <v>1671</v>
      </c>
      <c r="E263" t="s">
        <v>1540</v>
      </c>
      <c r="F263" t="s">
        <v>1301</v>
      </c>
      <c r="G263" s="8">
        <v>39948</v>
      </c>
    </row>
    <row r="264" spans="1:7" ht="14.45" x14ac:dyDescent="0.3">
      <c r="A264" t="s">
        <v>1298</v>
      </c>
      <c r="B264" t="s">
        <v>78</v>
      </c>
      <c r="C264" s="7" t="s">
        <v>1757</v>
      </c>
      <c r="D264" t="s">
        <v>1758</v>
      </c>
      <c r="E264" t="s">
        <v>1085</v>
      </c>
      <c r="F264" t="s">
        <v>1301</v>
      </c>
      <c r="G264" s="8">
        <v>39948</v>
      </c>
    </row>
    <row r="265" spans="1:7" ht="14.45" x14ac:dyDescent="0.3">
      <c r="A265" t="s">
        <v>1298</v>
      </c>
      <c r="B265" t="s">
        <v>78</v>
      </c>
      <c r="C265" s="7" t="s">
        <v>1779</v>
      </c>
      <c r="D265" t="s">
        <v>1780</v>
      </c>
      <c r="E265" t="s">
        <v>1134</v>
      </c>
      <c r="F265" t="s">
        <v>1301</v>
      </c>
      <c r="G265" s="8">
        <v>39948</v>
      </c>
    </row>
    <row r="266" spans="1:7" ht="14.45" x14ac:dyDescent="0.3">
      <c r="A266" t="s">
        <v>1570</v>
      </c>
      <c r="B266" t="s">
        <v>169</v>
      </c>
      <c r="C266" s="7" t="s">
        <v>1610</v>
      </c>
      <c r="D266" t="s">
        <v>1611</v>
      </c>
      <c r="E266" t="s">
        <v>1115</v>
      </c>
      <c r="F266" t="s">
        <v>1301</v>
      </c>
      <c r="G266" s="8">
        <v>39940</v>
      </c>
    </row>
    <row r="267" spans="1:7" ht="14.45" x14ac:dyDescent="0.3">
      <c r="A267" t="s">
        <v>1298</v>
      </c>
      <c r="B267" t="s">
        <v>124</v>
      </c>
      <c r="C267" s="7" t="s">
        <v>1416</v>
      </c>
      <c r="D267" t="s">
        <v>1417</v>
      </c>
      <c r="E267" t="s">
        <v>1401</v>
      </c>
      <c r="F267" t="s">
        <v>1301</v>
      </c>
      <c r="G267" s="8">
        <v>39919</v>
      </c>
    </row>
    <row r="268" spans="1:7" ht="28.9" x14ac:dyDescent="0.3">
      <c r="A268" t="s">
        <v>1298</v>
      </c>
      <c r="B268" t="s">
        <v>124</v>
      </c>
      <c r="C268" s="7" t="s">
        <v>1418</v>
      </c>
      <c r="D268" t="s">
        <v>1419</v>
      </c>
      <c r="E268" t="s">
        <v>1401</v>
      </c>
      <c r="F268" t="s">
        <v>1301</v>
      </c>
      <c r="G268" s="8">
        <v>39919</v>
      </c>
    </row>
    <row r="269" spans="1:7" ht="14.45" x14ac:dyDescent="0.3">
      <c r="A269" t="s">
        <v>1298</v>
      </c>
      <c r="B269" t="s">
        <v>124</v>
      </c>
      <c r="C269" s="7" t="s">
        <v>1460</v>
      </c>
      <c r="D269" t="s">
        <v>1461</v>
      </c>
      <c r="E269" t="s">
        <v>1457</v>
      </c>
      <c r="F269" t="s">
        <v>1301</v>
      </c>
      <c r="G269" s="8">
        <v>39919</v>
      </c>
    </row>
    <row r="270" spans="1:7" ht="14.45" x14ac:dyDescent="0.3">
      <c r="A270" t="s">
        <v>1570</v>
      </c>
      <c r="B270" t="s">
        <v>169</v>
      </c>
      <c r="C270" s="7" t="s">
        <v>1689</v>
      </c>
      <c r="E270" t="s">
        <v>1206</v>
      </c>
      <c r="F270" t="s">
        <v>1301</v>
      </c>
      <c r="G270" s="8">
        <v>39919</v>
      </c>
    </row>
    <row r="271" spans="1:7" ht="14.45" x14ac:dyDescent="0.3">
      <c r="A271" t="s">
        <v>1298</v>
      </c>
      <c r="B271" t="s">
        <v>169</v>
      </c>
      <c r="C271" s="7" t="s">
        <v>1485</v>
      </c>
      <c r="D271" t="s">
        <v>1486</v>
      </c>
      <c r="E271" t="s">
        <v>1121</v>
      </c>
      <c r="F271" t="s">
        <v>1301</v>
      </c>
      <c r="G271" s="8">
        <v>39910</v>
      </c>
    </row>
    <row r="272" spans="1:7" ht="28.9" x14ac:dyDescent="0.3">
      <c r="A272" t="s">
        <v>1298</v>
      </c>
      <c r="B272" t="s">
        <v>169</v>
      </c>
      <c r="C272" s="7" t="s">
        <v>1522</v>
      </c>
      <c r="D272" t="s">
        <v>1523</v>
      </c>
      <c r="E272" t="s">
        <v>1521</v>
      </c>
      <c r="F272" t="s">
        <v>1301</v>
      </c>
      <c r="G272" s="8">
        <v>39910</v>
      </c>
    </row>
    <row r="273" spans="1:7" ht="14.45" x14ac:dyDescent="0.3">
      <c r="A273" t="s">
        <v>1570</v>
      </c>
      <c r="B273" t="s">
        <v>169</v>
      </c>
      <c r="C273" s="7" t="s">
        <v>1749</v>
      </c>
      <c r="D273" t="s">
        <v>1750</v>
      </c>
      <c r="E273" t="s">
        <v>1592</v>
      </c>
      <c r="F273" t="s">
        <v>1301</v>
      </c>
      <c r="G273" s="8">
        <v>39903</v>
      </c>
    </row>
    <row r="274" spans="1:7" ht="28.9" x14ac:dyDescent="0.3">
      <c r="A274" t="s">
        <v>1298</v>
      </c>
      <c r="B274" t="s">
        <v>78</v>
      </c>
      <c r="C274" s="7" t="s">
        <v>1860</v>
      </c>
      <c r="D274" t="s">
        <v>1861</v>
      </c>
      <c r="E274" t="s">
        <v>1207</v>
      </c>
      <c r="F274" t="s">
        <v>1301</v>
      </c>
      <c r="G274" s="8">
        <v>39903</v>
      </c>
    </row>
    <row r="275" spans="1:7" ht="28.9" x14ac:dyDescent="0.3">
      <c r="A275" t="s">
        <v>1298</v>
      </c>
      <c r="B275" t="s">
        <v>78</v>
      </c>
      <c r="C275" s="7" t="s">
        <v>1901</v>
      </c>
      <c r="D275" t="s">
        <v>1902</v>
      </c>
      <c r="E275" t="s">
        <v>1252</v>
      </c>
      <c r="F275" t="s">
        <v>1301</v>
      </c>
      <c r="G275" s="8">
        <v>39903</v>
      </c>
    </row>
    <row r="276" spans="1:7" ht="28.9" x14ac:dyDescent="0.3">
      <c r="A276" t="s">
        <v>1570</v>
      </c>
      <c r="B276" t="s">
        <v>169</v>
      </c>
      <c r="C276" s="7" t="s">
        <v>1720</v>
      </c>
      <c r="D276" t="s">
        <v>1721</v>
      </c>
      <c r="E276" t="s">
        <v>1254</v>
      </c>
      <c r="F276" t="s">
        <v>1301</v>
      </c>
      <c r="G276" s="8">
        <v>39902</v>
      </c>
    </row>
    <row r="277" spans="1:7" ht="28.9" x14ac:dyDescent="0.3">
      <c r="A277" t="s">
        <v>1298</v>
      </c>
      <c r="B277" t="s">
        <v>124</v>
      </c>
      <c r="C277" s="7" t="s">
        <v>1343</v>
      </c>
      <c r="D277" t="s">
        <v>1344</v>
      </c>
      <c r="E277" t="s">
        <v>1338</v>
      </c>
      <c r="F277" t="s">
        <v>1301</v>
      </c>
      <c r="G277" s="8">
        <v>39896</v>
      </c>
    </row>
    <row r="278" spans="1:7" ht="28.9" x14ac:dyDescent="0.3">
      <c r="A278" t="s">
        <v>1570</v>
      </c>
      <c r="B278" t="s">
        <v>169</v>
      </c>
      <c r="C278" s="7" t="s">
        <v>1597</v>
      </c>
      <c r="D278" t="s">
        <v>1598</v>
      </c>
      <c r="E278" t="s">
        <v>1087</v>
      </c>
      <c r="F278" t="s">
        <v>1301</v>
      </c>
      <c r="G278" s="8">
        <v>39896</v>
      </c>
    </row>
    <row r="279" spans="1:7" ht="43.15" x14ac:dyDescent="0.3">
      <c r="A279" t="s">
        <v>1298</v>
      </c>
      <c r="B279" t="s">
        <v>124</v>
      </c>
      <c r="C279" s="7" t="s">
        <v>1304</v>
      </c>
      <c r="D279" t="s">
        <v>1305</v>
      </c>
      <c r="E279" t="s">
        <v>1110</v>
      </c>
      <c r="F279" t="s">
        <v>1301</v>
      </c>
      <c r="G279" s="8">
        <v>39892</v>
      </c>
    </row>
    <row r="280" spans="1:7" ht="43.15" x14ac:dyDescent="0.3">
      <c r="A280" t="s">
        <v>1298</v>
      </c>
      <c r="B280" t="s">
        <v>78</v>
      </c>
      <c r="C280" s="7" t="s">
        <v>1879</v>
      </c>
      <c r="D280" t="s">
        <v>1880</v>
      </c>
      <c r="E280" t="s">
        <v>1561</v>
      </c>
      <c r="F280" t="s">
        <v>1301</v>
      </c>
      <c r="G280" s="8">
        <v>39892</v>
      </c>
    </row>
    <row r="281" spans="1:7" ht="14.45" x14ac:dyDescent="0.3">
      <c r="A281" t="s">
        <v>1298</v>
      </c>
      <c r="B281" t="s">
        <v>124</v>
      </c>
      <c r="C281" s="7" t="s">
        <v>1341</v>
      </c>
      <c r="D281" t="s">
        <v>1342</v>
      </c>
      <c r="E281" t="s">
        <v>1338</v>
      </c>
      <c r="F281" t="s">
        <v>1301</v>
      </c>
      <c r="G281" s="8">
        <v>39891</v>
      </c>
    </row>
    <row r="282" spans="1:7" ht="14.45" x14ac:dyDescent="0.3">
      <c r="A282" t="s">
        <v>1570</v>
      </c>
      <c r="B282" t="s">
        <v>169</v>
      </c>
      <c r="C282" s="7" t="s">
        <v>1678</v>
      </c>
      <c r="D282" t="s">
        <v>1679</v>
      </c>
      <c r="E282" t="s">
        <v>1199</v>
      </c>
      <c r="F282" t="s">
        <v>1301</v>
      </c>
      <c r="G282" s="8">
        <v>39875</v>
      </c>
    </row>
    <row r="283" spans="1:7" ht="14.45" x14ac:dyDescent="0.3">
      <c r="A283" t="s">
        <v>1298</v>
      </c>
      <c r="B283" t="s">
        <v>78</v>
      </c>
      <c r="C283" s="7" t="s">
        <v>1844</v>
      </c>
      <c r="D283" t="s">
        <v>1845</v>
      </c>
      <c r="E283" t="s">
        <v>1195</v>
      </c>
      <c r="F283" t="s">
        <v>1301</v>
      </c>
      <c r="G283" s="8">
        <v>39871</v>
      </c>
    </row>
    <row r="284" spans="1:7" ht="28.9" x14ac:dyDescent="0.3">
      <c r="A284" t="s">
        <v>1570</v>
      </c>
      <c r="B284" t="s">
        <v>78</v>
      </c>
      <c r="C284" s="7" t="s">
        <v>1929</v>
      </c>
      <c r="D284" t="s">
        <v>1930</v>
      </c>
      <c r="E284" t="s">
        <v>1931</v>
      </c>
      <c r="F284" t="s">
        <v>1301</v>
      </c>
      <c r="G284" s="8">
        <v>39857</v>
      </c>
    </row>
    <row r="285" spans="1:7" ht="14.45" x14ac:dyDescent="0.3">
      <c r="A285" t="s">
        <v>1298</v>
      </c>
      <c r="B285" t="s">
        <v>78</v>
      </c>
      <c r="C285" s="7" t="s">
        <v>1862</v>
      </c>
      <c r="D285" t="s">
        <v>1863</v>
      </c>
      <c r="E285" t="s">
        <v>1864</v>
      </c>
      <c r="F285" t="s">
        <v>1301</v>
      </c>
      <c r="G285" s="8">
        <v>39855</v>
      </c>
    </row>
    <row r="286" spans="1:7" ht="14.45" x14ac:dyDescent="0.3">
      <c r="A286" t="s">
        <v>1570</v>
      </c>
      <c r="B286" t="s">
        <v>169</v>
      </c>
      <c r="C286" s="7" t="s">
        <v>1657</v>
      </c>
      <c r="D286" t="s">
        <v>1658</v>
      </c>
      <c r="E286" t="s">
        <v>1178</v>
      </c>
      <c r="F286" t="s">
        <v>1301</v>
      </c>
      <c r="G286" s="8">
        <v>39854</v>
      </c>
    </row>
    <row r="287" spans="1:7" ht="28.9" x14ac:dyDescent="0.3">
      <c r="A287" t="s">
        <v>1298</v>
      </c>
      <c r="B287" t="s">
        <v>169</v>
      </c>
      <c r="C287" s="7" t="s">
        <v>1507</v>
      </c>
      <c r="D287" t="s">
        <v>1508</v>
      </c>
      <c r="E287" t="s">
        <v>1506</v>
      </c>
      <c r="F287" t="s">
        <v>1301</v>
      </c>
      <c r="G287" s="8">
        <v>39849</v>
      </c>
    </row>
    <row r="288" spans="1:7" ht="14.45" x14ac:dyDescent="0.3">
      <c r="A288" t="s">
        <v>1570</v>
      </c>
      <c r="B288" t="s">
        <v>169</v>
      </c>
      <c r="C288" s="7" t="s">
        <v>1724</v>
      </c>
      <c r="D288" t="s">
        <v>1725</v>
      </c>
      <c r="E288" t="s">
        <v>1726</v>
      </c>
      <c r="F288" t="s">
        <v>1301</v>
      </c>
      <c r="G288" s="8">
        <v>39839</v>
      </c>
    </row>
    <row r="289" spans="1:7" ht="14.45" x14ac:dyDescent="0.3">
      <c r="A289" t="s">
        <v>1298</v>
      </c>
      <c r="B289" t="s">
        <v>78</v>
      </c>
      <c r="C289" s="7" t="s">
        <v>1850</v>
      </c>
      <c r="D289" t="s">
        <v>1851</v>
      </c>
      <c r="E289" t="s">
        <v>1198</v>
      </c>
      <c r="F289" t="s">
        <v>1301</v>
      </c>
      <c r="G289" s="8">
        <v>39836</v>
      </c>
    </row>
    <row r="290" spans="1:7" ht="28.9" x14ac:dyDescent="0.3">
      <c r="A290" t="s">
        <v>1298</v>
      </c>
      <c r="B290" t="s">
        <v>124</v>
      </c>
      <c r="C290" s="7" t="s">
        <v>1324</v>
      </c>
      <c r="D290" t="s">
        <v>1325</v>
      </c>
      <c r="E290" t="s">
        <v>1131</v>
      </c>
      <c r="F290" t="s">
        <v>1301</v>
      </c>
      <c r="G290" s="8">
        <v>39822</v>
      </c>
    </row>
    <row r="291" spans="1:7" ht="28.9" x14ac:dyDescent="0.3">
      <c r="A291" t="s">
        <v>1298</v>
      </c>
      <c r="B291" t="s">
        <v>124</v>
      </c>
      <c r="C291" s="7" t="s">
        <v>1395</v>
      </c>
      <c r="D291" t="s">
        <v>1396</v>
      </c>
      <c r="E291" t="s">
        <v>1376</v>
      </c>
      <c r="F291" t="s">
        <v>1301</v>
      </c>
      <c r="G291" s="8">
        <v>39813</v>
      </c>
    </row>
    <row r="292" spans="1:7" ht="14.45" x14ac:dyDescent="0.3">
      <c r="A292" t="s">
        <v>1298</v>
      </c>
      <c r="B292" t="s">
        <v>124</v>
      </c>
      <c r="C292" s="7" t="s">
        <v>1355</v>
      </c>
      <c r="D292" t="s">
        <v>1356</v>
      </c>
      <c r="E292" t="s">
        <v>1190</v>
      </c>
      <c r="F292" t="s">
        <v>1301</v>
      </c>
      <c r="G292" s="8">
        <v>39812</v>
      </c>
    </row>
    <row r="293" spans="1:7" ht="14.45" x14ac:dyDescent="0.3">
      <c r="A293" t="s">
        <v>1298</v>
      </c>
      <c r="B293" t="s">
        <v>78</v>
      </c>
      <c r="C293" s="7" t="s">
        <v>1809</v>
      </c>
      <c r="D293" t="s">
        <v>1810</v>
      </c>
      <c r="E293" t="s">
        <v>1801</v>
      </c>
      <c r="F293" t="s">
        <v>1301</v>
      </c>
      <c r="G293" s="8">
        <v>39812</v>
      </c>
    </row>
    <row r="294" spans="1:7" ht="14.45" x14ac:dyDescent="0.3">
      <c r="A294" t="s">
        <v>1298</v>
      </c>
      <c r="B294" t="s">
        <v>124</v>
      </c>
      <c r="C294" s="7" t="s">
        <v>1345</v>
      </c>
      <c r="D294" t="s">
        <v>1346</v>
      </c>
      <c r="E294" t="s">
        <v>1338</v>
      </c>
      <c r="F294" t="s">
        <v>1301</v>
      </c>
      <c r="G294" s="8">
        <v>39800</v>
      </c>
    </row>
    <row r="295" spans="1:7" ht="28.9" x14ac:dyDescent="0.3">
      <c r="A295" t="s">
        <v>1298</v>
      </c>
      <c r="B295" t="s">
        <v>124</v>
      </c>
      <c r="C295" s="7" t="s">
        <v>1361</v>
      </c>
      <c r="D295" t="s">
        <v>1362</v>
      </c>
      <c r="E295" t="s">
        <v>1202</v>
      </c>
      <c r="F295" t="s">
        <v>1301</v>
      </c>
      <c r="G295" s="8">
        <v>39797</v>
      </c>
    </row>
    <row r="296" spans="1:7" ht="43.15" x14ac:dyDescent="0.3">
      <c r="A296" t="s">
        <v>1298</v>
      </c>
      <c r="B296" t="s">
        <v>78</v>
      </c>
      <c r="C296" s="7" t="s">
        <v>1761</v>
      </c>
      <c r="E296" t="s">
        <v>1102</v>
      </c>
      <c r="F296" t="s">
        <v>1301</v>
      </c>
      <c r="G296" s="8">
        <v>39783</v>
      </c>
    </row>
    <row r="297" spans="1:7" ht="14.45" x14ac:dyDescent="0.3">
      <c r="A297" t="s">
        <v>1298</v>
      </c>
      <c r="B297" t="s">
        <v>124</v>
      </c>
      <c r="C297" s="7" t="s">
        <v>1397</v>
      </c>
      <c r="D297" t="s">
        <v>1398</v>
      </c>
      <c r="E297" t="s">
        <v>1376</v>
      </c>
      <c r="F297" t="s">
        <v>1301</v>
      </c>
      <c r="G297" s="8">
        <v>39769</v>
      </c>
    </row>
    <row r="298" spans="1:7" ht="14.45" x14ac:dyDescent="0.3">
      <c r="A298" t="s">
        <v>1298</v>
      </c>
      <c r="B298" t="s">
        <v>78</v>
      </c>
      <c r="C298" s="7" t="s">
        <v>1840</v>
      </c>
      <c r="D298" t="s">
        <v>1841</v>
      </c>
      <c r="E298" t="s">
        <v>1188</v>
      </c>
      <c r="F298" t="s">
        <v>1301</v>
      </c>
      <c r="G298" s="8">
        <v>39752</v>
      </c>
    </row>
    <row r="299" spans="1:7" ht="28.9" x14ac:dyDescent="0.3">
      <c r="A299" t="s">
        <v>1570</v>
      </c>
      <c r="B299" t="s">
        <v>169</v>
      </c>
      <c r="C299" s="7" t="s">
        <v>1619</v>
      </c>
      <c r="D299" t="s">
        <v>1620</v>
      </c>
      <c r="E299" t="s">
        <v>1491</v>
      </c>
      <c r="F299" t="s">
        <v>1301</v>
      </c>
      <c r="G299" s="8">
        <v>39748</v>
      </c>
    </row>
    <row r="300" spans="1:7" ht="28.9" x14ac:dyDescent="0.3">
      <c r="A300" t="s">
        <v>1298</v>
      </c>
      <c r="B300" t="s">
        <v>78</v>
      </c>
      <c r="C300" s="7" t="s">
        <v>1773</v>
      </c>
      <c r="D300" t="s">
        <v>1774</v>
      </c>
      <c r="E300" t="s">
        <v>1614</v>
      </c>
      <c r="F300" t="s">
        <v>1301</v>
      </c>
      <c r="G300" s="8">
        <v>39724</v>
      </c>
    </row>
  </sheetData>
  <sortState ref="A2:G300">
    <sortCondition descending="1" ref="G2:G30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topLeftCell="B1" workbookViewId="0">
      <selection activeCell="B55" sqref="A35:B55"/>
    </sheetView>
  </sheetViews>
  <sheetFormatPr defaultRowHeight="15" x14ac:dyDescent="0.25"/>
  <cols>
    <col min="1" max="1" width="20" hidden="1" customWidth="1"/>
    <col min="2" max="2" width="24.140625" customWidth="1"/>
    <col min="3" max="4" width="19.85546875" customWidth="1"/>
    <col min="5" max="5" width="15.28515625" customWidth="1"/>
    <col min="6" max="6" width="12" customWidth="1"/>
    <col min="7" max="7" width="10" customWidth="1"/>
    <col min="8" max="8" width="14.5703125" customWidth="1"/>
    <col min="9" max="9" width="11.7109375" customWidth="1"/>
    <col min="10" max="10" width="13.5703125" customWidth="1"/>
  </cols>
  <sheetData>
    <row r="1" spans="1:10" ht="72" customHeight="1" thickBot="1" x14ac:dyDescent="0.3">
      <c r="A1" s="10" t="s">
        <v>2739</v>
      </c>
      <c r="B1" s="11" t="s">
        <v>2740</v>
      </c>
      <c r="C1" s="18" t="s">
        <v>1026</v>
      </c>
      <c r="D1" s="18" t="s">
        <v>1289</v>
      </c>
      <c r="E1" s="19" t="s">
        <v>1290</v>
      </c>
      <c r="F1" s="19" t="s">
        <v>1291</v>
      </c>
      <c r="G1" s="19" t="s">
        <v>1025</v>
      </c>
      <c r="H1" s="19" t="s">
        <v>2741</v>
      </c>
      <c r="I1" s="20" t="s">
        <v>2824</v>
      </c>
      <c r="J1" s="20" t="s">
        <v>2825</v>
      </c>
    </row>
    <row r="2" spans="1:10" ht="16.5" thickTop="1" thickBot="1" x14ac:dyDescent="0.3">
      <c r="A2" s="14" t="s">
        <v>1264</v>
      </c>
      <c r="B2" s="13" t="str">
        <f t="shared" ref="B2:B65" si="0">MID(A2&amp;" "&amp;A2,FIND(", ",A2)+2,LEN(A2)-1)</f>
        <v>Abebayehu Tegene</v>
      </c>
      <c r="C2" s="21" t="str">
        <f t="shared" ref="C2:C33" si="1">MID(A2,1,FIND(" ",A2)+1)&amp;"."</f>
        <v>Tegene, A.</v>
      </c>
      <c r="D2" s="21" t="str">
        <f t="shared" ref="D2:D33" si="2">MID(C2&amp;" "&amp;C2,FIND(" ",C2)+1,LEN(C2)-1)</f>
        <v>A. Tegene</v>
      </c>
      <c r="E2" s="21">
        <f>COUNTIF('ERS Journal Articles FY09-FY15'!A:A,"*"&amp;C2&amp;"*")</f>
        <v>1</v>
      </c>
      <c r="F2" s="21">
        <f>COUNTIF('ERS Journal Articles FY09-FY15'!A:A,"*"&amp;D2&amp;"*")</f>
        <v>1</v>
      </c>
      <c r="G2" s="21">
        <f t="shared" ref="G2:G65" si="3">SUM(E2:F2)</f>
        <v>2</v>
      </c>
      <c r="H2" s="21">
        <f>COUNTIF('ERS publications'!$E:$E,A2)</f>
        <v>0</v>
      </c>
      <c r="I2" s="22">
        <f>COUNTIF('Staff Analysis'!A:A,'Count by Staff'!$B85)</f>
        <v>0</v>
      </c>
      <c r="J2" s="22">
        <f>COUNTIF('Staff Analysis'!B:B,"*"&amp;'Count by Staff'!B85&amp;"*")</f>
        <v>2</v>
      </c>
    </row>
    <row r="3" spans="1:10" ht="16.5" thickTop="1" thickBot="1" x14ac:dyDescent="0.3">
      <c r="A3" s="12" t="s">
        <v>1227</v>
      </c>
      <c r="B3" s="13" t="str">
        <f t="shared" si="0"/>
        <v>Abigail Okrent</v>
      </c>
      <c r="C3" s="21" t="str">
        <f t="shared" si="1"/>
        <v>Okrent, A.</v>
      </c>
      <c r="D3" s="21" t="str">
        <f t="shared" si="2"/>
        <v>A. Okrent</v>
      </c>
      <c r="E3" s="21">
        <f>COUNTIF('ERS Journal Articles FY09-FY15'!A:A,"*"&amp;C3&amp;"*")</f>
        <v>5</v>
      </c>
      <c r="F3" s="21">
        <f>COUNTIF('ERS Journal Articles FY09-FY15'!A:A,"*"&amp;D3&amp;"*")</f>
        <v>6</v>
      </c>
      <c r="G3" s="21">
        <f t="shared" si="3"/>
        <v>11</v>
      </c>
      <c r="H3" s="21">
        <f>COUNTIF('ERS publications'!$E:$E,A3)</f>
        <v>0</v>
      </c>
      <c r="I3" s="23">
        <f>COUNTIF('Staff Analysis'!A:A,'Count by Staff'!$B22)</f>
        <v>0</v>
      </c>
      <c r="J3" s="22">
        <f>COUNTIF('Staff Analysis'!B:B,"*"&amp;'Count by Staff'!B22&amp;"*")</f>
        <v>7</v>
      </c>
    </row>
    <row r="4" spans="1:10" ht="16.5" thickTop="1" thickBot="1" x14ac:dyDescent="0.3">
      <c r="A4" s="14" t="s">
        <v>1235</v>
      </c>
      <c r="B4" s="13" t="str">
        <f t="shared" si="0"/>
        <v>Agnes Perez</v>
      </c>
      <c r="C4" s="21" t="str">
        <f t="shared" si="1"/>
        <v>Perez, A.</v>
      </c>
      <c r="D4" s="21" t="str">
        <f t="shared" si="2"/>
        <v>A. Perez</v>
      </c>
      <c r="E4" s="21">
        <f>COUNTIF('ERS Journal Articles FY09-FY15'!A:A,"*"&amp;C4&amp;"*")</f>
        <v>0</v>
      </c>
      <c r="F4" s="21">
        <f>COUNTIF('ERS Journal Articles FY09-FY15'!A:A,"*"&amp;D4&amp;"*")</f>
        <v>0</v>
      </c>
      <c r="G4" s="21">
        <f t="shared" si="3"/>
        <v>0</v>
      </c>
      <c r="H4" s="21">
        <f>COUNTIF('ERS publications'!$E:$E,A4)</f>
        <v>1</v>
      </c>
      <c r="I4" s="23">
        <f>COUNTIF('Staff Analysis'!A:A,'Count by Staff'!$B189)</f>
        <v>11</v>
      </c>
      <c r="J4" s="22">
        <f>COUNTIF('Staff Analysis'!B:B,"*"&amp;'Count by Staff'!B189&amp;"*")</f>
        <v>15</v>
      </c>
    </row>
    <row r="5" spans="1:10" ht="16.5" thickTop="1" thickBot="1" x14ac:dyDescent="0.3">
      <c r="A5" s="12" t="s">
        <v>1244</v>
      </c>
      <c r="B5" s="13" t="str">
        <f t="shared" si="0"/>
        <v>Albert Reed</v>
      </c>
      <c r="C5" s="21" t="str">
        <f t="shared" si="1"/>
        <v>Reed, A.</v>
      </c>
      <c r="D5" s="21" t="str">
        <f t="shared" si="2"/>
        <v>A. Reed</v>
      </c>
      <c r="E5" s="21">
        <f>COUNTIF('ERS Journal Articles FY09-FY15'!A:A,"*"&amp;C5&amp;"*")</f>
        <v>2</v>
      </c>
      <c r="F5" s="21">
        <f>COUNTIF('ERS Journal Articles FY09-FY15'!A:A,"*"&amp;D5&amp;"*")</f>
        <v>0</v>
      </c>
      <c r="G5" s="21">
        <f t="shared" si="3"/>
        <v>2</v>
      </c>
      <c r="H5" s="21">
        <f>COUNTIF('ERS publications'!$E:$E,A5)</f>
        <v>0</v>
      </c>
      <c r="I5" s="23">
        <f>COUNTIF('Staff Analysis'!A:A,'Count by Staff'!$B98)</f>
        <v>0</v>
      </c>
      <c r="J5" s="22">
        <f>COUNTIF('Staff Analysis'!B:B,"*"&amp;'Count by Staff'!B98&amp;"*")</f>
        <v>1</v>
      </c>
    </row>
    <row r="6" spans="1:10" ht="16.5" thickTop="1" thickBot="1" x14ac:dyDescent="0.3">
      <c r="A6" s="12" t="s">
        <v>1176</v>
      </c>
      <c r="B6" s="13" t="str">
        <f t="shared" si="0"/>
        <v>Alberto Jerardo</v>
      </c>
      <c r="C6" s="21" t="str">
        <f t="shared" si="1"/>
        <v>Jerardo, A.</v>
      </c>
      <c r="D6" s="21" t="str">
        <f t="shared" si="2"/>
        <v>A. Jerardo</v>
      </c>
      <c r="E6" s="21">
        <f>COUNTIF('ERS Journal Articles FY09-FY15'!A:A,"*"&amp;C6&amp;"*")</f>
        <v>0</v>
      </c>
      <c r="F6" s="21">
        <f>COUNTIF('ERS Journal Articles FY09-FY15'!A:A,"*"&amp;D6&amp;"*")</f>
        <v>0</v>
      </c>
      <c r="G6" s="21">
        <f t="shared" si="3"/>
        <v>0</v>
      </c>
      <c r="H6" s="21">
        <f>COUNTIF('ERS publications'!$E:$E,A6)</f>
        <v>1</v>
      </c>
      <c r="I6" s="23">
        <f>COUNTIF('Staff Analysis'!A:A,'Count by Staff'!$B170)</f>
        <v>10</v>
      </c>
      <c r="J6" s="22">
        <f>COUNTIF('Staff Analysis'!B:B,"*"&amp;'Count by Staff'!B170&amp;"*")</f>
        <v>30</v>
      </c>
    </row>
    <row r="7" spans="1:10" ht="16.5" thickTop="1" thickBot="1" x14ac:dyDescent="0.3">
      <c r="A7" s="14" t="s">
        <v>1200</v>
      </c>
      <c r="B7" s="13" t="str">
        <f t="shared" si="0"/>
        <v>Alex Majchrowicz</v>
      </c>
      <c r="C7" s="21" t="str">
        <f t="shared" si="1"/>
        <v>Majchrowicz, A.</v>
      </c>
      <c r="D7" s="21" t="str">
        <f t="shared" si="2"/>
        <v>A. Majchrowicz</v>
      </c>
      <c r="E7" s="21">
        <f>COUNTIF('ERS Journal Articles FY09-FY15'!A:A,"*"&amp;C7&amp;"*")</f>
        <v>0</v>
      </c>
      <c r="F7" s="21">
        <f>COUNTIF('ERS Journal Articles FY09-FY15'!A:A,"*"&amp;D7&amp;"*")</f>
        <v>0</v>
      </c>
      <c r="G7" s="21">
        <f t="shared" si="3"/>
        <v>0</v>
      </c>
      <c r="H7" s="21">
        <f>COUNTIF('ERS publications'!$E:$E,A7)</f>
        <v>0</v>
      </c>
      <c r="I7" s="23">
        <f>COUNTIF('Staff Analysis'!A:A,'Count by Staff'!$B179)</f>
        <v>6</v>
      </c>
      <c r="J7" s="22">
        <f>COUNTIF('Staff Analysis'!B:B,"*"&amp;'Count by Staff'!B179&amp;"*")</f>
        <v>8</v>
      </c>
    </row>
    <row r="8" spans="1:10" ht="16.5" thickTop="1" thickBot="1" x14ac:dyDescent="0.3">
      <c r="A8" s="12" t="s">
        <v>1211</v>
      </c>
      <c r="B8" s="13" t="str">
        <f t="shared" si="0"/>
        <v>Alex Melton</v>
      </c>
      <c r="C8" s="21" t="str">
        <f t="shared" si="1"/>
        <v>Melton, A.</v>
      </c>
      <c r="D8" s="21" t="str">
        <f t="shared" si="2"/>
        <v>A. Melton</v>
      </c>
      <c r="E8" s="21">
        <f>COUNTIF('ERS Journal Articles FY09-FY15'!A:A,"*"&amp;C8&amp;"*")</f>
        <v>0</v>
      </c>
      <c r="F8" s="21">
        <f>COUNTIF('ERS Journal Articles FY09-FY15'!A:A,"*"&amp;D8&amp;"*")</f>
        <v>0</v>
      </c>
      <c r="G8" s="21">
        <f t="shared" si="3"/>
        <v>0</v>
      </c>
      <c r="H8" s="21">
        <f>COUNTIF('ERS publications'!$E:$E,A8)</f>
        <v>0</v>
      </c>
      <c r="I8" s="23">
        <f>COUNTIF('Staff Analysis'!A:A,'Count by Staff'!$B182)</f>
        <v>1</v>
      </c>
      <c r="J8" s="22">
        <f>COUNTIF('Staff Analysis'!B:B,"*"&amp;'Count by Staff'!B182&amp;"*")</f>
        <v>3</v>
      </c>
    </row>
    <row r="9" spans="1:10" ht="16.5" thickTop="1" thickBot="1" x14ac:dyDescent="0.3">
      <c r="A9" s="14" t="s">
        <v>1203</v>
      </c>
      <c r="B9" s="13" t="str">
        <f t="shared" si="0"/>
        <v>Alexander Marre</v>
      </c>
      <c r="C9" s="21" t="str">
        <f t="shared" si="1"/>
        <v>Marre, A.</v>
      </c>
      <c r="D9" s="21" t="str">
        <f t="shared" si="2"/>
        <v>A. Marre</v>
      </c>
      <c r="E9" s="21">
        <f>COUNTIF('ERS Journal Articles FY09-FY15'!A:A,"*"&amp;C9&amp;"*")</f>
        <v>1</v>
      </c>
      <c r="F9" s="21">
        <f>COUNTIF('ERS Journal Articles FY09-FY15'!A:A,"*"&amp;D9&amp;"*")</f>
        <v>1</v>
      </c>
      <c r="G9" s="21">
        <f t="shared" si="3"/>
        <v>2</v>
      </c>
      <c r="H9" s="21">
        <f>COUNTIF('ERS publications'!$E:$E,A9)</f>
        <v>0</v>
      </c>
      <c r="I9" s="23">
        <f>COUNTIF('Staff Analysis'!A:A,'Count by Staff'!$B93)</f>
        <v>7</v>
      </c>
      <c r="J9" s="22">
        <f>COUNTIF('Staff Analysis'!B:B,"*"&amp;'Count by Staff'!B93&amp;"*")</f>
        <v>3</v>
      </c>
    </row>
    <row r="10" spans="1:10" ht="16.5" thickTop="1" thickBot="1" x14ac:dyDescent="0.3">
      <c r="A10" s="12" t="s">
        <v>1120</v>
      </c>
      <c r="B10" s="13" t="str">
        <f t="shared" si="0"/>
        <v>Alisha Coleman-Jensen</v>
      </c>
      <c r="C10" s="21" t="str">
        <f t="shared" si="1"/>
        <v>Coleman-Jensen, A.</v>
      </c>
      <c r="D10" s="21" t="str">
        <f t="shared" si="2"/>
        <v>A. Coleman-Jensen</v>
      </c>
      <c r="E10" s="21">
        <f>COUNTIF('ERS Journal Articles FY09-FY15'!A:A,"*"&amp;C10&amp;"*")</f>
        <v>5</v>
      </c>
      <c r="F10" s="21">
        <f>COUNTIF('ERS Journal Articles FY09-FY15'!A:A,"*"&amp;D10&amp;"*")</f>
        <v>5</v>
      </c>
      <c r="G10" s="21">
        <f t="shared" si="3"/>
        <v>10</v>
      </c>
      <c r="H10" s="21">
        <f>COUNTIF('ERS publications'!$E:$E,A10)</f>
        <v>4</v>
      </c>
      <c r="I10" s="23">
        <f>COUNTIF('Staff Analysis'!A:A,'Count by Staff'!$B34)</f>
        <v>2</v>
      </c>
      <c r="J10" s="22">
        <f>COUNTIF('Staff Analysis'!B:B,"*"&amp;'Count by Staff'!B34&amp;"*")</f>
        <v>5</v>
      </c>
    </row>
    <row r="11" spans="1:10" ht="16.5" thickTop="1" thickBot="1" x14ac:dyDescent="0.3">
      <c r="A11" s="14" t="s">
        <v>1104</v>
      </c>
      <c r="B11" s="13" t="str">
        <f t="shared" si="0"/>
        <v>Allison Borchers</v>
      </c>
      <c r="C11" s="21" t="str">
        <f t="shared" si="1"/>
        <v>Borchers, A.</v>
      </c>
      <c r="D11" s="21" t="str">
        <f t="shared" si="2"/>
        <v>A. Borchers</v>
      </c>
      <c r="E11" s="21">
        <f>COUNTIF('ERS Journal Articles FY09-FY15'!A:A,"*"&amp;C11&amp;"*")</f>
        <v>5</v>
      </c>
      <c r="F11" s="21">
        <f>COUNTIF('ERS Journal Articles FY09-FY15'!A:A,"*"&amp;D11&amp;"*")</f>
        <v>5</v>
      </c>
      <c r="G11" s="21">
        <f t="shared" si="3"/>
        <v>10</v>
      </c>
      <c r="H11" s="21">
        <f>COUNTIF('ERS publications'!$E:$E,A11)</f>
        <v>0</v>
      </c>
      <c r="I11" s="23">
        <f>COUNTIF('Staff Analysis'!A:A,'Count by Staff'!$B61)</f>
        <v>1</v>
      </c>
      <c r="J11" s="22">
        <f>COUNTIF('Staff Analysis'!B:B,"*"&amp;'Count by Staff'!B61&amp;"*")</f>
        <v>4</v>
      </c>
    </row>
    <row r="12" spans="1:10" ht="16.5" thickTop="1" thickBot="1" x14ac:dyDescent="0.3">
      <c r="A12" s="12" t="s">
        <v>1114</v>
      </c>
      <c r="B12" s="13" t="str">
        <f t="shared" si="0"/>
        <v>Andrea Carlson</v>
      </c>
      <c r="C12" s="21" t="str">
        <f t="shared" si="1"/>
        <v>Carlson, A.</v>
      </c>
      <c r="D12" s="21" t="str">
        <f t="shared" si="2"/>
        <v>A. Carlson</v>
      </c>
      <c r="E12" s="21">
        <f>COUNTIF('ERS Journal Articles FY09-FY15'!A:A,"*"&amp;C12&amp;"*")</f>
        <v>4</v>
      </c>
      <c r="F12" s="21">
        <f>COUNTIF('ERS Journal Articles FY09-FY15'!A:A,"*"&amp;D12&amp;"*")</f>
        <v>5</v>
      </c>
      <c r="G12" s="21">
        <f t="shared" si="3"/>
        <v>9</v>
      </c>
      <c r="H12" s="21">
        <f>COUNTIF('ERS publications'!$E:$E,A12)</f>
        <v>1</v>
      </c>
      <c r="I12" s="23">
        <f>COUNTIF('Staff Analysis'!A:A,'Count by Staff'!$B62)</f>
        <v>2</v>
      </c>
      <c r="J12" s="22">
        <f>COUNTIF('Staff Analysis'!B:B,"*"&amp;'Count by Staff'!B62&amp;"*")</f>
        <v>0</v>
      </c>
    </row>
    <row r="13" spans="1:10" ht="16.5" thickTop="1" thickBot="1" x14ac:dyDescent="0.3">
      <c r="A13" s="12" t="s">
        <v>1219</v>
      </c>
      <c r="B13" s="13" t="str">
        <f t="shared" si="0"/>
        <v>Andrew Muhammad</v>
      </c>
      <c r="C13" s="21" t="str">
        <f t="shared" si="1"/>
        <v>Muhammad, A.</v>
      </c>
      <c r="D13" s="21" t="str">
        <f t="shared" si="2"/>
        <v>A. Muhammad</v>
      </c>
      <c r="E13" s="21">
        <f>COUNTIF('ERS Journal Articles FY09-FY15'!A:A,"*"&amp;C13&amp;"*")</f>
        <v>19</v>
      </c>
      <c r="F13" s="21">
        <f>COUNTIF('ERS Journal Articles FY09-FY15'!A:A,"*"&amp;D13&amp;"*")</f>
        <v>7</v>
      </c>
      <c r="G13" s="21">
        <f t="shared" si="3"/>
        <v>26</v>
      </c>
      <c r="H13" s="21">
        <f>COUNTIF('ERS publications'!$E:$E,A13)</f>
        <v>1</v>
      </c>
      <c r="I13" s="23">
        <f>COUNTIF('Staff Analysis'!A:A,'Count by Staff'!$B2)</f>
        <v>0</v>
      </c>
      <c r="J13" s="22">
        <f>COUNTIF('Staff Analysis'!B:B,"*"&amp;'Count by Staff'!B2&amp;"*")</f>
        <v>4</v>
      </c>
    </row>
    <row r="14" spans="1:10" ht="16.5" thickTop="1" thickBot="1" x14ac:dyDescent="0.3">
      <c r="A14" s="12" t="s">
        <v>1268</v>
      </c>
      <c r="B14" s="13" t="str">
        <f t="shared" si="0"/>
        <v>Andrew Toole</v>
      </c>
      <c r="C14" s="21" t="str">
        <f t="shared" si="1"/>
        <v>Toole, A.</v>
      </c>
      <c r="D14" s="21" t="str">
        <f t="shared" si="2"/>
        <v>A. Toole</v>
      </c>
      <c r="E14" s="21">
        <f>COUNTIF('ERS Journal Articles FY09-FY15'!A:A,"*"&amp;C14&amp;"*")</f>
        <v>5</v>
      </c>
      <c r="F14" s="21">
        <f>COUNTIF('ERS Journal Articles FY09-FY15'!A:A,"*"&amp;D14&amp;"*")</f>
        <v>7</v>
      </c>
      <c r="G14" s="21">
        <f t="shared" si="3"/>
        <v>12</v>
      </c>
      <c r="H14" s="21">
        <f>COUNTIF('ERS publications'!$E:$E,A14)</f>
        <v>0</v>
      </c>
      <c r="I14" s="23">
        <f>COUNTIF('Staff Analysis'!A:A,'Count by Staff'!$B46)</f>
        <v>7</v>
      </c>
      <c r="J14" s="22">
        <f>COUNTIF('Staff Analysis'!B:B,"*"&amp;'Count by Staff'!B46&amp;"*")</f>
        <v>19</v>
      </c>
    </row>
    <row r="15" spans="1:10" ht="16.5" thickTop="1" thickBot="1" x14ac:dyDescent="0.3">
      <c r="A15" s="12" t="s">
        <v>1270</v>
      </c>
      <c r="B15" s="13" t="str">
        <f t="shared" si="0"/>
        <v>Anh Tran</v>
      </c>
      <c r="C15" s="21" t="str">
        <f t="shared" si="1"/>
        <v>Tran, A.</v>
      </c>
      <c r="D15" s="21" t="str">
        <f t="shared" si="2"/>
        <v>A. Tran</v>
      </c>
      <c r="E15" s="21">
        <f>COUNTIF('ERS Journal Articles FY09-FY15'!A:A,"*"&amp;C15&amp;"*")</f>
        <v>0</v>
      </c>
      <c r="F15" s="21">
        <f>COUNTIF('ERS Journal Articles FY09-FY15'!A:A,"*"&amp;D15&amp;"*")</f>
        <v>0</v>
      </c>
      <c r="G15" s="21">
        <f t="shared" si="3"/>
        <v>0</v>
      </c>
      <c r="H15" s="21">
        <f>COUNTIF('ERS publications'!$E:$E,A15)</f>
        <v>0</v>
      </c>
      <c r="I15" s="23">
        <f>COUNTIF('Staff Analysis'!A:A,'Count by Staff'!$B198)</f>
        <v>25</v>
      </c>
      <c r="J15" s="22">
        <f>COUNTIF('Staff Analysis'!B:B,"*"&amp;'Count by Staff'!B198&amp;"*")</f>
        <v>20</v>
      </c>
    </row>
    <row r="16" spans="1:10" ht="16.5" thickTop="1" thickBot="1" x14ac:dyDescent="0.3">
      <c r="A16" s="12" t="s">
        <v>1136</v>
      </c>
      <c r="B16" s="13" t="str">
        <f t="shared" si="0"/>
        <v>Anne Effland</v>
      </c>
      <c r="C16" s="21" t="str">
        <f t="shared" si="1"/>
        <v>Effland, A.</v>
      </c>
      <c r="D16" s="21" t="str">
        <f t="shared" si="2"/>
        <v>A. Effland</v>
      </c>
      <c r="E16" s="21">
        <f>COUNTIF('ERS Journal Articles FY09-FY15'!A:A,"*"&amp;C16&amp;"*")</f>
        <v>3</v>
      </c>
      <c r="F16" s="21">
        <f>COUNTIF('ERS Journal Articles FY09-FY15'!A:A,"*"&amp;D16&amp;"*")</f>
        <v>2</v>
      </c>
      <c r="G16" s="21">
        <f t="shared" si="3"/>
        <v>5</v>
      </c>
      <c r="H16" s="21">
        <f>COUNTIF('ERS publications'!$E:$E,A16)</f>
        <v>1</v>
      </c>
      <c r="I16" s="23">
        <f>COUNTIF('Staff Analysis'!A:A,'Count by Staff'!$B50)</f>
        <v>0</v>
      </c>
      <c r="J16" s="22">
        <f>COUNTIF('Staff Analysis'!B:B,"*"&amp;'Count by Staff'!B50&amp;"*")</f>
        <v>0</v>
      </c>
    </row>
    <row r="17" spans="1:10" ht="16.5" thickTop="1" thickBot="1" x14ac:dyDescent="0.3">
      <c r="A17" s="14" t="s">
        <v>1185</v>
      </c>
      <c r="B17" s="13" t="str">
        <f t="shared" si="0"/>
        <v>Annemarie Kuhns</v>
      </c>
      <c r="C17" s="21" t="str">
        <f t="shared" si="1"/>
        <v>Kuhns, A.</v>
      </c>
      <c r="D17" s="21" t="str">
        <f t="shared" si="2"/>
        <v>A. Kuhns</v>
      </c>
      <c r="E17" s="21">
        <f>COUNTIF('ERS Journal Articles FY09-FY15'!A:A,"*"&amp;C17&amp;"*")</f>
        <v>0</v>
      </c>
      <c r="F17" s="21">
        <f>COUNTIF('ERS Journal Articles FY09-FY15'!A:A,"*"&amp;D17&amp;"*")</f>
        <v>0</v>
      </c>
      <c r="G17" s="21">
        <f t="shared" si="3"/>
        <v>0</v>
      </c>
      <c r="H17" s="21">
        <f>COUNTIF('ERS publications'!$E:$E,A17)</f>
        <v>0</v>
      </c>
      <c r="I17" s="23">
        <f>COUNTIF('Staff Analysis'!A:A,'Count by Staff'!$B173)</f>
        <v>35</v>
      </c>
      <c r="J17" s="22">
        <f>COUNTIF('Staff Analysis'!B:B,"*"&amp;'Count by Staff'!B173&amp;"*")</f>
        <v>27</v>
      </c>
    </row>
    <row r="18" spans="1:10" ht="16.5" thickTop="1" thickBot="1" x14ac:dyDescent="0.3">
      <c r="A18" s="12" t="s">
        <v>1118</v>
      </c>
      <c r="B18" s="13" t="str">
        <f t="shared" si="0"/>
        <v>Annette Clauson</v>
      </c>
      <c r="C18" s="21" t="str">
        <f t="shared" si="1"/>
        <v>Clauson, A.</v>
      </c>
      <c r="D18" s="21" t="str">
        <f t="shared" si="2"/>
        <v>A. Clauson</v>
      </c>
      <c r="E18" s="21">
        <f>COUNTIF('ERS Journal Articles FY09-FY15'!A:A,"*"&amp;C18&amp;"*")</f>
        <v>0</v>
      </c>
      <c r="F18" s="21">
        <f>COUNTIF('ERS Journal Articles FY09-FY15'!A:A,"*"&amp;D18&amp;"*")</f>
        <v>1</v>
      </c>
      <c r="G18" s="21">
        <f t="shared" si="3"/>
        <v>1</v>
      </c>
      <c r="H18" s="21">
        <f>COUNTIF('ERS publications'!$E:$E,A18)</f>
        <v>0</v>
      </c>
      <c r="I18" s="23">
        <f>COUNTIF('Staff Analysis'!A:A,'Count by Staff'!$B106)</f>
        <v>0</v>
      </c>
      <c r="J18" s="22">
        <f>COUNTIF('Staff Analysis'!B:B,"*"&amp;'Count by Staff'!B106&amp;"*")</f>
        <v>7</v>
      </c>
    </row>
    <row r="19" spans="1:10" ht="16.5" thickTop="1" thickBot="1" x14ac:dyDescent="0.3">
      <c r="A19" s="14" t="s">
        <v>1221</v>
      </c>
      <c r="B19" s="13" t="str">
        <f t="shared" si="0"/>
        <v>Anthony Murray</v>
      </c>
      <c r="C19" s="21" t="str">
        <f t="shared" si="1"/>
        <v>Murray, A.</v>
      </c>
      <c r="D19" s="21" t="str">
        <f t="shared" si="2"/>
        <v>A. Murray</v>
      </c>
      <c r="E19" s="21">
        <f>COUNTIF('ERS Journal Articles FY09-FY15'!A:A,"*"&amp;C19&amp;"*")</f>
        <v>1</v>
      </c>
      <c r="F19" s="21">
        <f>COUNTIF('ERS Journal Articles FY09-FY15'!A:A,"*"&amp;D19&amp;"*")</f>
        <v>0</v>
      </c>
      <c r="G19" s="21">
        <f t="shared" si="3"/>
        <v>1</v>
      </c>
      <c r="H19" s="21">
        <f>COUNTIF('ERS publications'!$E:$E,A19)</f>
        <v>0</v>
      </c>
      <c r="I19" s="23">
        <f>COUNTIF('Staff Analysis'!A:A,'Count by Staff'!$B117)</f>
        <v>6</v>
      </c>
      <c r="J19" s="22">
        <f>COUNTIF('Staff Analysis'!B:B,"*"&amp;'Count by Staff'!B117&amp;"*")</f>
        <v>2</v>
      </c>
    </row>
    <row r="20" spans="1:10" ht="16.5" thickTop="1" thickBot="1" x14ac:dyDescent="0.3">
      <c r="A20" s="14" t="s">
        <v>1187</v>
      </c>
      <c r="B20" s="13" t="str">
        <f t="shared" si="0"/>
        <v>Aylin Kumcu</v>
      </c>
      <c r="C20" s="21" t="str">
        <f t="shared" si="1"/>
        <v>Kumcu, A.</v>
      </c>
      <c r="D20" s="21" t="str">
        <f t="shared" si="2"/>
        <v>A. Kumcu</v>
      </c>
      <c r="E20" s="21">
        <f>COUNTIF('ERS Journal Articles FY09-FY15'!A:A,"*"&amp;C20&amp;"*")</f>
        <v>0</v>
      </c>
      <c r="F20" s="21">
        <f>COUNTIF('ERS Journal Articles FY09-FY15'!A:A,"*"&amp;D20&amp;"*")</f>
        <v>0</v>
      </c>
      <c r="G20" s="21">
        <f t="shared" si="3"/>
        <v>0</v>
      </c>
      <c r="H20" s="21">
        <f>COUNTIF('ERS publications'!$E:$E,A20)</f>
        <v>0</v>
      </c>
      <c r="I20" s="23">
        <f>COUNTIF('Staff Analysis'!A:A,'Count by Staff'!$B175)</f>
        <v>6</v>
      </c>
      <c r="J20" s="22">
        <f>COUNTIF('Staff Analysis'!B:B,"*"&amp;'Count by Staff'!B175&amp;"*")</f>
        <v>8</v>
      </c>
    </row>
    <row r="21" spans="1:10" ht="16.5" thickTop="1" thickBot="1" x14ac:dyDescent="0.3">
      <c r="A21" s="14" t="s">
        <v>1193</v>
      </c>
      <c r="B21" s="13" t="str">
        <f t="shared" si="0"/>
        <v>Biing-Hwan Lin</v>
      </c>
      <c r="C21" s="21" t="str">
        <f t="shared" si="1"/>
        <v>Lin, B.</v>
      </c>
      <c r="D21" s="21" t="str">
        <f t="shared" si="2"/>
        <v>B. Lin</v>
      </c>
      <c r="E21" s="21">
        <f>COUNTIF('ERS Journal Articles FY09-FY15'!A:A,"*"&amp;C21&amp;"*")</f>
        <v>12</v>
      </c>
      <c r="F21" s="21">
        <f>COUNTIF('ERS Journal Articles FY09-FY15'!A:A,"*"&amp;D21&amp;"*")</f>
        <v>12</v>
      </c>
      <c r="G21" s="21">
        <f t="shared" si="3"/>
        <v>24</v>
      </c>
      <c r="H21" s="21">
        <f>COUNTIF('ERS publications'!$E:$E,A21)</f>
        <v>1</v>
      </c>
      <c r="I21" s="23">
        <f>COUNTIF('Staff Analysis'!A:A,'Count by Staff'!$B7)</f>
        <v>0</v>
      </c>
      <c r="J21" s="22">
        <f>COUNTIF('Staff Analysis'!B:B,"*"&amp;'Count by Staff'!B7&amp;"*")</f>
        <v>0</v>
      </c>
    </row>
    <row r="22" spans="1:10" ht="16.5" thickTop="1" thickBot="1" x14ac:dyDescent="0.3">
      <c r="A22" s="12" t="s">
        <v>1210</v>
      </c>
      <c r="B22" s="13" t="str">
        <f t="shared" si="0"/>
        <v>Birgit Meade</v>
      </c>
      <c r="C22" s="21" t="str">
        <f t="shared" si="1"/>
        <v>Meade, B.</v>
      </c>
      <c r="D22" s="21" t="str">
        <f t="shared" si="2"/>
        <v>B. Meade</v>
      </c>
      <c r="E22" s="21">
        <f>COUNTIF('ERS Journal Articles FY09-FY15'!A:A,"*"&amp;C22&amp;"*")</f>
        <v>0</v>
      </c>
      <c r="F22" s="21">
        <f>COUNTIF('ERS Journal Articles FY09-FY15'!A:A,"*"&amp;D22&amp;"*")</f>
        <v>1</v>
      </c>
      <c r="G22" s="21">
        <f t="shared" si="3"/>
        <v>1</v>
      </c>
      <c r="H22" s="21">
        <f>COUNTIF('ERS publications'!$E:$E,A22)</f>
        <v>4</v>
      </c>
      <c r="I22" s="23">
        <f>COUNTIF('Staff Analysis'!A:A,'Count by Staff'!$B114)</f>
        <v>7</v>
      </c>
      <c r="J22" s="22">
        <f>COUNTIF('Staff Analysis'!B:B,"*"&amp;'Count by Staff'!B114&amp;"*")</f>
        <v>14</v>
      </c>
    </row>
    <row r="23" spans="1:10" ht="16.5" thickTop="1" thickBot="1" x14ac:dyDescent="0.3">
      <c r="A23" s="12" t="s">
        <v>1092</v>
      </c>
      <c r="B23" s="13" t="str">
        <f t="shared" si="0"/>
        <v>Carlos Arnade</v>
      </c>
      <c r="C23" s="21" t="str">
        <f t="shared" si="1"/>
        <v>Arnade, C.</v>
      </c>
      <c r="D23" s="21" t="str">
        <f t="shared" si="2"/>
        <v>C. Arnade</v>
      </c>
      <c r="E23" s="21">
        <f>COUNTIF('ERS Journal Articles FY09-FY15'!A:A,"*"&amp;C23&amp;"*")</f>
        <v>11</v>
      </c>
      <c r="F23" s="21">
        <f>COUNTIF('ERS Journal Articles FY09-FY15'!A:A,"*"&amp;D23&amp;"*")</f>
        <v>1</v>
      </c>
      <c r="G23" s="21">
        <f t="shared" si="3"/>
        <v>12</v>
      </c>
      <c r="H23" s="21">
        <f>COUNTIF('ERS publications'!$E:$E,A23)</f>
        <v>0</v>
      </c>
      <c r="I23" s="23">
        <f>COUNTIF('Staff Analysis'!A:A,'Count by Staff'!$B24)</f>
        <v>7</v>
      </c>
      <c r="J23" s="22">
        <f>COUNTIF('Staff Analysis'!B:B,"*"&amp;'Count by Staff'!B24&amp;"*")</f>
        <v>11</v>
      </c>
    </row>
    <row r="24" spans="1:10" ht="16.5" thickTop="1" thickBot="1" x14ac:dyDescent="0.3">
      <c r="A24" s="12" t="s">
        <v>1177</v>
      </c>
      <c r="B24" s="13" t="str">
        <f t="shared" si="0"/>
        <v>Carol Jones</v>
      </c>
      <c r="C24" s="21" t="str">
        <f t="shared" si="1"/>
        <v>Jones, C.</v>
      </c>
      <c r="D24" s="21" t="str">
        <f t="shared" si="2"/>
        <v>C. Jones</v>
      </c>
      <c r="E24" s="21">
        <f>COUNTIF('ERS Journal Articles FY09-FY15'!A:A,"*"&amp;C24&amp;"*")</f>
        <v>3</v>
      </c>
      <c r="F24" s="21">
        <f>COUNTIF('ERS Journal Articles FY09-FY15'!A:A,"*"&amp;D24&amp;"*")</f>
        <v>2</v>
      </c>
      <c r="G24" s="21">
        <f t="shared" si="3"/>
        <v>5</v>
      </c>
      <c r="H24" s="21">
        <f>COUNTIF('ERS publications'!$E:$E,A24)</f>
        <v>2</v>
      </c>
      <c r="I24" s="23">
        <f>COUNTIF('Staff Analysis'!A:A,'Count by Staff'!$B68)</f>
        <v>38</v>
      </c>
      <c r="J24" s="22">
        <f>COUNTIF('Staff Analysis'!B:B,"*"&amp;'Count by Staff'!B68&amp;"*")</f>
        <v>61</v>
      </c>
    </row>
    <row r="25" spans="1:10" ht="16.5" thickTop="1" thickBot="1" x14ac:dyDescent="0.3">
      <c r="A25" s="14" t="s">
        <v>1149</v>
      </c>
      <c r="B25" s="13" t="str">
        <f t="shared" si="0"/>
        <v>Catherine Greene</v>
      </c>
      <c r="C25" s="21" t="str">
        <f t="shared" si="1"/>
        <v>Greene, C.</v>
      </c>
      <c r="D25" s="21" t="str">
        <f t="shared" si="2"/>
        <v>C. Greene</v>
      </c>
      <c r="E25" s="21">
        <f>COUNTIF('ERS Journal Articles FY09-FY15'!A:A,"*"&amp;C25&amp;"*")</f>
        <v>3</v>
      </c>
      <c r="F25" s="21">
        <f>COUNTIF('ERS Journal Articles FY09-FY15'!A:A,"*"&amp;D25&amp;"*")</f>
        <v>5</v>
      </c>
      <c r="G25" s="21">
        <f t="shared" si="3"/>
        <v>8</v>
      </c>
      <c r="H25" s="21">
        <f>COUNTIF('ERS publications'!$E:$E,A25)</f>
        <v>2</v>
      </c>
      <c r="I25" s="23">
        <f>COUNTIF('Staff Analysis'!A:A,'Count by Staff'!$B31)</f>
        <v>1</v>
      </c>
      <c r="J25" s="22">
        <f>COUNTIF('Staff Analysis'!B:B,"*"&amp;'Count by Staff'!B31&amp;"*")</f>
        <v>2</v>
      </c>
    </row>
    <row r="26" spans="1:10" ht="16.5" thickTop="1" thickBot="1" x14ac:dyDescent="0.3">
      <c r="A26" s="12" t="s">
        <v>1155</v>
      </c>
      <c r="B26" s="13" t="str">
        <f t="shared" si="0"/>
        <v>Charlie Hallahan</v>
      </c>
      <c r="C26" s="21" t="str">
        <f t="shared" si="1"/>
        <v>Hallahan, C.</v>
      </c>
      <c r="D26" s="21" t="str">
        <f t="shared" si="2"/>
        <v>C. Hallahan</v>
      </c>
      <c r="E26" s="21">
        <f>COUNTIF('ERS Journal Articles FY09-FY15'!A:A,"*"&amp;C26&amp;"*")</f>
        <v>0</v>
      </c>
      <c r="F26" s="21">
        <f>COUNTIF('ERS Journal Articles FY09-FY15'!A:A,"*"&amp;D26&amp;"*")</f>
        <v>11</v>
      </c>
      <c r="G26" s="21">
        <f t="shared" si="3"/>
        <v>11</v>
      </c>
      <c r="H26" s="21">
        <f>COUNTIF('ERS publications'!$E:$E,A26)</f>
        <v>0</v>
      </c>
      <c r="I26" s="23">
        <f>COUNTIF('Staff Analysis'!A:A,'Count by Staff'!$B36)</f>
        <v>7</v>
      </c>
      <c r="J26" s="22">
        <f>COUNTIF('Staff Analysis'!B:B,"*"&amp;'Count by Staff'!B36&amp;"*")</f>
        <v>11</v>
      </c>
    </row>
    <row r="27" spans="1:10" ht="16.5" thickTop="1" thickBot="1" x14ac:dyDescent="0.3">
      <c r="A27" s="12" t="s">
        <v>1272</v>
      </c>
      <c r="B27" s="13" t="str">
        <f t="shared" si="0"/>
        <v>Charlotte Tuttle</v>
      </c>
      <c r="C27" s="21" t="str">
        <f t="shared" si="1"/>
        <v>Tuttle, C.</v>
      </c>
      <c r="D27" s="21" t="str">
        <f t="shared" si="2"/>
        <v>C. Tuttle</v>
      </c>
      <c r="E27" s="21">
        <f>COUNTIF('ERS Journal Articles FY09-FY15'!A:A,"*"&amp;C27&amp;"*")</f>
        <v>0</v>
      </c>
      <c r="F27" s="21">
        <f>COUNTIF('ERS Journal Articles FY09-FY15'!A:A,"*"&amp;D27&amp;"*")</f>
        <v>1</v>
      </c>
      <c r="G27" s="21">
        <f t="shared" si="3"/>
        <v>1</v>
      </c>
      <c r="H27" s="21">
        <f>COUNTIF('ERS publications'!$E:$E,A27)</f>
        <v>0</v>
      </c>
      <c r="I27" s="23">
        <f>COUNTIF('Staff Analysis'!A:A,'Count by Staff'!$B200)</f>
        <v>7</v>
      </c>
      <c r="J27" s="22">
        <f>COUNTIF('Staff Analysis'!B:B,"*"&amp;'Count by Staff'!B200&amp;"*")</f>
        <v>24</v>
      </c>
    </row>
    <row r="28" spans="1:10" ht="16.5" thickTop="1" thickBot="1" x14ac:dyDescent="0.3">
      <c r="A28" s="14" t="s">
        <v>1116</v>
      </c>
      <c r="B28" s="13" t="str">
        <f t="shared" si="0"/>
        <v>Cheryl Christensen</v>
      </c>
      <c r="C28" s="21" t="str">
        <f t="shared" si="1"/>
        <v>Christensen, C.</v>
      </c>
      <c r="D28" s="21" t="str">
        <f t="shared" si="2"/>
        <v>C. Christensen</v>
      </c>
      <c r="E28" s="21">
        <f>COUNTIF('ERS Journal Articles FY09-FY15'!A:A,"*"&amp;C28&amp;"*")</f>
        <v>0</v>
      </c>
      <c r="F28" s="21">
        <f>COUNTIF('ERS Journal Articles FY09-FY15'!A:A,"*"&amp;D28&amp;"*")</f>
        <v>0</v>
      </c>
      <c r="G28" s="21">
        <f t="shared" si="3"/>
        <v>0</v>
      </c>
      <c r="H28" s="21">
        <f>COUNTIF('ERS publications'!$E:$E,A28)</f>
        <v>0</v>
      </c>
      <c r="I28" s="23">
        <f>COUNTIF('Staff Analysis'!A:A,'Count by Staff'!$B147)</f>
        <v>6</v>
      </c>
      <c r="J28" s="22">
        <f>COUNTIF('Staff Analysis'!B:B,"*"&amp;'Count by Staff'!B147&amp;"*")</f>
        <v>9</v>
      </c>
    </row>
    <row r="29" spans="1:10" ht="16.5" thickTop="1" thickBot="1" x14ac:dyDescent="0.3">
      <c r="A29" s="14" t="s">
        <v>1129</v>
      </c>
      <c r="B29" s="13" t="str">
        <f t="shared" si="0"/>
        <v>Chris Dicken</v>
      </c>
      <c r="C29" s="21" t="str">
        <f t="shared" si="1"/>
        <v>Dicken, C.</v>
      </c>
      <c r="D29" s="21" t="str">
        <f t="shared" si="2"/>
        <v>C. Dicken</v>
      </c>
      <c r="E29" s="21">
        <f>COUNTIF('ERS Journal Articles FY09-FY15'!A:A,"*"&amp;C29&amp;"*")</f>
        <v>0</v>
      </c>
      <c r="F29" s="21">
        <f>COUNTIF('ERS Journal Articles FY09-FY15'!A:A,"*"&amp;D29&amp;"*")</f>
        <v>0</v>
      </c>
      <c r="G29" s="21">
        <f t="shared" si="3"/>
        <v>0</v>
      </c>
      <c r="H29" s="21">
        <f>COUNTIF('ERS publications'!$E:$E,A29)</f>
        <v>0</v>
      </c>
      <c r="I29" s="23">
        <f>COUNTIF('Staff Analysis'!A:A,'Count by Staff'!$B153)</f>
        <v>7</v>
      </c>
      <c r="J29" s="22">
        <f>COUNTIF('Staff Analysis'!B:B,"*"&amp;'Count by Staff'!B153&amp;"*")</f>
        <v>11</v>
      </c>
    </row>
    <row r="30" spans="1:10" ht="16.5" thickTop="1" thickBot="1" x14ac:dyDescent="0.3">
      <c r="A30" s="12" t="s">
        <v>1150</v>
      </c>
      <c r="B30" s="13" t="str">
        <f t="shared" si="0"/>
        <v>Christian Gregory</v>
      </c>
      <c r="C30" s="21" t="str">
        <f t="shared" si="1"/>
        <v>Gregory, C.</v>
      </c>
      <c r="D30" s="21" t="str">
        <f t="shared" si="2"/>
        <v>C. Gregory</v>
      </c>
      <c r="E30" s="21">
        <f>COUNTIF('ERS Journal Articles FY09-FY15'!A:A,"*"&amp;C30&amp;"*")</f>
        <v>3</v>
      </c>
      <c r="F30" s="21">
        <f>COUNTIF('ERS Journal Articles FY09-FY15'!A:A,"*"&amp;D30&amp;"*")</f>
        <v>3</v>
      </c>
      <c r="G30" s="21">
        <f t="shared" si="3"/>
        <v>6</v>
      </c>
      <c r="H30" s="21">
        <f>COUNTIF('ERS publications'!$E:$E,A30)</f>
        <v>2</v>
      </c>
      <c r="I30" s="23">
        <f>COUNTIF('Staff Analysis'!A:A,'Count by Staff'!$B76)</f>
        <v>44</v>
      </c>
      <c r="J30" s="22">
        <f>COUNTIF('Staff Analysis'!B:B,"*"&amp;'Count by Staff'!B76&amp;"*")</f>
        <v>40</v>
      </c>
    </row>
    <row r="31" spans="1:10" ht="16.5" thickTop="1" thickBot="1" x14ac:dyDescent="0.3">
      <c r="A31" s="12" t="s">
        <v>1126</v>
      </c>
      <c r="B31" s="13" t="str">
        <f t="shared" si="0"/>
        <v>Christopher Davis</v>
      </c>
      <c r="C31" s="21" t="str">
        <f t="shared" si="1"/>
        <v>Davis, C.</v>
      </c>
      <c r="D31" s="21" t="str">
        <f t="shared" si="2"/>
        <v>C. Davis</v>
      </c>
      <c r="E31" s="21">
        <f>COUNTIF('ERS Journal Articles FY09-FY15'!A:A,"*"&amp;C31&amp;"*")</f>
        <v>11</v>
      </c>
      <c r="F31" s="21">
        <f>COUNTIF('ERS Journal Articles FY09-FY15'!A:A,"*"&amp;D31&amp;"*")</f>
        <v>4</v>
      </c>
      <c r="G31" s="21">
        <f t="shared" si="3"/>
        <v>15</v>
      </c>
      <c r="H31" s="21">
        <f>COUNTIF('ERS publications'!$E:$E,A31)</f>
        <v>3</v>
      </c>
      <c r="I31" s="23">
        <f>COUNTIF('Staff Analysis'!A:A,'Count by Staff'!$B28)</f>
        <v>76</v>
      </c>
      <c r="J31" s="22">
        <f>COUNTIF('Staff Analysis'!B:B,"*"&amp;'Count by Staff'!B28&amp;"*")</f>
        <v>59</v>
      </c>
    </row>
    <row r="32" spans="1:10" ht="16.5" thickTop="1" thickBot="1" x14ac:dyDescent="0.3">
      <c r="A32" s="14" t="s">
        <v>1208</v>
      </c>
      <c r="B32" s="13" t="str">
        <f t="shared" si="0"/>
        <v>Christopher McGath</v>
      </c>
      <c r="C32" s="21" t="str">
        <f t="shared" si="1"/>
        <v>McGath, C.</v>
      </c>
      <c r="D32" s="21" t="str">
        <f t="shared" si="2"/>
        <v>C. McGath</v>
      </c>
      <c r="E32" s="21">
        <f>COUNTIF('ERS Journal Articles FY09-FY15'!A:A,"*"&amp;C32&amp;"*")</f>
        <v>0</v>
      </c>
      <c r="F32" s="21">
        <f>COUNTIF('ERS Journal Articles FY09-FY15'!A:A,"*"&amp;D32&amp;"*")</f>
        <v>0</v>
      </c>
      <c r="G32" s="21">
        <f t="shared" si="3"/>
        <v>0</v>
      </c>
      <c r="H32" s="21">
        <f>COUNTIF('ERS publications'!$E:$E,A32)</f>
        <v>0</v>
      </c>
      <c r="I32" s="23">
        <f>COUNTIF('Staff Analysis'!A:A,'Count by Staff'!$B181)</f>
        <v>0</v>
      </c>
      <c r="J32" s="22">
        <f>COUNTIF('Staff Analysis'!B:B,"*"&amp;'Count by Staff'!B181&amp;"*")</f>
        <v>0</v>
      </c>
    </row>
    <row r="33" spans="1:10" ht="16.5" thickTop="1" thickBot="1" x14ac:dyDescent="0.3">
      <c r="A33" s="14" t="s">
        <v>1165</v>
      </c>
      <c r="B33" s="13" t="str">
        <f t="shared" si="0"/>
        <v>Claudia Hitaj</v>
      </c>
      <c r="C33" s="21" t="str">
        <f t="shared" si="1"/>
        <v>Hitaj, C.</v>
      </c>
      <c r="D33" s="21" t="str">
        <f t="shared" si="2"/>
        <v>C. Hitaj</v>
      </c>
      <c r="E33" s="21">
        <f>COUNTIF('ERS Journal Articles FY09-FY15'!A:A,"*"&amp;C33&amp;"*")</f>
        <v>1</v>
      </c>
      <c r="F33" s="21">
        <f>COUNTIF('ERS Journal Articles FY09-FY15'!A:A,"*"&amp;D33&amp;"*")</f>
        <v>0</v>
      </c>
      <c r="G33" s="21">
        <f t="shared" si="3"/>
        <v>1</v>
      </c>
      <c r="H33" s="21">
        <f>COUNTIF('ERS publications'!$E:$E,A33)</f>
        <v>0</v>
      </c>
      <c r="I33" s="23">
        <f>COUNTIF('Staff Analysis'!A:A,'Count by Staff'!$B163)</f>
        <v>0</v>
      </c>
      <c r="J33" s="22">
        <f>COUNTIF('Staff Analysis'!B:B,"*"&amp;'Count by Staff'!B163&amp;"*")</f>
        <v>1</v>
      </c>
    </row>
    <row r="34" spans="1:10" ht="16.5" thickTop="1" thickBot="1" x14ac:dyDescent="0.3">
      <c r="A34" s="12" t="s">
        <v>1223</v>
      </c>
      <c r="B34" s="13" t="str">
        <f t="shared" si="0"/>
        <v>Constance Newman</v>
      </c>
      <c r="C34" s="21" t="str">
        <f t="shared" ref="C34:C65" si="4">MID(A34,1,FIND(" ",A34)+1)&amp;"."</f>
        <v>Newman, C.</v>
      </c>
      <c r="D34" s="21" t="str">
        <f t="shared" ref="D34:D65" si="5">MID(C34&amp;" "&amp;C34,FIND(" ",C34)+1,LEN(C34)-1)</f>
        <v>C. Newman</v>
      </c>
      <c r="E34" s="21">
        <f>COUNTIF('ERS Journal Articles FY09-FY15'!A:A,"*"&amp;C34&amp;"*")</f>
        <v>2</v>
      </c>
      <c r="F34" s="21">
        <f>COUNTIF('ERS Journal Articles FY09-FY15'!A:A,"*"&amp;D34&amp;"*")</f>
        <v>2</v>
      </c>
      <c r="G34" s="21">
        <f t="shared" si="3"/>
        <v>4</v>
      </c>
      <c r="H34" s="21">
        <f>COUNTIF('ERS publications'!$E:$E,A34)</f>
        <v>3</v>
      </c>
      <c r="I34" s="23">
        <f>COUNTIF('Staff Analysis'!A:A,'Count by Staff'!$B72)</f>
        <v>0</v>
      </c>
      <c r="J34" s="22">
        <f>COUNTIF('Staff Analysis'!B:B,"*"&amp;'Count by Staff'!B72&amp;"*")</f>
        <v>3</v>
      </c>
    </row>
    <row r="35" spans="1:10" ht="16.5" thickTop="1" thickBot="1" x14ac:dyDescent="0.3">
      <c r="A35" s="14" t="s">
        <v>1273</v>
      </c>
      <c r="B35" s="13" t="str">
        <f t="shared" si="0"/>
        <v>Constanza Valdes</v>
      </c>
      <c r="C35" s="21" t="str">
        <f t="shared" si="4"/>
        <v>Valdes, C.</v>
      </c>
      <c r="D35" s="21" t="str">
        <f t="shared" si="5"/>
        <v>C. Valdes</v>
      </c>
      <c r="E35" s="21">
        <f>COUNTIF('ERS Journal Articles FY09-FY15'!A:A,"*"&amp;C35&amp;"*")</f>
        <v>1</v>
      </c>
      <c r="F35" s="21">
        <f>COUNTIF('ERS Journal Articles FY09-FY15'!A:A,"*"&amp;D35&amp;"*")</f>
        <v>0</v>
      </c>
      <c r="G35" s="21">
        <f t="shared" si="3"/>
        <v>1</v>
      </c>
      <c r="H35" s="21">
        <f>COUNTIF('ERS publications'!$E:$E,A35)</f>
        <v>1</v>
      </c>
      <c r="I35" s="23">
        <f>COUNTIF('Staff Analysis'!A:A,'Count by Staff'!$B125)</f>
        <v>3</v>
      </c>
      <c r="J35" s="22">
        <f>COUNTIF('Staff Analysis'!B:B,"*"&amp;'Count by Staff'!B125&amp;"*")</f>
        <v>9</v>
      </c>
    </row>
    <row r="36" spans="1:10" ht="16.5" thickTop="1" thickBot="1" x14ac:dyDescent="0.3">
      <c r="A36" s="14" t="s">
        <v>1230</v>
      </c>
      <c r="B36" s="13" t="str">
        <f t="shared" si="0"/>
        <v>Craig Osteen</v>
      </c>
      <c r="C36" s="21" t="str">
        <f t="shared" si="4"/>
        <v>Osteen, C.</v>
      </c>
      <c r="D36" s="21" t="str">
        <f t="shared" si="5"/>
        <v>C. Osteen</v>
      </c>
      <c r="E36" s="21">
        <f>COUNTIF('ERS Journal Articles FY09-FY15'!A:A,"*"&amp;C36&amp;"*")</f>
        <v>1</v>
      </c>
      <c r="F36" s="21">
        <f>COUNTIF('ERS Journal Articles FY09-FY15'!A:A,"*"&amp;D36&amp;"*")</f>
        <v>2</v>
      </c>
      <c r="G36" s="21">
        <f t="shared" si="3"/>
        <v>3</v>
      </c>
      <c r="H36" s="21">
        <f>COUNTIF('ERS publications'!$E:$E,A36)</f>
        <v>1</v>
      </c>
      <c r="I36" s="23">
        <f>COUNTIF('Staff Analysis'!A:A,'Count by Staff'!$B81)</f>
        <v>0</v>
      </c>
      <c r="J36" s="22">
        <f>COUNTIF('Staff Analysis'!B:B,"*"&amp;'Count by Staff'!B81&amp;"*")</f>
        <v>0</v>
      </c>
    </row>
    <row r="37" spans="1:10" ht="15.6" thickTop="1" thickBot="1" x14ac:dyDescent="0.35">
      <c r="A37" s="12" t="s">
        <v>1214</v>
      </c>
      <c r="B37" s="13" t="str">
        <f t="shared" si="0"/>
        <v>Cristina Miller</v>
      </c>
      <c r="C37" s="21" t="str">
        <f t="shared" si="4"/>
        <v>Miller, C.</v>
      </c>
      <c r="D37" s="21" t="str">
        <f t="shared" si="5"/>
        <v>C. Miller</v>
      </c>
      <c r="E37" s="21">
        <f>COUNTIF('ERS Journal Articles FY09-FY15'!A:A,"*"&amp;C37&amp;"*")</f>
        <v>0</v>
      </c>
      <c r="F37" s="21">
        <f>COUNTIF('ERS Journal Articles FY09-FY15'!A:A,"*"&amp;D37&amp;"*")</f>
        <v>0</v>
      </c>
      <c r="G37" s="21">
        <f t="shared" si="3"/>
        <v>0</v>
      </c>
      <c r="H37" s="21">
        <f>COUNTIF('ERS publications'!$E:$E,A37)</f>
        <v>0</v>
      </c>
      <c r="I37" s="23">
        <f>COUNTIF('Staff Analysis'!A:A,'Count by Staff'!$B184)</f>
        <v>1</v>
      </c>
      <c r="J37" s="22">
        <f>COUNTIF('Staff Analysis'!B:B,"*"&amp;'Count by Staff'!B184&amp;"*")</f>
        <v>0</v>
      </c>
    </row>
    <row r="38" spans="1:10" ht="15.6" thickTop="1" thickBot="1" x14ac:dyDescent="0.35">
      <c r="A38" s="14" t="s">
        <v>1180</v>
      </c>
      <c r="B38" s="13" t="str">
        <f t="shared" si="0"/>
        <v>CS Kim</v>
      </c>
      <c r="C38" s="21" t="str">
        <f t="shared" si="4"/>
        <v>Kim, C.</v>
      </c>
      <c r="D38" s="21" t="str">
        <f t="shared" si="5"/>
        <v>C. Kim</v>
      </c>
      <c r="E38" s="21">
        <f>COUNTIF('ERS Journal Articles FY09-FY15'!A:A,"*"&amp;C38&amp;"*")</f>
        <v>3</v>
      </c>
      <c r="F38" s="21">
        <f>COUNTIF('ERS Journal Articles FY09-FY15'!A:A,"*"&amp;D38&amp;"*")</f>
        <v>3</v>
      </c>
      <c r="G38" s="21">
        <f t="shared" si="3"/>
        <v>6</v>
      </c>
      <c r="H38" s="21">
        <f>COUNTIF('ERS publications'!$E:$E,A38)</f>
        <v>0</v>
      </c>
      <c r="I38" s="23">
        <f>COUNTIF('Staff Analysis'!A:A,'Count by Staff'!$B39)</f>
        <v>12</v>
      </c>
      <c r="J38" s="22">
        <f>COUNTIF('Staff Analysis'!B:B,"*"&amp;'Count by Staff'!B39&amp;"*")</f>
        <v>19</v>
      </c>
    </row>
    <row r="39" spans="1:10" ht="15.6" thickTop="1" thickBot="1" x14ac:dyDescent="0.35">
      <c r="A39" s="12" t="s">
        <v>1225</v>
      </c>
      <c r="B39" s="13" t="str">
        <f t="shared" si="0"/>
        <v>Cynthia Nickerson</v>
      </c>
      <c r="C39" s="21" t="str">
        <f t="shared" si="4"/>
        <v>Nickerson, C.</v>
      </c>
      <c r="D39" s="21" t="str">
        <f t="shared" si="5"/>
        <v>C. Nickerson</v>
      </c>
      <c r="E39" s="21">
        <f>COUNTIF('ERS Journal Articles FY09-FY15'!A:A,"*"&amp;C39&amp;"*")</f>
        <v>1</v>
      </c>
      <c r="F39" s="21">
        <f>COUNTIF('ERS Journal Articles FY09-FY15'!A:A,"*"&amp;D39&amp;"*")</f>
        <v>3</v>
      </c>
      <c r="G39" s="21">
        <f t="shared" si="3"/>
        <v>4</v>
      </c>
      <c r="H39" s="21">
        <f>COUNTIF('ERS publications'!$E:$E,A39)</f>
        <v>4</v>
      </c>
      <c r="I39" s="23">
        <f>COUNTIF('Staff Analysis'!A:A,'Count by Staff'!$B80)</f>
        <v>5</v>
      </c>
      <c r="J39" s="22">
        <f>COUNTIF('Staff Analysis'!B:B,"*"&amp;'Count by Staff'!B80&amp;"*")</f>
        <v>7</v>
      </c>
    </row>
    <row r="40" spans="1:10" ht="15.6" thickTop="1" thickBot="1" x14ac:dyDescent="0.35">
      <c r="A40" s="12" t="s">
        <v>1162</v>
      </c>
      <c r="B40" s="13" t="str">
        <f t="shared" si="0"/>
        <v>Daniel Hellerstein</v>
      </c>
      <c r="C40" s="21" t="str">
        <f t="shared" si="4"/>
        <v>Hellerstein, D.</v>
      </c>
      <c r="D40" s="21" t="str">
        <f t="shared" si="5"/>
        <v>D. Hellerstein</v>
      </c>
      <c r="E40" s="21">
        <f>COUNTIF('ERS Journal Articles FY09-FY15'!A:A,"*"&amp;C40&amp;"*")</f>
        <v>2</v>
      </c>
      <c r="F40" s="21">
        <f>COUNTIF('ERS Journal Articles FY09-FY15'!A:A,"*"&amp;D40&amp;"*")</f>
        <v>4</v>
      </c>
      <c r="G40" s="21">
        <f t="shared" si="3"/>
        <v>6</v>
      </c>
      <c r="H40" s="21">
        <f>COUNTIF('ERS publications'!$E:$E,A40)</f>
        <v>1</v>
      </c>
      <c r="I40" s="23">
        <f>COUNTIF('Staff Analysis'!A:A,'Count by Staff'!$B54)</f>
        <v>9</v>
      </c>
      <c r="J40" s="22">
        <f>COUNTIF('Staff Analysis'!B:B,"*"&amp;'Count by Staff'!B54&amp;"*")</f>
        <v>9</v>
      </c>
    </row>
    <row r="41" spans="1:10" ht="15.6" thickTop="1" thickBot="1" x14ac:dyDescent="0.35">
      <c r="A41" s="14" t="s">
        <v>1213</v>
      </c>
      <c r="B41" s="13" t="str">
        <f t="shared" si="0"/>
        <v>Daniel Milkove</v>
      </c>
      <c r="C41" s="21" t="str">
        <f t="shared" si="4"/>
        <v>Milkove, D.</v>
      </c>
      <c r="D41" s="21" t="str">
        <f t="shared" si="5"/>
        <v>D. Milkove</v>
      </c>
      <c r="E41" s="21">
        <f>COUNTIF('ERS Journal Articles FY09-FY15'!A:A,"*"&amp;C41&amp;"*")</f>
        <v>0</v>
      </c>
      <c r="F41" s="21">
        <f>COUNTIF('ERS Journal Articles FY09-FY15'!A:A,"*"&amp;D41&amp;"*")</f>
        <v>1</v>
      </c>
      <c r="G41" s="21">
        <f t="shared" si="3"/>
        <v>1</v>
      </c>
      <c r="H41" s="21">
        <f>COUNTIF('ERS publications'!$E:$E,A41)</f>
        <v>0</v>
      </c>
      <c r="I41" s="23">
        <f>COUNTIF('Staff Analysis'!A:A,'Count by Staff'!$B115)</f>
        <v>2</v>
      </c>
      <c r="J41" s="22">
        <f>COUNTIF('Staff Analysis'!B:B,"*"&amp;'Count by Staff'!B115&amp;"*")</f>
        <v>4</v>
      </c>
    </row>
    <row r="42" spans="1:10" ht="15.6" thickTop="1" thickBot="1" x14ac:dyDescent="0.35">
      <c r="A42" s="12" t="s">
        <v>1237</v>
      </c>
      <c r="B42" s="13" t="str">
        <f t="shared" si="0"/>
        <v>Daniel Pick</v>
      </c>
      <c r="C42" s="21" t="str">
        <f t="shared" si="4"/>
        <v>Pick, D.</v>
      </c>
      <c r="D42" s="21" t="str">
        <f t="shared" si="5"/>
        <v>D. Pick</v>
      </c>
      <c r="E42" s="21">
        <f>COUNTIF('ERS Journal Articles FY09-FY15'!A:A,"*"&amp;C42&amp;"*")</f>
        <v>0</v>
      </c>
      <c r="F42" s="21">
        <f>COUNTIF('ERS Journal Articles FY09-FY15'!A:A,"*"&amp;D42&amp;"*")</f>
        <v>3</v>
      </c>
      <c r="G42" s="21">
        <f t="shared" si="3"/>
        <v>3</v>
      </c>
      <c r="H42" s="21">
        <f>COUNTIF('ERS publications'!$E:$E,A42)</f>
        <v>0</v>
      </c>
      <c r="I42" s="23">
        <f>COUNTIF('Staff Analysis'!A:A,'Count by Staff'!$B82)</f>
        <v>0</v>
      </c>
      <c r="J42" s="22">
        <f>COUNTIF('Staff Analysis'!B:B,"*"&amp;'Count by Staff'!B82&amp;"*")</f>
        <v>1</v>
      </c>
    </row>
    <row r="43" spans="1:10" ht="15.6" thickTop="1" thickBot="1" x14ac:dyDescent="0.35">
      <c r="A43" s="14" t="s">
        <v>1160</v>
      </c>
      <c r="B43" s="13" t="str">
        <f t="shared" si="0"/>
        <v>David Harvey</v>
      </c>
      <c r="C43" s="21" t="str">
        <f t="shared" si="4"/>
        <v>Harvey, D.</v>
      </c>
      <c r="D43" s="21" t="str">
        <f t="shared" si="5"/>
        <v>D. Harvey</v>
      </c>
      <c r="E43" s="21">
        <f>COUNTIF('ERS Journal Articles FY09-FY15'!A:A,"*"&amp;C43&amp;"*")</f>
        <v>0</v>
      </c>
      <c r="F43" s="21">
        <f>COUNTIF('ERS Journal Articles FY09-FY15'!A:A,"*"&amp;D43&amp;"*")</f>
        <v>4</v>
      </c>
      <c r="G43" s="21">
        <f t="shared" si="3"/>
        <v>4</v>
      </c>
      <c r="H43" s="21">
        <f>COUNTIF('ERS publications'!$E:$E,A43)</f>
        <v>0</v>
      </c>
      <c r="I43" s="23">
        <f>COUNTIF('Staff Analysis'!A:A,'Count by Staff'!$B91)</f>
        <v>12</v>
      </c>
      <c r="J43" s="22">
        <f>COUNTIF('Staff Analysis'!B:B,"*"&amp;'Count by Staff'!B91&amp;"*")</f>
        <v>16</v>
      </c>
    </row>
    <row r="44" spans="1:10" ht="15.6" thickTop="1" thickBot="1" x14ac:dyDescent="0.35">
      <c r="A44" s="14" t="s">
        <v>1209</v>
      </c>
      <c r="B44" s="13" t="str">
        <f t="shared" si="0"/>
        <v>David McGranahan</v>
      </c>
      <c r="C44" s="21" t="str">
        <f t="shared" si="4"/>
        <v>McGranahan, D.</v>
      </c>
      <c r="D44" s="21" t="str">
        <f t="shared" si="5"/>
        <v>D. McGranahan</v>
      </c>
      <c r="E44" s="21">
        <f>COUNTIF('ERS Journal Articles FY09-FY15'!A:A,"*"&amp;C44&amp;"*")</f>
        <v>1</v>
      </c>
      <c r="F44" s="21">
        <f>COUNTIF('ERS Journal Articles FY09-FY15'!A:A,"*"&amp;D44&amp;"*")</f>
        <v>1</v>
      </c>
      <c r="G44" s="21">
        <f t="shared" si="3"/>
        <v>2</v>
      </c>
      <c r="H44" s="21">
        <f>COUNTIF('ERS publications'!$E:$E,A44)</f>
        <v>1</v>
      </c>
      <c r="I44" s="23">
        <f>COUNTIF('Staff Analysis'!A:A,'Count by Staff'!$B95)</f>
        <v>18</v>
      </c>
      <c r="J44" s="22">
        <f>COUNTIF('Staff Analysis'!B:B,"*"&amp;'Count by Staff'!B95&amp;"*")</f>
        <v>13</v>
      </c>
    </row>
    <row r="45" spans="1:10" ht="15.6" thickTop="1" thickBot="1" x14ac:dyDescent="0.35">
      <c r="A45" s="14" t="s">
        <v>1252</v>
      </c>
      <c r="B45" s="13" t="str">
        <f t="shared" si="0"/>
        <v>David Schimmelpfennig</v>
      </c>
      <c r="C45" s="21" t="str">
        <f t="shared" si="4"/>
        <v>Schimmelpfennig, D.</v>
      </c>
      <c r="D45" s="21" t="str">
        <f t="shared" si="5"/>
        <v>D. Schimmelpfennig</v>
      </c>
      <c r="E45" s="21">
        <f>COUNTIF('ERS Journal Articles FY09-FY15'!A:A,"*"&amp;C45&amp;"*")</f>
        <v>0</v>
      </c>
      <c r="F45" s="21">
        <f>COUNTIF('ERS Journal Articles FY09-FY15'!A:A,"*"&amp;D45&amp;"*")</f>
        <v>8</v>
      </c>
      <c r="G45" s="21">
        <f t="shared" si="3"/>
        <v>8</v>
      </c>
      <c r="H45" s="21">
        <f>COUNTIF('ERS publications'!$E:$E,A45)</f>
        <v>2</v>
      </c>
      <c r="I45" s="23">
        <f>COUNTIF('Staff Analysis'!A:A,'Count by Staff'!$B57)</f>
        <v>0</v>
      </c>
      <c r="J45" s="22">
        <f>COUNTIF('Staff Analysis'!B:B,"*"&amp;'Count by Staff'!B57&amp;"*")</f>
        <v>4</v>
      </c>
    </row>
    <row r="46" spans="1:10" ht="15.6" thickTop="1" thickBot="1" x14ac:dyDescent="0.35">
      <c r="A46" s="14" t="s">
        <v>1255</v>
      </c>
      <c r="B46" s="13" t="str">
        <f t="shared" si="0"/>
        <v>David Smallwood</v>
      </c>
      <c r="C46" s="21" t="str">
        <f t="shared" si="4"/>
        <v>Smallwood, D.</v>
      </c>
      <c r="D46" s="21" t="str">
        <f t="shared" si="5"/>
        <v>D. Smallwood</v>
      </c>
      <c r="E46" s="21">
        <f>COUNTIF('ERS Journal Articles FY09-FY15'!A:A,"*"&amp;C46&amp;"*")</f>
        <v>0</v>
      </c>
      <c r="F46" s="21">
        <f>COUNTIF('ERS Journal Articles FY09-FY15'!A:A,"*"&amp;D46&amp;"*")</f>
        <v>1</v>
      </c>
      <c r="G46" s="21">
        <f t="shared" si="3"/>
        <v>1</v>
      </c>
      <c r="H46" s="21">
        <f>COUNTIF('ERS publications'!$E:$E,A46)</f>
        <v>0</v>
      </c>
      <c r="I46" s="23">
        <f>COUNTIF('Staff Analysis'!A:A,'Count by Staff'!$B123)</f>
        <v>23</v>
      </c>
      <c r="J46" s="22">
        <f>COUNTIF('Staff Analysis'!B:B,"*"&amp;'Count by Staff'!B123&amp;"*")</f>
        <v>35</v>
      </c>
    </row>
    <row r="47" spans="1:10" ht="15.6" thickTop="1" thickBot="1" x14ac:dyDescent="0.35">
      <c r="A47" s="14" t="s">
        <v>1269</v>
      </c>
      <c r="B47" s="13" t="str">
        <f t="shared" si="0"/>
        <v>David Torgerson</v>
      </c>
      <c r="C47" s="21" t="str">
        <f t="shared" si="4"/>
        <v>Torgerson, D.</v>
      </c>
      <c r="D47" s="21" t="str">
        <f t="shared" si="5"/>
        <v>D. Torgerson</v>
      </c>
      <c r="E47" s="21">
        <f>COUNTIF('ERS Journal Articles FY09-FY15'!A:A,"*"&amp;C47&amp;"*")</f>
        <v>0</v>
      </c>
      <c r="F47" s="21">
        <f>COUNTIF('ERS Journal Articles FY09-FY15'!A:A,"*"&amp;D47&amp;"*")</f>
        <v>0</v>
      </c>
      <c r="G47" s="21">
        <f t="shared" si="3"/>
        <v>0</v>
      </c>
      <c r="H47" s="21">
        <f>COUNTIF('ERS publications'!$E:$E,A47)</f>
        <v>0</v>
      </c>
      <c r="I47" s="23">
        <f>COUNTIF('Staff Analysis'!A:A,'Count by Staff'!$B197)</f>
        <v>7</v>
      </c>
      <c r="J47" s="22">
        <f>COUNTIF('Staff Analysis'!B:B,"*"&amp;'Count by Staff'!B197&amp;"*")</f>
        <v>27</v>
      </c>
    </row>
    <row r="48" spans="1:10" ht="15.6" thickTop="1" thickBot="1" x14ac:dyDescent="0.35">
      <c r="A48" s="12" t="s">
        <v>1131</v>
      </c>
      <c r="B48" s="13" t="str">
        <f t="shared" si="0"/>
        <v>Diansheng Dong</v>
      </c>
      <c r="C48" s="21" t="str">
        <f t="shared" si="4"/>
        <v>Dong, D.</v>
      </c>
      <c r="D48" s="21" t="str">
        <f t="shared" si="5"/>
        <v>D. Dong</v>
      </c>
      <c r="E48" s="21">
        <f>COUNTIF('ERS Journal Articles FY09-FY15'!A:A,"*"&amp;C48&amp;"*")</f>
        <v>4</v>
      </c>
      <c r="F48" s="21">
        <f>COUNTIF('ERS Journal Articles FY09-FY15'!A:A,"*"&amp;D48&amp;"*")</f>
        <v>9</v>
      </c>
      <c r="G48" s="21">
        <f t="shared" si="3"/>
        <v>13</v>
      </c>
      <c r="H48" s="21">
        <f>COUNTIF('ERS publications'!$E:$E,A48)</f>
        <v>3</v>
      </c>
      <c r="I48" s="23">
        <f>COUNTIF('Staff Analysis'!A:A,'Count by Staff'!$B20)</f>
        <v>3</v>
      </c>
      <c r="J48" s="22">
        <f>COUNTIF('Staff Analysis'!B:B,"*"&amp;'Count by Staff'!B20&amp;"*")</f>
        <v>1</v>
      </c>
    </row>
    <row r="49" spans="1:10" ht="15.6" thickTop="1" thickBot="1" x14ac:dyDescent="0.35">
      <c r="A49" s="14" t="s">
        <v>1246</v>
      </c>
      <c r="B49" s="13" t="str">
        <f t="shared" si="0"/>
        <v>Donna Roberts</v>
      </c>
      <c r="C49" s="21" t="str">
        <f t="shared" si="4"/>
        <v>Roberts, D.</v>
      </c>
      <c r="D49" s="21" t="str">
        <f t="shared" si="5"/>
        <v>D. Roberts</v>
      </c>
      <c r="E49" s="21">
        <f>COUNTIF('ERS Journal Articles FY09-FY15'!A:A,"*"&amp;C49&amp;"*")</f>
        <v>0</v>
      </c>
      <c r="F49" s="21">
        <f>COUNTIF('ERS Journal Articles FY09-FY15'!A:A,"*"&amp;D49&amp;"*")</f>
        <v>5</v>
      </c>
      <c r="G49" s="21">
        <f t="shared" si="3"/>
        <v>5</v>
      </c>
      <c r="H49" s="21">
        <f>COUNTIF('ERS publications'!$E:$E,A49)</f>
        <v>0</v>
      </c>
      <c r="I49" s="23">
        <f>COUNTIF('Staff Analysis'!A:A,'Count by Staff'!$B83)</f>
        <v>5</v>
      </c>
      <c r="J49" s="22">
        <f>COUNTIF('Staff Analysis'!B:B,"*"&amp;'Count by Staff'!B83&amp;"*")</f>
        <v>3</v>
      </c>
    </row>
    <row r="50" spans="1:10" ht="15.6" thickTop="1" thickBot="1" x14ac:dyDescent="0.35">
      <c r="A50" s="12" t="s">
        <v>1224</v>
      </c>
      <c r="B50" s="13" t="str">
        <f t="shared" si="0"/>
        <v>Doris Newton</v>
      </c>
      <c r="C50" s="21" t="str">
        <f t="shared" si="4"/>
        <v>Newton, D.</v>
      </c>
      <c r="D50" s="21" t="str">
        <f t="shared" si="5"/>
        <v>D. Newton</v>
      </c>
      <c r="E50" s="21">
        <f>COUNTIF('ERS Journal Articles FY09-FY15'!A:A,"*"&amp;C50&amp;"*")</f>
        <v>0</v>
      </c>
      <c r="F50" s="21">
        <f>COUNTIF('ERS Journal Articles FY09-FY15'!A:A,"*"&amp;D50&amp;"*")</f>
        <v>1</v>
      </c>
      <c r="G50" s="21">
        <f t="shared" si="3"/>
        <v>1</v>
      </c>
      <c r="H50" s="21">
        <f>COUNTIF('ERS publications'!$E:$E,A50)</f>
        <v>0</v>
      </c>
      <c r="I50" s="23">
        <f>COUNTIF('Staff Analysis'!A:A,'Count by Staff'!$B118)</f>
        <v>0</v>
      </c>
      <c r="J50" s="22">
        <f>COUNTIF('Staff Analysis'!B:B,"*"&amp;'Count by Staff'!B118&amp;"*")</f>
        <v>7</v>
      </c>
    </row>
    <row r="51" spans="1:10" ht="15.6" thickTop="1" thickBot="1" x14ac:dyDescent="0.35">
      <c r="A51" s="14" t="s">
        <v>1088</v>
      </c>
      <c r="B51" s="13" t="str">
        <f t="shared" si="0"/>
        <v>Edward Allen</v>
      </c>
      <c r="C51" s="21" t="str">
        <f t="shared" si="4"/>
        <v>Allen, E.</v>
      </c>
      <c r="D51" s="21" t="str">
        <f t="shared" si="5"/>
        <v>E. Allen</v>
      </c>
      <c r="E51" s="21">
        <f>COUNTIF('ERS Journal Articles FY09-FY15'!A:A,"*"&amp;C51&amp;"*")</f>
        <v>0</v>
      </c>
      <c r="F51" s="21">
        <f>COUNTIF('ERS Journal Articles FY09-FY15'!A:A,"*"&amp;D51&amp;"*")</f>
        <v>0</v>
      </c>
      <c r="G51" s="21">
        <f t="shared" si="3"/>
        <v>0</v>
      </c>
      <c r="H51" s="21">
        <f>COUNTIF('ERS publications'!$E:$E,A51)</f>
        <v>0</v>
      </c>
      <c r="I51" s="23">
        <f>COUNTIF('Staff Analysis'!A:A,'Count by Staff'!$B131)</f>
        <v>25</v>
      </c>
      <c r="J51" s="22">
        <f>COUNTIF('Staff Analysis'!B:B,"*"&amp;'Count by Staff'!B131&amp;"*")</f>
        <v>24</v>
      </c>
    </row>
    <row r="52" spans="1:10" ht="15.6" thickTop="1" thickBot="1" x14ac:dyDescent="0.35">
      <c r="A52" s="14" t="s">
        <v>1095</v>
      </c>
      <c r="B52" s="13" t="str">
        <f t="shared" si="0"/>
        <v>Eldon Ball</v>
      </c>
      <c r="C52" s="21" t="str">
        <f t="shared" si="4"/>
        <v>Ball, E.</v>
      </c>
      <c r="D52" s="21" t="str">
        <f t="shared" si="5"/>
        <v>E. Ball</v>
      </c>
      <c r="E52" s="21">
        <f>COUNTIF('ERS Journal Articles FY09-FY15'!A:A,"*"&amp;C52&amp;"*")</f>
        <v>2</v>
      </c>
      <c r="F52" s="21">
        <f>COUNTIF('ERS Journal Articles FY09-FY15'!A:A,"*"&amp;D52&amp;"*")</f>
        <v>1</v>
      </c>
      <c r="G52" s="21">
        <f t="shared" si="3"/>
        <v>3</v>
      </c>
      <c r="H52" s="21">
        <f>COUNTIF('ERS publications'!$E:$E,A52)</f>
        <v>0</v>
      </c>
      <c r="I52" s="23">
        <f>COUNTIF('Staff Analysis'!A:A,'Count by Staff'!$B103)</f>
        <v>0</v>
      </c>
      <c r="J52" s="22">
        <f>COUNTIF('Staff Analysis'!B:B,"*"&amp;'Count by Staff'!B103&amp;"*")</f>
        <v>3</v>
      </c>
    </row>
    <row r="53" spans="1:10" ht="15.6" thickTop="1" thickBot="1" x14ac:dyDescent="0.35">
      <c r="A53" s="14" t="s">
        <v>1097</v>
      </c>
      <c r="B53" s="13" t="str">
        <f t="shared" si="0"/>
        <v>Elizabeth Beaulieu</v>
      </c>
      <c r="C53" s="21" t="str">
        <f t="shared" si="4"/>
        <v>Beaulieu, E.</v>
      </c>
      <c r="D53" s="21" t="str">
        <f t="shared" si="5"/>
        <v>E. Beaulieu</v>
      </c>
      <c r="E53" s="21">
        <f>COUNTIF('ERS Journal Articles FY09-FY15'!A:A,"*"&amp;C53&amp;"*")</f>
        <v>0</v>
      </c>
      <c r="F53" s="21">
        <f>COUNTIF('ERS Journal Articles FY09-FY15'!A:A,"*"&amp;D53&amp;"*")</f>
        <v>0</v>
      </c>
      <c r="G53" s="21">
        <f t="shared" si="3"/>
        <v>0</v>
      </c>
      <c r="H53" s="21">
        <f>COUNTIF('ERS publications'!$E:$E,A53)</f>
        <v>0</v>
      </c>
      <c r="I53" s="23">
        <f>COUNTIF('Staff Analysis'!A:A,'Count by Staff'!$B135)</f>
        <v>4</v>
      </c>
      <c r="J53" s="22">
        <f>COUNTIF('Staff Analysis'!B:B,"*"&amp;'Count by Staff'!B135&amp;"*")</f>
        <v>13</v>
      </c>
    </row>
    <row r="54" spans="1:10" ht="15.6" thickTop="1" thickBot="1" x14ac:dyDescent="0.35">
      <c r="A54" s="14" t="s">
        <v>1144</v>
      </c>
      <c r="B54" s="13" t="str">
        <f t="shared" si="0"/>
        <v>Elizabeth Frazao</v>
      </c>
      <c r="C54" s="21" t="str">
        <f t="shared" si="4"/>
        <v>Frazao, E.</v>
      </c>
      <c r="D54" s="21" t="str">
        <f t="shared" si="5"/>
        <v>E. Frazao</v>
      </c>
      <c r="E54" s="21">
        <f>COUNTIF('ERS Journal Articles FY09-FY15'!A:A,"*"&amp;C54&amp;"*")</f>
        <v>1</v>
      </c>
      <c r="F54" s="21">
        <f>COUNTIF('ERS Journal Articles FY09-FY15'!A:A,"*"&amp;D54&amp;"*")</f>
        <v>1</v>
      </c>
      <c r="G54" s="21">
        <f t="shared" si="3"/>
        <v>2</v>
      </c>
      <c r="H54" s="21">
        <f>COUNTIF('ERS publications'!$E:$E,A54)</f>
        <v>0</v>
      </c>
      <c r="I54" s="23">
        <f>COUNTIF('Staff Analysis'!A:A,'Count by Staff'!$B109)</f>
        <v>2</v>
      </c>
      <c r="J54" s="22">
        <f>COUNTIF('Staff Analysis'!B:B,"*"&amp;'Count by Staff'!B109&amp;"*")</f>
        <v>11</v>
      </c>
    </row>
    <row r="55" spans="1:10" ht="15.6" thickTop="1" thickBot="1" x14ac:dyDescent="0.35">
      <c r="A55" s="14" t="s">
        <v>1204</v>
      </c>
      <c r="B55" s="13" t="str">
        <f t="shared" si="0"/>
        <v>Elizabeth Marshall</v>
      </c>
      <c r="C55" s="21" t="str">
        <f t="shared" si="4"/>
        <v>Marshall, E.</v>
      </c>
      <c r="D55" s="21" t="str">
        <f t="shared" si="5"/>
        <v>E. Marshall</v>
      </c>
      <c r="E55" s="21">
        <f>COUNTIF('ERS Journal Articles FY09-FY15'!A:A,"*"&amp;C55&amp;"*")</f>
        <v>1</v>
      </c>
      <c r="F55" s="21">
        <f>COUNTIF('ERS Journal Articles FY09-FY15'!A:A,"*"&amp;D55&amp;"*")</f>
        <v>0</v>
      </c>
      <c r="G55" s="21">
        <f t="shared" si="3"/>
        <v>1</v>
      </c>
      <c r="H55" s="21">
        <f>COUNTIF('ERS publications'!$E:$E,A55)</f>
        <v>1</v>
      </c>
      <c r="I55" s="23">
        <f>COUNTIF('Staff Analysis'!A:A,'Count by Staff'!$B113)</f>
        <v>0</v>
      </c>
      <c r="J55" s="22">
        <f>COUNTIF('Staff Analysis'!B:B,"*"&amp;'Count by Staff'!B113&amp;"*")</f>
        <v>0</v>
      </c>
    </row>
    <row r="56" spans="1:10" ht="15.6" thickTop="1" thickBot="1" x14ac:dyDescent="0.35">
      <c r="A56" s="14" t="s">
        <v>1190</v>
      </c>
      <c r="B56" s="13" t="str">
        <f t="shared" si="0"/>
        <v>Ephraim Leibtag</v>
      </c>
      <c r="C56" s="21" t="str">
        <f t="shared" si="4"/>
        <v>Leibtag, E.</v>
      </c>
      <c r="D56" s="21" t="str">
        <f t="shared" si="5"/>
        <v>E. Leibtag</v>
      </c>
      <c r="E56" s="21">
        <f>COUNTIF('ERS Journal Articles FY09-FY15'!A:A,"*"&amp;C56&amp;"*")</f>
        <v>4</v>
      </c>
      <c r="F56" s="21">
        <f>COUNTIF('ERS Journal Articles FY09-FY15'!A:A,"*"&amp;D56&amp;"*")</f>
        <v>6</v>
      </c>
      <c r="G56" s="21">
        <f t="shared" si="3"/>
        <v>10</v>
      </c>
      <c r="H56" s="21">
        <f>COUNTIF('ERS publications'!$E:$E,A56)</f>
        <v>4</v>
      </c>
      <c r="I56" s="23">
        <f>COUNTIF('Staff Analysis'!A:A,'Count by Staff'!$B17)</f>
        <v>0</v>
      </c>
      <c r="J56" s="22">
        <f>COUNTIF('Staff Analysis'!B:B,"*"&amp;'Count by Staff'!B17&amp;"*")</f>
        <v>0</v>
      </c>
    </row>
    <row r="57" spans="1:10" ht="15.6" thickTop="1" thickBot="1" x14ac:dyDescent="0.35">
      <c r="A57" s="14" t="s">
        <v>1133</v>
      </c>
      <c r="B57" s="13" t="str">
        <f t="shared" si="0"/>
        <v>Eric Duquette</v>
      </c>
      <c r="C57" s="21" t="str">
        <f t="shared" si="4"/>
        <v>Duquette, E.</v>
      </c>
      <c r="D57" s="21" t="str">
        <f t="shared" si="5"/>
        <v>E. Duquette</v>
      </c>
      <c r="E57" s="21">
        <f>COUNTIF('ERS Journal Articles FY09-FY15'!A:A,"*"&amp;C57&amp;"*")</f>
        <v>3</v>
      </c>
      <c r="F57" s="21">
        <f>COUNTIF('ERS Journal Articles FY09-FY15'!A:A,"*"&amp;D57&amp;"*")</f>
        <v>0</v>
      </c>
      <c r="G57" s="21">
        <f t="shared" si="3"/>
        <v>3</v>
      </c>
      <c r="H57" s="21">
        <f>COUNTIF('ERS publications'!$E:$E,A57)</f>
        <v>0</v>
      </c>
      <c r="I57" s="23">
        <f>COUNTIF('Staff Analysis'!A:A,'Count by Staff'!$B89)</f>
        <v>0</v>
      </c>
      <c r="J57" s="22">
        <f>COUNTIF('Staff Analysis'!B:B,"*"&amp;'Count by Staff'!B89&amp;"*")</f>
        <v>0</v>
      </c>
    </row>
    <row r="58" spans="1:10" ht="15.6" thickTop="1" thickBot="1" x14ac:dyDescent="0.35">
      <c r="A58" s="12" t="s">
        <v>1130</v>
      </c>
      <c r="B58" s="13" t="str">
        <f t="shared" si="0"/>
        <v>Erik Dohlman</v>
      </c>
      <c r="C58" s="21" t="str">
        <f t="shared" si="4"/>
        <v>Dohlman, E.</v>
      </c>
      <c r="D58" s="21" t="str">
        <f t="shared" si="5"/>
        <v>E. Dohlman</v>
      </c>
      <c r="E58" s="21">
        <f>COUNTIF('ERS Journal Articles FY09-FY15'!A:A,"*"&amp;C58&amp;"*")</f>
        <v>0</v>
      </c>
      <c r="F58" s="21">
        <f>COUNTIF('ERS Journal Articles FY09-FY15'!A:A,"*"&amp;D58&amp;"*")</f>
        <v>0</v>
      </c>
      <c r="G58" s="21">
        <f t="shared" si="3"/>
        <v>0</v>
      </c>
      <c r="H58" s="21">
        <f>COUNTIF('ERS publications'!$E:$E,A58)</f>
        <v>2</v>
      </c>
      <c r="I58" s="23">
        <f>COUNTIF('Staff Analysis'!A:A,'Count by Staff'!$B154)</f>
        <v>8</v>
      </c>
      <c r="J58" s="22">
        <f>COUNTIF('Staff Analysis'!B:B,"*"&amp;'Count by Staff'!B154&amp;"*")</f>
        <v>9</v>
      </c>
    </row>
    <row r="59" spans="1:10" ht="15.6" thickTop="1" thickBot="1" x14ac:dyDescent="0.35">
      <c r="A59" s="14" t="s">
        <v>1226</v>
      </c>
      <c r="B59" s="13" t="str">
        <f t="shared" si="0"/>
        <v>Erik ODonoghue</v>
      </c>
      <c r="C59" s="21" t="str">
        <f t="shared" si="4"/>
        <v>ODonoghue, E.</v>
      </c>
      <c r="D59" s="21" t="str">
        <f t="shared" si="5"/>
        <v>E. ODonoghue</v>
      </c>
      <c r="E59" s="21">
        <f>COUNTIF('ERS Journal Articles FY09-FY15'!A:A,"*"&amp;C59&amp;"*")</f>
        <v>0</v>
      </c>
      <c r="F59" s="21">
        <f>COUNTIF('ERS Journal Articles FY09-FY15'!A:A,"*"&amp;D59&amp;"*")</f>
        <v>0</v>
      </c>
      <c r="G59" s="21">
        <f t="shared" si="3"/>
        <v>0</v>
      </c>
      <c r="H59" s="21">
        <f>COUNTIF('ERS publications'!$E:$E,A59)</f>
        <v>0</v>
      </c>
      <c r="I59" s="23">
        <f>COUNTIF('Staff Analysis'!A:A,'Count by Staff'!$B187)</f>
        <v>3</v>
      </c>
      <c r="J59" s="22">
        <f>COUNTIF('Staff Analysis'!B:B,"*"&amp;'Count by Staff'!B187&amp;"*")</f>
        <v>10</v>
      </c>
    </row>
    <row r="60" spans="1:10" ht="15.6" thickTop="1" thickBot="1" x14ac:dyDescent="0.35">
      <c r="A60" s="14" t="s">
        <v>1251</v>
      </c>
      <c r="B60" s="13" t="str">
        <f t="shared" si="0"/>
        <v>Erik Scherpf</v>
      </c>
      <c r="C60" s="21" t="str">
        <f t="shared" si="4"/>
        <v>Scherpf, E.</v>
      </c>
      <c r="D60" s="21" t="str">
        <f t="shared" si="5"/>
        <v>E. Scherpf</v>
      </c>
      <c r="E60" s="21">
        <f>COUNTIF('ERS Journal Articles FY09-FY15'!A:A,"*"&amp;C60&amp;"*")</f>
        <v>0</v>
      </c>
      <c r="F60" s="21">
        <f>COUNTIF('ERS Journal Articles FY09-FY15'!A:A,"*"&amp;D60&amp;"*")</f>
        <v>0</v>
      </c>
      <c r="G60" s="21">
        <f t="shared" si="3"/>
        <v>0</v>
      </c>
      <c r="H60" s="21">
        <f>COUNTIF('ERS publications'!$E:$E,A60)</f>
        <v>0</v>
      </c>
      <c r="I60" s="23">
        <f>COUNTIF('Staff Analysis'!A:A,'Count by Staff'!$B193)</f>
        <v>7</v>
      </c>
      <c r="J60" s="22">
        <f>COUNTIF('Staff Analysis'!B:B,"*"&amp;'Count by Staff'!B193&amp;"*")</f>
        <v>1</v>
      </c>
    </row>
    <row r="61" spans="1:10" ht="15.6" thickTop="1" thickBot="1" x14ac:dyDescent="0.35">
      <c r="A61" s="12" t="s">
        <v>1094</v>
      </c>
      <c r="B61" s="13" t="str">
        <f t="shared" si="0"/>
        <v>Faqir Bagi</v>
      </c>
      <c r="C61" s="21" t="str">
        <f t="shared" si="4"/>
        <v>Bagi, F.</v>
      </c>
      <c r="D61" s="21" t="str">
        <f t="shared" si="5"/>
        <v>F. Bagi</v>
      </c>
      <c r="E61" s="21">
        <f>COUNTIF('ERS Journal Articles FY09-FY15'!A:A,"*"&amp;C61&amp;"*")</f>
        <v>1</v>
      </c>
      <c r="F61" s="21">
        <f>COUNTIF('ERS Journal Articles FY09-FY15'!A:A,"*"&amp;D61&amp;"*")</f>
        <v>0</v>
      </c>
      <c r="G61" s="21">
        <f t="shared" si="3"/>
        <v>1</v>
      </c>
      <c r="H61" s="21">
        <f>COUNTIF('ERS publications'!$E:$E,A61)</f>
        <v>1</v>
      </c>
      <c r="I61" s="23">
        <f>COUNTIF('Staff Analysis'!A:A,'Count by Staff'!$B102)</f>
        <v>0</v>
      </c>
      <c r="J61" s="22">
        <f>COUNTIF('Staff Analysis'!B:B,"*"&amp;'Count by Staff'!B102&amp;"*")</f>
        <v>6</v>
      </c>
    </row>
    <row r="62" spans="1:10" ht="15.6" thickTop="1" thickBot="1" x14ac:dyDescent="0.35">
      <c r="A62" s="14" t="s">
        <v>1262</v>
      </c>
      <c r="B62" s="13" t="str">
        <f t="shared" si="0"/>
        <v>Fawzi Taha</v>
      </c>
      <c r="C62" s="21" t="str">
        <f t="shared" si="4"/>
        <v>Taha, F.</v>
      </c>
      <c r="D62" s="21" t="str">
        <f t="shared" si="5"/>
        <v>F. Taha</v>
      </c>
      <c r="E62" s="21">
        <f>COUNTIF('ERS Journal Articles FY09-FY15'!A:A,"*"&amp;C62&amp;"*")</f>
        <v>5</v>
      </c>
      <c r="F62" s="21">
        <f>COUNTIF('ERS Journal Articles FY09-FY15'!A:A,"*"&amp;D62&amp;"*")</f>
        <v>2</v>
      </c>
      <c r="G62" s="21">
        <f t="shared" si="3"/>
        <v>7</v>
      </c>
      <c r="H62" s="21">
        <f>COUNTIF('ERS publications'!$E:$E,A62)</f>
        <v>0</v>
      </c>
      <c r="I62" s="23">
        <f>COUNTIF('Staff Analysis'!A:A,'Count by Staff'!$B99)</f>
        <v>2</v>
      </c>
      <c r="J62" s="22">
        <f>COUNTIF('Staff Analysis'!B:B,"*"&amp;'Count by Staff'!B99&amp;"*")</f>
        <v>5</v>
      </c>
    </row>
    <row r="63" spans="1:10" ht="15.6" thickTop="1" thickBot="1" x14ac:dyDescent="0.35">
      <c r="A63" s="12" t="s">
        <v>1146</v>
      </c>
      <c r="B63" s="13" t="str">
        <f t="shared" si="0"/>
        <v>Fred Gale</v>
      </c>
      <c r="C63" s="21" t="str">
        <f t="shared" si="4"/>
        <v>Gale, F.</v>
      </c>
      <c r="D63" s="21" t="str">
        <f t="shared" si="5"/>
        <v>F. Gale</v>
      </c>
      <c r="E63" s="21">
        <f>COUNTIF('ERS Journal Articles FY09-FY15'!A:A,"*"&amp;C63&amp;"*")</f>
        <v>6</v>
      </c>
      <c r="F63" s="21">
        <f>COUNTIF('ERS Journal Articles FY09-FY15'!A:A,"*"&amp;D63&amp;"*")</f>
        <v>4</v>
      </c>
      <c r="G63" s="21">
        <f t="shared" si="3"/>
        <v>10</v>
      </c>
      <c r="H63" s="21">
        <f>COUNTIF('ERS publications'!$E:$E,A63)</f>
        <v>5</v>
      </c>
      <c r="I63" s="23">
        <f>COUNTIF('Staff Analysis'!A:A,'Count by Staff'!$B30)</f>
        <v>1</v>
      </c>
      <c r="J63" s="22">
        <f>COUNTIF('Staff Analysis'!B:B,"*"&amp;'Count by Staff'!B30&amp;"*")</f>
        <v>2</v>
      </c>
    </row>
    <row r="64" spans="1:10" ht="15.6" thickTop="1" thickBot="1" x14ac:dyDescent="0.35">
      <c r="A64" s="12" t="s">
        <v>1184</v>
      </c>
      <c r="B64" s="13" t="str">
        <f t="shared" si="0"/>
        <v>Fred Kuchler</v>
      </c>
      <c r="C64" s="21" t="str">
        <f t="shared" si="4"/>
        <v>Kuchler, F.</v>
      </c>
      <c r="D64" s="21" t="str">
        <f t="shared" si="5"/>
        <v>F. Kuchler</v>
      </c>
      <c r="E64" s="21">
        <f>COUNTIF('ERS Journal Articles FY09-FY15'!A:A,"*"&amp;C64&amp;"*")</f>
        <v>2</v>
      </c>
      <c r="F64" s="21">
        <f>COUNTIF('ERS Journal Articles FY09-FY15'!A:A,"*"&amp;D64&amp;"*")</f>
        <v>6</v>
      </c>
      <c r="G64" s="21">
        <f t="shared" si="3"/>
        <v>8</v>
      </c>
      <c r="H64" s="21">
        <f>COUNTIF('ERS publications'!$E:$E,A64)</f>
        <v>0</v>
      </c>
      <c r="I64" s="23">
        <f>COUNTIF('Staff Analysis'!A:A,'Count by Staff'!$B32)</f>
        <v>18</v>
      </c>
      <c r="J64" s="22">
        <f>COUNTIF('Staff Analysis'!B:B,"*"&amp;'Count by Staff'!B32&amp;"*")</f>
        <v>11</v>
      </c>
    </row>
    <row r="65" spans="1:10" ht="15.6" thickTop="1" thickBot="1" x14ac:dyDescent="0.35">
      <c r="A65" s="12" t="s">
        <v>1276</v>
      </c>
      <c r="B65" s="13" t="str">
        <f t="shared" si="0"/>
        <v>Gary Vocke</v>
      </c>
      <c r="C65" s="21" t="str">
        <f t="shared" si="4"/>
        <v>Vocke, G.</v>
      </c>
      <c r="D65" s="21" t="str">
        <f t="shared" si="5"/>
        <v>G. Vocke</v>
      </c>
      <c r="E65" s="21">
        <f>COUNTIF('ERS Journal Articles FY09-FY15'!A:A,"*"&amp;C65&amp;"*")</f>
        <v>0</v>
      </c>
      <c r="F65" s="21">
        <f>COUNTIF('ERS Journal Articles FY09-FY15'!A:A,"*"&amp;D65&amp;"*")</f>
        <v>1</v>
      </c>
      <c r="G65" s="21">
        <f t="shared" si="3"/>
        <v>1</v>
      </c>
      <c r="H65" s="21">
        <f>COUNTIF('ERS publications'!$E:$E,A65)</f>
        <v>5</v>
      </c>
      <c r="I65" s="23">
        <f>COUNTIF('Staff Analysis'!A:A,'Count by Staff'!$B202)</f>
        <v>49</v>
      </c>
      <c r="J65" s="22">
        <f>COUNTIF('Staff Analysis'!B:B,"*"&amp;'Count by Staff'!B202&amp;"*")</f>
        <v>54</v>
      </c>
    </row>
    <row r="66" spans="1:10" ht="15.6" thickTop="1" thickBot="1" x14ac:dyDescent="0.35">
      <c r="A66" s="14" t="s">
        <v>1250</v>
      </c>
      <c r="B66" s="13" t="str">
        <f t="shared" ref="B66:B129" si="6">MID(A66&amp;" "&amp;A66,FIND(", ",A66)+2,LEN(A66)-1)</f>
        <v>Glenn Schaible</v>
      </c>
      <c r="C66" s="21" t="str">
        <f t="shared" ref="C66:C97" si="7">MID(A66,1,FIND(" ",A66)+1)&amp;"."</f>
        <v>Schaible, G.</v>
      </c>
      <c r="D66" s="21" t="str">
        <f t="shared" ref="D66:D97" si="8">MID(C66&amp;" "&amp;C66,FIND(" ",C66)+1,LEN(C66)-1)</f>
        <v>G. Schaible</v>
      </c>
      <c r="E66" s="21">
        <f>COUNTIF('ERS Journal Articles FY09-FY15'!A:A,"*"&amp;C66&amp;"*")</f>
        <v>3</v>
      </c>
      <c r="F66" s="21">
        <f>COUNTIF('ERS Journal Articles FY09-FY15'!A:A,"*"&amp;D66&amp;"*")</f>
        <v>2</v>
      </c>
      <c r="G66" s="21">
        <f t="shared" ref="G66:G129" si="9">SUM(E66:F66)</f>
        <v>5</v>
      </c>
      <c r="H66" s="21">
        <f>COUNTIF('ERS publications'!$E:$E,A66)</f>
        <v>1</v>
      </c>
      <c r="I66" s="23">
        <f>COUNTIF('Staff Analysis'!A:A,'Count by Staff'!$B73)</f>
        <v>3</v>
      </c>
      <c r="J66" s="22">
        <f>COUNTIF('Staff Analysis'!B:B,"*"&amp;'Count by Staff'!B73&amp;"*")</f>
        <v>1</v>
      </c>
    </row>
    <row r="67" spans="1:10" ht="15.6" thickTop="1" thickBot="1" x14ac:dyDescent="0.35">
      <c r="A67" s="12" t="s">
        <v>1220</v>
      </c>
      <c r="B67" s="13" t="str">
        <f t="shared" si="6"/>
        <v>Gopi Munisamy</v>
      </c>
      <c r="C67" s="21" t="str">
        <f t="shared" si="7"/>
        <v>Munisamy, G.</v>
      </c>
      <c r="D67" s="21" t="str">
        <f t="shared" si="8"/>
        <v>G. Munisamy</v>
      </c>
      <c r="E67" s="21">
        <f>COUNTIF('ERS Journal Articles FY09-FY15'!A:A,"*"&amp;C67&amp;"*")</f>
        <v>1</v>
      </c>
      <c r="F67" s="21">
        <f>COUNTIF('ERS Journal Articles FY09-FY15'!A:A,"*"&amp;D67&amp;"*")</f>
        <v>0</v>
      </c>
      <c r="G67" s="21">
        <f t="shared" si="9"/>
        <v>1</v>
      </c>
      <c r="H67" s="21">
        <f>COUNTIF('ERS publications'!$E:$E,A67)</f>
        <v>0</v>
      </c>
      <c r="I67" s="23">
        <f>COUNTIF('Staff Analysis'!A:A,'Count by Staff'!$B116)</f>
        <v>1</v>
      </c>
      <c r="J67" s="22">
        <f>COUNTIF('Staff Analysis'!B:B,"*"&amp;'Count by Staff'!B116&amp;"*")</f>
        <v>1</v>
      </c>
    </row>
    <row r="68" spans="1:10" ht="15.6" thickTop="1" thickBot="1" x14ac:dyDescent="0.35">
      <c r="A68" s="12" t="s">
        <v>1239</v>
      </c>
      <c r="B68" s="13" t="str">
        <f t="shared" si="6"/>
        <v>Greg Pompelli</v>
      </c>
      <c r="C68" s="21" t="str">
        <f t="shared" si="7"/>
        <v>Pompelli, G.</v>
      </c>
      <c r="D68" s="21" t="str">
        <f t="shared" si="8"/>
        <v>G. Pompelli</v>
      </c>
      <c r="E68" s="21">
        <f>COUNTIF('ERS Journal Articles FY09-FY15'!A:A,"*"&amp;C68&amp;"*")</f>
        <v>0</v>
      </c>
      <c r="F68" s="21">
        <f>COUNTIF('ERS Journal Articles FY09-FY15'!A:A,"*"&amp;D68&amp;"*")</f>
        <v>0</v>
      </c>
      <c r="G68" s="21">
        <f t="shared" si="9"/>
        <v>0</v>
      </c>
      <c r="H68" s="21">
        <f>COUNTIF('ERS publications'!$E:$E,A68)</f>
        <v>0</v>
      </c>
      <c r="I68" s="23">
        <f>COUNTIF('Staff Analysis'!A:A,'Count by Staff'!$B192)</f>
        <v>0</v>
      </c>
      <c r="J68" s="22">
        <f>COUNTIF('Staff Analysis'!B:B,"*"&amp;'Count by Staff'!B192&amp;"*")</f>
        <v>11</v>
      </c>
    </row>
    <row r="69" spans="1:10" ht="15.6" thickTop="1" thickBot="1" x14ac:dyDescent="0.35">
      <c r="A69" s="12" t="s">
        <v>1259</v>
      </c>
      <c r="B69" s="13" t="str">
        <f t="shared" si="6"/>
        <v>Hayden Stewart</v>
      </c>
      <c r="C69" s="21" t="str">
        <f t="shared" si="7"/>
        <v>Stewart, H.</v>
      </c>
      <c r="D69" s="21" t="str">
        <f t="shared" si="8"/>
        <v>H. Stewart</v>
      </c>
      <c r="E69" s="21">
        <f>COUNTIF('ERS Journal Articles FY09-FY15'!A:A,"*"&amp;C69&amp;"*")</f>
        <v>7</v>
      </c>
      <c r="F69" s="21">
        <f>COUNTIF('ERS Journal Articles FY09-FY15'!A:A,"*"&amp;D69&amp;"*")</f>
        <v>3</v>
      </c>
      <c r="G69" s="21">
        <f t="shared" si="9"/>
        <v>10</v>
      </c>
      <c r="H69" s="21">
        <f>COUNTIF('ERS publications'!$E:$E,A69)</f>
        <v>3</v>
      </c>
      <c r="I69" s="23">
        <f>COUNTIF('Staff Analysis'!A:A,'Count by Staff'!$B44)</f>
        <v>14</v>
      </c>
      <c r="J69" s="22">
        <f>COUNTIF('Staff Analysis'!B:B,"*"&amp;'Count by Staff'!B44&amp;"*")</f>
        <v>12</v>
      </c>
    </row>
    <row r="70" spans="1:10" ht="15.6" thickTop="1" thickBot="1" x14ac:dyDescent="0.35">
      <c r="A70" s="14" t="s">
        <v>1138</v>
      </c>
      <c r="B70" s="13" t="str">
        <f t="shared" si="6"/>
        <v>Hisham El-Osta</v>
      </c>
      <c r="C70" s="21" t="str">
        <f t="shared" si="7"/>
        <v>El-Osta, H.</v>
      </c>
      <c r="D70" s="21" t="str">
        <f t="shared" si="8"/>
        <v>H. El-Osta</v>
      </c>
      <c r="E70" s="21">
        <f>COUNTIF('ERS Journal Articles FY09-FY15'!A:A,"*"&amp;C70&amp;"*")</f>
        <v>8</v>
      </c>
      <c r="F70" s="21">
        <f>COUNTIF('ERS Journal Articles FY09-FY15'!A:A,"*"&amp;D70&amp;"*")</f>
        <v>6</v>
      </c>
      <c r="G70" s="21">
        <f t="shared" si="9"/>
        <v>14</v>
      </c>
      <c r="H70" s="21">
        <f>COUNTIF('ERS publications'!$E:$E,A70)</f>
        <v>0</v>
      </c>
      <c r="I70" s="23">
        <f>COUNTIF('Staff Analysis'!A:A,'Count by Staff'!$B15)</f>
        <v>0</v>
      </c>
      <c r="J70" s="22">
        <f>COUNTIF('Staff Analysis'!B:B,"*"&amp;'Count by Staff'!B15&amp;"*")</f>
        <v>0</v>
      </c>
    </row>
    <row r="71" spans="1:10" ht="15.6" thickTop="1" thickBot="1" x14ac:dyDescent="0.35">
      <c r="A71" s="14" t="s">
        <v>1287</v>
      </c>
      <c r="B71" s="13" t="str">
        <f t="shared" si="6"/>
        <v>Hodan Farah Wells</v>
      </c>
      <c r="C71" s="21" t="str">
        <f t="shared" si="7"/>
        <v>Wells, H.</v>
      </c>
      <c r="D71" s="21" t="str">
        <f t="shared" si="8"/>
        <v>H. Wells</v>
      </c>
      <c r="E71" s="21">
        <f>COUNTIF('ERS Journal Articles FY09-FY15'!A:A,"*"&amp;C71&amp;"*")</f>
        <v>0</v>
      </c>
      <c r="F71" s="21">
        <f>COUNTIF('ERS Journal Articles FY09-FY15'!A:A,"*"&amp;D71&amp;"*")</f>
        <v>0</v>
      </c>
      <c r="G71" s="21">
        <f t="shared" si="9"/>
        <v>0</v>
      </c>
      <c r="H71" s="21">
        <f>COUNTIF('ERS publications'!$E:$E,A71)</f>
        <v>0</v>
      </c>
      <c r="I71" s="23">
        <f>COUNTIF('Staff Analysis'!A:A,'Count by Staff'!$B207)</f>
        <v>22</v>
      </c>
      <c r="J71" s="22">
        <f>COUNTIF('Staff Analysis'!B:B,"*"&amp;'Count by Staff'!B207&amp;"*")</f>
        <v>20</v>
      </c>
    </row>
    <row r="72" spans="1:10" ht="15.6" thickTop="1" thickBot="1" x14ac:dyDescent="0.35">
      <c r="A72" s="14" t="s">
        <v>1137</v>
      </c>
      <c r="B72" s="13" t="str">
        <f t="shared" si="6"/>
        <v>Howard Elitzak</v>
      </c>
      <c r="C72" s="21" t="str">
        <f t="shared" si="7"/>
        <v>Elitzak, H.</v>
      </c>
      <c r="D72" s="21" t="str">
        <f t="shared" si="8"/>
        <v>H. Elitzak</v>
      </c>
      <c r="E72" s="21">
        <f>COUNTIF('ERS Journal Articles FY09-FY15'!A:A,"*"&amp;C72&amp;"*")</f>
        <v>0</v>
      </c>
      <c r="F72" s="21">
        <f>COUNTIF('ERS Journal Articles FY09-FY15'!A:A,"*"&amp;D72&amp;"*")</f>
        <v>0</v>
      </c>
      <c r="G72" s="21">
        <f t="shared" si="9"/>
        <v>0</v>
      </c>
      <c r="H72" s="21">
        <f>COUNTIF('ERS publications'!$E:$E,A72)</f>
        <v>0</v>
      </c>
      <c r="I72" s="23">
        <f>COUNTIF('Staff Analysis'!A:A,'Count by Staff'!$B157)</f>
        <v>0</v>
      </c>
      <c r="J72" s="22">
        <f>COUNTIF('Staff Analysis'!B:B,"*"&amp;'Count by Staff'!B157&amp;"*")</f>
        <v>0</v>
      </c>
    </row>
    <row r="73" spans="1:10" ht="15.6" thickTop="1" thickBot="1" x14ac:dyDescent="0.35">
      <c r="A73" s="14" t="s">
        <v>1242</v>
      </c>
      <c r="B73" s="13" t="str">
        <f t="shared" si="6"/>
        <v>Ilya Rahkovsky</v>
      </c>
      <c r="C73" s="21" t="str">
        <f t="shared" si="7"/>
        <v>Rahkovsky, I.</v>
      </c>
      <c r="D73" s="21" t="str">
        <f t="shared" si="8"/>
        <v>I. Rahkovsky</v>
      </c>
      <c r="E73" s="21">
        <f>COUNTIF('ERS Journal Articles FY09-FY15'!A:A,"*"&amp;C73&amp;"*")</f>
        <v>4</v>
      </c>
      <c r="F73" s="21">
        <f>COUNTIF('ERS Journal Articles FY09-FY15'!A:A,"*"&amp;D73&amp;"*")</f>
        <v>4</v>
      </c>
      <c r="G73" s="21">
        <f t="shared" si="9"/>
        <v>8</v>
      </c>
      <c r="H73" s="21">
        <f>COUNTIF('ERS publications'!$E:$E,A73)</f>
        <v>1</v>
      </c>
      <c r="I73" s="23">
        <f>COUNTIF('Staff Analysis'!A:A,'Count by Staff'!$B43)</f>
        <v>6</v>
      </c>
      <c r="J73" s="22">
        <f>COUNTIF('Staff Analysis'!B:B,"*"&amp;'Count by Staff'!B43&amp;"*")</f>
        <v>15</v>
      </c>
    </row>
    <row r="74" spans="1:10" ht="15.6" thickTop="1" thickBot="1" x14ac:dyDescent="0.35">
      <c r="A74" s="14" t="s">
        <v>1021</v>
      </c>
      <c r="B74" s="13" t="str">
        <f t="shared" si="6"/>
        <v>J. Levedahl</v>
      </c>
      <c r="C74" s="21" t="str">
        <f t="shared" si="7"/>
        <v>Levedahl, J.</v>
      </c>
      <c r="D74" s="21" t="str">
        <f t="shared" si="8"/>
        <v>J. Levedahl</v>
      </c>
      <c r="E74" s="21">
        <f>COUNTIF('ERS Journal Articles FY09-FY15'!A:A,"*"&amp;C74&amp;"*")</f>
        <v>0</v>
      </c>
      <c r="F74" s="21">
        <f>COUNTIF('ERS Journal Articles FY09-FY15'!A:A,"*"&amp;D74&amp;"*")</f>
        <v>1</v>
      </c>
      <c r="G74" s="21">
        <f t="shared" si="9"/>
        <v>1</v>
      </c>
      <c r="H74" s="21">
        <f>COUNTIF('ERS publications'!$E:$E,A74)</f>
        <v>0</v>
      </c>
      <c r="I74" s="23">
        <f>COUNTIF('Staff Analysis'!A:A,'Count by Staff'!$B111)</f>
        <v>6</v>
      </c>
      <c r="J74" s="22">
        <f>COUNTIF('Staff Analysis'!B:B,"*"&amp;'Count by Staff'!B111&amp;"*")</f>
        <v>5</v>
      </c>
    </row>
    <row r="75" spans="1:10" ht="15.6" thickTop="1" thickBot="1" x14ac:dyDescent="0.35">
      <c r="A75" s="14" t="s">
        <v>1157</v>
      </c>
      <c r="B75" s="13" t="str">
        <f t="shared" si="6"/>
        <v>James Hansen</v>
      </c>
      <c r="C75" s="21" t="str">
        <f t="shared" si="7"/>
        <v>Hansen, J.</v>
      </c>
      <c r="D75" s="21" t="str">
        <f t="shared" si="8"/>
        <v>J. Hansen</v>
      </c>
      <c r="E75" s="21">
        <f>COUNTIF('ERS Journal Articles FY09-FY15'!A:A,"*"&amp;C75&amp;"*")</f>
        <v>1</v>
      </c>
      <c r="F75" s="21">
        <f>COUNTIF('ERS Journal Articles FY09-FY15'!A:A,"*"&amp;D75&amp;"*")</f>
        <v>1</v>
      </c>
      <c r="G75" s="21">
        <f t="shared" si="9"/>
        <v>2</v>
      </c>
      <c r="H75" s="21">
        <f>COUNTIF('ERS publications'!$E:$E,A75)</f>
        <v>0</v>
      </c>
      <c r="I75" s="23">
        <f>COUNTIF('Staff Analysis'!A:A,'Count by Staff'!$B77)</f>
        <v>6</v>
      </c>
      <c r="J75" s="22">
        <f>COUNTIF('Staff Analysis'!B:B,"*"&amp;'Count by Staff'!B77&amp;"*")</f>
        <v>9</v>
      </c>
    </row>
    <row r="76" spans="1:10" ht="15.6" thickTop="1" thickBot="1" x14ac:dyDescent="0.35">
      <c r="A76" s="14" t="s">
        <v>1198</v>
      </c>
      <c r="B76" s="13" t="str">
        <f t="shared" si="6"/>
        <v>James MacDonald</v>
      </c>
      <c r="C76" s="21" t="str">
        <f t="shared" si="7"/>
        <v>MacDonald, J.</v>
      </c>
      <c r="D76" s="21" t="str">
        <f t="shared" si="8"/>
        <v>J. MacDonald</v>
      </c>
      <c r="E76" s="21">
        <f>COUNTIF('ERS Journal Articles FY09-FY15'!A:A,"*"&amp;C76&amp;"*")</f>
        <v>3</v>
      </c>
      <c r="F76" s="21">
        <f>COUNTIF('ERS Journal Articles FY09-FY15'!A:A,"*"&amp;D76&amp;"*")</f>
        <v>1</v>
      </c>
      <c r="G76" s="21">
        <f t="shared" si="9"/>
        <v>4</v>
      </c>
      <c r="H76" s="21">
        <f>COUNTIF('ERS publications'!$E:$E,A76)</f>
        <v>3</v>
      </c>
      <c r="I76" s="23">
        <f>COUNTIF('Staff Analysis'!A:A,'Count by Staff'!$B69)</f>
        <v>4</v>
      </c>
      <c r="J76" s="22">
        <f>COUNTIF('Staff Analysis'!B:B,"*"&amp;'Count by Staff'!B69&amp;"*")</f>
        <v>8</v>
      </c>
    </row>
    <row r="77" spans="1:10" ht="15.6" thickTop="1" thickBot="1" x14ac:dyDescent="0.35">
      <c r="A77" s="14" t="s">
        <v>1274</v>
      </c>
      <c r="B77" s="13" t="str">
        <f t="shared" si="6"/>
        <v>Jayachandran Variyam</v>
      </c>
      <c r="C77" s="21" t="str">
        <f t="shared" si="7"/>
        <v>Variyam, J.</v>
      </c>
      <c r="D77" s="21" t="str">
        <f t="shared" si="8"/>
        <v>J. Variyam</v>
      </c>
      <c r="E77" s="21">
        <f>COUNTIF('ERS Journal Articles FY09-FY15'!A:A,"*"&amp;C77&amp;"*")</f>
        <v>1</v>
      </c>
      <c r="F77" s="21">
        <f>COUNTIF('ERS Journal Articles FY09-FY15'!A:A,"*"&amp;D77&amp;"*")</f>
        <v>0</v>
      </c>
      <c r="G77" s="21">
        <f t="shared" si="9"/>
        <v>1</v>
      </c>
      <c r="H77" s="21">
        <f>COUNTIF('ERS publications'!$E:$E,A77)</f>
        <v>0</v>
      </c>
      <c r="I77" s="23">
        <f>COUNTIF('Staff Analysis'!A:A,'Count by Staff'!$B201)</f>
        <v>8</v>
      </c>
      <c r="J77" s="22">
        <f>COUNTIF('Staff Analysis'!B:B,"*"&amp;'Count by Staff'!B201&amp;"*")</f>
        <v>7</v>
      </c>
    </row>
    <row r="78" spans="1:10" ht="15.6" thickTop="1" thickBot="1" x14ac:dyDescent="0.35">
      <c r="A78" s="14" t="s">
        <v>1098</v>
      </c>
      <c r="B78" s="13" t="str">
        <f t="shared" si="6"/>
        <v>Jayson Beckman</v>
      </c>
      <c r="C78" s="21" t="str">
        <f t="shared" si="7"/>
        <v>Beckman, J.</v>
      </c>
      <c r="D78" s="21" t="str">
        <f t="shared" si="8"/>
        <v>J. Beckman</v>
      </c>
      <c r="E78" s="21">
        <f>COUNTIF('ERS Journal Articles FY09-FY15'!A:A,"*"&amp;C78&amp;"*")</f>
        <v>9</v>
      </c>
      <c r="F78" s="21">
        <f>COUNTIF('ERS Journal Articles FY09-FY15'!A:A,"*"&amp;D78&amp;"*")</f>
        <v>3</v>
      </c>
      <c r="G78" s="21">
        <f t="shared" si="9"/>
        <v>12</v>
      </c>
      <c r="H78" s="21">
        <f>COUNTIF('ERS publications'!$E:$E,A78)</f>
        <v>1</v>
      </c>
      <c r="I78" s="23">
        <f>COUNTIF('Staff Analysis'!A:A,'Count by Staff'!$B27)</f>
        <v>0</v>
      </c>
      <c r="J78" s="22">
        <f>COUNTIF('Staff Analysis'!B:B,"*"&amp;'Count by Staff'!B27&amp;"*")</f>
        <v>0</v>
      </c>
    </row>
    <row r="79" spans="1:10" ht="15.6" thickTop="1" thickBot="1" x14ac:dyDescent="0.35">
      <c r="A79" s="14" t="s">
        <v>1110</v>
      </c>
      <c r="B79" s="13" t="str">
        <f t="shared" si="6"/>
        <v>Jean Buzby</v>
      </c>
      <c r="C79" s="21" t="str">
        <f t="shared" si="7"/>
        <v>Buzby, J.</v>
      </c>
      <c r="D79" s="21" t="str">
        <f t="shared" si="8"/>
        <v>J. Buzby</v>
      </c>
      <c r="E79" s="21">
        <f>COUNTIF('ERS Journal Articles FY09-FY15'!A:A,"*"&amp;C79&amp;"*")</f>
        <v>11</v>
      </c>
      <c r="F79" s="21">
        <f>COUNTIF('ERS Journal Articles FY09-FY15'!A:A,"*"&amp;D79&amp;"*")</f>
        <v>7</v>
      </c>
      <c r="G79" s="21">
        <f t="shared" si="9"/>
        <v>18</v>
      </c>
      <c r="H79" s="21">
        <f>COUNTIF('ERS publications'!$E:$E,A79)</f>
        <v>3</v>
      </c>
      <c r="I79" s="23">
        <f>COUNTIF('Staff Analysis'!A:A,'Count by Staff'!$B5)</f>
        <v>0</v>
      </c>
      <c r="J79" s="22">
        <f>COUNTIF('Staff Analysis'!B:B,"*"&amp;'Count by Staff'!B5&amp;"*")</f>
        <v>0</v>
      </c>
    </row>
    <row r="80" spans="1:10" ht="15.6" thickTop="1" thickBot="1" x14ac:dyDescent="0.35">
      <c r="A80" s="12" t="s">
        <v>1099</v>
      </c>
      <c r="B80" s="13" t="str">
        <f t="shared" si="6"/>
        <v>Jeanine Bentley</v>
      </c>
      <c r="C80" s="21" t="str">
        <f t="shared" si="7"/>
        <v>Bentley, J.</v>
      </c>
      <c r="D80" s="21" t="str">
        <f t="shared" si="8"/>
        <v>J. Bentley</v>
      </c>
      <c r="E80" s="21">
        <f>COUNTIF('ERS Journal Articles FY09-FY15'!A:A,"*"&amp;C80&amp;"*")</f>
        <v>0</v>
      </c>
      <c r="F80" s="21">
        <f>COUNTIF('ERS Journal Articles FY09-FY15'!A:A,"*"&amp;D80&amp;"*")</f>
        <v>1</v>
      </c>
      <c r="G80" s="21">
        <f t="shared" si="9"/>
        <v>1</v>
      </c>
      <c r="H80" s="21">
        <f>COUNTIF('ERS publications'!$E:$E,A80)</f>
        <v>0</v>
      </c>
      <c r="I80" s="23">
        <f>COUNTIF('Staff Analysis'!A:A,'Count by Staff'!$B136)</f>
        <v>0</v>
      </c>
      <c r="J80" s="22">
        <f>COUNTIF('Staff Analysis'!B:B,"*"&amp;'Count by Staff'!B136&amp;"*")</f>
        <v>3</v>
      </c>
    </row>
    <row r="81" spans="1:10" ht="15.6" thickTop="1" thickBot="1" x14ac:dyDescent="0.35">
      <c r="A81" s="12" t="s">
        <v>1172</v>
      </c>
      <c r="B81" s="13" t="str">
        <f t="shared" si="6"/>
        <v>Jeffrey Hyman</v>
      </c>
      <c r="C81" s="21" t="str">
        <f t="shared" si="7"/>
        <v>Hyman, J.</v>
      </c>
      <c r="D81" s="21" t="str">
        <f t="shared" si="8"/>
        <v>J. Hyman</v>
      </c>
      <c r="E81" s="21">
        <f>COUNTIF('ERS Journal Articles FY09-FY15'!A:A,"*"&amp;C81&amp;"*")</f>
        <v>0</v>
      </c>
      <c r="F81" s="21">
        <f>COUNTIF('ERS Journal Articles FY09-FY15'!A:A,"*"&amp;D81&amp;"*")</f>
        <v>3</v>
      </c>
      <c r="G81" s="21">
        <f t="shared" si="9"/>
        <v>3</v>
      </c>
      <c r="H81" s="21">
        <f>COUNTIF('ERS publications'!$E:$E,A81)</f>
        <v>0</v>
      </c>
      <c r="I81" s="23">
        <f>COUNTIF('Staff Analysis'!A:A,'Count by Staff'!$B92)</f>
        <v>1</v>
      </c>
      <c r="J81" s="22">
        <f>COUNTIF('Staff Analysis'!B:B,"*"&amp;'Count by Staff'!B92&amp;"*")</f>
        <v>8</v>
      </c>
    </row>
    <row r="82" spans="1:10" ht="15.6" thickTop="1" thickBot="1" x14ac:dyDescent="0.35">
      <c r="A82" s="12" t="s">
        <v>1249</v>
      </c>
      <c r="B82" s="13" t="str">
        <f t="shared" si="6"/>
        <v>Jeffrey Savage</v>
      </c>
      <c r="C82" s="21" t="str">
        <f t="shared" si="7"/>
        <v>Savage, J.</v>
      </c>
      <c r="D82" s="21" t="str">
        <f t="shared" si="8"/>
        <v>J. Savage</v>
      </c>
      <c r="E82" s="21">
        <f>COUNTIF('ERS Journal Articles FY09-FY15'!A:A,"*"&amp;C82&amp;"*")</f>
        <v>2</v>
      </c>
      <c r="F82" s="21">
        <f>COUNTIF('ERS Journal Articles FY09-FY15'!A:A,"*"&amp;D82&amp;"*")</f>
        <v>3</v>
      </c>
      <c r="G82" s="21">
        <f t="shared" si="9"/>
        <v>5</v>
      </c>
      <c r="H82" s="21">
        <f>COUNTIF('ERS publications'!$E:$E,A82)</f>
        <v>0</v>
      </c>
      <c r="I82" s="23">
        <f>COUNTIF('Staff Analysis'!A:A,'Count by Staff'!$B122)</f>
        <v>29</v>
      </c>
      <c r="J82" s="22">
        <f>COUNTIF('Staff Analysis'!B:B,"*"&amp;'Count by Staff'!B122&amp;"*")</f>
        <v>19</v>
      </c>
    </row>
    <row r="83" spans="1:10" ht="15.6" thickTop="1" thickBot="1" x14ac:dyDescent="0.35">
      <c r="A83" s="12" t="s">
        <v>1103</v>
      </c>
      <c r="B83" s="13" t="str">
        <f t="shared" si="6"/>
        <v>Jennifer Bond</v>
      </c>
      <c r="C83" s="21" t="str">
        <f t="shared" si="7"/>
        <v>Bond, J.</v>
      </c>
      <c r="D83" s="21" t="str">
        <f t="shared" si="8"/>
        <v>J. Bond</v>
      </c>
      <c r="E83" s="21">
        <f>COUNTIF('ERS Journal Articles FY09-FY15'!A:A,"*"&amp;C83&amp;"*")</f>
        <v>0</v>
      </c>
      <c r="F83" s="21">
        <f>COUNTIF('ERS Journal Articles FY09-FY15'!A:A,"*"&amp;D83&amp;"*")</f>
        <v>0</v>
      </c>
      <c r="G83" s="21">
        <f t="shared" si="9"/>
        <v>0</v>
      </c>
      <c r="H83" s="21">
        <f>COUNTIF('ERS publications'!$E:$E,A83)</f>
        <v>0</v>
      </c>
      <c r="I83" s="23">
        <f>COUNTIF('Staff Analysis'!A:A,'Count by Staff'!$B140)</f>
        <v>2</v>
      </c>
      <c r="J83" s="22">
        <f>COUNTIF('Staff Analysis'!B:B,"*"&amp;'Count by Staff'!B140&amp;"*")</f>
        <v>1</v>
      </c>
    </row>
    <row r="84" spans="1:10" ht="15.6" thickTop="1" thickBot="1" x14ac:dyDescent="0.35">
      <c r="A84" s="12" t="s">
        <v>1173</v>
      </c>
      <c r="B84" s="13" t="str">
        <f t="shared" si="6"/>
        <v>Jennifer Ifft</v>
      </c>
      <c r="C84" s="21" t="str">
        <f t="shared" si="7"/>
        <v>Ifft, J.</v>
      </c>
      <c r="D84" s="21" t="str">
        <f t="shared" si="8"/>
        <v>J. Ifft</v>
      </c>
      <c r="E84" s="21">
        <f>COUNTIF('ERS Journal Articles FY09-FY15'!A:A,"*"&amp;C84&amp;"*")</f>
        <v>3</v>
      </c>
      <c r="F84" s="21">
        <f>COUNTIF('ERS Journal Articles FY09-FY15'!A:A,"*"&amp;D84&amp;"*")</f>
        <v>5</v>
      </c>
      <c r="G84" s="21">
        <f t="shared" si="9"/>
        <v>8</v>
      </c>
      <c r="H84" s="21">
        <f>COUNTIF('ERS publications'!$E:$E,A84)</f>
        <v>1</v>
      </c>
      <c r="I84" s="23">
        <f>COUNTIF('Staff Analysis'!A:A,'Count by Staff'!$B38)</f>
        <v>0</v>
      </c>
      <c r="J84" s="22">
        <f>COUNTIF('Staff Analysis'!B:B,"*"&amp;'Count by Staff'!B38&amp;"*")</f>
        <v>0</v>
      </c>
    </row>
    <row r="85" spans="1:10" ht="15.6" thickTop="1" thickBot="1" x14ac:dyDescent="0.35">
      <c r="A85" s="14" t="s">
        <v>1125</v>
      </c>
      <c r="B85" s="13" t="str">
        <f t="shared" si="6"/>
        <v>Jeremy D'Antoni</v>
      </c>
      <c r="C85" s="21" t="str">
        <f t="shared" si="7"/>
        <v>D'Antoni, J.</v>
      </c>
      <c r="D85" s="21" t="str">
        <f t="shared" si="8"/>
        <v>J. D'Antoni</v>
      </c>
      <c r="E85" s="21">
        <f>COUNTIF('ERS Journal Articles FY09-FY15'!A:A,"*"&amp;C85&amp;"*")</f>
        <v>4</v>
      </c>
      <c r="F85" s="21">
        <f>COUNTIF('ERS Journal Articles FY09-FY15'!A:A,"*"&amp;D85&amp;"*")</f>
        <v>0</v>
      </c>
      <c r="G85" s="21">
        <f t="shared" si="9"/>
        <v>4</v>
      </c>
      <c r="H85" s="21">
        <f>COUNTIF('ERS publications'!$E:$E,A85)</f>
        <v>0</v>
      </c>
      <c r="I85" s="23">
        <f>COUNTIF('Staff Analysis'!A:A,'Count by Staff'!$B107)</f>
        <v>1</v>
      </c>
      <c r="J85" s="22">
        <f>COUNTIF('Staff Analysis'!B:B,"*"&amp;'Count by Staff'!B107&amp;"*")</f>
        <v>5</v>
      </c>
    </row>
    <row r="86" spans="1:10" ht="15.6" thickTop="1" thickBot="1" x14ac:dyDescent="0.35">
      <c r="A86" s="12" t="s">
        <v>1284</v>
      </c>
      <c r="B86" s="13" t="str">
        <f t="shared" si="6"/>
        <v>Jeremy Weber</v>
      </c>
      <c r="C86" s="21" t="str">
        <f t="shared" si="7"/>
        <v>Weber, J.</v>
      </c>
      <c r="D86" s="21" t="str">
        <f t="shared" si="8"/>
        <v>J. Weber</v>
      </c>
      <c r="E86" s="21">
        <f>COUNTIF('ERS Journal Articles FY09-FY15'!A:A,"*"&amp;C86&amp;"*")</f>
        <v>12</v>
      </c>
      <c r="F86" s="21">
        <f>COUNTIF('ERS Journal Articles FY09-FY15'!A:A,"*"&amp;D86&amp;"*")</f>
        <v>8</v>
      </c>
      <c r="G86" s="21">
        <f t="shared" si="9"/>
        <v>20</v>
      </c>
      <c r="H86" s="21">
        <f>COUNTIF('ERS publications'!$E:$E,A86)</f>
        <v>2</v>
      </c>
      <c r="I86" s="23">
        <f>COUNTIF('Staff Analysis'!A:A,'Count by Staff'!$B4)</f>
        <v>5</v>
      </c>
      <c r="J86" s="22">
        <f>COUNTIF('Staff Analysis'!B:B,"*"&amp;'Count by Staff'!B4&amp;"*")</f>
        <v>9</v>
      </c>
    </row>
    <row r="87" spans="1:10" ht="15.6" thickTop="1" thickBot="1" x14ac:dyDescent="0.35">
      <c r="A87" s="12" t="s">
        <v>1267</v>
      </c>
      <c r="B87" s="13" t="str">
        <f t="shared" si="6"/>
        <v>Jessica Todd</v>
      </c>
      <c r="C87" s="21" t="str">
        <f t="shared" si="7"/>
        <v>Todd, J.</v>
      </c>
      <c r="D87" s="21" t="str">
        <f t="shared" si="8"/>
        <v>J. Todd</v>
      </c>
      <c r="E87" s="21">
        <f>COUNTIF('ERS Journal Articles FY09-FY15'!A:A,"*"&amp;C87&amp;"*")</f>
        <v>6</v>
      </c>
      <c r="F87" s="21">
        <f>COUNTIF('ERS Journal Articles FY09-FY15'!A:A,"*"&amp;D87&amp;"*")</f>
        <v>12</v>
      </c>
      <c r="G87" s="21">
        <f t="shared" si="9"/>
        <v>18</v>
      </c>
      <c r="H87" s="21">
        <f>COUNTIF('ERS publications'!$E:$E,A87)</f>
        <v>6</v>
      </c>
      <c r="I87" s="23">
        <f>COUNTIF('Staff Analysis'!A:A,'Count by Staff'!$B14)</f>
        <v>5</v>
      </c>
      <c r="J87" s="22">
        <f>COUNTIF('Staff Analysis'!B:B,"*"&amp;'Count by Staff'!B14&amp;"*")</f>
        <v>7</v>
      </c>
    </row>
    <row r="88" spans="1:10" ht="15.6" thickTop="1" thickBot="1" x14ac:dyDescent="0.35">
      <c r="A88" s="14" t="s">
        <v>1151</v>
      </c>
      <c r="B88" s="13" t="str">
        <f t="shared" si="6"/>
        <v>Joanne Guthrie</v>
      </c>
      <c r="C88" s="21" t="str">
        <f t="shared" si="7"/>
        <v>Guthrie, J.</v>
      </c>
      <c r="D88" s="21" t="str">
        <f t="shared" si="8"/>
        <v>J. Guthrie</v>
      </c>
      <c r="E88" s="21">
        <f>COUNTIF('ERS Journal Articles FY09-FY15'!A:A,"*"&amp;C88&amp;"*")</f>
        <v>7</v>
      </c>
      <c r="F88" s="21">
        <f>COUNTIF('ERS Journal Articles FY09-FY15'!A:A,"*"&amp;D88&amp;"*")</f>
        <v>5</v>
      </c>
      <c r="G88" s="21">
        <f t="shared" si="9"/>
        <v>12</v>
      </c>
      <c r="H88" s="21">
        <f>COUNTIF('ERS publications'!$E:$E,A88)</f>
        <v>1</v>
      </c>
      <c r="I88" s="23">
        <f>COUNTIF('Staff Analysis'!A:A,'Count by Staff'!$B51)</f>
        <v>1</v>
      </c>
      <c r="J88" s="22">
        <f>COUNTIF('Staff Analysis'!B:B,"*"&amp;'Count by Staff'!B51&amp;"*")</f>
        <v>12</v>
      </c>
    </row>
    <row r="89" spans="1:10" ht="15.6" thickTop="1" thickBot="1" x14ac:dyDescent="0.35">
      <c r="A89" s="14" t="s">
        <v>1108</v>
      </c>
      <c r="B89" s="13" t="str">
        <f t="shared" si="6"/>
        <v>John Buckler</v>
      </c>
      <c r="C89" s="21" t="str">
        <f t="shared" si="7"/>
        <v>Buckler, J.</v>
      </c>
      <c r="D89" s="21" t="str">
        <f t="shared" si="8"/>
        <v>J. Buckler</v>
      </c>
      <c r="E89" s="21">
        <f>COUNTIF('ERS Journal Articles FY09-FY15'!A:A,"*"&amp;C89&amp;"*")</f>
        <v>0</v>
      </c>
      <c r="F89" s="21">
        <f>COUNTIF('ERS Journal Articles FY09-FY15'!A:A,"*"&amp;D89&amp;"*")</f>
        <v>0</v>
      </c>
      <c r="G89" s="21">
        <f t="shared" si="9"/>
        <v>0</v>
      </c>
      <c r="H89" s="21">
        <f>COUNTIF('ERS publications'!$E:$E,A89)</f>
        <v>0</v>
      </c>
      <c r="I89" s="23">
        <f>COUNTIF('Staff Analysis'!A:A,'Count by Staff'!$B143)</f>
        <v>2</v>
      </c>
      <c r="J89" s="22">
        <f>COUNTIF('Staff Analysis'!B:B,"*"&amp;'Count by Staff'!B143&amp;"*")</f>
        <v>8</v>
      </c>
    </row>
    <row r="90" spans="1:10" ht="15.6" thickTop="1" thickBot="1" x14ac:dyDescent="0.35">
      <c r="A90" s="14" t="s">
        <v>1123</v>
      </c>
      <c r="B90" s="13" t="str">
        <f t="shared" si="6"/>
        <v>John Cromartie</v>
      </c>
      <c r="C90" s="21" t="str">
        <f t="shared" si="7"/>
        <v>Cromartie, J.</v>
      </c>
      <c r="D90" s="21" t="str">
        <f t="shared" si="8"/>
        <v>J. Cromartie</v>
      </c>
      <c r="E90" s="21">
        <f>COUNTIF('ERS Journal Articles FY09-FY15'!A:A,"*"&amp;C90&amp;"*")</f>
        <v>0</v>
      </c>
      <c r="F90" s="21">
        <f>COUNTIF('ERS Journal Articles FY09-FY15'!A:A,"*"&amp;D90&amp;"*")</f>
        <v>7</v>
      </c>
      <c r="G90" s="21">
        <f t="shared" si="9"/>
        <v>7</v>
      </c>
      <c r="H90" s="21">
        <f>COUNTIF('ERS publications'!$E:$E,A90)</f>
        <v>1</v>
      </c>
      <c r="I90" s="23">
        <f>COUNTIF('Staff Analysis'!A:A,'Count by Staff'!$B63)</f>
        <v>20</v>
      </c>
      <c r="J90" s="22">
        <f>COUNTIF('Staff Analysis'!B:B,"*"&amp;'Count by Staff'!B63&amp;"*")</f>
        <v>15</v>
      </c>
    </row>
    <row r="91" spans="1:10" ht="15.6" thickTop="1" thickBot="1" x14ac:dyDescent="0.35">
      <c r="A91" s="12" t="s">
        <v>1135</v>
      </c>
      <c r="B91" s="13" t="str">
        <f t="shared" si="6"/>
        <v>John Dyck</v>
      </c>
      <c r="C91" s="21" t="str">
        <f t="shared" si="7"/>
        <v>Dyck, J.</v>
      </c>
      <c r="D91" s="21" t="str">
        <f t="shared" si="8"/>
        <v>J. Dyck</v>
      </c>
      <c r="E91" s="21">
        <f>COUNTIF('ERS Journal Articles FY09-FY15'!A:A,"*"&amp;C91&amp;"*")</f>
        <v>0</v>
      </c>
      <c r="F91" s="21">
        <f>COUNTIF('ERS Journal Articles FY09-FY15'!A:A,"*"&amp;D91&amp;"*")</f>
        <v>1</v>
      </c>
      <c r="G91" s="21">
        <f t="shared" si="9"/>
        <v>1</v>
      </c>
      <c r="H91" s="21">
        <f>COUNTIF('ERS publications'!$E:$E,A91)</f>
        <v>0</v>
      </c>
      <c r="I91" s="23">
        <f>COUNTIF('Staff Analysis'!A:A,'Count by Staff'!$B156)</f>
        <v>16</v>
      </c>
      <c r="J91" s="22">
        <f>COUNTIF('Staff Analysis'!B:B,"*"&amp;'Count by Staff'!B156&amp;"*")</f>
        <v>24</v>
      </c>
    </row>
    <row r="92" spans="1:10" ht="15.6" thickTop="1" thickBot="1" x14ac:dyDescent="0.35">
      <c r="A92" s="12" t="s">
        <v>1181</v>
      </c>
      <c r="B92" s="13" t="str">
        <f t="shared" si="6"/>
        <v>John King</v>
      </c>
      <c r="C92" s="21" t="str">
        <f t="shared" si="7"/>
        <v>King, J.</v>
      </c>
      <c r="D92" s="21" t="str">
        <f t="shared" si="8"/>
        <v>J. King</v>
      </c>
      <c r="E92" s="21">
        <f>COUNTIF('ERS Journal Articles FY09-FY15'!A:A,"*"&amp;C92&amp;"*")</f>
        <v>0</v>
      </c>
      <c r="F92" s="21">
        <f>COUNTIF('ERS Journal Articles FY09-FY15'!A:A,"*"&amp;D92&amp;"*")</f>
        <v>1</v>
      </c>
      <c r="G92" s="21">
        <f t="shared" si="9"/>
        <v>1</v>
      </c>
      <c r="H92" s="21">
        <f>COUNTIF('ERS publications'!$E:$E,A92)</f>
        <v>1</v>
      </c>
      <c r="I92" s="23">
        <f>COUNTIF('Staff Analysis'!A:A,'Count by Staff'!$B110)</f>
        <v>2</v>
      </c>
      <c r="J92" s="22">
        <f>COUNTIF('Staff Analysis'!B:B,"*"&amp;'Count by Staff'!B110&amp;"*")</f>
        <v>3</v>
      </c>
    </row>
    <row r="93" spans="1:10" ht="15.6" thickTop="1" thickBot="1" x14ac:dyDescent="0.35">
      <c r="A93" s="14" t="s">
        <v>1182</v>
      </c>
      <c r="B93" s="13" t="str">
        <f t="shared" si="6"/>
        <v>John Kirlin</v>
      </c>
      <c r="C93" s="21" t="str">
        <f t="shared" si="7"/>
        <v>Kirlin, J.</v>
      </c>
      <c r="D93" s="21" t="str">
        <f t="shared" si="8"/>
        <v>J. Kirlin</v>
      </c>
      <c r="E93" s="21">
        <f>COUNTIF('ERS Journal Articles FY09-FY15'!A:A,"*"&amp;C93&amp;"*")</f>
        <v>0</v>
      </c>
      <c r="F93" s="21">
        <f>COUNTIF('ERS Journal Articles FY09-FY15'!A:A,"*"&amp;D93&amp;"*")</f>
        <v>0</v>
      </c>
      <c r="G93" s="21">
        <f t="shared" si="9"/>
        <v>0</v>
      </c>
      <c r="H93" s="21">
        <f>COUNTIF('ERS publications'!$E:$E,A93)</f>
        <v>0</v>
      </c>
      <c r="I93" s="23">
        <f>COUNTIF('Staff Analysis'!A:A,'Count by Staff'!$B171)</f>
        <v>1</v>
      </c>
      <c r="J93" s="22">
        <f>COUNTIF('Staff Analysis'!B:B,"*"&amp;'Count by Staff'!B171&amp;"*")</f>
        <v>8</v>
      </c>
    </row>
    <row r="94" spans="1:10" ht="15.6" thickTop="1" thickBot="1" x14ac:dyDescent="0.35">
      <c r="A94" s="14" t="s">
        <v>1234</v>
      </c>
      <c r="B94" s="13" t="str">
        <f t="shared" si="6"/>
        <v>John Pender</v>
      </c>
      <c r="C94" s="21" t="str">
        <f t="shared" si="7"/>
        <v>Pender, J.</v>
      </c>
      <c r="D94" s="21" t="str">
        <f t="shared" si="8"/>
        <v>J. Pender</v>
      </c>
      <c r="E94" s="21">
        <f>COUNTIF('ERS Journal Articles FY09-FY15'!A:A,"*"&amp;C94&amp;"*")</f>
        <v>4</v>
      </c>
      <c r="F94" s="21">
        <f>COUNTIF('ERS Journal Articles FY09-FY15'!A:A,"*"&amp;D94&amp;"*")</f>
        <v>6</v>
      </c>
      <c r="G94" s="21">
        <f t="shared" si="9"/>
        <v>10</v>
      </c>
      <c r="H94" s="21">
        <f>COUNTIF('ERS publications'!$E:$E,A94)</f>
        <v>2</v>
      </c>
      <c r="I94" s="23">
        <f>COUNTIF('Staff Analysis'!A:A,'Count by Staff'!$B23)</f>
        <v>0</v>
      </c>
      <c r="J94" s="22">
        <f>COUNTIF('Staff Analysis'!B:B,"*"&amp;'Count by Staff'!B23&amp;"*")</f>
        <v>1</v>
      </c>
    </row>
    <row r="95" spans="1:10" ht="15.6" thickTop="1" thickBot="1" x14ac:dyDescent="0.35">
      <c r="A95" s="12" t="s">
        <v>1279</v>
      </c>
      <c r="B95" s="13" t="str">
        <f t="shared" si="6"/>
        <v>John Wainio</v>
      </c>
      <c r="C95" s="21" t="str">
        <f t="shared" si="7"/>
        <v>Wainio, J.</v>
      </c>
      <c r="D95" s="21" t="str">
        <f t="shared" si="8"/>
        <v>J. Wainio</v>
      </c>
      <c r="E95" s="21">
        <f>COUNTIF('ERS Journal Articles FY09-FY15'!A:A,"*"&amp;C95&amp;"*")</f>
        <v>0</v>
      </c>
      <c r="F95" s="21">
        <f>COUNTIF('ERS Journal Articles FY09-FY15'!A:A,"*"&amp;D95&amp;"*")</f>
        <v>1</v>
      </c>
      <c r="G95" s="21">
        <f t="shared" si="9"/>
        <v>1</v>
      </c>
      <c r="H95" s="21">
        <f>COUNTIF('ERS publications'!$E:$E,A95)</f>
        <v>1</v>
      </c>
      <c r="I95" s="23">
        <f>COUNTIF('Staff Analysis'!A:A,'Count by Staff'!$B126)</f>
        <v>0</v>
      </c>
      <c r="J95" s="22">
        <f>COUNTIF('Staff Analysis'!B:B,"*"&amp;'Count by Staff'!B126&amp;"*")</f>
        <v>0</v>
      </c>
    </row>
    <row r="96" spans="1:10" ht="15.6" thickTop="1" thickBot="1" x14ac:dyDescent="0.35">
      <c r="A96" s="12" t="s">
        <v>1141</v>
      </c>
      <c r="B96" s="13" t="str">
        <f t="shared" si="6"/>
        <v>Jorge Fernandez-Cornejo</v>
      </c>
      <c r="C96" s="21" t="str">
        <f t="shared" si="7"/>
        <v>Fernandez-Cornejo, J.</v>
      </c>
      <c r="D96" s="21" t="str">
        <f t="shared" si="8"/>
        <v>J. Fernandez-Cornejo</v>
      </c>
      <c r="E96" s="21">
        <f>COUNTIF('ERS Journal Articles FY09-FY15'!A:A,"*"&amp;C96&amp;"*")</f>
        <v>2</v>
      </c>
      <c r="F96" s="21">
        <f>COUNTIF('ERS Journal Articles FY09-FY15'!A:A,"*"&amp;D96&amp;"*")</f>
        <v>2</v>
      </c>
      <c r="G96" s="21">
        <f t="shared" si="9"/>
        <v>4</v>
      </c>
      <c r="H96" s="21">
        <f>COUNTIF('ERS publications'!$E:$E,A96)</f>
        <v>1</v>
      </c>
      <c r="I96" s="23">
        <f>COUNTIF('Staff Analysis'!A:A,'Count by Staff'!$B64)</f>
        <v>13</v>
      </c>
      <c r="J96" s="22">
        <f>COUNTIF('Staff Analysis'!B:B,"*"&amp;'Count by Staff'!B64&amp;"*")</f>
        <v>18</v>
      </c>
    </row>
    <row r="97" spans="1:10" ht="15.6" thickTop="1" thickBot="1" x14ac:dyDescent="0.35">
      <c r="A97" s="12" t="s">
        <v>1121</v>
      </c>
      <c r="B97" s="13" t="str">
        <f t="shared" si="6"/>
        <v>Joseph Cooper</v>
      </c>
      <c r="C97" s="21" t="str">
        <f t="shared" si="7"/>
        <v>Cooper, J.</v>
      </c>
      <c r="D97" s="21" t="str">
        <f t="shared" si="8"/>
        <v>J. Cooper</v>
      </c>
      <c r="E97" s="21">
        <f>COUNTIF('ERS Journal Articles FY09-FY15'!A:A,"*"&amp;C97&amp;"*")</f>
        <v>9</v>
      </c>
      <c r="F97" s="21">
        <f>COUNTIF('ERS Journal Articles FY09-FY15'!A:A,"*"&amp;D97&amp;"*")</f>
        <v>6</v>
      </c>
      <c r="G97" s="21">
        <f t="shared" si="9"/>
        <v>15</v>
      </c>
      <c r="H97" s="21">
        <f>COUNTIF('ERS publications'!$E:$E,A97)</f>
        <v>1</v>
      </c>
      <c r="I97" s="23">
        <f>COUNTIF('Staff Analysis'!A:A,'Count by Staff'!$B6)</f>
        <v>3</v>
      </c>
      <c r="J97" s="22">
        <f>COUNTIF('Staff Analysis'!B:B,"*"&amp;'Count by Staff'!B6&amp;"*")</f>
        <v>8</v>
      </c>
    </row>
    <row r="98" spans="1:10" ht="15.6" thickTop="1" thickBot="1" x14ac:dyDescent="0.35">
      <c r="A98" s="14" t="s">
        <v>1156</v>
      </c>
      <c r="B98" s="13" t="str">
        <f t="shared" si="6"/>
        <v>Karen Hamrick</v>
      </c>
      <c r="C98" s="21" t="str">
        <f t="shared" ref="C98:C129" si="10">MID(A98,1,FIND(" ",A98)+1)&amp;"."</f>
        <v>Hamrick, K.</v>
      </c>
      <c r="D98" s="21" t="str">
        <f t="shared" ref="D98:D129" si="11">MID(C98&amp;" "&amp;C98,FIND(" ",C98)+1,LEN(C98)-1)</f>
        <v>K. Hamrick</v>
      </c>
      <c r="E98" s="21">
        <f>COUNTIF('ERS Journal Articles FY09-FY15'!A:A,"*"&amp;C98&amp;"*")</f>
        <v>3</v>
      </c>
      <c r="F98" s="21">
        <f>COUNTIF('ERS Journal Articles FY09-FY15'!A:A,"*"&amp;D98&amp;"*")</f>
        <v>3</v>
      </c>
      <c r="G98" s="21">
        <f t="shared" si="9"/>
        <v>6</v>
      </c>
      <c r="H98" s="21">
        <f>COUNTIF('ERS publications'!$E:$E,A98)</f>
        <v>2</v>
      </c>
      <c r="I98" s="23">
        <f>COUNTIF('Staff Analysis'!A:A,'Count by Staff'!$B65)</f>
        <v>2</v>
      </c>
      <c r="J98" s="22">
        <f>COUNTIF('Staff Analysis'!B:B,"*"&amp;'Count by Staff'!B65&amp;"*")</f>
        <v>9</v>
      </c>
    </row>
    <row r="99" spans="1:10" ht="15.6" thickTop="1" thickBot="1" x14ac:dyDescent="0.35">
      <c r="A99" s="14" t="s">
        <v>1243</v>
      </c>
      <c r="B99" s="13" t="str">
        <f t="shared" si="6"/>
        <v>Katherine Ralston</v>
      </c>
      <c r="C99" s="21" t="str">
        <f t="shared" si="10"/>
        <v>Ralston, K.</v>
      </c>
      <c r="D99" s="21" t="str">
        <f t="shared" si="11"/>
        <v>K. Ralston</v>
      </c>
      <c r="E99" s="21">
        <f>COUNTIF('ERS Journal Articles FY09-FY15'!A:A,"*"&amp;C99&amp;"*")</f>
        <v>0</v>
      </c>
      <c r="F99" s="21">
        <f>COUNTIF('ERS Journal Articles FY09-FY15'!A:A,"*"&amp;D99&amp;"*")</f>
        <v>2</v>
      </c>
      <c r="G99" s="21">
        <f t="shared" si="9"/>
        <v>2</v>
      </c>
      <c r="H99" s="21">
        <f>COUNTIF('ERS publications'!$E:$E,A99)</f>
        <v>0</v>
      </c>
      <c r="I99" s="23">
        <f>COUNTIF('Staff Analysis'!A:A,'Count by Staff'!$B97)</f>
        <v>24</v>
      </c>
      <c r="J99" s="22">
        <f>COUNTIF('Staff Analysis'!B:B,"*"&amp;'Count by Staff'!B97&amp;"*")</f>
        <v>51</v>
      </c>
    </row>
    <row r="100" spans="1:10" ht="15.6" thickTop="1" thickBot="1" x14ac:dyDescent="0.35">
      <c r="A100" s="14" t="s">
        <v>1145</v>
      </c>
      <c r="B100" s="13" t="str">
        <f t="shared" si="6"/>
        <v>Keith Fuglie</v>
      </c>
      <c r="C100" s="21" t="str">
        <f t="shared" si="10"/>
        <v>Fuglie, K.</v>
      </c>
      <c r="D100" s="21" t="str">
        <f t="shared" si="11"/>
        <v>K. Fuglie</v>
      </c>
      <c r="E100" s="21">
        <f>COUNTIF('ERS Journal Articles FY09-FY15'!A:A,"*"&amp;C100&amp;"*")</f>
        <v>7</v>
      </c>
      <c r="F100" s="21">
        <f>COUNTIF('ERS Journal Articles FY09-FY15'!A:A,"*"&amp;D100&amp;"*")</f>
        <v>2</v>
      </c>
      <c r="G100" s="21">
        <f t="shared" si="9"/>
        <v>9</v>
      </c>
      <c r="H100" s="21">
        <f>COUNTIF('ERS publications'!$E:$E,A100)</f>
        <v>4</v>
      </c>
      <c r="I100" s="23">
        <f>COUNTIF('Staff Analysis'!A:A,'Count by Staff'!$B29)</f>
        <v>0</v>
      </c>
      <c r="J100" s="22">
        <f>COUNTIF('Staff Analysis'!B:B,"*"&amp;'Count by Staff'!B29&amp;"*")</f>
        <v>3</v>
      </c>
    </row>
    <row r="101" spans="1:10" ht="15.6" thickTop="1" thickBot="1" x14ac:dyDescent="0.35">
      <c r="A101" s="14" t="s">
        <v>1178</v>
      </c>
      <c r="B101" s="13" t="str">
        <f t="shared" si="6"/>
        <v>Keithly Jones</v>
      </c>
      <c r="C101" s="21" t="str">
        <f t="shared" si="10"/>
        <v>Jones, K.</v>
      </c>
      <c r="D101" s="21" t="str">
        <f t="shared" si="11"/>
        <v>K. Jones</v>
      </c>
      <c r="E101" s="21">
        <f>COUNTIF('ERS Journal Articles FY09-FY15'!A:A,"*"&amp;C101&amp;"*")</f>
        <v>7</v>
      </c>
      <c r="F101" s="21">
        <f>COUNTIF('ERS Journal Articles FY09-FY15'!A:A,"*"&amp;D101&amp;"*")</f>
        <v>14</v>
      </c>
      <c r="G101" s="21">
        <f t="shared" si="9"/>
        <v>21</v>
      </c>
      <c r="H101" s="21">
        <f>COUNTIF('ERS publications'!$E:$E,A101)</f>
        <v>1</v>
      </c>
      <c r="I101" s="23">
        <f>COUNTIF('Staff Analysis'!A:A,'Count by Staff'!$B3)</f>
        <v>0</v>
      </c>
      <c r="J101" s="22">
        <f>COUNTIF('Staff Analysis'!B:B,"*"&amp;'Count by Staff'!B3&amp;"*")</f>
        <v>4</v>
      </c>
    </row>
    <row r="102" spans="1:10" ht="15.6" thickTop="1" thickBot="1" x14ac:dyDescent="0.35">
      <c r="A102" s="14" t="s">
        <v>1127</v>
      </c>
      <c r="B102" s="13" t="str">
        <f t="shared" si="6"/>
        <v>Kelly Day-Rubenstein</v>
      </c>
      <c r="C102" s="21" t="str">
        <f t="shared" si="10"/>
        <v>Day-Rubenstein, K.</v>
      </c>
      <c r="D102" s="21" t="str">
        <f t="shared" si="11"/>
        <v>K. Day-Rubenstein</v>
      </c>
      <c r="E102" s="21">
        <f>COUNTIF('ERS Journal Articles FY09-FY15'!A:A,"*"&amp;C102&amp;"*")</f>
        <v>0</v>
      </c>
      <c r="F102" s="21">
        <f>COUNTIF('ERS Journal Articles FY09-FY15'!A:A,"*"&amp;D102&amp;"*")</f>
        <v>0</v>
      </c>
      <c r="G102" s="21">
        <f t="shared" si="9"/>
        <v>0</v>
      </c>
      <c r="H102" s="21">
        <f>COUNTIF('ERS publications'!$E:$E,A102)</f>
        <v>0</v>
      </c>
      <c r="I102" s="23">
        <f>COUNTIF('Staff Analysis'!A:A,'Count by Staff'!$B151)</f>
        <v>2</v>
      </c>
      <c r="J102" s="22">
        <f>COUNTIF('Staff Analysis'!B:B,"*"&amp;'Count by Staff'!B151&amp;"*")</f>
        <v>3</v>
      </c>
    </row>
    <row r="103" spans="1:10" ht="15.6" thickTop="1" thickBot="1" x14ac:dyDescent="0.35">
      <c r="A103" s="14" t="s">
        <v>1139</v>
      </c>
      <c r="B103" s="13" t="str">
        <f t="shared" si="6"/>
        <v>Ken Erickson</v>
      </c>
      <c r="C103" s="21" t="str">
        <f t="shared" si="10"/>
        <v>Erickson, K.</v>
      </c>
      <c r="D103" s="21" t="str">
        <f t="shared" si="11"/>
        <v>K. Erickson</v>
      </c>
      <c r="E103" s="21">
        <f>COUNTIF('ERS Journal Articles FY09-FY15'!A:A,"*"&amp;C103&amp;"*")</f>
        <v>1</v>
      </c>
      <c r="F103" s="21">
        <f>COUNTIF('ERS Journal Articles FY09-FY15'!A:A,"*"&amp;D103&amp;"*")</f>
        <v>9</v>
      </c>
      <c r="G103" s="21">
        <f t="shared" si="9"/>
        <v>10</v>
      </c>
      <c r="H103" s="21">
        <f>COUNTIF('ERS publications'!$E:$E,A103)</f>
        <v>1</v>
      </c>
      <c r="I103" s="23">
        <f>COUNTIF('Staff Analysis'!A:A,'Count by Staff'!$B35)</f>
        <v>4</v>
      </c>
      <c r="J103" s="22">
        <f>COUNTIF('Staff Analysis'!B:B,"*"&amp;'Count by Staff'!B35&amp;"*")</f>
        <v>6</v>
      </c>
    </row>
    <row r="104" spans="1:10" ht="15.6" thickTop="1" thickBot="1" x14ac:dyDescent="0.35">
      <c r="A104" s="14" t="s">
        <v>1206</v>
      </c>
      <c r="B104" s="13" t="str">
        <f t="shared" si="6"/>
        <v>Kenneth Mathews</v>
      </c>
      <c r="C104" s="21" t="str">
        <f t="shared" si="10"/>
        <v>Mathews, K.</v>
      </c>
      <c r="D104" s="21" t="str">
        <f t="shared" si="11"/>
        <v>K. Mathews</v>
      </c>
      <c r="E104" s="21">
        <f>COUNTIF('ERS Journal Articles FY09-FY15'!A:A,"*"&amp;C104&amp;"*")</f>
        <v>3</v>
      </c>
      <c r="F104" s="21">
        <f>COUNTIF('ERS Journal Articles FY09-FY15'!A:A,"*"&amp;D104&amp;"*")</f>
        <v>5</v>
      </c>
      <c r="G104" s="21">
        <f t="shared" si="9"/>
        <v>8</v>
      </c>
      <c r="H104" s="21">
        <f>COUNTIF('ERS publications'!$E:$E,A104)</f>
        <v>4</v>
      </c>
      <c r="I104" s="23">
        <f>COUNTIF('Staff Analysis'!A:A,'Count by Staff'!$B25)</f>
        <v>3</v>
      </c>
      <c r="J104" s="22">
        <f>COUNTIF('Staff Analysis'!B:B,"*"&amp;'Count by Staff'!B25&amp;"*")</f>
        <v>30</v>
      </c>
    </row>
    <row r="105" spans="1:10" ht="15.6" thickTop="1" thickBot="1" x14ac:dyDescent="0.35">
      <c r="A105" s="12" t="s">
        <v>1233</v>
      </c>
      <c r="B105" s="13" t="str">
        <f t="shared" si="6"/>
        <v>Kevin Patrick</v>
      </c>
      <c r="C105" s="21" t="str">
        <f t="shared" si="10"/>
        <v>Patrick, K.</v>
      </c>
      <c r="D105" s="21" t="str">
        <f t="shared" si="11"/>
        <v>K. Patrick</v>
      </c>
      <c r="E105" s="21">
        <f>COUNTIF('ERS Journal Articles FY09-FY15'!A:A,"*"&amp;C105&amp;"*")</f>
        <v>1</v>
      </c>
      <c r="F105" s="21">
        <f>COUNTIF('ERS Journal Articles FY09-FY15'!A:A,"*"&amp;D105&amp;"*")</f>
        <v>0</v>
      </c>
      <c r="G105" s="21">
        <f t="shared" si="9"/>
        <v>1</v>
      </c>
      <c r="H105" s="21">
        <f>COUNTIF('ERS publications'!$E:$E,A105)</f>
        <v>0</v>
      </c>
      <c r="I105" s="23">
        <f>COUNTIF('Staff Analysis'!A:A,'Count by Staff'!$B120)</f>
        <v>3</v>
      </c>
      <c r="J105" s="22">
        <f>COUNTIF('Staff Analysis'!B:B,"*"&amp;'Count by Staff'!B120&amp;"*")</f>
        <v>1</v>
      </c>
    </row>
    <row r="106" spans="1:10" ht="15.6" thickTop="1" thickBot="1" x14ac:dyDescent="0.35">
      <c r="A106" s="12" t="s">
        <v>1166</v>
      </c>
      <c r="B106" s="13" t="str">
        <f t="shared" si="6"/>
        <v>Kim Hjort</v>
      </c>
      <c r="C106" s="21" t="str">
        <f t="shared" si="10"/>
        <v>Hjort, K.</v>
      </c>
      <c r="D106" s="21" t="str">
        <f t="shared" si="11"/>
        <v>K. Hjort</v>
      </c>
      <c r="E106" s="21">
        <f>COUNTIF('ERS Journal Articles FY09-FY15'!A:A,"*"&amp;C106&amp;"*")</f>
        <v>0</v>
      </c>
      <c r="F106" s="21">
        <f>COUNTIF('ERS Journal Articles FY09-FY15'!A:A,"*"&amp;D106&amp;"*")</f>
        <v>0</v>
      </c>
      <c r="G106" s="21">
        <f t="shared" si="9"/>
        <v>0</v>
      </c>
      <c r="H106" s="21">
        <f>COUNTIF('ERS publications'!$E:$E,A106)</f>
        <v>0</v>
      </c>
      <c r="I106" s="23">
        <f>COUNTIF('Staff Analysis'!A:A,'Count by Staff'!$B164)</f>
        <v>3</v>
      </c>
      <c r="J106" s="22">
        <f>COUNTIF('Staff Analysis'!B:B,"*"&amp;'Count by Staff'!B164&amp;"*")</f>
        <v>1</v>
      </c>
    </row>
    <row r="107" spans="1:10" ht="15.6" thickTop="1" thickBot="1" x14ac:dyDescent="0.35">
      <c r="A107" s="14" t="s">
        <v>1238</v>
      </c>
      <c r="B107" s="13" t="str">
        <f t="shared" si="6"/>
        <v>Kristy Plattner</v>
      </c>
      <c r="C107" s="21" t="str">
        <f t="shared" si="10"/>
        <v>Plattner, K.</v>
      </c>
      <c r="D107" s="21" t="str">
        <f t="shared" si="11"/>
        <v>K. Plattner</v>
      </c>
      <c r="E107" s="21">
        <f>COUNTIF('ERS Journal Articles FY09-FY15'!A:A,"*"&amp;C107&amp;"*")</f>
        <v>0</v>
      </c>
      <c r="F107" s="21">
        <f>COUNTIF('ERS Journal Articles FY09-FY15'!A:A,"*"&amp;D107&amp;"*")</f>
        <v>0</v>
      </c>
      <c r="G107" s="21">
        <f t="shared" si="9"/>
        <v>0</v>
      </c>
      <c r="H107" s="21">
        <f>COUNTIF('ERS publications'!$E:$E,A107)</f>
        <v>0</v>
      </c>
      <c r="I107" s="23">
        <f>COUNTIF('Staff Analysis'!A:A,'Count by Staff'!$B191)</f>
        <v>7</v>
      </c>
      <c r="J107" s="22">
        <f>COUNTIF('Staff Analysis'!B:B,"*"&amp;'Count by Staff'!B191&amp;"*")</f>
        <v>27</v>
      </c>
    </row>
    <row r="108" spans="1:10" ht="15.6" thickTop="1" thickBot="1" x14ac:dyDescent="0.35">
      <c r="A108" s="12" t="s">
        <v>1266</v>
      </c>
      <c r="B108" s="13" t="str">
        <f t="shared" si="6"/>
        <v>Laura Tiehen</v>
      </c>
      <c r="C108" s="21" t="str">
        <f t="shared" si="10"/>
        <v>Tiehen, L.</v>
      </c>
      <c r="D108" s="21" t="str">
        <f t="shared" si="11"/>
        <v>L. Tiehen</v>
      </c>
      <c r="E108" s="21">
        <f>COUNTIF('ERS Journal Articles FY09-FY15'!A:A,"*"&amp;C108&amp;"*")</f>
        <v>0</v>
      </c>
      <c r="F108" s="21">
        <f>COUNTIF('ERS Journal Articles FY09-FY15'!A:A,"*"&amp;D108&amp;"*")</f>
        <v>2</v>
      </c>
      <c r="G108" s="21">
        <f t="shared" si="9"/>
        <v>2</v>
      </c>
      <c r="H108" s="21">
        <f>COUNTIF('ERS publications'!$E:$E,A108)</f>
        <v>2</v>
      </c>
      <c r="I108" s="23">
        <f>COUNTIF('Staff Analysis'!A:A,'Count by Staff'!$B100)</f>
        <v>31</v>
      </c>
      <c r="J108" s="22">
        <f>COUNTIF('Staff Analysis'!B:B,"*"&amp;'Count by Staff'!B100&amp;"*")</f>
        <v>36</v>
      </c>
    </row>
    <row r="109" spans="1:10" ht="15.6" thickTop="1" thickBot="1" x14ac:dyDescent="0.35">
      <c r="A109" s="14" t="s">
        <v>1158</v>
      </c>
      <c r="B109" s="13" t="str">
        <f t="shared" si="6"/>
        <v>LeRoy Hansen</v>
      </c>
      <c r="C109" s="21" t="str">
        <f t="shared" si="10"/>
        <v>Hansen, L.</v>
      </c>
      <c r="D109" s="21" t="str">
        <f t="shared" si="11"/>
        <v>L. Hansen</v>
      </c>
      <c r="E109" s="21">
        <f>COUNTIF('ERS Journal Articles FY09-FY15'!A:A,"*"&amp;C109&amp;"*")</f>
        <v>2</v>
      </c>
      <c r="F109" s="21">
        <f>COUNTIF('ERS Journal Articles FY09-FY15'!A:A,"*"&amp;D109&amp;"*")</f>
        <v>3</v>
      </c>
      <c r="G109" s="21">
        <f t="shared" si="9"/>
        <v>5</v>
      </c>
      <c r="H109" s="21">
        <f>COUNTIF('ERS publications'!$E:$E,A109)</f>
        <v>0</v>
      </c>
      <c r="I109" s="23">
        <f>COUNTIF('Staff Analysis'!A:A,'Count by Staff'!$B53)</f>
        <v>0</v>
      </c>
      <c r="J109" s="22">
        <f>COUNTIF('Staff Analysis'!B:B,"*"&amp;'Count by Staff'!B53&amp;"*")</f>
        <v>0</v>
      </c>
    </row>
    <row r="110" spans="1:10" ht="15.6" thickTop="1" thickBot="1" x14ac:dyDescent="0.35">
      <c r="A110" s="14" t="s">
        <v>1212</v>
      </c>
      <c r="B110" s="13" t="str">
        <f t="shared" si="6"/>
        <v>Leslie Meyer</v>
      </c>
      <c r="C110" s="21" t="str">
        <f t="shared" si="10"/>
        <v>Meyer, L.</v>
      </c>
      <c r="D110" s="21" t="str">
        <f t="shared" si="11"/>
        <v>L. Meyer</v>
      </c>
      <c r="E110" s="21">
        <f>COUNTIF('ERS Journal Articles FY09-FY15'!A:A,"*"&amp;C110&amp;"*")</f>
        <v>0</v>
      </c>
      <c r="F110" s="21">
        <f>COUNTIF('ERS Journal Articles FY09-FY15'!A:A,"*"&amp;D110&amp;"*")</f>
        <v>0</v>
      </c>
      <c r="G110" s="21">
        <f t="shared" si="9"/>
        <v>0</v>
      </c>
      <c r="H110" s="21">
        <f>COUNTIF('ERS publications'!$E:$E,A110)</f>
        <v>0</v>
      </c>
      <c r="I110" s="23">
        <f>COUNTIF('Staff Analysis'!A:A,'Count by Staff'!$B183)</f>
        <v>0</v>
      </c>
      <c r="J110" s="22">
        <f>COUNTIF('Staff Analysis'!B:B,"*"&amp;'Count by Staff'!B183&amp;"*")</f>
        <v>1</v>
      </c>
    </row>
    <row r="111" spans="1:10" ht="15.6" thickTop="1" thickBot="1" x14ac:dyDescent="0.35">
      <c r="A111" s="12" t="s">
        <v>1148</v>
      </c>
      <c r="B111" s="13" t="str">
        <f t="shared" si="6"/>
        <v>Lewrene Glaser</v>
      </c>
      <c r="C111" s="21" t="str">
        <f t="shared" si="10"/>
        <v>Glaser, L.</v>
      </c>
      <c r="D111" s="21" t="str">
        <f t="shared" si="11"/>
        <v>L. Glaser</v>
      </c>
      <c r="E111" s="21">
        <f>COUNTIF('ERS Journal Articles FY09-FY15'!A:A,"*"&amp;C111&amp;"*")</f>
        <v>0</v>
      </c>
      <c r="F111" s="21">
        <f>COUNTIF('ERS Journal Articles FY09-FY15'!A:A,"*"&amp;D111&amp;"*")</f>
        <v>0</v>
      </c>
      <c r="G111" s="21">
        <f t="shared" si="9"/>
        <v>0</v>
      </c>
      <c r="H111" s="21">
        <f>COUNTIF('ERS publications'!$E:$E,A111)</f>
        <v>0</v>
      </c>
      <c r="I111" s="23">
        <f>COUNTIF('Staff Analysis'!A:A,'Count by Staff'!$B160)</f>
        <v>1</v>
      </c>
      <c r="J111" s="22">
        <f>COUNTIF('Staff Analysis'!B:B,"*"&amp;'Count by Staff'!B160&amp;"*")</f>
        <v>2</v>
      </c>
    </row>
    <row r="112" spans="1:10" ht="15.6" thickTop="1" thickBot="1" x14ac:dyDescent="0.35">
      <c r="A112" s="14" t="s">
        <v>1282</v>
      </c>
      <c r="B112" s="13" t="str">
        <f t="shared" si="6"/>
        <v>Li Wang</v>
      </c>
      <c r="C112" s="21" t="str">
        <f t="shared" si="10"/>
        <v>Wang, L.</v>
      </c>
      <c r="D112" s="21" t="str">
        <f t="shared" si="11"/>
        <v>L. Wang</v>
      </c>
      <c r="E112" s="21">
        <f>COUNTIF('ERS Journal Articles FY09-FY15'!A:A,"*"&amp;C112&amp;"*")</f>
        <v>0</v>
      </c>
      <c r="F112" s="21">
        <f>COUNTIF('ERS Journal Articles FY09-FY15'!A:A,"*"&amp;D112&amp;"*")</f>
        <v>1</v>
      </c>
      <c r="G112" s="21">
        <f t="shared" si="9"/>
        <v>1</v>
      </c>
      <c r="H112" s="21">
        <f>COUNTIF('ERS publications'!$E:$E,A112)</f>
        <v>0</v>
      </c>
      <c r="I112" s="23">
        <f>COUNTIF('Staff Analysis'!A:A,'Count by Staff'!$B127)</f>
        <v>3</v>
      </c>
      <c r="J112" s="22">
        <f>COUNTIF('Staff Analysis'!B:B,"*"&amp;'Count by Staff'!B127&amp;"*")</f>
        <v>2</v>
      </c>
    </row>
    <row r="113" spans="1:10" ht="15.6" thickTop="1" thickBot="1" x14ac:dyDescent="0.35">
      <c r="A113" s="12" t="s">
        <v>1197</v>
      </c>
      <c r="B113" s="13" t="str">
        <f t="shared" si="6"/>
        <v>Lien Lyon</v>
      </c>
      <c r="C113" s="21" t="str">
        <f t="shared" si="10"/>
        <v>Lyon, L.</v>
      </c>
      <c r="D113" s="21" t="str">
        <f t="shared" si="11"/>
        <v>L. Lyon</v>
      </c>
      <c r="E113" s="21">
        <f>COUNTIF('ERS Journal Articles FY09-FY15'!A:A,"*"&amp;C113&amp;"*")</f>
        <v>0</v>
      </c>
      <c r="F113" s="21">
        <f>COUNTIF('ERS Journal Articles FY09-FY15'!A:A,"*"&amp;D113&amp;"*")</f>
        <v>0</v>
      </c>
      <c r="G113" s="21">
        <f t="shared" si="9"/>
        <v>0</v>
      </c>
      <c r="H113" s="21">
        <f>COUNTIF('ERS publications'!$E:$E,A113)</f>
        <v>0</v>
      </c>
      <c r="I113" s="23">
        <f>COUNTIF('Staff Analysis'!A:A,'Count by Staff'!$B178)</f>
        <v>16</v>
      </c>
      <c r="J113" s="22">
        <f>COUNTIF('Staff Analysis'!B:B,"*"&amp;'Count by Staff'!B178&amp;"*")</f>
        <v>19</v>
      </c>
    </row>
    <row r="114" spans="1:10" ht="15.6" thickTop="1" thickBot="1" x14ac:dyDescent="0.35">
      <c r="A114" s="14" t="s">
        <v>1111</v>
      </c>
      <c r="B114" s="13" t="str">
        <f t="shared" si="6"/>
        <v>Linda Calvin</v>
      </c>
      <c r="C114" s="21" t="str">
        <f t="shared" si="10"/>
        <v>Calvin, L.</v>
      </c>
      <c r="D114" s="21" t="str">
        <f t="shared" si="11"/>
        <v>L. Calvin</v>
      </c>
      <c r="E114" s="21">
        <f>COUNTIF('ERS Journal Articles FY09-FY15'!A:A,"*"&amp;C114&amp;"*")</f>
        <v>1</v>
      </c>
      <c r="F114" s="21">
        <f>COUNTIF('ERS Journal Articles FY09-FY15'!A:A,"*"&amp;D114&amp;"*")</f>
        <v>5</v>
      </c>
      <c r="G114" s="21">
        <f t="shared" si="9"/>
        <v>6</v>
      </c>
      <c r="H114" s="21">
        <f>COUNTIF('ERS publications'!$E:$E,A114)</f>
        <v>1</v>
      </c>
      <c r="I114" s="23">
        <f>COUNTIF('Staff Analysis'!A:A,'Count by Staff'!$B49)</f>
        <v>14</v>
      </c>
      <c r="J114" s="22">
        <f>COUNTIF('Staff Analysis'!B:B,"*"&amp;'Count by Staff'!B49&amp;"*")</f>
        <v>36</v>
      </c>
    </row>
    <row r="115" spans="1:10" ht="15.6" thickTop="1" thickBot="1" x14ac:dyDescent="0.35">
      <c r="A115" s="12" t="s">
        <v>1143</v>
      </c>
      <c r="B115" s="13" t="str">
        <f t="shared" si="6"/>
        <v>Linda Foreman</v>
      </c>
      <c r="C115" s="21" t="str">
        <f t="shared" si="10"/>
        <v>Foreman, L.</v>
      </c>
      <c r="D115" s="21" t="str">
        <f t="shared" si="11"/>
        <v>L. Foreman</v>
      </c>
      <c r="E115" s="21">
        <f>COUNTIF('ERS Journal Articles FY09-FY15'!A:A,"*"&amp;C115&amp;"*")</f>
        <v>0</v>
      </c>
      <c r="F115" s="21">
        <f>COUNTIF('ERS Journal Articles FY09-FY15'!A:A,"*"&amp;D115&amp;"*")</f>
        <v>0</v>
      </c>
      <c r="G115" s="21">
        <f t="shared" si="9"/>
        <v>0</v>
      </c>
      <c r="H115" s="21">
        <f>COUNTIF('ERS publications'!$E:$E,A115)</f>
        <v>2</v>
      </c>
      <c r="I115" s="23">
        <f>COUNTIF('Staff Analysis'!A:A,'Count by Staff'!$B158)</f>
        <v>3</v>
      </c>
      <c r="J115" s="22">
        <f>COUNTIF('Staff Analysis'!B:B,"*"&amp;'Count by Staff'!B158&amp;"*")</f>
        <v>4</v>
      </c>
    </row>
    <row r="116" spans="1:10" ht="15.6" thickTop="1" thickBot="1" x14ac:dyDescent="0.35">
      <c r="A116" s="12" t="s">
        <v>1183</v>
      </c>
      <c r="B116" s="13" t="str">
        <f t="shared" si="6"/>
        <v>Lindsay Kuberka</v>
      </c>
      <c r="C116" s="21" t="str">
        <f t="shared" si="10"/>
        <v>Kuberka, L.</v>
      </c>
      <c r="D116" s="21" t="str">
        <f t="shared" si="11"/>
        <v>L. Kuberka</v>
      </c>
      <c r="E116" s="21">
        <f>COUNTIF('ERS Journal Articles FY09-FY15'!A:A,"*"&amp;C116&amp;"*")</f>
        <v>0</v>
      </c>
      <c r="F116" s="21">
        <f>COUNTIF('ERS Journal Articles FY09-FY15'!A:A,"*"&amp;D116&amp;"*")</f>
        <v>0</v>
      </c>
      <c r="G116" s="21">
        <f t="shared" si="9"/>
        <v>0</v>
      </c>
      <c r="H116" s="21">
        <f>COUNTIF('ERS publications'!$E:$E,A116)</f>
        <v>0</v>
      </c>
      <c r="I116" s="23">
        <f>COUNTIF('Staff Analysis'!A:A,'Count by Staff'!$B172)</f>
        <v>8</v>
      </c>
      <c r="J116" s="22">
        <f>COUNTIF('Staff Analysis'!B:B,"*"&amp;'Count by Staff'!B172&amp;"*")</f>
        <v>14</v>
      </c>
    </row>
    <row r="117" spans="1:10" ht="15.6" thickTop="1" thickBot="1" x14ac:dyDescent="0.35">
      <c r="A117" s="14" t="s">
        <v>1167</v>
      </c>
      <c r="B117" s="13" t="str">
        <f t="shared" si="6"/>
        <v>Linwood Hoffman</v>
      </c>
      <c r="C117" s="21" t="str">
        <f t="shared" si="10"/>
        <v>Hoffman, L.</v>
      </c>
      <c r="D117" s="21" t="str">
        <f t="shared" si="11"/>
        <v>L. Hoffman</v>
      </c>
      <c r="E117" s="21">
        <f>COUNTIF('ERS Journal Articles FY09-FY15'!A:A,"*"&amp;C117&amp;"*")</f>
        <v>1</v>
      </c>
      <c r="F117" s="21">
        <f>COUNTIF('ERS Journal Articles FY09-FY15'!A:A,"*"&amp;D117&amp;"*")</f>
        <v>1</v>
      </c>
      <c r="G117" s="21">
        <f t="shared" si="9"/>
        <v>2</v>
      </c>
      <c r="H117" s="21">
        <f>COUNTIF('ERS publications'!$E:$E,A117)</f>
        <v>4</v>
      </c>
      <c r="I117" s="23">
        <f>COUNTIF('Staff Analysis'!A:A,'Count by Staff'!$B165)</f>
        <v>4</v>
      </c>
      <c r="J117" s="22">
        <f>COUNTIF('Staff Analysis'!B:B,"*"&amp;'Count by Staff'!B165&amp;"*")</f>
        <v>7</v>
      </c>
    </row>
    <row r="118" spans="1:10" ht="15.6" thickTop="1" thickBot="1" x14ac:dyDescent="0.35">
      <c r="A118" s="12" t="s">
        <v>1202</v>
      </c>
      <c r="B118" s="13" t="str">
        <f t="shared" si="6"/>
        <v>Lisa Mancino</v>
      </c>
      <c r="C118" s="21" t="str">
        <f t="shared" si="10"/>
        <v>Mancino, L.</v>
      </c>
      <c r="D118" s="21" t="str">
        <f t="shared" si="11"/>
        <v>L. Mancino</v>
      </c>
      <c r="E118" s="21">
        <f>COUNTIF('ERS Journal Articles FY09-FY15'!A:A,"*"&amp;C118&amp;"*")</f>
        <v>5</v>
      </c>
      <c r="F118" s="21">
        <f>COUNTIF('ERS Journal Articles FY09-FY15'!A:A,"*"&amp;D118&amp;"*")</f>
        <v>2</v>
      </c>
      <c r="G118" s="21">
        <f t="shared" si="9"/>
        <v>7</v>
      </c>
      <c r="H118" s="21">
        <f>COUNTIF('ERS publications'!$E:$E,A118)</f>
        <v>2</v>
      </c>
      <c r="I118" s="23">
        <f>COUNTIF('Staff Analysis'!A:A,'Count by Staff'!$B70)</f>
        <v>0</v>
      </c>
      <c r="J118" s="22">
        <f>COUNTIF('Staff Analysis'!B:B,"*"&amp;'Count by Staff'!B70&amp;"*")</f>
        <v>2</v>
      </c>
    </row>
    <row r="119" spans="1:10" ht="15.6" thickTop="1" thickBot="1" x14ac:dyDescent="0.35">
      <c r="A119" s="14" t="s">
        <v>1196</v>
      </c>
      <c r="B119" s="13" t="str">
        <f t="shared" si="6"/>
        <v>Lori Lynch</v>
      </c>
      <c r="C119" s="21" t="str">
        <f t="shared" si="10"/>
        <v>Lynch, L.</v>
      </c>
      <c r="D119" s="21" t="str">
        <f t="shared" si="11"/>
        <v>L. Lynch</v>
      </c>
      <c r="E119" s="21">
        <f>COUNTIF('ERS Journal Articles FY09-FY15'!A:A,"*"&amp;C119&amp;"*")</f>
        <v>0</v>
      </c>
      <c r="F119" s="21">
        <f>COUNTIF('ERS Journal Articles FY09-FY15'!A:A,"*"&amp;D119&amp;"*")</f>
        <v>1</v>
      </c>
      <c r="G119" s="21">
        <f t="shared" si="9"/>
        <v>1</v>
      </c>
      <c r="H119" s="21">
        <f>COUNTIF('ERS publications'!$E:$E,A119)</f>
        <v>0</v>
      </c>
      <c r="I119" s="23">
        <f>COUNTIF('Staff Analysis'!A:A,'Count by Staff'!$B177)</f>
        <v>0</v>
      </c>
      <c r="J119" s="22">
        <f>COUNTIF('Staff Analysis'!B:B,"*"&amp;'Count by Staff'!B177&amp;"*")</f>
        <v>1</v>
      </c>
    </row>
    <row r="120" spans="1:10" ht="15.6" thickTop="1" thickBot="1" x14ac:dyDescent="0.35">
      <c r="A120" s="12" t="s">
        <v>1188</v>
      </c>
      <c r="B120" s="13" t="str">
        <f t="shared" si="6"/>
        <v>Lorin Kusmin</v>
      </c>
      <c r="C120" s="21" t="str">
        <f t="shared" si="10"/>
        <v>Kusmin, L.</v>
      </c>
      <c r="D120" s="21" t="str">
        <f t="shared" si="11"/>
        <v>L. Kusmin</v>
      </c>
      <c r="E120" s="21">
        <f>COUNTIF('ERS Journal Articles FY09-FY15'!A:A,"*"&amp;C120&amp;"*")</f>
        <v>0</v>
      </c>
      <c r="F120" s="21">
        <f>COUNTIF('ERS Journal Articles FY09-FY15'!A:A,"*"&amp;D120&amp;"*")</f>
        <v>0</v>
      </c>
      <c r="G120" s="21">
        <f t="shared" si="9"/>
        <v>0</v>
      </c>
      <c r="H120" s="21">
        <f>COUNTIF('ERS publications'!$E:$E,A120)</f>
        <v>6</v>
      </c>
      <c r="I120" s="23">
        <f>COUNTIF('Staff Analysis'!A:A,'Count by Staff'!$B176)</f>
        <v>2</v>
      </c>
      <c r="J120" s="22">
        <f>COUNTIF('Staff Analysis'!B:B,"*"&amp;'Count by Staff'!B176&amp;"*")</f>
        <v>5</v>
      </c>
    </row>
    <row r="121" spans="1:10" ht="15.6" thickTop="1" thickBot="1" x14ac:dyDescent="0.35">
      <c r="A121" s="14" t="s">
        <v>1215</v>
      </c>
      <c r="B121" s="13" t="str">
        <f t="shared" si="6"/>
        <v>Lorraine Mitchell</v>
      </c>
      <c r="C121" s="21" t="str">
        <f t="shared" si="10"/>
        <v>Mitchell, L.</v>
      </c>
      <c r="D121" s="21" t="str">
        <f t="shared" si="11"/>
        <v>L. Mitchell</v>
      </c>
      <c r="E121" s="21">
        <f>COUNTIF('ERS Journal Articles FY09-FY15'!A:A,"*"&amp;C121&amp;"*")</f>
        <v>0</v>
      </c>
      <c r="F121" s="21">
        <f>COUNTIF('ERS Journal Articles FY09-FY15'!A:A,"*"&amp;D121&amp;"*")</f>
        <v>0</v>
      </c>
      <c r="G121" s="21">
        <f t="shared" si="9"/>
        <v>0</v>
      </c>
      <c r="H121" s="21">
        <f>COUNTIF('ERS publications'!$E:$E,A121)</f>
        <v>1</v>
      </c>
      <c r="I121" s="23">
        <f>COUNTIF('Staff Analysis'!A:A,'Count by Staff'!$B185)</f>
        <v>2</v>
      </c>
      <c r="J121" s="22">
        <f>COUNTIF('Staff Analysis'!B:B,"*"&amp;'Count by Staff'!B185&amp;"*")</f>
        <v>6</v>
      </c>
    </row>
    <row r="122" spans="1:10" ht="15.6" thickTop="1" thickBot="1" x14ac:dyDescent="0.35">
      <c r="A122" s="14" t="s">
        <v>1245</v>
      </c>
      <c r="B122" s="13" t="str">
        <f t="shared" si="6"/>
        <v>Marc Ribaudo</v>
      </c>
      <c r="C122" s="21" t="str">
        <f t="shared" si="10"/>
        <v>Ribaudo, M.</v>
      </c>
      <c r="D122" s="21" t="str">
        <f t="shared" si="11"/>
        <v>M. Ribaudo</v>
      </c>
      <c r="E122" s="21">
        <f>COUNTIF('ERS Journal Articles FY09-FY15'!A:A,"*"&amp;C122&amp;"*")</f>
        <v>8</v>
      </c>
      <c r="F122" s="21">
        <f>COUNTIF('ERS Journal Articles FY09-FY15'!A:A,"*"&amp;D122&amp;"*")</f>
        <v>5</v>
      </c>
      <c r="G122" s="21">
        <f t="shared" si="9"/>
        <v>13</v>
      </c>
      <c r="H122" s="21">
        <f>COUNTIF('ERS publications'!$E:$E,A122)</f>
        <v>2</v>
      </c>
      <c r="I122" s="23">
        <f>COUNTIF('Staff Analysis'!A:A,'Count by Staff'!$B19)</f>
        <v>0</v>
      </c>
      <c r="J122" s="22">
        <f>COUNTIF('Staff Analysis'!B:B,"*"&amp;'Count by Staff'!B19&amp;"*")</f>
        <v>0</v>
      </c>
    </row>
    <row r="123" spans="1:10" ht="15.6" thickTop="1" thickBot="1" x14ac:dyDescent="0.35">
      <c r="A123" s="12" t="s">
        <v>1286</v>
      </c>
      <c r="B123" s="13" t="str">
        <f t="shared" si="6"/>
        <v>Marca Weinberg</v>
      </c>
      <c r="C123" s="21" t="str">
        <f t="shared" si="10"/>
        <v>Weinberg, M.</v>
      </c>
      <c r="D123" s="21" t="str">
        <f t="shared" si="11"/>
        <v>M. Weinberg</v>
      </c>
      <c r="E123" s="21">
        <f>COUNTIF('ERS Journal Articles FY09-FY15'!A:A,"*"&amp;C123&amp;"*")</f>
        <v>0</v>
      </c>
      <c r="F123" s="21">
        <f>COUNTIF('ERS Journal Articles FY09-FY15'!A:A,"*"&amp;D123&amp;"*")</f>
        <v>1</v>
      </c>
      <c r="G123" s="21">
        <f t="shared" si="9"/>
        <v>1</v>
      </c>
      <c r="H123" s="21">
        <f>COUNTIF('ERS publications'!$E:$E,A123)</f>
        <v>0</v>
      </c>
      <c r="I123" s="23">
        <f>COUNTIF('Staff Analysis'!A:A,'Count by Staff'!$B128)</f>
        <v>0</v>
      </c>
      <c r="J123" s="22">
        <f>COUNTIF('Staff Analysis'!B:B,"*"&amp;'Count by Staff'!B128&amp;"*")</f>
        <v>0</v>
      </c>
    </row>
    <row r="124" spans="1:10" ht="15.6" thickTop="1" thickBot="1" x14ac:dyDescent="0.35">
      <c r="A124" s="12" t="s">
        <v>1086</v>
      </c>
      <c r="B124" s="13" t="str">
        <f t="shared" si="6"/>
        <v>Marcel Aillery</v>
      </c>
      <c r="C124" s="21" t="str">
        <f t="shared" si="10"/>
        <v>Aillery, M.</v>
      </c>
      <c r="D124" s="21" t="str">
        <f t="shared" si="11"/>
        <v>M. Aillery</v>
      </c>
      <c r="E124" s="21">
        <f>COUNTIF('ERS Journal Articles FY09-FY15'!A:A,"*"&amp;C124&amp;"*")</f>
        <v>1</v>
      </c>
      <c r="F124" s="21">
        <f>COUNTIF('ERS Journal Articles FY09-FY15'!A:A,"*"&amp;D124&amp;"*")</f>
        <v>1</v>
      </c>
      <c r="G124" s="21">
        <f t="shared" si="9"/>
        <v>2</v>
      </c>
      <c r="H124" s="21">
        <f>COUNTIF('ERS publications'!$E:$E,A124)</f>
        <v>0</v>
      </c>
      <c r="I124" s="23">
        <f>COUNTIF('Staff Analysis'!A:A,'Count by Staff'!$B74)</f>
        <v>0</v>
      </c>
      <c r="J124" s="22">
        <f>COUNTIF('Staff Analysis'!B:B,"*"&amp;'Count by Staff'!B74&amp;"*")</f>
        <v>0</v>
      </c>
    </row>
    <row r="125" spans="1:10" ht="15.6" thickTop="1" thickBot="1" x14ac:dyDescent="0.35">
      <c r="A125" s="14" t="s">
        <v>1093</v>
      </c>
      <c r="B125" s="13" t="str">
        <f t="shared" si="6"/>
        <v>Mark Ash</v>
      </c>
      <c r="C125" s="21" t="str">
        <f t="shared" si="10"/>
        <v>Ash, M.</v>
      </c>
      <c r="D125" s="21" t="str">
        <f t="shared" si="11"/>
        <v>M. Ash</v>
      </c>
      <c r="E125" s="21">
        <f>COUNTIF('ERS Journal Articles FY09-FY15'!A:A,"*"&amp;C125&amp;"*")</f>
        <v>0</v>
      </c>
      <c r="F125" s="21">
        <f>COUNTIF('ERS Journal Articles FY09-FY15'!A:A,"*"&amp;D125&amp;"*")</f>
        <v>0</v>
      </c>
      <c r="G125" s="21">
        <f t="shared" si="9"/>
        <v>0</v>
      </c>
      <c r="H125" s="21">
        <f>COUNTIF('ERS publications'!$E:$E,A125)</f>
        <v>0</v>
      </c>
      <c r="I125" s="23">
        <f>COUNTIF('Staff Analysis'!A:A,'Count by Staff'!$B133)</f>
        <v>0</v>
      </c>
      <c r="J125" s="22">
        <f>COUNTIF('Staff Analysis'!B:B,"*"&amp;'Count by Staff'!B133&amp;"*")</f>
        <v>1</v>
      </c>
    </row>
    <row r="126" spans="1:10" ht="15.6" thickTop="1" thickBot="1" x14ac:dyDescent="0.35">
      <c r="A126" s="14" t="s">
        <v>1105</v>
      </c>
      <c r="B126" s="13" t="str">
        <f t="shared" si="6"/>
        <v>Mark Bowser</v>
      </c>
      <c r="C126" s="21" t="str">
        <f t="shared" si="10"/>
        <v>Bowser, M.</v>
      </c>
      <c r="D126" s="21" t="str">
        <f t="shared" si="11"/>
        <v>M. Bowser</v>
      </c>
      <c r="E126" s="21">
        <f>COUNTIF('ERS Journal Articles FY09-FY15'!A:A,"*"&amp;C126&amp;"*")</f>
        <v>0</v>
      </c>
      <c r="F126" s="21">
        <f>COUNTIF('ERS Journal Articles FY09-FY15'!A:A,"*"&amp;D126&amp;"*")</f>
        <v>0</v>
      </c>
      <c r="G126" s="21">
        <f t="shared" si="9"/>
        <v>0</v>
      </c>
      <c r="H126" s="21">
        <f>COUNTIF('ERS publications'!$E:$E,A126)</f>
        <v>0</v>
      </c>
      <c r="I126" s="23">
        <f>COUNTIF('Staff Analysis'!A:A,'Count by Staff'!$B141)</f>
        <v>0</v>
      </c>
      <c r="J126" s="22">
        <f>COUNTIF('Staff Analysis'!B:B,"*"&amp;'Count by Staff'!B141&amp;"*")</f>
        <v>0</v>
      </c>
    </row>
    <row r="127" spans="1:10" ht="15.6" thickTop="1" thickBot="1" x14ac:dyDescent="0.35">
      <c r="A127" s="12" t="s">
        <v>1128</v>
      </c>
      <c r="B127" s="13" t="str">
        <f t="shared" si="6"/>
        <v>Mark Denbaly</v>
      </c>
      <c r="C127" s="21" t="str">
        <f t="shared" si="10"/>
        <v>Denbaly, M.</v>
      </c>
      <c r="D127" s="21" t="str">
        <f t="shared" si="11"/>
        <v>M. Denbaly</v>
      </c>
      <c r="E127" s="21">
        <f>COUNTIF('ERS Journal Articles FY09-FY15'!A:A,"*"&amp;C127&amp;"*")</f>
        <v>0</v>
      </c>
      <c r="F127" s="21">
        <f>COUNTIF('ERS Journal Articles FY09-FY15'!A:A,"*"&amp;D127&amp;"*")</f>
        <v>0</v>
      </c>
      <c r="G127" s="21">
        <f t="shared" si="9"/>
        <v>0</v>
      </c>
      <c r="H127" s="21">
        <f>COUNTIF('ERS publications'!$E:$E,A127)</f>
        <v>0</v>
      </c>
      <c r="I127" s="23">
        <f>COUNTIF('Staff Analysis'!A:A,'Count by Staff'!$B152)</f>
        <v>0</v>
      </c>
      <c r="J127" s="22">
        <f>COUNTIF('Staff Analysis'!B:B,"*"&amp;'Count by Staff'!B152&amp;"*")</f>
        <v>0</v>
      </c>
    </row>
    <row r="128" spans="1:10" ht="15.6" thickTop="1" thickBot="1" x14ac:dyDescent="0.35">
      <c r="A128" s="12" t="s">
        <v>1174</v>
      </c>
      <c r="B128" s="13" t="str">
        <f t="shared" si="6"/>
        <v>Mark Jackson</v>
      </c>
      <c r="C128" s="21" t="str">
        <f t="shared" si="10"/>
        <v>Jackson, M.</v>
      </c>
      <c r="D128" s="21" t="str">
        <f t="shared" si="11"/>
        <v>M. Jackson</v>
      </c>
      <c r="E128" s="21">
        <f>COUNTIF('ERS Journal Articles FY09-FY15'!A:A,"*"&amp;C128&amp;"*")</f>
        <v>0</v>
      </c>
      <c r="F128" s="21">
        <f>COUNTIF('ERS Journal Articles FY09-FY15'!A:A,"*"&amp;D128&amp;"*")</f>
        <v>0</v>
      </c>
      <c r="G128" s="21">
        <f t="shared" si="9"/>
        <v>0</v>
      </c>
      <c r="H128" s="21">
        <f>COUNTIF('ERS publications'!$E:$E,A128)</f>
        <v>0</v>
      </c>
      <c r="I128" s="23">
        <f>COUNTIF('Staff Analysis'!A:A,'Count by Staff'!$B168)</f>
        <v>16</v>
      </c>
      <c r="J128" s="22">
        <f>COUNTIF('Staff Analysis'!B:B,"*"&amp;'Count by Staff'!B168&amp;"*")</f>
        <v>17</v>
      </c>
    </row>
    <row r="129" spans="1:10" ht="15.6" thickTop="1" thickBot="1" x14ac:dyDescent="0.35">
      <c r="A129" s="14" t="s">
        <v>1175</v>
      </c>
      <c r="B129" s="13" t="str">
        <f t="shared" si="6"/>
        <v>Mark Jekanowski</v>
      </c>
      <c r="C129" s="21" t="str">
        <f t="shared" si="10"/>
        <v>Jekanowski, M.</v>
      </c>
      <c r="D129" s="21" t="str">
        <f t="shared" si="11"/>
        <v>M. Jekanowski</v>
      </c>
      <c r="E129" s="21">
        <f>COUNTIF('ERS Journal Articles FY09-FY15'!A:A,"*"&amp;C129&amp;"*")</f>
        <v>0</v>
      </c>
      <c r="F129" s="21">
        <f>COUNTIF('ERS Journal Articles FY09-FY15'!A:A,"*"&amp;D129&amp;"*")</f>
        <v>0</v>
      </c>
      <c r="G129" s="21">
        <f t="shared" si="9"/>
        <v>0</v>
      </c>
      <c r="H129" s="21">
        <f>COUNTIF('ERS publications'!$E:$E,A129)</f>
        <v>0</v>
      </c>
      <c r="I129" s="23">
        <f>COUNTIF('Staff Analysis'!A:A,'Count by Staff'!$B169)</f>
        <v>2</v>
      </c>
      <c r="J129" s="22">
        <f>COUNTIF('Staff Analysis'!B:B,"*"&amp;'Count by Staff'!B169&amp;"*")</f>
        <v>2</v>
      </c>
    </row>
    <row r="130" spans="1:10" ht="15.6" thickTop="1" thickBot="1" x14ac:dyDescent="0.35">
      <c r="A130" s="14" t="s">
        <v>1240</v>
      </c>
      <c r="B130" s="13" t="str">
        <f t="shared" ref="B130:B193" si="12">MID(A130&amp;" "&amp;A130,FIND(", ",A130)+2,LEN(A130)-1)</f>
        <v>Mark Prell</v>
      </c>
      <c r="C130" s="21" t="str">
        <f t="shared" ref="C130:C141" si="13">MID(A130,1,FIND(" ",A130)+1)&amp;"."</f>
        <v>Prell, M.</v>
      </c>
      <c r="D130" s="21" t="str">
        <f t="shared" ref="D130:D141" si="14">MID(C130&amp;" "&amp;C130,FIND(" ",C130)+1,LEN(C130)-1)</f>
        <v>M. Prell</v>
      </c>
      <c r="E130" s="21">
        <f>COUNTIF('ERS Journal Articles FY09-FY15'!A:A,"*"&amp;C130&amp;"*")</f>
        <v>0</v>
      </c>
      <c r="F130" s="21">
        <f>COUNTIF('ERS Journal Articles FY09-FY15'!A:A,"*"&amp;D130&amp;"*")</f>
        <v>1</v>
      </c>
      <c r="G130" s="21">
        <f t="shared" ref="G130:G193" si="15">SUM(E130:F130)</f>
        <v>1</v>
      </c>
      <c r="H130" s="21">
        <f>COUNTIF('ERS publications'!$E:$E,A130)</f>
        <v>1</v>
      </c>
      <c r="I130" s="23">
        <f>COUNTIF('Staff Analysis'!A:A,'Count by Staff'!$B121)</f>
        <v>1</v>
      </c>
      <c r="J130" s="22">
        <f>COUNTIF('Staff Analysis'!B:B,"*"&amp;'Count by Staff'!B121&amp;"*")</f>
        <v>1</v>
      </c>
    </row>
    <row r="131" spans="1:10" ht="15.6" thickTop="1" thickBot="1" x14ac:dyDescent="0.35">
      <c r="A131" s="14" t="s">
        <v>1085</v>
      </c>
      <c r="B131" s="13" t="str">
        <f t="shared" si="12"/>
        <v>Mary Ahearn</v>
      </c>
      <c r="C131" s="21" t="str">
        <f t="shared" si="13"/>
        <v>Ahearn, M.</v>
      </c>
      <c r="D131" s="21" t="str">
        <f t="shared" si="14"/>
        <v>M. Ahearn</v>
      </c>
      <c r="E131" s="21">
        <f>COUNTIF('ERS Journal Articles FY09-FY15'!A:A,"*"&amp;C131&amp;"*")</f>
        <v>9</v>
      </c>
      <c r="F131" s="21">
        <f>COUNTIF('ERS Journal Articles FY09-FY15'!A:A,"*"&amp;D131&amp;"*")</f>
        <v>4</v>
      </c>
      <c r="G131" s="21">
        <f t="shared" si="15"/>
        <v>13</v>
      </c>
      <c r="H131" s="21">
        <f>COUNTIF('ERS publications'!$E:$E,A131)</f>
        <v>2</v>
      </c>
      <c r="I131" s="23">
        <f>COUNTIF('Staff Analysis'!A:A,'Count by Staff'!$B9)</f>
        <v>2</v>
      </c>
      <c r="J131" s="22">
        <f>COUNTIF('Staff Analysis'!B:B,"*"&amp;'Count by Staff'!B9&amp;"*")</f>
        <v>2</v>
      </c>
    </row>
    <row r="132" spans="1:10" ht="15.6" thickTop="1" thickBot="1" x14ac:dyDescent="0.35">
      <c r="A132" s="14" t="s">
        <v>1102</v>
      </c>
      <c r="B132" s="13" t="str">
        <f t="shared" si="12"/>
        <v>Mary Bohman</v>
      </c>
      <c r="C132" s="21" t="str">
        <f t="shared" si="13"/>
        <v>Bohman, M.</v>
      </c>
      <c r="D132" s="21" t="str">
        <f t="shared" si="14"/>
        <v>M. Bohman</v>
      </c>
      <c r="E132" s="21">
        <f>COUNTIF('ERS Journal Articles FY09-FY15'!A:A,"*"&amp;C132&amp;"*")</f>
        <v>0</v>
      </c>
      <c r="F132" s="21">
        <f>COUNTIF('ERS Journal Articles FY09-FY15'!A:A,"*"&amp;D132&amp;"*")</f>
        <v>0</v>
      </c>
      <c r="G132" s="21">
        <f t="shared" si="15"/>
        <v>0</v>
      </c>
      <c r="H132" s="21">
        <f>COUNTIF('ERS publications'!$E:$E,A132)</f>
        <v>1</v>
      </c>
      <c r="I132" s="23">
        <f>COUNTIF('Staff Analysis'!A:A,'Count by Staff'!$B139)</f>
        <v>4</v>
      </c>
      <c r="J132" s="22">
        <f>COUNTIF('Staff Analysis'!B:B,"*"&amp;'Count by Staff'!B139&amp;"*")</f>
        <v>12</v>
      </c>
    </row>
    <row r="133" spans="1:10" ht="15.6" thickTop="1" thickBot="1" x14ac:dyDescent="0.35">
      <c r="A133" s="12" t="s">
        <v>1109</v>
      </c>
      <c r="B133" s="13" t="str">
        <f t="shared" si="12"/>
        <v>Mary Burfisher</v>
      </c>
      <c r="C133" s="21" t="str">
        <f t="shared" si="13"/>
        <v>Burfisher, M.</v>
      </c>
      <c r="D133" s="21" t="str">
        <f t="shared" si="14"/>
        <v>M. Burfisher</v>
      </c>
      <c r="E133" s="21">
        <f>COUNTIF('ERS Journal Articles FY09-FY15'!A:A,"*"&amp;C133&amp;"*")</f>
        <v>0</v>
      </c>
      <c r="F133" s="21">
        <f>COUNTIF('ERS Journal Articles FY09-FY15'!A:A,"*"&amp;D133&amp;"*")</f>
        <v>0</v>
      </c>
      <c r="G133" s="21">
        <f t="shared" si="15"/>
        <v>0</v>
      </c>
      <c r="H133" s="21">
        <f>COUNTIF('ERS publications'!$E:$E,A133)</f>
        <v>0</v>
      </c>
      <c r="I133" s="23">
        <f>COUNTIF('Staff Analysis'!A:A,'Count by Staff'!$B144)</f>
        <v>0</v>
      </c>
      <c r="J133" s="22">
        <f>COUNTIF('Staff Analysis'!B:B,"*"&amp;'Count by Staff'!B144&amp;"*")</f>
        <v>2</v>
      </c>
    </row>
    <row r="134" spans="1:10" ht="15.6" thickTop="1" thickBot="1" x14ac:dyDescent="0.35">
      <c r="A134" s="12" t="s">
        <v>1254</v>
      </c>
      <c r="B134" s="13" t="str">
        <f t="shared" si="12"/>
        <v>Mathew Shane</v>
      </c>
      <c r="C134" s="21" t="str">
        <f t="shared" si="13"/>
        <v>Shane, M.</v>
      </c>
      <c r="D134" s="21" t="str">
        <f t="shared" si="14"/>
        <v>M. Shane</v>
      </c>
      <c r="E134" s="21">
        <f>COUNTIF('ERS Journal Articles FY09-FY15'!A:A,"*"&amp;C134&amp;"*")</f>
        <v>2</v>
      </c>
      <c r="F134" s="21">
        <f>COUNTIF('ERS Journal Articles FY09-FY15'!A:A,"*"&amp;D134&amp;"*")</f>
        <v>2</v>
      </c>
      <c r="G134" s="21">
        <f t="shared" si="15"/>
        <v>4</v>
      </c>
      <c r="H134" s="21">
        <f>COUNTIF('ERS publications'!$E:$E,A134)</f>
        <v>2</v>
      </c>
      <c r="I134" s="23">
        <f>COUNTIF('Staff Analysis'!A:A,'Count by Staff'!$B58)</f>
        <v>26</v>
      </c>
      <c r="J134" s="22">
        <f>COUNTIF('Staff Analysis'!B:B,"*"&amp;'Count by Staff'!B58&amp;"*")</f>
        <v>46</v>
      </c>
    </row>
    <row r="135" spans="1:10" ht="15.6" thickTop="1" thickBot="1" x14ac:dyDescent="0.35">
      <c r="A135" s="14" t="s">
        <v>1189</v>
      </c>
      <c r="B135" s="13" t="str">
        <f t="shared" si="12"/>
        <v>Maurice Landes</v>
      </c>
      <c r="C135" s="21" t="str">
        <f t="shared" si="13"/>
        <v>Landes, M.</v>
      </c>
      <c r="D135" s="21" t="str">
        <f t="shared" si="14"/>
        <v>M. Landes</v>
      </c>
      <c r="E135" s="21">
        <f>COUNTIF('ERS Journal Articles FY09-FY15'!A:A,"*"&amp;C135&amp;"*")</f>
        <v>0</v>
      </c>
      <c r="F135" s="21">
        <f>COUNTIF('ERS Journal Articles FY09-FY15'!A:A,"*"&amp;D135&amp;"*")</f>
        <v>3</v>
      </c>
      <c r="G135" s="21">
        <f t="shared" si="15"/>
        <v>3</v>
      </c>
      <c r="H135" s="21">
        <f>COUNTIF('ERS publications'!$E:$E,A135)</f>
        <v>0</v>
      </c>
      <c r="I135" s="23">
        <f>COUNTIF('Staff Analysis'!A:A,'Count by Staff'!$B79)</f>
        <v>15</v>
      </c>
      <c r="J135" s="22">
        <f>COUNTIF('Staff Analysis'!B:B,"*"&amp;'Count by Staff'!B79&amp;"*")</f>
        <v>21</v>
      </c>
    </row>
    <row r="136" spans="1:10" ht="15.6" thickTop="1" thickBot="1" x14ac:dyDescent="0.35">
      <c r="A136" s="12" t="s">
        <v>1218</v>
      </c>
      <c r="B136" s="13" t="str">
        <f t="shared" si="12"/>
        <v>Mesbah Motamed</v>
      </c>
      <c r="C136" s="21" t="str">
        <f t="shared" si="13"/>
        <v>Motamed, M.</v>
      </c>
      <c r="D136" s="21" t="str">
        <f t="shared" si="14"/>
        <v>M. Motamed</v>
      </c>
      <c r="E136" s="21">
        <f>COUNTIF('ERS Journal Articles FY09-FY15'!A:A,"*"&amp;C136&amp;"*")</f>
        <v>2</v>
      </c>
      <c r="F136" s="21">
        <f>COUNTIF('ERS Journal Articles FY09-FY15'!A:A,"*"&amp;D136&amp;"*")</f>
        <v>0</v>
      </c>
      <c r="G136" s="21">
        <f t="shared" si="15"/>
        <v>2</v>
      </c>
      <c r="H136" s="21">
        <f>COUNTIF('ERS publications'!$E:$E,A136)</f>
        <v>1</v>
      </c>
      <c r="I136" s="23">
        <f>COUNTIF('Staff Analysis'!A:A,'Count by Staff'!$B186)</f>
        <v>2</v>
      </c>
      <c r="J136" s="22">
        <f>COUNTIF('Staff Analysis'!B:B,"*"&amp;'Count by Staff'!B186&amp;"*")</f>
        <v>13</v>
      </c>
    </row>
    <row r="137" spans="1:10" ht="15.6" thickTop="1" thickBot="1" x14ac:dyDescent="0.35">
      <c r="A137" s="12" t="s">
        <v>1084</v>
      </c>
      <c r="B137" s="13" t="str">
        <f t="shared" si="12"/>
        <v>Michael Adjemian</v>
      </c>
      <c r="C137" s="21" t="str">
        <f t="shared" si="13"/>
        <v>Adjemian, M.</v>
      </c>
      <c r="D137" s="21" t="str">
        <f t="shared" si="14"/>
        <v>M. Adjemian</v>
      </c>
      <c r="E137" s="21">
        <f>COUNTIF('ERS Journal Articles FY09-FY15'!A:A,"*"&amp;C137&amp;"*")</f>
        <v>2</v>
      </c>
      <c r="F137" s="21">
        <f>COUNTIF('ERS Journal Articles FY09-FY15'!A:A,"*"&amp;D137&amp;"*")</f>
        <v>0</v>
      </c>
      <c r="G137" s="21">
        <f t="shared" si="15"/>
        <v>2</v>
      </c>
      <c r="H137" s="21">
        <f>COUNTIF('ERS publications'!$E:$E,A137)</f>
        <v>3</v>
      </c>
      <c r="I137" s="23">
        <f>COUNTIF('Staff Analysis'!A:A,'Count by Staff'!$B86)</f>
        <v>6</v>
      </c>
      <c r="J137" s="22">
        <f>COUNTIF('Staff Analysis'!B:B,"*"&amp;'Count by Staff'!B86&amp;"*")</f>
        <v>8</v>
      </c>
    </row>
    <row r="138" spans="1:10" ht="14.25" customHeight="1" thickTop="1" thickBot="1" x14ac:dyDescent="0.35">
      <c r="A138" s="12" t="s">
        <v>1159</v>
      </c>
      <c r="B138" s="13" t="str">
        <f t="shared" si="12"/>
        <v>Michael Harris</v>
      </c>
      <c r="C138" s="21" t="str">
        <f t="shared" si="13"/>
        <v>Harris, M.</v>
      </c>
      <c r="D138" s="21" t="str">
        <f t="shared" si="14"/>
        <v>M. Harris</v>
      </c>
      <c r="E138" s="21">
        <f>COUNTIF('ERS Journal Articles FY09-FY15'!A:A,"*"&amp;C138&amp;"*")</f>
        <v>0</v>
      </c>
      <c r="F138" s="21">
        <f>COUNTIF('ERS Journal Articles FY09-FY15'!A:A,"*"&amp;D138&amp;"*")</f>
        <v>6</v>
      </c>
      <c r="G138" s="21">
        <f t="shared" si="15"/>
        <v>6</v>
      </c>
      <c r="H138" s="21">
        <f>COUNTIF('ERS publications'!$E:$E,A138)</f>
        <v>1</v>
      </c>
      <c r="I138" s="23">
        <f>COUNTIF('Staff Analysis'!A:A,'Count by Staff'!$B90)</f>
        <v>21</v>
      </c>
      <c r="J138" s="22">
        <f>COUNTIF('Staff Analysis'!B:B,"*"&amp;'Count by Staff'!B90&amp;"*")</f>
        <v>14</v>
      </c>
    </row>
    <row r="139" spans="1:10" ht="15.6" thickTop="1" thickBot="1" x14ac:dyDescent="0.35">
      <c r="A139" s="14" t="s">
        <v>1194</v>
      </c>
      <c r="B139" s="13" t="str">
        <f t="shared" si="12"/>
        <v>Michael Livingston</v>
      </c>
      <c r="C139" s="21" t="str">
        <f t="shared" si="13"/>
        <v>Livingston, M.</v>
      </c>
      <c r="D139" s="21" t="str">
        <f t="shared" si="14"/>
        <v>M. Livingston</v>
      </c>
      <c r="E139" s="21">
        <f>COUNTIF('ERS Journal Articles FY09-FY15'!A:A,"*"&amp;C139&amp;"*")</f>
        <v>3</v>
      </c>
      <c r="F139" s="21">
        <f>COUNTIF('ERS Journal Articles FY09-FY15'!A:A,"*"&amp;D139&amp;"*")</f>
        <v>6</v>
      </c>
      <c r="G139" s="21">
        <f t="shared" si="15"/>
        <v>9</v>
      </c>
      <c r="H139" s="21">
        <f>COUNTIF('ERS publications'!$E:$E,A139)</f>
        <v>0</v>
      </c>
      <c r="I139" s="23">
        <f>COUNTIF('Staff Analysis'!A:A,'Count by Staff'!$B21)</f>
        <v>4</v>
      </c>
      <c r="J139" s="22">
        <f>COUNTIF('Staff Analysis'!B:B,"*"&amp;'Count by Staff'!B21&amp;"*")</f>
        <v>10</v>
      </c>
    </row>
    <row r="140" spans="1:10" ht="15.6" thickTop="1" thickBot="1" x14ac:dyDescent="0.35">
      <c r="A140" s="14" t="s">
        <v>1229</v>
      </c>
      <c r="B140" s="13" t="str">
        <f t="shared" si="12"/>
        <v>Michael Ollinger</v>
      </c>
      <c r="C140" s="21" t="str">
        <f t="shared" si="13"/>
        <v>Ollinger, M.</v>
      </c>
      <c r="D140" s="21" t="str">
        <f t="shared" si="14"/>
        <v>M. Ollinger</v>
      </c>
      <c r="E140" s="21">
        <f>COUNTIF('ERS Journal Articles FY09-FY15'!A:A,"*"&amp;C140&amp;"*")</f>
        <v>4</v>
      </c>
      <c r="F140" s="21">
        <f>COUNTIF('ERS Journal Articles FY09-FY15'!A:A,"*"&amp;D140&amp;"*")</f>
        <v>2</v>
      </c>
      <c r="G140" s="21">
        <f t="shared" si="15"/>
        <v>6</v>
      </c>
      <c r="H140" s="21">
        <f>COUNTIF('ERS publications'!$E:$E,A140)</f>
        <v>3</v>
      </c>
      <c r="I140" s="23">
        <f>COUNTIF('Staff Analysis'!A:A,'Count by Staff'!$B41)</f>
        <v>2</v>
      </c>
      <c r="J140" s="22">
        <f>COUNTIF('Staff Analysis'!B:B,"*"&amp;'Count by Staff'!B41&amp;"*")</f>
        <v>2</v>
      </c>
    </row>
    <row r="141" spans="1:10" ht="15.6" thickTop="1" thickBot="1" x14ac:dyDescent="0.35">
      <c r="A141" s="14" t="s">
        <v>1256</v>
      </c>
      <c r="B141" s="13" t="str">
        <f t="shared" si="12"/>
        <v>Michael Smith</v>
      </c>
      <c r="C141" s="21" t="str">
        <f t="shared" si="13"/>
        <v>Smith, M.</v>
      </c>
      <c r="D141" s="21" t="str">
        <f t="shared" si="14"/>
        <v>M. Smith</v>
      </c>
      <c r="E141" s="21">
        <f>COUNTIF('ERS Journal Articles FY09-FY15'!A:A,"*"&amp;C141&amp;"*")</f>
        <v>0</v>
      </c>
      <c r="F141" s="21">
        <f>COUNTIF('ERS Journal Articles FY09-FY15'!A:A,"*"&amp;D141&amp;"*")</f>
        <v>0</v>
      </c>
      <c r="G141" s="21">
        <f t="shared" si="15"/>
        <v>0</v>
      </c>
      <c r="H141" s="21">
        <f>COUNTIF('ERS publications'!$E:$E,A141)</f>
        <v>0</v>
      </c>
      <c r="I141" s="23">
        <f>COUNTIF('Staff Analysis'!A:A,'Count by Staff'!$B195)</f>
        <v>21</v>
      </c>
      <c r="J141" s="22">
        <f>COUNTIF('Staff Analysis'!B:B,"*"&amp;'Count by Staff'!B195&amp;"*")</f>
        <v>9</v>
      </c>
    </row>
    <row r="142" spans="1:10" ht="15.6" thickTop="1" thickBot="1" x14ac:dyDescent="0.35">
      <c r="A142" s="12" t="s">
        <v>1457</v>
      </c>
      <c r="B142" s="13" t="str">
        <f t="shared" si="12"/>
        <v>Michelle Ver Ploeg</v>
      </c>
      <c r="C142" s="21" t="s">
        <v>1080</v>
      </c>
      <c r="D142" s="21" t="s">
        <v>1083</v>
      </c>
      <c r="E142" s="21">
        <f>COUNTIF('ERS Journal Articles FY09-FY15'!A:A,"*"&amp;C142&amp;"*")</f>
        <v>4</v>
      </c>
      <c r="F142" s="21">
        <f>COUNTIF('ERS Journal Articles FY09-FY15'!A:A,"*"&amp;D142&amp;"*")</f>
        <v>6</v>
      </c>
      <c r="G142" s="21">
        <f t="shared" si="15"/>
        <v>10</v>
      </c>
      <c r="H142" s="21">
        <f>COUNTIF('ERS publications'!$E:$E,A142)</f>
        <v>3</v>
      </c>
      <c r="I142" s="23">
        <f>COUNTIF('Staff Analysis'!A:A,'Count by Staff'!$B60)</f>
        <v>1</v>
      </c>
      <c r="J142" s="22">
        <f>COUNTIF('Staff Analysis'!B:B,"*"&amp;'Count by Staff'!B60&amp;"*")</f>
        <v>2</v>
      </c>
    </row>
    <row r="143" spans="1:10" ht="15.6" thickTop="1" thickBot="1" x14ac:dyDescent="0.35">
      <c r="A143" s="14" t="s">
        <v>1153</v>
      </c>
      <c r="B143" s="13" t="str">
        <f t="shared" si="12"/>
        <v>Mildred Haley</v>
      </c>
      <c r="C143" s="21" t="str">
        <f t="shared" ref="C143:C174" si="16">MID(A143,1,FIND(" ",A143)+1)&amp;"."</f>
        <v>Haley, M.</v>
      </c>
      <c r="D143" s="21" t="str">
        <f t="shared" ref="D143:D174" si="17">MID(C143&amp;" "&amp;C143,FIND(" ",C143)+1,LEN(C143)-1)</f>
        <v>M. Haley</v>
      </c>
      <c r="E143" s="21">
        <f>COUNTIF('ERS Journal Articles FY09-FY15'!A:A,"*"&amp;C143&amp;"*")</f>
        <v>0</v>
      </c>
      <c r="F143" s="21">
        <f>COUNTIF('ERS Journal Articles FY09-FY15'!A:A,"*"&amp;D143&amp;"*")</f>
        <v>0</v>
      </c>
      <c r="G143" s="21">
        <f t="shared" si="15"/>
        <v>0</v>
      </c>
      <c r="H143" s="21">
        <f>COUNTIF('ERS publications'!$E:$E,A143)</f>
        <v>0</v>
      </c>
      <c r="I143" s="23">
        <f>COUNTIF('Staff Analysis'!A:A,'Count by Staff'!$B161)</f>
        <v>0</v>
      </c>
      <c r="J143" s="22">
        <f>COUNTIF('Staff Analysis'!B:B,"*"&amp;'Count by Staff'!B161&amp;"*")</f>
        <v>0</v>
      </c>
    </row>
    <row r="144" spans="1:10" ht="15.6" thickTop="1" thickBot="1" x14ac:dyDescent="0.35">
      <c r="A144" s="12" t="s">
        <v>1087</v>
      </c>
      <c r="B144" s="13" t="str">
        <f t="shared" si="12"/>
        <v>Mir Ali</v>
      </c>
      <c r="C144" s="21" t="str">
        <f t="shared" si="16"/>
        <v>Ali, M.</v>
      </c>
      <c r="D144" s="21" t="str">
        <f t="shared" si="17"/>
        <v>M. Ali</v>
      </c>
      <c r="E144" s="21">
        <f>COUNTIF('ERS Journal Articles FY09-FY15'!A:A,"*"&amp;C144&amp;"*")</f>
        <v>0</v>
      </c>
      <c r="F144" s="21">
        <f>COUNTIF('ERS Journal Articles FY09-FY15'!A:A,"*"&amp;D144&amp;"*")</f>
        <v>0</v>
      </c>
      <c r="G144" s="21">
        <f t="shared" si="15"/>
        <v>0</v>
      </c>
      <c r="H144" s="21">
        <f>COUNTIF('ERS publications'!$E:$E,A144)</f>
        <v>2</v>
      </c>
      <c r="I144" s="23">
        <f>COUNTIF('Staff Analysis'!A:A,'Count by Staff'!$B130)</f>
        <v>5</v>
      </c>
      <c r="J144" s="22">
        <f>COUNTIF('Staff Analysis'!B:B,"*"&amp;'Count by Staff'!B130&amp;"*")</f>
        <v>12</v>
      </c>
    </row>
    <row r="145" spans="1:10" ht="15.6" thickTop="1" thickBot="1" x14ac:dyDescent="0.35">
      <c r="A145" s="12" t="s">
        <v>1216</v>
      </c>
      <c r="B145" s="13" t="str">
        <f t="shared" si="12"/>
        <v>Mitch Morehart</v>
      </c>
      <c r="C145" s="21" t="str">
        <f t="shared" si="16"/>
        <v>Morehart, M.</v>
      </c>
      <c r="D145" s="21" t="str">
        <f t="shared" si="17"/>
        <v>M. Morehart</v>
      </c>
      <c r="E145" s="21">
        <f>COUNTIF('ERS Journal Articles FY09-FY15'!A:A,"*"&amp;C145&amp;"*")</f>
        <v>1</v>
      </c>
      <c r="F145" s="21">
        <f>COUNTIF('ERS Journal Articles FY09-FY15'!A:A,"*"&amp;D145&amp;"*")</f>
        <v>9</v>
      </c>
      <c r="G145" s="21">
        <f t="shared" si="15"/>
        <v>10</v>
      </c>
      <c r="H145" s="21">
        <f>COUNTIF('ERS publications'!$E:$E,A145)</f>
        <v>0</v>
      </c>
      <c r="I145" s="23">
        <f>COUNTIF('Staff Analysis'!A:A,'Count by Staff'!$B18)</f>
        <v>0</v>
      </c>
      <c r="J145" s="22">
        <f>COUNTIF('Staff Analysis'!B:B,"*"&amp;'Count by Staff'!B18&amp;"*")</f>
        <v>0</v>
      </c>
    </row>
    <row r="146" spans="1:10" ht="15.6" thickTop="1" thickBot="1" x14ac:dyDescent="0.35">
      <c r="A146" s="12" t="s">
        <v>1119</v>
      </c>
      <c r="B146" s="13" t="str">
        <f t="shared" si="12"/>
        <v>Nancy Cochrane</v>
      </c>
      <c r="C146" s="21" t="str">
        <f t="shared" si="16"/>
        <v>Cochrane, N.</v>
      </c>
      <c r="D146" s="21" t="str">
        <f t="shared" si="17"/>
        <v>N. Cochrane</v>
      </c>
      <c r="E146" s="21">
        <f>COUNTIF('ERS Journal Articles FY09-FY15'!A:A,"*"&amp;C146&amp;"*")</f>
        <v>0</v>
      </c>
      <c r="F146" s="21">
        <f>COUNTIF('ERS Journal Articles FY09-FY15'!A:A,"*"&amp;D146&amp;"*")</f>
        <v>0</v>
      </c>
      <c r="G146" s="21">
        <f t="shared" si="15"/>
        <v>0</v>
      </c>
      <c r="H146" s="21">
        <f>COUNTIF('ERS publications'!$E:$E,A146)</f>
        <v>0</v>
      </c>
      <c r="I146" s="23">
        <f>COUNTIF('Staff Analysis'!A:A,'Count by Staff'!$B148)</f>
        <v>4</v>
      </c>
      <c r="J146" s="22">
        <f>COUNTIF('Staff Analysis'!B:B,"*"&amp;'Count by Staff'!B148&amp;"*")</f>
        <v>6</v>
      </c>
    </row>
    <row r="147" spans="1:10" ht="15.6" thickTop="1" thickBot="1" x14ac:dyDescent="0.35">
      <c r="A147" s="12" t="s">
        <v>1115</v>
      </c>
      <c r="B147" s="13" t="str">
        <f t="shared" si="12"/>
        <v>Nathan Childs</v>
      </c>
      <c r="C147" s="21" t="str">
        <f t="shared" si="16"/>
        <v>Childs, N.</v>
      </c>
      <c r="D147" s="21" t="str">
        <f t="shared" si="17"/>
        <v>N. Childs</v>
      </c>
      <c r="E147" s="21">
        <f>COUNTIF('ERS Journal Articles FY09-FY15'!A:A,"*"&amp;C147&amp;"*")</f>
        <v>0</v>
      </c>
      <c r="F147" s="21">
        <f>COUNTIF('ERS Journal Articles FY09-FY15'!A:A,"*"&amp;D147&amp;"*")</f>
        <v>0</v>
      </c>
      <c r="G147" s="21">
        <f t="shared" si="15"/>
        <v>0</v>
      </c>
      <c r="H147" s="21">
        <f>COUNTIF('ERS publications'!$E:$E,A147)</f>
        <v>1</v>
      </c>
      <c r="I147" s="23">
        <f>COUNTIF('Staff Analysis'!A:A,'Count by Staff'!$B146)</f>
        <v>0</v>
      </c>
      <c r="J147" s="22">
        <f>COUNTIF('Staff Analysis'!B:B,"*"&amp;'Count by Staff'!B146&amp;"*")</f>
        <v>3</v>
      </c>
    </row>
    <row r="148" spans="1:10" ht="15.6" thickTop="1" thickBot="1" x14ac:dyDescent="0.35">
      <c r="A148" s="14" t="s">
        <v>1164</v>
      </c>
      <c r="B148" s="13" t="str">
        <f t="shared" si="12"/>
        <v>Nathaniel Higgins</v>
      </c>
      <c r="C148" s="21" t="str">
        <f t="shared" si="16"/>
        <v>Higgins, N.</v>
      </c>
      <c r="D148" s="21" t="str">
        <f t="shared" si="17"/>
        <v>N. Higgins</v>
      </c>
      <c r="E148" s="21">
        <f>COUNTIF('ERS Journal Articles FY09-FY15'!A:A,"*"&amp;C148&amp;"*")</f>
        <v>2</v>
      </c>
      <c r="F148" s="21">
        <f>COUNTIF('ERS Journal Articles FY09-FY15'!A:A,"*"&amp;D148&amp;"*")</f>
        <v>6</v>
      </c>
      <c r="G148" s="21">
        <f t="shared" si="15"/>
        <v>8</v>
      </c>
      <c r="H148" s="21">
        <f>COUNTIF('ERS publications'!$E:$E,A148)</f>
        <v>0</v>
      </c>
      <c r="I148" s="23">
        <f>COUNTIF('Staff Analysis'!A:A,'Count by Staff'!$B67)</f>
        <v>5</v>
      </c>
      <c r="J148" s="22">
        <f>COUNTIF('Staff Analysis'!B:B,"*"&amp;'Count by Staff'!B67&amp;"*")</f>
        <v>3</v>
      </c>
    </row>
    <row r="149" spans="1:10" ht="15.6" thickTop="1" thickBot="1" x14ac:dyDescent="0.35">
      <c r="A149" s="12" t="s">
        <v>1241</v>
      </c>
      <c r="B149" s="13" t="str">
        <f t="shared" si="12"/>
        <v>Nicholas Rada</v>
      </c>
      <c r="C149" s="21" t="str">
        <f t="shared" si="16"/>
        <v>Rada, N.</v>
      </c>
      <c r="D149" s="21" t="str">
        <f t="shared" si="17"/>
        <v>N. Rada</v>
      </c>
      <c r="E149" s="21">
        <f>COUNTIF('ERS Journal Articles FY09-FY15'!A:A,"*"&amp;C149&amp;"*")</f>
        <v>7</v>
      </c>
      <c r="F149" s="21">
        <f>COUNTIF('ERS Journal Articles FY09-FY15'!A:A,"*"&amp;D149&amp;"*")</f>
        <v>2</v>
      </c>
      <c r="G149" s="21">
        <f t="shared" si="15"/>
        <v>9</v>
      </c>
      <c r="H149" s="21">
        <f>COUNTIF('ERS publications'!$E:$E,A149)</f>
        <v>2</v>
      </c>
      <c r="I149" s="23">
        <f>COUNTIF('Staff Analysis'!A:A,'Count by Staff'!$B42)</f>
        <v>0</v>
      </c>
      <c r="J149" s="22">
        <f>COUNTIF('Staff Analysis'!B:B,"*"&amp;'Count by Staff'!B42&amp;"*")</f>
        <v>12</v>
      </c>
    </row>
    <row r="150" spans="1:10" ht="15.6" thickTop="1" thickBot="1" x14ac:dyDescent="0.35">
      <c r="A150" s="12" t="s">
        <v>1179</v>
      </c>
      <c r="B150" s="13" t="str">
        <f t="shared" si="12"/>
        <v>Nigel Key</v>
      </c>
      <c r="C150" s="21" t="str">
        <f t="shared" si="16"/>
        <v>Key, N.</v>
      </c>
      <c r="D150" s="21" t="str">
        <f t="shared" si="17"/>
        <v>N. Key</v>
      </c>
      <c r="E150" s="21">
        <f>COUNTIF('ERS Journal Articles FY09-FY15'!A:A,"*"&amp;C150&amp;"*")</f>
        <v>10</v>
      </c>
      <c r="F150" s="21">
        <f>COUNTIF('ERS Journal Articles FY09-FY15'!A:A,"*"&amp;D150&amp;"*")</f>
        <v>8</v>
      </c>
      <c r="G150" s="21">
        <f t="shared" si="15"/>
        <v>18</v>
      </c>
      <c r="H150" s="21">
        <f>COUNTIF('ERS publications'!$E:$E,A150)</f>
        <v>3</v>
      </c>
      <c r="I150" s="23">
        <f>COUNTIF('Staff Analysis'!A:A,'Count by Staff'!$B10)</f>
        <v>13</v>
      </c>
      <c r="J150" s="22">
        <f>COUNTIF('Staff Analysis'!B:B,"*"&amp;'Count by Staff'!B10&amp;"*")</f>
        <v>10</v>
      </c>
    </row>
    <row r="151" spans="1:10" ht="15.6" thickTop="1" thickBot="1" x14ac:dyDescent="0.35">
      <c r="A151" s="12" t="s">
        <v>1191</v>
      </c>
      <c r="B151" s="13" t="str">
        <f t="shared" si="12"/>
        <v>Olga Liefert</v>
      </c>
      <c r="C151" s="21" t="str">
        <f t="shared" si="16"/>
        <v>Liefert, O.</v>
      </c>
      <c r="D151" s="21" t="str">
        <f t="shared" si="17"/>
        <v>O. Liefert</v>
      </c>
      <c r="E151" s="21">
        <f>COUNTIF('ERS Journal Articles FY09-FY15'!A:A,"*"&amp;C151&amp;"*")</f>
        <v>0</v>
      </c>
      <c r="F151" s="21">
        <f>COUNTIF('ERS Journal Articles FY09-FY15'!A:A,"*"&amp;D151&amp;"*")</f>
        <v>2</v>
      </c>
      <c r="G151" s="21">
        <f t="shared" si="15"/>
        <v>2</v>
      </c>
      <c r="H151" s="21">
        <f>COUNTIF('ERS publications'!$E:$E,A151)</f>
        <v>1</v>
      </c>
      <c r="I151" s="23">
        <f>COUNTIF('Staff Analysis'!A:A,'Count by Staff'!$B112)</f>
        <v>0</v>
      </c>
      <c r="J151" s="22">
        <f>COUNTIF('Staff Analysis'!B:B,"*"&amp;'Count by Staff'!B112&amp;"*")</f>
        <v>0</v>
      </c>
    </row>
    <row r="152" spans="1:10" ht="15.6" thickTop="1" thickBot="1" x14ac:dyDescent="0.35">
      <c r="A152" s="14" t="s">
        <v>1283</v>
      </c>
      <c r="B152" s="13" t="str">
        <f t="shared" si="12"/>
        <v>Pamela Weaver</v>
      </c>
      <c r="C152" s="21" t="str">
        <f t="shared" si="16"/>
        <v>Weaver, P.</v>
      </c>
      <c r="D152" s="21" t="str">
        <f t="shared" si="17"/>
        <v>P. Weaver</v>
      </c>
      <c r="E152" s="21">
        <f>COUNTIF('ERS Journal Articles FY09-FY15'!A:A,"*"&amp;C152&amp;"*")</f>
        <v>0</v>
      </c>
      <c r="F152" s="21">
        <f>COUNTIF('ERS Journal Articles FY09-FY15'!A:A,"*"&amp;D152&amp;"*")</f>
        <v>0</v>
      </c>
      <c r="G152" s="21">
        <f t="shared" si="15"/>
        <v>0</v>
      </c>
      <c r="H152" s="21">
        <f>COUNTIF('ERS publications'!$E:$E,A152)</f>
        <v>0</v>
      </c>
      <c r="I152" s="23">
        <f>COUNTIF('Staff Analysis'!A:A,'Count by Staff'!$B205)</f>
        <v>2</v>
      </c>
      <c r="J152" s="22">
        <f>COUNTIF('Staff Analysis'!B:B,"*"&amp;'Count by Staff'!B205&amp;"*")</f>
        <v>6</v>
      </c>
    </row>
    <row r="153" spans="1:10" ht="15.6" thickTop="1" thickBot="1" x14ac:dyDescent="0.35">
      <c r="A153" s="14" t="s">
        <v>1112</v>
      </c>
      <c r="B153" s="13" t="str">
        <f t="shared" si="12"/>
        <v>Patrick Canning</v>
      </c>
      <c r="C153" s="21" t="str">
        <f t="shared" si="16"/>
        <v>Canning, P.</v>
      </c>
      <c r="D153" s="21" t="str">
        <f t="shared" si="17"/>
        <v>P. Canning</v>
      </c>
      <c r="E153" s="21">
        <f>COUNTIF('ERS Journal Articles FY09-FY15'!A:A,"*"&amp;C153&amp;"*")</f>
        <v>2</v>
      </c>
      <c r="F153" s="21">
        <f>COUNTIF('ERS Journal Articles FY09-FY15'!A:A,"*"&amp;D153&amp;"*")</f>
        <v>1</v>
      </c>
      <c r="G153" s="21">
        <f t="shared" si="15"/>
        <v>3</v>
      </c>
      <c r="H153" s="21">
        <f>COUNTIF('ERS publications'!$E:$E,A153)</f>
        <v>2</v>
      </c>
      <c r="I153" s="23">
        <f>COUNTIF('Staff Analysis'!A:A,'Count by Staff'!$B105)</f>
        <v>3</v>
      </c>
      <c r="J153" s="22">
        <f>COUNTIF('Staff Analysis'!B:B,"*"&amp;'Count by Staff'!B105&amp;"*")</f>
        <v>13</v>
      </c>
    </row>
    <row r="154" spans="1:10" ht="15.6" thickTop="1" thickBot="1" x14ac:dyDescent="0.35">
      <c r="A154" s="12" t="s">
        <v>1260</v>
      </c>
      <c r="B154" s="13" t="str">
        <f t="shared" si="12"/>
        <v>Patrick Sullivan</v>
      </c>
      <c r="C154" s="21" t="str">
        <f t="shared" si="16"/>
        <v>Sullivan, P.</v>
      </c>
      <c r="D154" s="21" t="str">
        <f t="shared" si="17"/>
        <v>P. Sullivan</v>
      </c>
      <c r="E154" s="21">
        <f>COUNTIF('ERS Journal Articles FY09-FY15'!A:A,"*"&amp;C154&amp;"*")</f>
        <v>0</v>
      </c>
      <c r="F154" s="21">
        <f>COUNTIF('ERS Journal Articles FY09-FY15'!A:A,"*"&amp;D154&amp;"*")</f>
        <v>1</v>
      </c>
      <c r="G154" s="21">
        <f t="shared" si="15"/>
        <v>1</v>
      </c>
      <c r="H154" s="21">
        <f>COUNTIF('ERS publications'!$E:$E,A154)</f>
        <v>0</v>
      </c>
      <c r="I154" s="23">
        <f>COUNTIF('Staff Analysis'!A:A,'Count by Staff'!$B124)</f>
        <v>8</v>
      </c>
      <c r="J154" s="22">
        <f>COUNTIF('Staff Analysis'!B:B,"*"&amp;'Count by Staff'!B124&amp;"*")</f>
        <v>19</v>
      </c>
    </row>
    <row r="155" spans="1:10" ht="15.6" thickTop="1" thickBot="1" x14ac:dyDescent="0.35">
      <c r="A155" s="12" t="s">
        <v>1161</v>
      </c>
      <c r="B155" s="13" t="str">
        <f t="shared" si="12"/>
        <v>Paul Heisey</v>
      </c>
      <c r="C155" s="21" t="str">
        <f t="shared" si="16"/>
        <v>Heisey, P.</v>
      </c>
      <c r="D155" s="21" t="str">
        <f t="shared" si="17"/>
        <v>P. Heisey</v>
      </c>
      <c r="E155" s="21">
        <f>COUNTIF('ERS Journal Articles FY09-FY15'!A:A,"*"&amp;C155&amp;"*")</f>
        <v>1</v>
      </c>
      <c r="F155" s="21">
        <f>COUNTIF('ERS Journal Articles FY09-FY15'!A:A,"*"&amp;D155&amp;"*")</f>
        <v>4</v>
      </c>
      <c r="G155" s="21">
        <f t="shared" si="15"/>
        <v>5</v>
      </c>
      <c r="H155" s="21">
        <f>COUNTIF('ERS publications'!$E:$E,A155)</f>
        <v>2</v>
      </c>
      <c r="I155" s="23">
        <f>COUNTIF('Staff Analysis'!A:A,'Count by Staff'!$B66)</f>
        <v>6</v>
      </c>
      <c r="J155" s="22">
        <f>COUNTIF('Staff Analysis'!B:B,"*"&amp;'Count by Staff'!B66&amp;"*")</f>
        <v>19</v>
      </c>
    </row>
    <row r="156" spans="1:10" ht="15.6" thickTop="1" thickBot="1" x14ac:dyDescent="0.35">
      <c r="A156" s="14" t="s">
        <v>1288</v>
      </c>
      <c r="B156" s="13" t="str">
        <f t="shared" si="12"/>
        <v>Paul Westcott</v>
      </c>
      <c r="C156" s="21" t="str">
        <f t="shared" si="16"/>
        <v>Westcott, P.</v>
      </c>
      <c r="D156" s="21" t="str">
        <f t="shared" si="17"/>
        <v>P. Westcott</v>
      </c>
      <c r="E156" s="21">
        <f>COUNTIF('ERS Journal Articles FY09-FY15'!A:A,"*"&amp;C156&amp;"*")</f>
        <v>0</v>
      </c>
      <c r="F156" s="21">
        <f>COUNTIF('ERS Journal Articles FY09-FY15'!A:A,"*"&amp;D156&amp;"*")</f>
        <v>1</v>
      </c>
      <c r="G156" s="21">
        <f t="shared" si="15"/>
        <v>1</v>
      </c>
      <c r="H156" s="21">
        <f>COUNTIF('ERS publications'!$E:$E,A156)</f>
        <v>3</v>
      </c>
      <c r="I156" s="23">
        <f>COUNTIF('Staff Analysis'!A:A,'Count by Staff'!$B129)</f>
        <v>1</v>
      </c>
      <c r="J156" s="22">
        <f>COUNTIF('Staff Analysis'!B:B,"*"&amp;'Count by Staff'!B129&amp;"*")</f>
        <v>19</v>
      </c>
    </row>
    <row r="157" spans="1:10" ht="15.6" thickTop="1" thickBot="1" x14ac:dyDescent="0.35">
      <c r="A157" s="14" t="s">
        <v>1100</v>
      </c>
      <c r="B157" s="13" t="str">
        <f t="shared" si="12"/>
        <v>Peter Bersani</v>
      </c>
      <c r="C157" s="21" t="str">
        <f t="shared" si="16"/>
        <v>Bersani, P.</v>
      </c>
      <c r="D157" s="21" t="str">
        <f t="shared" si="17"/>
        <v>P. Bersani</v>
      </c>
      <c r="E157" s="21">
        <f>COUNTIF('ERS Journal Articles FY09-FY15'!A:A,"*"&amp;C157&amp;"*")</f>
        <v>0</v>
      </c>
      <c r="F157" s="21">
        <f>COUNTIF('ERS Journal Articles FY09-FY15'!A:A,"*"&amp;D157&amp;"*")</f>
        <v>0</v>
      </c>
      <c r="G157" s="21">
        <f t="shared" si="15"/>
        <v>0</v>
      </c>
      <c r="H157" s="21">
        <f>COUNTIF('ERS publications'!$E:$E,A157)</f>
        <v>0</v>
      </c>
      <c r="I157" s="23">
        <f>COUNTIF('Staff Analysis'!A:A,'Count by Staff'!$B137)</f>
        <v>10</v>
      </c>
      <c r="J157" s="22">
        <f>COUNTIF('Staff Analysis'!B:B,"*"&amp;'Count by Staff'!B137&amp;"*")</f>
        <v>10</v>
      </c>
    </row>
    <row r="158" spans="1:10" ht="15.6" thickTop="1" thickBot="1" x14ac:dyDescent="0.35">
      <c r="A158" s="12" t="s">
        <v>1258</v>
      </c>
      <c r="B158" s="13" t="str">
        <f t="shared" si="12"/>
        <v>Peter Stenberg</v>
      </c>
      <c r="C158" s="21" t="str">
        <f t="shared" si="16"/>
        <v>Stenberg, P.</v>
      </c>
      <c r="D158" s="21" t="str">
        <f t="shared" si="17"/>
        <v>P. Stenberg</v>
      </c>
      <c r="E158" s="21">
        <f>COUNTIF('ERS Journal Articles FY09-FY15'!A:A,"*"&amp;C158&amp;"*")</f>
        <v>3</v>
      </c>
      <c r="F158" s="21">
        <f>COUNTIF('ERS Journal Articles FY09-FY15'!A:A,"*"&amp;D158&amp;"*")</f>
        <v>1</v>
      </c>
      <c r="G158" s="21">
        <f t="shared" si="15"/>
        <v>4</v>
      </c>
      <c r="H158" s="21">
        <f>COUNTIF('ERS publications'!$E:$E,A158)</f>
        <v>2</v>
      </c>
      <c r="I158" s="23">
        <f>COUNTIF('Staff Analysis'!A:A,'Count by Staff'!$B84)</f>
        <v>21</v>
      </c>
      <c r="J158" s="22">
        <f>COUNTIF('Staff Analysis'!B:B,"*"&amp;'Count by Staff'!B84&amp;"*")</f>
        <v>13</v>
      </c>
    </row>
    <row r="159" spans="1:10" ht="15.6" thickTop="1" thickBot="1" x14ac:dyDescent="0.35">
      <c r="A159" s="12" t="s">
        <v>1142</v>
      </c>
      <c r="B159" s="13" t="str">
        <f t="shared" si="12"/>
        <v>Peyton Ferrier</v>
      </c>
      <c r="C159" s="21" t="str">
        <f t="shared" si="16"/>
        <v>Ferrier, P.</v>
      </c>
      <c r="D159" s="21" t="str">
        <f t="shared" si="17"/>
        <v>P. Ferrier</v>
      </c>
      <c r="E159" s="21">
        <f>COUNTIF('ERS Journal Articles FY09-FY15'!A:A,"*"&amp;C159&amp;"*")</f>
        <v>14</v>
      </c>
      <c r="F159" s="21">
        <f>COUNTIF('ERS Journal Articles FY09-FY15'!A:A,"*"&amp;D159&amp;"*")</f>
        <v>0</v>
      </c>
      <c r="G159" s="21">
        <f t="shared" si="15"/>
        <v>14</v>
      </c>
      <c r="H159" s="21">
        <f>COUNTIF('ERS publications'!$E:$E,A159)</f>
        <v>2</v>
      </c>
      <c r="I159" s="23">
        <f>COUNTIF('Staff Analysis'!A:A,'Count by Staff'!$B16)</f>
        <v>49</v>
      </c>
      <c r="J159" s="22">
        <f>COUNTIF('Staff Analysis'!B:B,"*"&amp;'Count by Staff'!B16&amp;"*")</f>
        <v>21</v>
      </c>
    </row>
    <row r="160" spans="1:10" ht="15.6" thickTop="1" thickBot="1" x14ac:dyDescent="0.35">
      <c r="A160" s="12" t="s">
        <v>1285</v>
      </c>
      <c r="B160" s="13" t="str">
        <f t="shared" si="12"/>
        <v>Pheny Weidman</v>
      </c>
      <c r="C160" s="21" t="str">
        <f t="shared" si="16"/>
        <v>Weidman, P.</v>
      </c>
      <c r="D160" s="21" t="str">
        <f t="shared" si="17"/>
        <v>P. Weidman</v>
      </c>
      <c r="E160" s="21">
        <f>COUNTIF('ERS Journal Articles FY09-FY15'!A:A,"*"&amp;C160&amp;"*")</f>
        <v>0</v>
      </c>
      <c r="F160" s="21">
        <f>COUNTIF('ERS Journal Articles FY09-FY15'!A:A,"*"&amp;D160&amp;"*")</f>
        <v>0</v>
      </c>
      <c r="G160" s="21">
        <f t="shared" si="15"/>
        <v>0</v>
      </c>
      <c r="H160" s="21">
        <f>COUNTIF('ERS publications'!$E:$E,A160)</f>
        <v>0</v>
      </c>
      <c r="I160" s="23">
        <f>COUNTIF('Staff Analysis'!A:A,'Count by Staff'!$B206)</f>
        <v>4</v>
      </c>
      <c r="J160" s="22">
        <f>COUNTIF('Staff Analysis'!B:B,"*"&amp;'Count by Staff'!B206&amp;"*")</f>
        <v>9</v>
      </c>
    </row>
    <row r="161" spans="1:10" ht="15.6" thickTop="1" thickBot="1" x14ac:dyDescent="0.35">
      <c r="A161" s="12" t="s">
        <v>1107</v>
      </c>
      <c r="B161" s="13" t="str">
        <f t="shared" si="12"/>
        <v>Rachael Brown</v>
      </c>
      <c r="C161" s="21" t="str">
        <f t="shared" si="16"/>
        <v>Brown, R.</v>
      </c>
      <c r="D161" s="21" t="str">
        <f t="shared" si="17"/>
        <v>R. Brown</v>
      </c>
      <c r="E161" s="21">
        <f>COUNTIF('ERS Journal Articles FY09-FY15'!A:A,"*"&amp;C161&amp;"*")</f>
        <v>0</v>
      </c>
      <c r="F161" s="21">
        <f>COUNTIF('ERS Journal Articles FY09-FY15'!A:A,"*"&amp;D161&amp;"*")</f>
        <v>0</v>
      </c>
      <c r="G161" s="21">
        <f t="shared" si="15"/>
        <v>0</v>
      </c>
      <c r="H161" s="21">
        <f>COUNTIF('ERS publications'!$E:$E,A161)</f>
        <v>0</v>
      </c>
      <c r="I161" s="23">
        <f>COUNTIF('Staff Analysis'!A:A,'Count by Staff'!$B142)</f>
        <v>0</v>
      </c>
      <c r="J161" s="22">
        <f>COUNTIF('Staff Analysis'!B:B,"*"&amp;'Count by Staff'!B142&amp;"*")</f>
        <v>0</v>
      </c>
    </row>
    <row r="162" spans="1:10" ht="15.6" thickTop="1" thickBot="1" x14ac:dyDescent="0.35">
      <c r="A162" s="12" t="s">
        <v>1253</v>
      </c>
      <c r="B162" s="13" t="str">
        <f t="shared" si="12"/>
        <v>Ralph Seeley</v>
      </c>
      <c r="C162" s="21" t="str">
        <f t="shared" si="16"/>
        <v>Seeley, R.</v>
      </c>
      <c r="D162" s="21" t="str">
        <f t="shared" si="17"/>
        <v>R. Seeley</v>
      </c>
      <c r="E162" s="21">
        <f>COUNTIF('ERS Journal Articles FY09-FY15'!A:A,"*"&amp;C162&amp;"*")</f>
        <v>0</v>
      </c>
      <c r="F162" s="21">
        <f>COUNTIF('ERS Journal Articles FY09-FY15'!A:A,"*"&amp;D162&amp;"*")</f>
        <v>0</v>
      </c>
      <c r="G162" s="21">
        <f t="shared" si="15"/>
        <v>0</v>
      </c>
      <c r="H162" s="21">
        <f>COUNTIF('ERS publications'!$E:$E,A162)</f>
        <v>0</v>
      </c>
      <c r="I162" s="23">
        <f>COUNTIF('Staff Analysis'!A:A,'Count by Staff'!$B194)</f>
        <v>4</v>
      </c>
      <c r="J162" s="22">
        <f>COUNTIF('Staff Analysis'!B:B,"*"&amp;'Count by Staff'!B194&amp;"*")</f>
        <v>16</v>
      </c>
    </row>
    <row r="163" spans="1:10" ht="15.6" thickTop="1" thickBot="1" x14ac:dyDescent="0.35">
      <c r="A163" s="12" t="s">
        <v>1096</v>
      </c>
      <c r="B163" s="13" t="str">
        <f t="shared" si="12"/>
        <v>Richard Barton</v>
      </c>
      <c r="C163" s="21" t="str">
        <f t="shared" si="16"/>
        <v>Barton, R.</v>
      </c>
      <c r="D163" s="21" t="str">
        <f t="shared" si="17"/>
        <v>R. Barton</v>
      </c>
      <c r="E163" s="21">
        <f>COUNTIF('ERS Journal Articles FY09-FY15'!A:A,"*"&amp;C163&amp;"*")</f>
        <v>0</v>
      </c>
      <c r="F163" s="21">
        <f>COUNTIF('ERS Journal Articles FY09-FY15'!A:A,"*"&amp;D163&amp;"*")</f>
        <v>0</v>
      </c>
      <c r="G163" s="21">
        <f t="shared" si="15"/>
        <v>0</v>
      </c>
      <c r="H163" s="21">
        <f>COUNTIF('ERS publications'!$E:$E,A163)</f>
        <v>0</v>
      </c>
      <c r="I163" s="23">
        <f>COUNTIF('Staff Analysis'!A:A,'Count by Staff'!$B134)</f>
        <v>3</v>
      </c>
      <c r="J163" s="22">
        <f>COUNTIF('Staff Analysis'!B:B,"*"&amp;'Count by Staff'!B134&amp;"*")</f>
        <v>7</v>
      </c>
    </row>
    <row r="164" spans="1:10" ht="15.6" thickTop="1" thickBot="1" x14ac:dyDescent="0.35">
      <c r="A164" s="14" t="s">
        <v>1222</v>
      </c>
      <c r="B164" s="13" t="str">
        <f t="shared" si="12"/>
        <v>Richard Nehring</v>
      </c>
      <c r="C164" s="21" t="str">
        <f t="shared" si="16"/>
        <v>Nehring, R.</v>
      </c>
      <c r="D164" s="21" t="str">
        <f t="shared" si="17"/>
        <v>R. Nehring</v>
      </c>
      <c r="E164" s="21">
        <f>COUNTIF('ERS Journal Articles FY09-FY15'!A:A,"*"&amp;C164&amp;"*")</f>
        <v>7</v>
      </c>
      <c r="F164" s="21">
        <f>COUNTIF('ERS Journal Articles FY09-FY15'!A:A,"*"&amp;D164&amp;"*")</f>
        <v>10</v>
      </c>
      <c r="G164" s="21">
        <f t="shared" si="15"/>
        <v>17</v>
      </c>
      <c r="H164" s="21">
        <f>COUNTIF('ERS publications'!$E:$E,A164)</f>
        <v>0</v>
      </c>
      <c r="I164" s="23">
        <f>COUNTIF('Staff Analysis'!A:A,'Count by Staff'!$B13)</f>
        <v>1</v>
      </c>
      <c r="J164" s="22">
        <f>COUNTIF('Staff Analysis'!B:B,"*"&amp;'Count by Staff'!B13&amp;"*")</f>
        <v>7</v>
      </c>
    </row>
    <row r="165" spans="1:10" ht="15.6" thickTop="1" thickBot="1" x14ac:dyDescent="0.35">
      <c r="A165" s="14" t="s">
        <v>1278</v>
      </c>
      <c r="B165" s="13" t="str">
        <f t="shared" si="12"/>
        <v>Richard Volpe</v>
      </c>
      <c r="C165" s="21" t="str">
        <f t="shared" si="16"/>
        <v>Volpe, R.</v>
      </c>
      <c r="D165" s="21" t="str">
        <f t="shared" si="17"/>
        <v>R. Volpe</v>
      </c>
      <c r="E165" s="21">
        <f>COUNTIF('ERS Journal Articles FY09-FY15'!A:A,"*"&amp;C165&amp;"*")</f>
        <v>9</v>
      </c>
      <c r="F165" s="21">
        <f>COUNTIF('ERS Journal Articles FY09-FY15'!A:A,"*"&amp;D165&amp;"*")</f>
        <v>0</v>
      </c>
      <c r="G165" s="21">
        <f t="shared" si="15"/>
        <v>9</v>
      </c>
      <c r="H165" s="21">
        <f>COUNTIF('ERS publications'!$E:$E,A165)</f>
        <v>3</v>
      </c>
      <c r="I165" s="23">
        <f>COUNTIF('Staff Analysis'!A:A,'Count by Staff'!$B47)</f>
        <v>0</v>
      </c>
      <c r="J165" s="22">
        <f>COUNTIF('Staff Analysis'!B:B,"*"&amp;'Count by Staff'!B47&amp;"*")</f>
        <v>5</v>
      </c>
    </row>
    <row r="166" spans="1:10" ht="15.6" thickTop="1" thickBot="1" x14ac:dyDescent="0.35">
      <c r="A166" s="14" t="s">
        <v>1132</v>
      </c>
      <c r="B166" s="13" t="str">
        <f t="shared" si="12"/>
        <v>Robert Dubman</v>
      </c>
      <c r="C166" s="21" t="str">
        <f t="shared" si="16"/>
        <v>Dubman, R.</v>
      </c>
      <c r="D166" s="21" t="str">
        <f t="shared" si="17"/>
        <v>R. Dubman</v>
      </c>
      <c r="E166" s="21">
        <f>COUNTIF('ERS Journal Articles FY09-FY15'!A:A,"*"&amp;C166&amp;"*")</f>
        <v>0</v>
      </c>
      <c r="F166" s="21">
        <f>COUNTIF('ERS Journal Articles FY09-FY15'!A:A,"*"&amp;D166&amp;"*")</f>
        <v>0</v>
      </c>
      <c r="G166" s="21">
        <f t="shared" si="15"/>
        <v>0</v>
      </c>
      <c r="H166" s="21">
        <f>COUNTIF('ERS publications'!$E:$E,A166)</f>
        <v>0</v>
      </c>
      <c r="I166" s="23">
        <f>COUNTIF('Staff Analysis'!A:A,'Count by Staff'!$B155)</f>
        <v>14</v>
      </c>
      <c r="J166" s="22">
        <f>COUNTIF('Staff Analysis'!B:B,"*"&amp;'Count by Staff'!B155&amp;"*")</f>
        <v>31</v>
      </c>
    </row>
    <row r="167" spans="1:10" ht="15.6" thickTop="1" thickBot="1" x14ac:dyDescent="0.35">
      <c r="A167" s="14" t="s">
        <v>1147</v>
      </c>
      <c r="B167" s="13" t="str">
        <f t="shared" si="12"/>
        <v>Robert Gibbs</v>
      </c>
      <c r="C167" s="21" t="str">
        <f t="shared" si="16"/>
        <v>Gibbs, R.</v>
      </c>
      <c r="D167" s="21" t="str">
        <f t="shared" si="17"/>
        <v>R. Gibbs</v>
      </c>
      <c r="E167" s="21">
        <f>COUNTIF('ERS Journal Articles FY09-FY15'!A:A,"*"&amp;C167&amp;"*")</f>
        <v>0</v>
      </c>
      <c r="F167" s="21">
        <f>COUNTIF('ERS Journal Articles FY09-FY15'!A:A,"*"&amp;D167&amp;"*")</f>
        <v>0</v>
      </c>
      <c r="G167" s="21">
        <f t="shared" si="15"/>
        <v>0</v>
      </c>
      <c r="H167" s="21">
        <f>COUNTIF('ERS publications'!$E:$E,A167)</f>
        <v>0</v>
      </c>
      <c r="I167" s="23">
        <f>COUNTIF('Staff Analysis'!A:A,'Count by Staff'!$B159)</f>
        <v>2</v>
      </c>
      <c r="J167" s="22">
        <f>COUNTIF('Staff Analysis'!B:B,"*"&amp;'Count by Staff'!B159&amp;"*")</f>
        <v>7</v>
      </c>
    </row>
    <row r="168" spans="1:10" ht="15.6" thickTop="1" thickBot="1" x14ac:dyDescent="0.35">
      <c r="A168" s="12" t="s">
        <v>1169</v>
      </c>
      <c r="B168" s="13" t="str">
        <f t="shared" si="12"/>
        <v>Robert Hoppe</v>
      </c>
      <c r="C168" s="21" t="str">
        <f t="shared" si="16"/>
        <v>Hoppe, R.</v>
      </c>
      <c r="D168" s="21" t="str">
        <f t="shared" si="17"/>
        <v>R. Hoppe</v>
      </c>
      <c r="E168" s="21">
        <f>COUNTIF('ERS Journal Articles FY09-FY15'!A:A,"*"&amp;C168&amp;"*")</f>
        <v>0</v>
      </c>
      <c r="F168" s="21">
        <f>COUNTIF('ERS Journal Articles FY09-FY15'!A:A,"*"&amp;D168&amp;"*")</f>
        <v>0</v>
      </c>
      <c r="G168" s="21">
        <f t="shared" si="15"/>
        <v>0</v>
      </c>
      <c r="H168" s="21">
        <f>COUNTIF('ERS publications'!$E:$E,A168)</f>
        <v>0</v>
      </c>
      <c r="I168" s="23">
        <f>COUNTIF('Staff Analysis'!A:A,'Count by Staff'!$B166)</f>
        <v>6</v>
      </c>
      <c r="J168" s="22">
        <f>COUNTIF('Staff Analysis'!B:B,"*"&amp;'Count by Staff'!B166&amp;"*")</f>
        <v>0</v>
      </c>
    </row>
    <row r="169" spans="1:10" ht="15.6" thickTop="1" thickBot="1" x14ac:dyDescent="0.35">
      <c r="A169" s="12" t="s">
        <v>1217</v>
      </c>
      <c r="B169" s="13" t="str">
        <f t="shared" si="12"/>
        <v>Roberto Mosheim</v>
      </c>
      <c r="C169" s="21" t="str">
        <f t="shared" si="16"/>
        <v>Mosheim, R.</v>
      </c>
      <c r="D169" s="21" t="str">
        <f t="shared" si="17"/>
        <v>R. Mosheim</v>
      </c>
      <c r="E169" s="21">
        <f>COUNTIF('ERS Journal Articles FY09-FY15'!A:A,"*"&amp;C169&amp;"*")</f>
        <v>5</v>
      </c>
      <c r="F169" s="21">
        <f>COUNTIF('ERS Journal Articles FY09-FY15'!A:A,"*"&amp;D169&amp;"*")</f>
        <v>2</v>
      </c>
      <c r="G169" s="21">
        <f t="shared" si="15"/>
        <v>7</v>
      </c>
      <c r="H169" s="21">
        <f>COUNTIF('ERS publications'!$E:$E,A169)</f>
        <v>1</v>
      </c>
      <c r="I169" s="23">
        <f>COUNTIF('Staff Analysis'!A:A,'Count by Staff'!$B96)</f>
        <v>7</v>
      </c>
      <c r="J169" s="22">
        <f>COUNTIF('Staff Analysis'!B:B,"*"&amp;'Count by Staff'!B96&amp;"*")</f>
        <v>13</v>
      </c>
    </row>
    <row r="170" spans="1:10" ht="15.6" thickTop="1" thickBot="1" x14ac:dyDescent="0.35">
      <c r="A170" s="14" t="s">
        <v>1117</v>
      </c>
      <c r="B170" s="13" t="str">
        <f t="shared" si="12"/>
        <v>Roger Claassen</v>
      </c>
      <c r="C170" s="21" t="str">
        <f t="shared" si="16"/>
        <v>Claassen, R.</v>
      </c>
      <c r="D170" s="21" t="str">
        <f t="shared" si="17"/>
        <v>R. Claassen</v>
      </c>
      <c r="E170" s="21">
        <f>COUNTIF('ERS Journal Articles FY09-FY15'!A:A,"*"&amp;C170&amp;"*")</f>
        <v>6</v>
      </c>
      <c r="F170" s="21">
        <f>COUNTIF('ERS Journal Articles FY09-FY15'!A:A,"*"&amp;D170&amp;"*")</f>
        <v>2</v>
      </c>
      <c r="G170" s="21">
        <f t="shared" si="15"/>
        <v>8</v>
      </c>
      <c r="H170" s="21">
        <f>COUNTIF('ERS publications'!$E:$E,A170)</f>
        <v>0</v>
      </c>
      <c r="I170" s="23">
        <f>COUNTIF('Staff Analysis'!A:A,'Count by Staff'!$B33)</f>
        <v>2</v>
      </c>
      <c r="J170" s="22">
        <f>COUNTIF('Staff Analysis'!B:B,"*"&amp;'Count by Staff'!B33&amp;"*")</f>
        <v>3</v>
      </c>
    </row>
    <row r="171" spans="1:10" ht="15.6" thickTop="1" thickBot="1" x14ac:dyDescent="0.35">
      <c r="A171" s="14" t="s">
        <v>1170</v>
      </c>
      <c r="B171" s="13" t="str">
        <f t="shared" si="12"/>
        <v>Roger Hoskin</v>
      </c>
      <c r="C171" s="21" t="str">
        <f t="shared" si="16"/>
        <v>Hoskin, R.</v>
      </c>
      <c r="D171" s="21" t="str">
        <f t="shared" si="17"/>
        <v>R. Hoskin</v>
      </c>
      <c r="E171" s="21">
        <f>COUNTIF('ERS Journal Articles FY09-FY15'!A:A,"*"&amp;C171&amp;"*")</f>
        <v>0</v>
      </c>
      <c r="F171" s="21">
        <f>COUNTIF('ERS Journal Articles FY09-FY15'!A:A,"*"&amp;D171&amp;"*")</f>
        <v>0</v>
      </c>
      <c r="G171" s="21">
        <f t="shared" si="15"/>
        <v>0</v>
      </c>
      <c r="H171" s="21">
        <f>COUNTIF('ERS publications'!$E:$E,A171)</f>
        <v>0</v>
      </c>
      <c r="I171" s="23">
        <f>COUNTIF('Staff Analysis'!A:A,'Count by Staff'!$B167)</f>
        <v>41</v>
      </c>
      <c r="J171" s="22">
        <f>COUNTIF('Staff Analysis'!B:B,"*"&amp;'Count by Staff'!B167&amp;"*")</f>
        <v>35</v>
      </c>
    </row>
    <row r="172" spans="1:10" ht="15.6" thickTop="1" thickBot="1" x14ac:dyDescent="0.35">
      <c r="A172" s="12" t="s">
        <v>1101</v>
      </c>
      <c r="B172" s="13" t="str">
        <f t="shared" si="12"/>
        <v>Ron Bianchi</v>
      </c>
      <c r="C172" s="21" t="str">
        <f t="shared" si="16"/>
        <v>Bianchi, R.</v>
      </c>
      <c r="D172" s="21" t="str">
        <f t="shared" si="17"/>
        <v>R. Bianchi</v>
      </c>
      <c r="E172" s="21">
        <f>COUNTIF('ERS Journal Articles FY09-FY15'!A:A,"*"&amp;C172&amp;"*")</f>
        <v>0</v>
      </c>
      <c r="F172" s="21">
        <f>COUNTIF('ERS Journal Articles FY09-FY15'!A:A,"*"&amp;D172&amp;"*")</f>
        <v>0</v>
      </c>
      <c r="G172" s="21">
        <f t="shared" si="15"/>
        <v>0</v>
      </c>
      <c r="H172" s="21">
        <f>COUNTIF('ERS publications'!$E:$E,A172)</f>
        <v>0</v>
      </c>
      <c r="I172" s="23">
        <f>COUNTIF('Staff Analysis'!A:A,'Count by Staff'!$B138)</f>
        <v>4</v>
      </c>
      <c r="J172" s="22">
        <f>COUNTIF('Staff Analysis'!B:B,"*"&amp;'Count by Staff'!B138&amp;"*")</f>
        <v>3</v>
      </c>
    </row>
    <row r="173" spans="1:10" ht="15.6" thickTop="1" thickBot="1" x14ac:dyDescent="0.35">
      <c r="A173" s="14" t="s">
        <v>1134</v>
      </c>
      <c r="B173" s="13" t="str">
        <f t="shared" si="12"/>
        <v>Ron Durst</v>
      </c>
      <c r="C173" s="21" t="str">
        <f t="shared" si="16"/>
        <v>Durst, R.</v>
      </c>
      <c r="D173" s="21" t="str">
        <f t="shared" si="17"/>
        <v>R. Durst</v>
      </c>
      <c r="E173" s="21">
        <f>COUNTIF('ERS Journal Articles FY09-FY15'!A:A,"*"&amp;C173&amp;"*")</f>
        <v>2</v>
      </c>
      <c r="F173" s="21">
        <f>COUNTIF('ERS Journal Articles FY09-FY15'!A:A,"*"&amp;D173&amp;"*")</f>
        <v>2</v>
      </c>
      <c r="G173" s="21">
        <f t="shared" si="15"/>
        <v>4</v>
      </c>
      <c r="H173" s="21">
        <f>COUNTIF('ERS publications'!$E:$E,A173)</f>
        <v>2</v>
      </c>
      <c r="I173" s="23">
        <f>COUNTIF('Staff Analysis'!A:A,'Count by Staff'!$B75)</f>
        <v>0</v>
      </c>
      <c r="J173" s="22">
        <f>COUNTIF('Staff Analysis'!B:B,"*"&amp;'Count by Staff'!B75&amp;"*")</f>
        <v>2</v>
      </c>
    </row>
    <row r="174" spans="1:10" ht="15.6" thickTop="1" thickBot="1" x14ac:dyDescent="0.35">
      <c r="A174" s="14" t="s">
        <v>1248</v>
      </c>
      <c r="B174" s="13" t="str">
        <f t="shared" si="12"/>
        <v>Ron Sands</v>
      </c>
      <c r="C174" s="21" t="str">
        <f t="shared" si="16"/>
        <v>Sands, R.</v>
      </c>
      <c r="D174" s="21" t="str">
        <f t="shared" si="17"/>
        <v>R. Sands</v>
      </c>
      <c r="E174" s="21">
        <f>COUNTIF('ERS Journal Articles FY09-FY15'!A:A,"*"&amp;C174&amp;"*")</f>
        <v>3</v>
      </c>
      <c r="F174" s="21">
        <f>COUNTIF('ERS Journal Articles FY09-FY15'!A:A,"*"&amp;D174&amp;"*")</f>
        <v>15</v>
      </c>
      <c r="G174" s="21">
        <f t="shared" si="15"/>
        <v>18</v>
      </c>
      <c r="H174" s="21">
        <f>COUNTIF('ERS publications'!$E:$E,A174)</f>
        <v>0</v>
      </c>
      <c r="I174" s="23">
        <f>COUNTIF('Staff Analysis'!A:A,'Count by Staff'!$B11)</f>
        <v>4</v>
      </c>
      <c r="J174" s="22">
        <f>COUNTIF('Staff Analysis'!B:B,"*"&amp;'Count by Staff'!B11&amp;"*")</f>
        <v>9</v>
      </c>
    </row>
    <row r="175" spans="1:10" ht="15.6" thickTop="1" thickBot="1" x14ac:dyDescent="0.35">
      <c r="A175" s="14" t="s">
        <v>1271</v>
      </c>
      <c r="B175" s="13" t="str">
        <f t="shared" si="12"/>
        <v>Ronald Trostle</v>
      </c>
      <c r="C175" s="21" t="str">
        <f t="shared" ref="C175:C207" si="18">MID(A175,1,FIND(" ",A175)+1)&amp;"."</f>
        <v>Trostle, R.</v>
      </c>
      <c r="D175" s="21" t="str">
        <f t="shared" ref="D175:D206" si="19">MID(C175&amp;" "&amp;C175,FIND(" ",C175)+1,LEN(C175)-1)</f>
        <v>R. Trostle</v>
      </c>
      <c r="E175" s="21">
        <f>COUNTIF('ERS Journal Articles FY09-FY15'!A:A,"*"&amp;C175&amp;"*")</f>
        <v>0</v>
      </c>
      <c r="F175" s="21">
        <f>COUNTIF('ERS Journal Articles FY09-FY15'!A:A,"*"&amp;D175&amp;"*")</f>
        <v>0</v>
      </c>
      <c r="G175" s="21">
        <f t="shared" si="15"/>
        <v>0</v>
      </c>
      <c r="H175" s="21">
        <f>COUNTIF('ERS publications'!$E:$E,A175)</f>
        <v>0</v>
      </c>
      <c r="I175" s="23">
        <f>COUNTIF('Staff Analysis'!A:A,'Count by Staff'!$B199)</f>
        <v>0</v>
      </c>
      <c r="J175" s="22">
        <f>COUNTIF('Staff Analysis'!B:B,"*"&amp;'Count by Staff'!B199&amp;"*")</f>
        <v>1</v>
      </c>
    </row>
    <row r="176" spans="1:10" ht="15.6" thickTop="1" thickBot="1" x14ac:dyDescent="0.35">
      <c r="A176" s="12" t="s">
        <v>1186</v>
      </c>
      <c r="B176" s="13" t="str">
        <f t="shared" si="12"/>
        <v>Ryan Kuhns</v>
      </c>
      <c r="C176" s="21" t="str">
        <f t="shared" si="18"/>
        <v>Kuhns, R.</v>
      </c>
      <c r="D176" s="21" t="str">
        <f t="shared" si="19"/>
        <v>R. Kuhns</v>
      </c>
      <c r="E176" s="21">
        <f>COUNTIF('ERS Journal Articles FY09-FY15'!A:A,"*"&amp;C176&amp;"*")</f>
        <v>0</v>
      </c>
      <c r="F176" s="21">
        <f>COUNTIF('ERS Journal Articles FY09-FY15'!A:A,"*"&amp;D176&amp;"*")</f>
        <v>0</v>
      </c>
      <c r="G176" s="21">
        <f t="shared" si="15"/>
        <v>0</v>
      </c>
      <c r="H176" s="21">
        <f>COUNTIF('ERS publications'!$E:$E,A176)</f>
        <v>0</v>
      </c>
      <c r="I176" s="23">
        <f>COUNTIF('Staff Analysis'!A:A,'Count by Staff'!$B174)</f>
        <v>2</v>
      </c>
      <c r="J176" s="22">
        <f>COUNTIF('Staff Analysis'!B:B,"*"&amp;'Count by Staff'!B174&amp;"*")</f>
        <v>20</v>
      </c>
    </row>
    <row r="177" spans="1:10" ht="15.6" thickTop="1" thickBot="1" x14ac:dyDescent="0.35">
      <c r="A177" s="12" t="s">
        <v>1090</v>
      </c>
      <c r="B177" s="13" t="str">
        <f t="shared" si="12"/>
        <v>Sahar Angadjivand</v>
      </c>
      <c r="C177" s="21" t="str">
        <f t="shared" si="18"/>
        <v>Angadjivand, S.</v>
      </c>
      <c r="D177" s="21" t="str">
        <f t="shared" si="19"/>
        <v>S. Angadjivand</v>
      </c>
      <c r="E177" s="21">
        <f>COUNTIF('ERS Journal Articles FY09-FY15'!A:A,"*"&amp;C177&amp;"*")</f>
        <v>0</v>
      </c>
      <c r="F177" s="21">
        <f>COUNTIF('ERS Journal Articles FY09-FY15'!A:A,"*"&amp;D177&amp;"*")</f>
        <v>0</v>
      </c>
      <c r="G177" s="21">
        <f t="shared" si="15"/>
        <v>0</v>
      </c>
      <c r="H177" s="21">
        <f>COUNTIF('ERS publications'!$E:$E,A177)</f>
        <v>0</v>
      </c>
      <c r="I177" s="23">
        <f>COUNTIF('Staff Analysis'!A:A,'Count by Staff'!$B132)</f>
        <v>11</v>
      </c>
      <c r="J177" s="22">
        <f>COUNTIF('Staff Analysis'!B:B,"*"&amp;'Count by Staff'!B132&amp;"*")</f>
        <v>49</v>
      </c>
    </row>
    <row r="178" spans="1:10" ht="15.6" thickTop="1" thickBot="1" x14ac:dyDescent="0.35">
      <c r="A178" s="14" t="s">
        <v>1168</v>
      </c>
      <c r="B178" s="13" t="str">
        <f t="shared" si="12"/>
        <v>Sandra Hoffmann</v>
      </c>
      <c r="C178" s="21" t="str">
        <f t="shared" si="18"/>
        <v>Hoffmann, S.</v>
      </c>
      <c r="D178" s="21" t="str">
        <f t="shared" si="19"/>
        <v>S. Hoffmann</v>
      </c>
      <c r="E178" s="21">
        <f>COUNTIF('ERS Journal Articles FY09-FY15'!A:A,"*"&amp;C178&amp;"*")</f>
        <v>6</v>
      </c>
      <c r="F178" s="21">
        <f>COUNTIF('ERS Journal Articles FY09-FY15'!A:A,"*"&amp;D178&amp;"*")</f>
        <v>1</v>
      </c>
      <c r="G178" s="21">
        <f t="shared" si="15"/>
        <v>7</v>
      </c>
      <c r="H178" s="21">
        <f>COUNTIF('ERS publications'!$E:$E,A178)</f>
        <v>1</v>
      </c>
      <c r="I178" s="23">
        <f>COUNTIF('Staff Analysis'!A:A,'Count by Staff'!$B37)</f>
        <v>0</v>
      </c>
      <c r="J178" s="22">
        <f>COUNTIF('Staff Analysis'!B:B,"*"&amp;'Count by Staff'!B37&amp;"*")</f>
        <v>0</v>
      </c>
    </row>
    <row r="179" spans="1:10" ht="15.6" thickTop="1" thickBot="1" x14ac:dyDescent="0.35">
      <c r="A179" s="12" t="s">
        <v>1195</v>
      </c>
      <c r="B179" s="13" t="str">
        <f t="shared" si="12"/>
        <v>Sarah Low</v>
      </c>
      <c r="C179" s="21" t="str">
        <f t="shared" si="18"/>
        <v>Low, S.</v>
      </c>
      <c r="D179" s="21" t="str">
        <f t="shared" si="19"/>
        <v>S. Low</v>
      </c>
      <c r="E179" s="21">
        <f>COUNTIF('ERS Journal Articles FY09-FY15'!A:A,"*"&amp;C179&amp;"*")</f>
        <v>3</v>
      </c>
      <c r="F179" s="21">
        <f>COUNTIF('ERS Journal Articles FY09-FY15'!A:A,"*"&amp;D179&amp;"*")</f>
        <v>4</v>
      </c>
      <c r="G179" s="21">
        <f t="shared" si="15"/>
        <v>7</v>
      </c>
      <c r="H179" s="21">
        <f>COUNTIF('ERS publications'!$E:$E,A179)</f>
        <v>2</v>
      </c>
      <c r="I179" s="23">
        <f>COUNTIF('Staff Analysis'!A:A,'Count by Staff'!$B40)</f>
        <v>3</v>
      </c>
      <c r="J179" s="22">
        <f>COUNTIF('Staff Analysis'!B:B,"*"&amp;'Count by Staff'!B40&amp;"*")</f>
        <v>13</v>
      </c>
    </row>
    <row r="180" spans="1:10" ht="15.6" thickTop="1" thickBot="1" x14ac:dyDescent="0.35">
      <c r="A180" s="12" t="s">
        <v>1201</v>
      </c>
      <c r="B180" s="13" t="str">
        <f t="shared" si="12"/>
        <v>Scott Malcolm</v>
      </c>
      <c r="C180" s="21" t="str">
        <f t="shared" si="18"/>
        <v>Malcolm, S.</v>
      </c>
      <c r="D180" s="21" t="str">
        <f t="shared" si="19"/>
        <v>S. Malcolm</v>
      </c>
      <c r="E180" s="21">
        <f>COUNTIF('ERS Journal Articles FY09-FY15'!A:A,"*"&amp;C180&amp;"*")</f>
        <v>0</v>
      </c>
      <c r="F180" s="21">
        <f>COUNTIF('ERS Journal Articles FY09-FY15'!A:A,"*"&amp;D180&amp;"*")</f>
        <v>0</v>
      </c>
      <c r="G180" s="21">
        <f t="shared" si="15"/>
        <v>0</v>
      </c>
      <c r="H180" s="21">
        <f>COUNTIF('ERS publications'!$E:$E,A180)</f>
        <v>2</v>
      </c>
      <c r="I180" s="23">
        <f>COUNTIF('Staff Analysis'!A:A,'Count by Staff'!$B180)</f>
        <v>0</v>
      </c>
      <c r="J180" s="22">
        <f>COUNTIF('Staff Analysis'!B:B,"*"&amp;'Count by Staff'!B180&amp;"*")</f>
        <v>22</v>
      </c>
    </row>
    <row r="181" spans="1:10" ht="15.6" thickTop="1" thickBot="1" x14ac:dyDescent="0.35">
      <c r="A181" s="14" t="s">
        <v>1263</v>
      </c>
      <c r="B181" s="13" t="str">
        <f t="shared" si="12"/>
        <v>Sharad Tandon</v>
      </c>
      <c r="C181" s="21" t="str">
        <f t="shared" si="18"/>
        <v>Tandon, S.</v>
      </c>
      <c r="D181" s="21" t="str">
        <f t="shared" si="19"/>
        <v>S. Tandon</v>
      </c>
      <c r="E181" s="21">
        <f>COUNTIF('ERS Journal Articles FY09-FY15'!A:A,"*"&amp;C181&amp;"*")</f>
        <v>6</v>
      </c>
      <c r="F181" s="21">
        <f>COUNTIF('ERS Journal Articles FY09-FY15'!A:A,"*"&amp;D181&amp;"*")</f>
        <v>0</v>
      </c>
      <c r="G181" s="21">
        <f t="shared" si="15"/>
        <v>6</v>
      </c>
      <c r="H181" s="21">
        <f>COUNTIF('ERS publications'!$E:$E,A181)</f>
        <v>3</v>
      </c>
      <c r="I181" s="23">
        <f>COUNTIF('Staff Analysis'!A:A,'Count by Staff'!$B59)</f>
        <v>5</v>
      </c>
      <c r="J181" s="22">
        <f>COUNTIF('Staff Analysis'!B:B,"*"&amp;'Count by Staff'!B59&amp;"*")</f>
        <v>12</v>
      </c>
    </row>
    <row r="182" spans="1:10" ht="15.6" thickTop="1" thickBot="1" x14ac:dyDescent="0.35">
      <c r="A182" s="12" t="s">
        <v>1091</v>
      </c>
      <c r="B182" s="13" t="str">
        <f t="shared" si="12"/>
        <v>Shawn Arita</v>
      </c>
      <c r="C182" s="21" t="str">
        <f t="shared" si="18"/>
        <v>Arita, S.</v>
      </c>
      <c r="D182" s="21" t="str">
        <f t="shared" si="19"/>
        <v>S. Arita</v>
      </c>
      <c r="E182" s="21">
        <f>COUNTIF('ERS Journal Articles FY09-FY15'!A:A,"*"&amp;C182&amp;"*")</f>
        <v>7</v>
      </c>
      <c r="F182" s="21">
        <f>COUNTIF('ERS Journal Articles FY09-FY15'!A:A,"*"&amp;D182&amp;"*")</f>
        <v>2</v>
      </c>
      <c r="G182" s="21">
        <f t="shared" si="15"/>
        <v>9</v>
      </c>
      <c r="H182" s="21">
        <f>COUNTIF('ERS publications'!$E:$E,A182)</f>
        <v>0</v>
      </c>
      <c r="I182" s="23">
        <f>COUNTIF('Staff Analysis'!A:A,'Count by Staff'!$B88)</f>
        <v>12</v>
      </c>
      <c r="J182" s="22">
        <f>COUNTIF('Staff Analysis'!B:B,"*"&amp;'Count by Staff'!B88&amp;"*")</f>
        <v>13</v>
      </c>
    </row>
    <row r="183" spans="1:10" ht="15.6" thickTop="1" thickBot="1" x14ac:dyDescent="0.35">
      <c r="A183" s="12" t="s">
        <v>1261</v>
      </c>
      <c r="B183" s="13" t="str">
        <f t="shared" si="12"/>
        <v>Shellye Suttles</v>
      </c>
      <c r="C183" s="21" t="str">
        <f t="shared" si="18"/>
        <v>Suttles, S.</v>
      </c>
      <c r="D183" s="21" t="str">
        <f t="shared" si="19"/>
        <v>S. Suttles</v>
      </c>
      <c r="E183" s="21">
        <f>COUNTIF('ERS Journal Articles FY09-FY15'!A:A,"*"&amp;C183&amp;"*")</f>
        <v>2</v>
      </c>
      <c r="F183" s="21">
        <f>COUNTIF('ERS Journal Articles FY09-FY15'!A:A,"*"&amp;D183&amp;"*")</f>
        <v>0</v>
      </c>
      <c r="G183" s="21">
        <f t="shared" si="15"/>
        <v>2</v>
      </c>
      <c r="H183" s="21">
        <f>COUNTIF('ERS publications'!$E:$E,A183)</f>
        <v>0</v>
      </c>
      <c r="I183" s="23">
        <f>COUNTIF('Staff Analysis'!A:A,'Count by Staff'!$B196)</f>
        <v>15</v>
      </c>
      <c r="J183" s="22">
        <f>COUNTIF('Staff Analysis'!B:B,"*"&amp;'Count by Staff'!B196&amp;"*")</f>
        <v>16</v>
      </c>
    </row>
    <row r="184" spans="1:10" ht="15.6" thickTop="1" thickBot="1" x14ac:dyDescent="0.35">
      <c r="A184" s="12" t="s">
        <v>1171</v>
      </c>
      <c r="B184" s="13" t="str">
        <f t="shared" si="12"/>
        <v>Sophia Huang</v>
      </c>
      <c r="C184" s="21" t="str">
        <f t="shared" si="18"/>
        <v>Huang, S.</v>
      </c>
      <c r="D184" s="21" t="str">
        <f t="shared" si="19"/>
        <v>S. Huang</v>
      </c>
      <c r="E184" s="21">
        <f>COUNTIF('ERS Journal Articles FY09-FY15'!A:A,"*"&amp;C184&amp;"*")</f>
        <v>1</v>
      </c>
      <c r="F184" s="21">
        <f>COUNTIF('ERS Journal Articles FY09-FY15'!A:A,"*"&amp;D184&amp;"*")</f>
        <v>2</v>
      </c>
      <c r="G184" s="21">
        <f t="shared" si="15"/>
        <v>3</v>
      </c>
      <c r="H184" s="21">
        <f>COUNTIF('ERS publications'!$E:$E,A184)</f>
        <v>1</v>
      </c>
      <c r="I184" s="23">
        <f>COUNTIF('Staff Analysis'!A:A,'Count by Staff'!$B78)</f>
        <v>3</v>
      </c>
      <c r="J184" s="22">
        <f>COUNTIF('Staff Analysis'!B:B,"*"&amp;'Count by Staff'!B78&amp;"*")</f>
        <v>19</v>
      </c>
    </row>
    <row r="185" spans="1:10" ht="15.6" thickTop="1" thickBot="1" x14ac:dyDescent="0.35">
      <c r="A185" s="12" t="s">
        <v>1257</v>
      </c>
      <c r="B185" s="13" t="str">
        <f t="shared" si="12"/>
        <v>Stacy Sneeringer</v>
      </c>
      <c r="C185" s="21" t="str">
        <f t="shared" si="18"/>
        <v>Sneeringer, S.</v>
      </c>
      <c r="D185" s="21" t="str">
        <f t="shared" si="19"/>
        <v>S. Sneeringer</v>
      </c>
      <c r="E185" s="21">
        <f>COUNTIF('ERS Journal Articles FY09-FY15'!A:A,"*"&amp;C185&amp;"*")</f>
        <v>5</v>
      </c>
      <c r="F185" s="21">
        <f>COUNTIF('ERS Journal Articles FY09-FY15'!A:A,"*"&amp;D185&amp;"*")</f>
        <v>5</v>
      </c>
      <c r="G185" s="21">
        <f t="shared" si="15"/>
        <v>10</v>
      </c>
      <c r="H185" s="21">
        <f>COUNTIF('ERS publications'!$E:$E,A185)</f>
        <v>0</v>
      </c>
      <c r="I185" s="23">
        <f>COUNTIF('Staff Analysis'!A:A,'Count by Staff'!$B26)</f>
        <v>0</v>
      </c>
      <c r="J185" s="22">
        <f>COUNTIF('Staff Analysis'!B:B,"*"&amp;'Count by Staff'!B26&amp;"*")</f>
        <v>0</v>
      </c>
    </row>
    <row r="186" spans="1:10" ht="15.6" thickTop="1" thickBot="1" x14ac:dyDescent="0.35">
      <c r="A186" s="12" t="s">
        <v>1154</v>
      </c>
      <c r="B186" s="13" t="str">
        <f t="shared" si="12"/>
        <v>Stephen Haley</v>
      </c>
      <c r="C186" s="21" t="str">
        <f t="shared" si="18"/>
        <v>Haley, S.</v>
      </c>
      <c r="D186" s="21" t="str">
        <f t="shared" si="19"/>
        <v>S. Haley</v>
      </c>
      <c r="E186" s="21">
        <f>COUNTIF('ERS Journal Articles FY09-FY15'!A:A,"*"&amp;C186&amp;"*")</f>
        <v>0</v>
      </c>
      <c r="F186" s="21">
        <f>COUNTIF('ERS Journal Articles FY09-FY15'!A:A,"*"&amp;D186&amp;"*")</f>
        <v>0</v>
      </c>
      <c r="G186" s="21">
        <f t="shared" si="15"/>
        <v>0</v>
      </c>
      <c r="H186" s="21">
        <f>COUNTIF('ERS publications'!$E:$E,A186)</f>
        <v>0</v>
      </c>
      <c r="I186" s="23">
        <f>COUNTIF('Staff Analysis'!A:A,'Count by Staff'!$B162)</f>
        <v>2</v>
      </c>
      <c r="J186" s="22">
        <f>COUNTIF('Staff Analysis'!B:B,"*"&amp;'Count by Staff'!B162&amp;"*")</f>
        <v>2</v>
      </c>
    </row>
    <row r="187" spans="1:10" ht="15.6" thickTop="1" thickBot="1" x14ac:dyDescent="0.35">
      <c r="A187" s="12" t="s">
        <v>1199</v>
      </c>
      <c r="B187" s="13" t="str">
        <f t="shared" si="12"/>
        <v>Stephen MacDonald</v>
      </c>
      <c r="C187" s="21" t="str">
        <f t="shared" si="18"/>
        <v>MacDonald, S.</v>
      </c>
      <c r="D187" s="21" t="str">
        <f t="shared" si="19"/>
        <v>S. MacDonald</v>
      </c>
      <c r="E187" s="21">
        <f>COUNTIF('ERS Journal Articles FY09-FY15'!A:A,"*"&amp;C187&amp;"*")</f>
        <v>3</v>
      </c>
      <c r="F187" s="21">
        <f>COUNTIF('ERS Journal Articles FY09-FY15'!A:A,"*"&amp;D187&amp;"*")</f>
        <v>1</v>
      </c>
      <c r="G187" s="21">
        <f t="shared" si="15"/>
        <v>4</v>
      </c>
      <c r="H187" s="21">
        <f>COUNTIF('ERS publications'!$E:$E,A187)</f>
        <v>4</v>
      </c>
      <c r="I187" s="23">
        <f>COUNTIF('Staff Analysis'!A:A,'Count by Staff'!$B56)</f>
        <v>53</v>
      </c>
      <c r="J187" s="22">
        <f>COUNTIF('Staff Analysis'!B:B,"*"&amp;'Count by Staff'!B56&amp;"*")</f>
        <v>103</v>
      </c>
    </row>
    <row r="188" spans="1:10" ht="15.6" thickTop="1" thickBot="1" x14ac:dyDescent="0.35">
      <c r="A188" s="12" t="s">
        <v>1205</v>
      </c>
      <c r="B188" s="13" t="str">
        <f t="shared" si="12"/>
        <v>Stephen Martinez</v>
      </c>
      <c r="C188" s="21" t="str">
        <f t="shared" si="18"/>
        <v>Martinez, S.</v>
      </c>
      <c r="D188" s="21" t="str">
        <f t="shared" si="19"/>
        <v>S. Martinez</v>
      </c>
      <c r="E188" s="21">
        <f>COUNTIF('ERS Journal Articles FY09-FY15'!A:A,"*"&amp;C188&amp;"*")</f>
        <v>1</v>
      </c>
      <c r="F188" s="21">
        <f>COUNTIF('ERS Journal Articles FY09-FY15'!A:A,"*"&amp;D188&amp;"*")</f>
        <v>1</v>
      </c>
      <c r="G188" s="21">
        <f t="shared" si="15"/>
        <v>2</v>
      </c>
      <c r="H188" s="21">
        <f>COUNTIF('ERS publications'!$E:$E,A188)</f>
        <v>0</v>
      </c>
      <c r="I188" s="23">
        <f>COUNTIF('Staff Analysis'!A:A,'Count by Staff'!$B94)</f>
        <v>11</v>
      </c>
      <c r="J188" s="22">
        <f>COUNTIF('Staff Analysis'!B:B,"*"&amp;'Count by Staff'!B94&amp;"*")</f>
        <v>3</v>
      </c>
    </row>
    <row r="189" spans="1:10" ht="15.6" thickTop="1" thickBot="1" x14ac:dyDescent="0.35">
      <c r="A189" s="14" t="s">
        <v>1277</v>
      </c>
      <c r="B189" s="13" t="str">
        <f t="shared" si="12"/>
        <v>Stephen Vogel</v>
      </c>
      <c r="C189" s="21" t="str">
        <f t="shared" si="18"/>
        <v>Vogel, S.</v>
      </c>
      <c r="D189" s="21" t="str">
        <f t="shared" si="19"/>
        <v>S. Vogel</v>
      </c>
      <c r="E189" s="21">
        <f>COUNTIF('ERS Journal Articles FY09-FY15'!A:A,"*"&amp;C189&amp;"*")</f>
        <v>0</v>
      </c>
      <c r="F189" s="21">
        <f>COUNTIF('ERS Journal Articles FY09-FY15'!A:A,"*"&amp;D189&amp;"*")</f>
        <v>0</v>
      </c>
      <c r="G189" s="21">
        <f t="shared" si="15"/>
        <v>0</v>
      </c>
      <c r="H189" s="21">
        <f>COUNTIF('ERS publications'!$E:$E,A189)</f>
        <v>1</v>
      </c>
      <c r="I189" s="23">
        <f>COUNTIF('Staff Analysis'!A:A,'Count by Staff'!$B203)</f>
        <v>2</v>
      </c>
      <c r="J189" s="22">
        <f>COUNTIF('Staff Analysis'!B:B,"*"&amp;'Count by Staff'!B203&amp;"*")</f>
        <v>4</v>
      </c>
    </row>
    <row r="190" spans="1:10" ht="15.6" thickTop="1" thickBot="1" x14ac:dyDescent="0.35">
      <c r="A190" s="12" t="s">
        <v>1124</v>
      </c>
      <c r="B190" s="13" t="str">
        <f t="shared" si="12"/>
        <v>Steve Crutchfield</v>
      </c>
      <c r="C190" s="21" t="str">
        <f t="shared" si="18"/>
        <v>Crutchfield, S.</v>
      </c>
      <c r="D190" s="21" t="str">
        <f t="shared" si="19"/>
        <v>S. Crutchfield</v>
      </c>
      <c r="E190" s="21">
        <f>COUNTIF('ERS Journal Articles FY09-FY15'!A:A,"*"&amp;C190&amp;"*")</f>
        <v>0</v>
      </c>
      <c r="F190" s="21">
        <f>COUNTIF('ERS Journal Articles FY09-FY15'!A:A,"*"&amp;D190&amp;"*")</f>
        <v>0</v>
      </c>
      <c r="G190" s="21">
        <f t="shared" si="15"/>
        <v>0</v>
      </c>
      <c r="H190" s="21">
        <f>COUNTIF('ERS publications'!$E:$E,A190)</f>
        <v>0</v>
      </c>
      <c r="I190" s="23">
        <f>COUNTIF('Staff Analysis'!A:A,'Count by Staff'!$B150)</f>
        <v>1</v>
      </c>
      <c r="J190" s="22">
        <f>COUNTIF('Staff Analysis'!B:B,"*"&amp;'Count by Staff'!B150&amp;"*")</f>
        <v>11</v>
      </c>
    </row>
    <row r="191" spans="1:10" ht="15.6" thickTop="1" thickBot="1" x14ac:dyDescent="0.35">
      <c r="A191" s="12" t="s">
        <v>1280</v>
      </c>
      <c r="B191" s="13" t="str">
        <f t="shared" si="12"/>
        <v>Steve Wallander</v>
      </c>
      <c r="C191" s="21" t="str">
        <f t="shared" si="18"/>
        <v>Wallander, S.</v>
      </c>
      <c r="D191" s="21" t="str">
        <f t="shared" si="19"/>
        <v>S. Wallander</v>
      </c>
      <c r="E191" s="21">
        <f>COUNTIF('ERS Journal Articles FY09-FY15'!A:A,"*"&amp;C191&amp;"*")</f>
        <v>0</v>
      </c>
      <c r="F191" s="21">
        <f>COUNTIF('ERS Journal Articles FY09-FY15'!A:A,"*"&amp;D191&amp;"*")</f>
        <v>0</v>
      </c>
      <c r="G191" s="21">
        <f t="shared" si="15"/>
        <v>0</v>
      </c>
      <c r="H191" s="21">
        <f>COUNTIF('ERS publications'!$E:$E,A191)</f>
        <v>0</v>
      </c>
      <c r="I191" s="23">
        <f>COUNTIF('Staff Analysis'!A:A,'Count by Staff'!$B204)</f>
        <v>10</v>
      </c>
      <c r="J191" s="22">
        <f>COUNTIF('Staff Analysis'!B:B,"*"&amp;'Count by Staff'!B204&amp;"*")</f>
        <v>16</v>
      </c>
    </row>
    <row r="192" spans="1:10" ht="15.6" thickTop="1" thickBot="1" x14ac:dyDescent="0.35">
      <c r="A192" s="12" t="s">
        <v>1281</v>
      </c>
      <c r="B192" s="13" t="str">
        <f t="shared" si="12"/>
        <v>Sun Ling Wang</v>
      </c>
      <c r="C192" s="21" t="str">
        <f t="shared" si="18"/>
        <v>Wang, S.</v>
      </c>
      <c r="D192" s="21" t="str">
        <f t="shared" si="19"/>
        <v>S. Wang</v>
      </c>
      <c r="E192" s="21">
        <f>COUNTIF('ERS Journal Articles FY09-FY15'!A:A,"*"&amp;C192&amp;"*")</f>
        <v>6</v>
      </c>
      <c r="F192" s="21">
        <f>COUNTIF('ERS Journal Articles FY09-FY15'!A:A,"*"&amp;D192&amp;"*")</f>
        <v>4</v>
      </c>
      <c r="G192" s="21">
        <f t="shared" si="15"/>
        <v>10</v>
      </c>
      <c r="H192" s="21">
        <f>COUNTIF('ERS publications'!$E:$E,A192)</f>
        <v>0</v>
      </c>
      <c r="I192" s="23">
        <f>COUNTIF('Staff Analysis'!A:A,'Count by Staff'!$B48)</f>
        <v>0</v>
      </c>
      <c r="J192" s="22">
        <f>COUNTIF('Staff Analysis'!B:B,"*"&amp;'Count by Staff'!B48&amp;"*")</f>
        <v>1</v>
      </c>
    </row>
    <row r="193" spans="1:10" ht="15.6" thickTop="1" thickBot="1" x14ac:dyDescent="0.35">
      <c r="A193" s="12" t="s">
        <v>1236</v>
      </c>
      <c r="B193" s="13" t="str">
        <f t="shared" si="12"/>
        <v>Suresh Persaud</v>
      </c>
      <c r="C193" s="21" t="str">
        <f t="shared" si="18"/>
        <v>Persaud, S.</v>
      </c>
      <c r="D193" s="21" t="str">
        <f t="shared" si="19"/>
        <v>S. Persaud</v>
      </c>
      <c r="E193" s="21">
        <f>COUNTIF('ERS Journal Articles FY09-FY15'!A:A,"*"&amp;C193&amp;"*")</f>
        <v>0</v>
      </c>
      <c r="F193" s="21">
        <f>COUNTIF('ERS Journal Articles FY09-FY15'!A:A,"*"&amp;D193&amp;"*")</f>
        <v>0</v>
      </c>
      <c r="G193" s="21">
        <f t="shared" si="15"/>
        <v>0</v>
      </c>
      <c r="H193" s="21">
        <f>COUNTIF('ERS publications'!$E:$E,A193)</f>
        <v>4</v>
      </c>
      <c r="I193" s="23">
        <f>COUNTIF('Staff Analysis'!A:A,'Count by Staff'!$B190)</f>
        <v>485</v>
      </c>
      <c r="J193" s="22">
        <f>COUNTIF('Staff Analysis'!B:B,"*"&amp;'Count by Staff'!B190&amp;"*")</f>
        <v>75</v>
      </c>
    </row>
    <row r="194" spans="1:10" ht="15.6" thickTop="1" thickBot="1" x14ac:dyDescent="0.35">
      <c r="A194" s="14" t="s">
        <v>1265</v>
      </c>
      <c r="B194" s="13" t="str">
        <f t="shared" ref="B194:B207" si="20">MID(A194&amp;" "&amp;A194,FIND(", ",A194)+2,LEN(A194)-1)</f>
        <v>Suzanne Thornsbury</v>
      </c>
      <c r="C194" s="21" t="str">
        <f t="shared" si="18"/>
        <v>Thornsbury, S.</v>
      </c>
      <c r="D194" s="21" t="str">
        <f t="shared" si="19"/>
        <v>S. Thornsbury</v>
      </c>
      <c r="E194" s="21">
        <f>COUNTIF('ERS Journal Articles FY09-FY15'!A:A,"*"&amp;C194&amp;"*")</f>
        <v>3</v>
      </c>
      <c r="F194" s="21">
        <f>COUNTIF('ERS Journal Articles FY09-FY15'!A:A,"*"&amp;D194&amp;"*")</f>
        <v>3</v>
      </c>
      <c r="G194" s="21">
        <f t="shared" ref="G194:G207" si="21">SUM(E194:F194)</f>
        <v>6</v>
      </c>
      <c r="H194" s="21">
        <f>COUNTIF('ERS publications'!$E:$E,A194)</f>
        <v>0</v>
      </c>
      <c r="I194" s="23">
        <f>COUNTIF('Staff Analysis'!A:A,'Count by Staff'!$B45)</f>
        <v>0</v>
      </c>
      <c r="J194" s="22">
        <f>COUNTIF('Staff Analysis'!B:B,"*"&amp;'Count by Staff'!B45&amp;"*")</f>
        <v>6</v>
      </c>
    </row>
    <row r="195" spans="1:10" ht="15.6" thickTop="1" thickBot="1" x14ac:dyDescent="0.35">
      <c r="A195" s="14" t="s">
        <v>1122</v>
      </c>
      <c r="B195" s="13" t="str">
        <f t="shared" si="20"/>
        <v>Theodore Covey</v>
      </c>
      <c r="C195" s="21" t="str">
        <f t="shared" si="18"/>
        <v>Covey, T.</v>
      </c>
      <c r="D195" s="21" t="str">
        <f t="shared" si="19"/>
        <v>T. Covey</v>
      </c>
      <c r="E195" s="21">
        <f>COUNTIF('ERS Journal Articles FY09-FY15'!A:A,"*"&amp;C195&amp;"*")</f>
        <v>0</v>
      </c>
      <c r="F195" s="21">
        <f>COUNTIF('ERS Journal Articles FY09-FY15'!A:A,"*"&amp;D195&amp;"*")</f>
        <v>0</v>
      </c>
      <c r="G195" s="21">
        <f t="shared" si="21"/>
        <v>0</v>
      </c>
      <c r="H195" s="21">
        <f>COUNTIF('ERS publications'!$E:$E,A195)</f>
        <v>0</v>
      </c>
      <c r="I195" s="23">
        <f>COUNTIF('Staff Analysis'!A:A,'Count by Staff'!$B149)</f>
        <v>3</v>
      </c>
      <c r="J195" s="22">
        <f>COUNTIF('Staff Analysis'!B:B,"*"&amp;'Count by Staff'!B149&amp;"*")</f>
        <v>9</v>
      </c>
    </row>
    <row r="196" spans="1:10" ht="15.6" thickTop="1" thickBot="1" x14ac:dyDescent="0.35">
      <c r="A196" s="14" t="s">
        <v>1163</v>
      </c>
      <c r="B196" s="13" t="str">
        <f t="shared" si="20"/>
        <v>Thomas Hertz</v>
      </c>
      <c r="C196" s="21" t="str">
        <f t="shared" si="18"/>
        <v>Hertz, T.</v>
      </c>
      <c r="D196" s="21" t="str">
        <f t="shared" si="19"/>
        <v>T. Hertz</v>
      </c>
      <c r="E196" s="21">
        <f>COUNTIF('ERS Journal Articles FY09-FY15'!A:A,"*"&amp;C196&amp;"*")</f>
        <v>1</v>
      </c>
      <c r="F196" s="21">
        <f>COUNTIF('ERS Journal Articles FY09-FY15'!A:A,"*"&amp;D196&amp;"*")</f>
        <v>6</v>
      </c>
      <c r="G196" s="21">
        <f t="shared" si="21"/>
        <v>7</v>
      </c>
      <c r="H196" s="21">
        <f>COUNTIF('ERS publications'!$E:$E,A196)</f>
        <v>0</v>
      </c>
      <c r="I196" s="23">
        <f>COUNTIF('Staff Analysis'!A:A,'Count by Staff'!$B55)</f>
        <v>4</v>
      </c>
      <c r="J196" s="22">
        <f>COUNTIF('Staff Analysis'!B:B,"*"&amp;'Count by Staff'!B55&amp;"*")</f>
        <v>17</v>
      </c>
    </row>
    <row r="197" spans="1:10" ht="15.6" thickTop="1" thickBot="1" x14ac:dyDescent="0.35">
      <c r="A197" s="12" t="s">
        <v>1231</v>
      </c>
      <c r="B197" s="13" t="str">
        <f t="shared" si="20"/>
        <v>Timothy Park</v>
      </c>
      <c r="C197" s="21" t="str">
        <f t="shared" si="18"/>
        <v>Park, T.</v>
      </c>
      <c r="D197" s="21" t="str">
        <f t="shared" si="19"/>
        <v>T. Park</v>
      </c>
      <c r="E197" s="21">
        <f>COUNTIF('ERS Journal Articles FY09-FY15'!A:A,"*"&amp;C197&amp;"*")</f>
        <v>8</v>
      </c>
      <c r="F197" s="21">
        <f>COUNTIF('ERS Journal Articles FY09-FY15'!A:A,"*"&amp;D197&amp;"*")</f>
        <v>6</v>
      </c>
      <c r="G197" s="21">
        <f t="shared" si="21"/>
        <v>14</v>
      </c>
      <c r="H197" s="21">
        <f>COUNTIF('ERS publications'!$E:$E,A197)</f>
        <v>2</v>
      </c>
      <c r="I197" s="23">
        <f>COUNTIF('Staff Analysis'!A:A,'Count by Staff'!$B8)</f>
        <v>1</v>
      </c>
      <c r="J197" s="22">
        <f>COUNTIF('Staff Analysis'!B:B,"*"&amp;'Count by Staff'!B8&amp;"*")</f>
        <v>1</v>
      </c>
    </row>
    <row r="198" spans="1:10" ht="15.6" thickTop="1" thickBot="1" x14ac:dyDescent="0.35">
      <c r="A198" s="14" t="s">
        <v>1232</v>
      </c>
      <c r="B198" s="13" t="str">
        <f t="shared" si="20"/>
        <v>Timothy Parker</v>
      </c>
      <c r="C198" s="21" t="str">
        <f t="shared" si="18"/>
        <v>Parker, T.</v>
      </c>
      <c r="D198" s="21" t="str">
        <f t="shared" si="19"/>
        <v>T. Parker</v>
      </c>
      <c r="E198" s="21">
        <f>COUNTIF('ERS Journal Articles FY09-FY15'!A:A,"*"&amp;C198&amp;"*")</f>
        <v>1</v>
      </c>
      <c r="F198" s="21">
        <f>COUNTIF('ERS Journal Articles FY09-FY15'!A:A,"*"&amp;D198&amp;"*")</f>
        <v>0</v>
      </c>
      <c r="G198" s="21">
        <f t="shared" si="21"/>
        <v>1</v>
      </c>
      <c r="H198" s="21">
        <f>COUNTIF('ERS publications'!$E:$E,A198)</f>
        <v>0</v>
      </c>
      <c r="I198" s="23">
        <f>COUNTIF('Staff Analysis'!A:A,'Count by Staff'!$B119)</f>
        <v>1</v>
      </c>
      <c r="J198" s="22">
        <f>COUNTIF('Staff Analysis'!B:B,"*"&amp;'Count by Staff'!B119&amp;"*")</f>
        <v>0</v>
      </c>
    </row>
    <row r="199" spans="1:10" ht="15.6" thickTop="1" thickBot="1" x14ac:dyDescent="0.35">
      <c r="A199" s="14" t="s">
        <v>1089</v>
      </c>
      <c r="B199" s="13" t="str">
        <f t="shared" si="20"/>
        <v>Tobenna Anekwe</v>
      </c>
      <c r="C199" s="21" t="str">
        <f t="shared" si="18"/>
        <v>Anekwe, T.</v>
      </c>
      <c r="D199" s="21" t="str">
        <f t="shared" si="19"/>
        <v>T. Anekwe</v>
      </c>
      <c r="E199" s="21">
        <f>COUNTIF('ERS Journal Articles FY09-FY15'!A:A,"*"&amp;C199&amp;"*")</f>
        <v>2</v>
      </c>
      <c r="F199" s="21">
        <f>COUNTIF('ERS Journal Articles FY09-FY15'!A:A,"*"&amp;D199&amp;"*")</f>
        <v>0</v>
      </c>
      <c r="G199" s="21">
        <f t="shared" si="21"/>
        <v>2</v>
      </c>
      <c r="H199" s="21">
        <f>COUNTIF('ERS publications'!$E:$E,A199)</f>
        <v>0</v>
      </c>
      <c r="I199" s="23">
        <f>COUNTIF('Staff Analysis'!A:A,'Count by Staff'!$B87)</f>
        <v>7</v>
      </c>
      <c r="J199" s="22">
        <f>COUNTIF('Staff Analysis'!B:B,"*"&amp;'Count by Staff'!B87&amp;"*")</f>
        <v>11</v>
      </c>
    </row>
    <row r="200" spans="1:10" ht="15.6" thickTop="1" thickBot="1" x14ac:dyDescent="0.35">
      <c r="A200" s="14" t="s">
        <v>1113</v>
      </c>
      <c r="B200" s="13" t="str">
        <f t="shared" si="20"/>
        <v>Tom Capehart</v>
      </c>
      <c r="C200" s="21" t="str">
        <f t="shared" si="18"/>
        <v>Capehart, T.</v>
      </c>
      <c r="D200" s="21" t="str">
        <f t="shared" si="19"/>
        <v>T. Capehart</v>
      </c>
      <c r="E200" s="21">
        <f>COUNTIF('ERS Journal Articles FY09-FY15'!A:A,"*"&amp;C200&amp;"*")</f>
        <v>0</v>
      </c>
      <c r="F200" s="21">
        <f>COUNTIF('ERS Journal Articles FY09-FY15'!A:A,"*"&amp;D200&amp;"*")</f>
        <v>0</v>
      </c>
      <c r="G200" s="21">
        <f t="shared" si="21"/>
        <v>0</v>
      </c>
      <c r="H200" s="21">
        <f>COUNTIF('ERS publications'!$E:$E,A200)</f>
        <v>0</v>
      </c>
      <c r="I200" s="23">
        <f>COUNTIF('Staff Analysis'!A:A,'Count by Staff'!$B145)</f>
        <v>34</v>
      </c>
      <c r="J200" s="22">
        <f>COUNTIF('Staff Analysis'!B:B,"*"&amp;'Count by Staff'!B145&amp;"*")</f>
        <v>48</v>
      </c>
    </row>
    <row r="201" spans="1:10" ht="15.6" thickTop="1" thickBot="1" x14ac:dyDescent="0.35">
      <c r="A201" s="12" t="s">
        <v>1140</v>
      </c>
      <c r="B201" s="13" t="str">
        <f t="shared" si="20"/>
        <v>Tracey Farrigan</v>
      </c>
      <c r="C201" s="21" t="str">
        <f t="shared" si="18"/>
        <v>Farrigan, T.</v>
      </c>
      <c r="D201" s="21" t="str">
        <f t="shared" si="19"/>
        <v>T. Farrigan</v>
      </c>
      <c r="E201" s="21">
        <f>COUNTIF('ERS Journal Articles FY09-FY15'!A:A,"*"&amp;C201&amp;"*")</f>
        <v>1</v>
      </c>
      <c r="F201" s="21">
        <f>COUNTIF('ERS Journal Articles FY09-FY15'!A:A,"*"&amp;D201&amp;"*")</f>
        <v>0</v>
      </c>
      <c r="G201" s="21">
        <f t="shared" si="21"/>
        <v>1</v>
      </c>
      <c r="H201" s="21">
        <f>COUNTIF('ERS publications'!$E:$E,A201)</f>
        <v>0</v>
      </c>
      <c r="I201" s="23">
        <f>COUNTIF('Staff Analysis'!A:A,'Count by Staff'!$B108)</f>
        <v>6</v>
      </c>
      <c r="J201" s="22">
        <f>COUNTIF('Staff Analysis'!B:B,"*"&amp;'Count by Staff'!B108&amp;"*")</f>
        <v>9</v>
      </c>
    </row>
    <row r="202" spans="1:10" ht="15.6" thickTop="1" thickBot="1" x14ac:dyDescent="0.35">
      <c r="A202" s="14" t="s">
        <v>1275</v>
      </c>
      <c r="B202" s="13" t="str">
        <f t="shared" si="20"/>
        <v>Utpal Vasavada</v>
      </c>
      <c r="C202" s="21" t="str">
        <f t="shared" si="18"/>
        <v>Vasavada, U.</v>
      </c>
      <c r="D202" s="21" t="str">
        <f t="shared" si="19"/>
        <v>U. Vasavada</v>
      </c>
      <c r="E202" s="21">
        <f>COUNTIF('ERS Journal Articles FY09-FY15'!A:A,"*"&amp;C202&amp;"*")</f>
        <v>0</v>
      </c>
      <c r="F202" s="21">
        <f>COUNTIF('ERS Journal Articles FY09-FY15'!A:A,"*"&amp;D202&amp;"*")</f>
        <v>1</v>
      </c>
      <c r="G202" s="21">
        <f t="shared" si="21"/>
        <v>1</v>
      </c>
      <c r="H202" s="21">
        <f>COUNTIF('ERS publications'!$E:$E,A202)</f>
        <v>0</v>
      </c>
      <c r="I202" s="23">
        <f>COUNTIF('Staff Analysis'!A:A,'Count by Staff'!$B101)</f>
        <v>3</v>
      </c>
      <c r="J202" s="22">
        <f>COUNTIF('Staff Analysis'!B:B,"*"&amp;'Count by Staff'!B101&amp;"*")</f>
        <v>13</v>
      </c>
    </row>
    <row r="203" spans="1:10" ht="15.6" thickTop="1" thickBot="1" x14ac:dyDescent="0.35">
      <c r="A203" s="12" t="s">
        <v>1228</v>
      </c>
      <c r="B203" s="13" t="str">
        <f t="shared" si="20"/>
        <v>Victor Oliveira</v>
      </c>
      <c r="C203" s="21" t="str">
        <f t="shared" si="18"/>
        <v>Oliveira, V.</v>
      </c>
      <c r="D203" s="21" t="str">
        <f t="shared" si="19"/>
        <v>V. Oliveira</v>
      </c>
      <c r="E203" s="21">
        <f>COUNTIF('ERS Journal Articles FY09-FY15'!A:A,"*"&amp;C203&amp;"*")</f>
        <v>0</v>
      </c>
      <c r="F203" s="21">
        <f>COUNTIF('ERS Journal Articles FY09-FY15'!A:A,"*"&amp;D203&amp;"*")</f>
        <v>0</v>
      </c>
      <c r="G203" s="21">
        <f t="shared" si="21"/>
        <v>0</v>
      </c>
      <c r="H203" s="21">
        <f>COUNTIF('ERS publications'!$E:$E,A203)</f>
        <v>0</v>
      </c>
      <c r="I203" s="23">
        <f>COUNTIF('Staff Analysis'!A:A,'Count by Staff'!$B188)</f>
        <v>4</v>
      </c>
      <c r="J203" s="22">
        <f>COUNTIF('Staff Analysis'!B:B,"*"&amp;'Count by Staff'!B188&amp;"*")</f>
        <v>5</v>
      </c>
    </row>
    <row r="204" spans="1:10" ht="15.6" thickTop="1" thickBot="1" x14ac:dyDescent="0.35">
      <c r="A204" s="12" t="s">
        <v>1106</v>
      </c>
      <c r="B204" s="13" t="str">
        <f t="shared" si="20"/>
        <v>Vince Breneman</v>
      </c>
      <c r="C204" s="21" t="str">
        <f t="shared" si="18"/>
        <v>Breneman, V.</v>
      </c>
      <c r="D204" s="21" t="str">
        <f t="shared" si="19"/>
        <v>V. Breneman</v>
      </c>
      <c r="E204" s="21">
        <f>COUNTIF('ERS Journal Articles FY09-FY15'!A:A,"*"&amp;C204&amp;"*")</f>
        <v>0</v>
      </c>
      <c r="F204" s="21">
        <f>COUNTIF('ERS Journal Articles FY09-FY15'!A:A,"*"&amp;D204&amp;"*")</f>
        <v>1</v>
      </c>
      <c r="G204" s="21">
        <f t="shared" si="21"/>
        <v>1</v>
      </c>
      <c r="H204" s="21">
        <f>COUNTIF('ERS publications'!$E:$E,A204)</f>
        <v>0</v>
      </c>
      <c r="I204" s="23">
        <f>COUNTIF('Staff Analysis'!A:A,'Count by Staff'!$B104)</f>
        <v>5</v>
      </c>
      <c r="J204" s="22">
        <f>COUNTIF('Staff Analysis'!B:B,"*"&amp;'Count by Staff'!B104&amp;"*")</f>
        <v>32</v>
      </c>
    </row>
    <row r="205" spans="1:10" ht="15.6" thickTop="1" thickBot="1" x14ac:dyDescent="0.35">
      <c r="A205" s="12" t="s">
        <v>1152</v>
      </c>
      <c r="B205" s="13" t="str">
        <f t="shared" si="20"/>
        <v>William Hahn</v>
      </c>
      <c r="C205" s="21" t="str">
        <f t="shared" si="18"/>
        <v>Hahn, W.</v>
      </c>
      <c r="D205" s="21" t="str">
        <f t="shared" si="19"/>
        <v>W. Hahn</v>
      </c>
      <c r="E205" s="21">
        <f>COUNTIF('ERS Journal Articles FY09-FY15'!A:A,"*"&amp;C205&amp;"*")</f>
        <v>3</v>
      </c>
      <c r="F205" s="21">
        <f>COUNTIF('ERS Journal Articles FY09-FY15'!A:A,"*"&amp;D205&amp;"*")</f>
        <v>6</v>
      </c>
      <c r="G205" s="21">
        <f t="shared" si="21"/>
        <v>9</v>
      </c>
      <c r="H205" s="21">
        <f>COUNTIF('ERS publications'!$E:$E,A205)</f>
        <v>0</v>
      </c>
      <c r="I205" s="23">
        <f>COUNTIF('Staff Analysis'!A:A,'Count by Staff'!$B52)</f>
        <v>1</v>
      </c>
      <c r="J205" s="22">
        <f>COUNTIF('Staff Analysis'!B:B,"*"&amp;'Count by Staff'!B52&amp;"*")</f>
        <v>8</v>
      </c>
    </row>
    <row r="206" spans="1:10" ht="15.6" thickTop="1" thickBot="1" x14ac:dyDescent="0.35">
      <c r="A206" s="12" t="s">
        <v>1192</v>
      </c>
      <c r="B206" s="13" t="str">
        <f t="shared" si="20"/>
        <v>William Liefert</v>
      </c>
      <c r="C206" s="21" t="str">
        <f t="shared" si="18"/>
        <v>Liefert, W.</v>
      </c>
      <c r="D206" s="21" t="str">
        <f t="shared" si="19"/>
        <v>W. Liefert</v>
      </c>
      <c r="E206" s="21">
        <f>COUNTIF('ERS Journal Articles FY09-FY15'!A:A,"*"&amp;C206&amp;"*")</f>
        <v>9</v>
      </c>
      <c r="F206" s="21">
        <f>COUNTIF('ERS Journal Articles FY09-FY15'!A:A,"*"&amp;D206&amp;"*")</f>
        <v>4</v>
      </c>
      <c r="G206" s="21">
        <f t="shared" si="21"/>
        <v>13</v>
      </c>
      <c r="H206" s="21">
        <f>COUNTIF('ERS publications'!$E:$E,A206)</f>
        <v>0</v>
      </c>
      <c r="I206" s="23">
        <f>COUNTIF('Staff Analysis'!A:A,'Count by Staff'!$B12)</f>
        <v>2</v>
      </c>
      <c r="J206" s="22">
        <f>COUNTIF('Staff Analysis'!B:B,"*"&amp;'Count by Staff'!B12&amp;"*")</f>
        <v>9</v>
      </c>
    </row>
    <row r="207" spans="1:10" ht="15.6" thickTop="1" thickBot="1" x14ac:dyDescent="0.35">
      <c r="A207" s="6" t="s">
        <v>1207</v>
      </c>
      <c r="B207" s="13" t="str">
        <f t="shared" si="20"/>
        <v>William McBride</v>
      </c>
      <c r="C207" s="21" t="str">
        <f t="shared" si="18"/>
        <v>McBride, W.</v>
      </c>
      <c r="D207" s="21" t="str">
        <f t="shared" ref="D207" si="22">MID(C207&amp;" "&amp;C207,FIND(" ",C207)+1,LEN(C207)-1)</f>
        <v>W. McBride</v>
      </c>
      <c r="E207" s="21">
        <f>COUNTIF('ERS Journal Articles FY09-FY15'!A:A,"*"&amp;C207&amp;"*")</f>
        <v>3</v>
      </c>
      <c r="F207" s="21">
        <f>COUNTIF('ERS Journal Articles FY09-FY15'!A:A,"*"&amp;D207&amp;"*")</f>
        <v>2</v>
      </c>
      <c r="G207" s="21">
        <f t="shared" si="21"/>
        <v>5</v>
      </c>
      <c r="H207" s="21">
        <f>COUNTIF('ERS publications'!$E:$E,A207)</f>
        <v>4</v>
      </c>
      <c r="I207" s="23">
        <f>COUNTIF('Staff Analysis'!A:A,'Count by Staff'!$B71)</f>
        <v>2</v>
      </c>
      <c r="J207" s="22">
        <f>COUNTIF('Staff Analysis'!B:B,"*"&amp;'Count by Staff'!B71&amp;"*")</f>
        <v>10</v>
      </c>
    </row>
    <row r="208" spans="1:10" thickTop="1" x14ac:dyDescent="0.3">
      <c r="B208" s="24"/>
      <c r="C208" s="25"/>
      <c r="D208" s="25"/>
      <c r="E208" s="25">
        <f>SUBTOTAL(109,'Count by Staff'!$E$2:$E$207)</f>
        <v>441</v>
      </c>
      <c r="F208" s="25">
        <f>SUBTOTAL(109,'Count by Staff'!$F$2:$F$207)</f>
        <v>439</v>
      </c>
      <c r="G208" s="25"/>
      <c r="H208" s="25">
        <f>SUBTOTAL(109,'Count by Staff'!$H$2:$H$207)</f>
        <v>185</v>
      </c>
      <c r="I208" s="17"/>
      <c r="J208" s="17"/>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55" sqref="A35:B55"/>
    </sheetView>
  </sheetViews>
  <sheetFormatPr defaultRowHeight="15" x14ac:dyDescent="0.25"/>
  <cols>
    <col min="1" max="1" width="11.5703125" bestFit="1" customWidth="1"/>
    <col min="2" max="2" width="28.7109375" bestFit="1" customWidth="1"/>
  </cols>
  <sheetData>
    <row r="1" spans="1:2" x14ac:dyDescent="0.25">
      <c r="A1" s="1" t="s">
        <v>204</v>
      </c>
      <c r="B1" s="3">
        <v>2015</v>
      </c>
    </row>
    <row r="3" spans="1:2" x14ac:dyDescent="0.25">
      <c r="A3" s="1" t="s">
        <v>204</v>
      </c>
      <c r="B3" t="s">
        <v>2747</v>
      </c>
    </row>
    <row r="4" spans="1:2" x14ac:dyDescent="0.25">
      <c r="A4" s="3" t="s">
        <v>124</v>
      </c>
      <c r="B4" s="2">
        <v>26</v>
      </c>
    </row>
    <row r="5" spans="1:2" x14ac:dyDescent="0.25">
      <c r="A5" s="3" t="s">
        <v>3253</v>
      </c>
      <c r="B5" s="2">
        <v>1</v>
      </c>
    </row>
    <row r="6" spans="1:2" x14ac:dyDescent="0.25">
      <c r="A6" s="3" t="s">
        <v>169</v>
      </c>
      <c r="B6" s="2">
        <v>26</v>
      </c>
    </row>
    <row r="7" spans="1:2" x14ac:dyDescent="0.25">
      <c r="A7" s="3" t="s">
        <v>78</v>
      </c>
      <c r="B7" s="2">
        <v>30</v>
      </c>
    </row>
    <row r="8" spans="1:2" x14ac:dyDescent="0.25">
      <c r="A8" s="3" t="s">
        <v>3264</v>
      </c>
      <c r="B8" s="2">
        <v>1</v>
      </c>
    </row>
    <row r="9" spans="1:2" x14ac:dyDescent="0.25">
      <c r="A9" s="3" t="s">
        <v>3280</v>
      </c>
      <c r="B9" s="2">
        <v>1</v>
      </c>
    </row>
    <row r="10" spans="1:2" x14ac:dyDescent="0.25">
      <c r="A10" s="3" t="s">
        <v>99</v>
      </c>
      <c r="B10" s="2">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Journals to Add to the Rankings</vt:lpstr>
      <vt:lpstr>ERS Journal Articles FY09-FY15</vt:lpstr>
      <vt:lpstr>ERS Journal Articles FY16-FY17 </vt:lpstr>
      <vt:lpstr>RRED FY16 and FY17 Raw Data</vt:lpstr>
      <vt:lpstr>FY16 and FY17 List of Journals</vt:lpstr>
      <vt:lpstr>Crosswalks</vt:lpstr>
      <vt:lpstr>ERS publications</vt:lpstr>
      <vt:lpstr>Count by Staff</vt:lpstr>
      <vt:lpstr>Count by Year</vt:lpstr>
      <vt:lpstr>By Journal</vt:lpstr>
      <vt:lpstr>By Divsion</vt:lpstr>
      <vt:lpstr>By Pgm Area</vt:lpstr>
      <vt:lpstr>Staff Analysis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Crutchfield</dc:creator>
  <cp:lastModifiedBy>Windows User</cp:lastModifiedBy>
  <cp:lastPrinted>2014-09-17T14:13:11Z</cp:lastPrinted>
  <dcterms:created xsi:type="dcterms:W3CDTF">2013-09-26T13:22:29Z</dcterms:created>
  <dcterms:modified xsi:type="dcterms:W3CDTF">2018-03-27T14:02:36Z</dcterms:modified>
</cp:coreProperties>
</file>