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hami\Dropbox\BeerCrank\scrape\"/>
    </mc:Choice>
  </mc:AlternateContent>
  <bookViews>
    <workbookView xWindow="0" yWindow="0" windowWidth="30720" windowHeight="13515"/>
  </bookViews>
  <sheets>
    <sheet name="Sheet1" sheetId="1" r:id="rId1"/>
  </sheets>
  <definedNames>
    <definedName name="Weyermann_20Malt" localSheetId="0">Sheet1!$A$1:$F$54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N48" i="1"/>
  <c r="O48" i="1" s="1"/>
  <c r="R48" i="1"/>
  <c r="N49" i="1"/>
  <c r="O49" i="1"/>
  <c r="Q49" i="1" s="1"/>
  <c r="T49" i="1" s="1"/>
  <c r="P49" i="1"/>
  <c r="R49" i="1"/>
  <c r="N50" i="1"/>
  <c r="O50" i="1" s="1"/>
  <c r="R50" i="1"/>
  <c r="N51" i="1"/>
  <c r="O51" i="1"/>
  <c r="Q51" i="1" s="1"/>
  <c r="T51" i="1" s="1"/>
  <c r="P51" i="1"/>
  <c r="R51" i="1"/>
  <c r="N52" i="1"/>
  <c r="O52" i="1" s="1"/>
  <c r="R52" i="1"/>
  <c r="N53" i="1"/>
  <c r="O53" i="1"/>
  <c r="Q53" i="1" s="1"/>
  <c r="T53" i="1" s="1"/>
  <c r="P53" i="1"/>
  <c r="R53" i="1"/>
  <c r="N54" i="1"/>
  <c r="O54" i="1" s="1"/>
  <c r="R54" i="1"/>
  <c r="N40" i="1"/>
  <c r="P40" i="1" s="1"/>
  <c r="O40" i="1"/>
  <c r="Q40" i="1" s="1"/>
  <c r="T40" i="1" s="1"/>
  <c r="R40" i="1"/>
  <c r="N41" i="1"/>
  <c r="O41" i="1"/>
  <c r="P41" i="1"/>
  <c r="Q41" i="1"/>
  <c r="T41" i="1" s="1"/>
  <c r="R41" i="1"/>
  <c r="N42" i="1"/>
  <c r="P42" i="1" s="1"/>
  <c r="O42" i="1"/>
  <c r="Q42" i="1" s="1"/>
  <c r="T42" i="1" s="1"/>
  <c r="R42" i="1"/>
  <c r="N43" i="1"/>
  <c r="O43" i="1"/>
  <c r="P43" i="1"/>
  <c r="Q43" i="1"/>
  <c r="T43" i="1" s="1"/>
  <c r="R43" i="1"/>
  <c r="N44" i="1"/>
  <c r="P44" i="1" s="1"/>
  <c r="O44" i="1"/>
  <c r="Q44" i="1" s="1"/>
  <c r="T44" i="1" s="1"/>
  <c r="R44" i="1"/>
  <c r="R47" i="1"/>
  <c r="N47" i="1"/>
  <c r="O47" i="1" s="1"/>
  <c r="R39" i="1"/>
  <c r="P39" i="1"/>
  <c r="N39" i="1"/>
  <c r="O39" i="1" s="1"/>
  <c r="Q39" i="1" s="1"/>
  <c r="T39" i="1" s="1"/>
  <c r="N28" i="1"/>
  <c r="O28" i="1" s="1"/>
  <c r="Q28" i="1" s="1"/>
  <c r="T28" i="1" s="1"/>
  <c r="P28" i="1"/>
  <c r="R28" i="1"/>
  <c r="N29" i="1"/>
  <c r="P29" i="1" s="1"/>
  <c r="R29" i="1"/>
  <c r="N30" i="1"/>
  <c r="O30" i="1" s="1"/>
  <c r="Q30" i="1" s="1"/>
  <c r="T30" i="1" s="1"/>
  <c r="P30" i="1"/>
  <c r="R30" i="1"/>
  <c r="N31" i="1"/>
  <c r="P31" i="1" s="1"/>
  <c r="R31" i="1"/>
  <c r="N32" i="1"/>
  <c r="O32" i="1" s="1"/>
  <c r="Q32" i="1" s="1"/>
  <c r="T32" i="1" s="1"/>
  <c r="P32" i="1"/>
  <c r="R32" i="1"/>
  <c r="N33" i="1"/>
  <c r="O33" i="1" s="1"/>
  <c r="R33" i="1"/>
  <c r="N34" i="1"/>
  <c r="O34" i="1" s="1"/>
  <c r="Q34" i="1" s="1"/>
  <c r="T34" i="1" s="1"/>
  <c r="P34" i="1"/>
  <c r="R34" i="1"/>
  <c r="N35" i="1"/>
  <c r="P35" i="1" s="1"/>
  <c r="R35" i="1"/>
  <c r="N36" i="1"/>
  <c r="O36" i="1" s="1"/>
  <c r="Q36" i="1" s="1"/>
  <c r="T36" i="1" s="1"/>
  <c r="P36" i="1"/>
  <c r="R36" i="1"/>
  <c r="R27" i="1"/>
  <c r="N27" i="1"/>
  <c r="O27" i="1" s="1"/>
  <c r="N13" i="1"/>
  <c r="O13" i="1" s="1"/>
  <c r="Q13" i="1" s="1"/>
  <c r="T13" i="1" s="1"/>
  <c r="P13" i="1"/>
  <c r="R13" i="1"/>
  <c r="N14" i="1"/>
  <c r="P14" i="1" s="1"/>
  <c r="R14" i="1"/>
  <c r="N15" i="1"/>
  <c r="O15" i="1" s="1"/>
  <c r="Q15" i="1" s="1"/>
  <c r="T15" i="1" s="1"/>
  <c r="P15" i="1"/>
  <c r="R15" i="1"/>
  <c r="N16" i="1"/>
  <c r="P16" i="1" s="1"/>
  <c r="R16" i="1"/>
  <c r="N17" i="1"/>
  <c r="O17" i="1" s="1"/>
  <c r="Q17" i="1" s="1"/>
  <c r="T17" i="1" s="1"/>
  <c r="P17" i="1"/>
  <c r="R17" i="1"/>
  <c r="N18" i="1"/>
  <c r="P18" i="1" s="1"/>
  <c r="R18" i="1"/>
  <c r="N19" i="1"/>
  <c r="O19" i="1" s="1"/>
  <c r="Q19" i="1" s="1"/>
  <c r="T19" i="1" s="1"/>
  <c r="P19" i="1"/>
  <c r="R19" i="1"/>
  <c r="N20" i="1"/>
  <c r="O20" i="1" s="1"/>
  <c r="R20" i="1"/>
  <c r="N21" i="1"/>
  <c r="O21" i="1" s="1"/>
  <c r="Q21" i="1" s="1"/>
  <c r="T21" i="1" s="1"/>
  <c r="P21" i="1"/>
  <c r="R21" i="1"/>
  <c r="N22" i="1"/>
  <c r="O22" i="1" s="1"/>
  <c r="R22" i="1"/>
  <c r="N23" i="1"/>
  <c r="O23" i="1" s="1"/>
  <c r="Q23" i="1" s="1"/>
  <c r="T23" i="1" s="1"/>
  <c r="P23" i="1"/>
  <c r="R23" i="1"/>
  <c r="N24" i="1"/>
  <c r="O24" i="1" s="1"/>
  <c r="R24" i="1"/>
  <c r="R12" i="1"/>
  <c r="N12" i="1"/>
  <c r="O12" i="1" s="1"/>
  <c r="N3" i="1"/>
  <c r="O3" i="1" s="1"/>
  <c r="R3" i="1"/>
  <c r="N4" i="1"/>
  <c r="P4" i="1" s="1"/>
  <c r="O4" i="1"/>
  <c r="Q4" i="1" s="1"/>
  <c r="T4" i="1" s="1"/>
  <c r="R4" i="1"/>
  <c r="N5" i="1"/>
  <c r="O5" i="1" s="1"/>
  <c r="R5" i="1"/>
  <c r="N6" i="1"/>
  <c r="P6" i="1" s="1"/>
  <c r="O6" i="1"/>
  <c r="R6" i="1"/>
  <c r="N7" i="1"/>
  <c r="O7" i="1" s="1"/>
  <c r="R7" i="1"/>
  <c r="N8" i="1"/>
  <c r="O8" i="1"/>
  <c r="Q8" i="1" s="1"/>
  <c r="T8" i="1" s="1"/>
  <c r="P8" i="1"/>
  <c r="R8" i="1"/>
  <c r="N9" i="1"/>
  <c r="O9" i="1" s="1"/>
  <c r="R9" i="1"/>
  <c r="R2" i="1"/>
  <c r="P2" i="1"/>
  <c r="O2" i="1"/>
  <c r="N2" i="1"/>
  <c r="Q48" i="1" l="1"/>
  <c r="T48" i="1" s="1"/>
  <c r="P52" i="1"/>
  <c r="Q52" i="1" s="1"/>
  <c r="T52" i="1" s="1"/>
  <c r="P50" i="1"/>
  <c r="Q50" i="1" s="1"/>
  <c r="T50" i="1" s="1"/>
  <c r="P48" i="1"/>
  <c r="P54" i="1"/>
  <c r="Q54" i="1" s="1"/>
  <c r="T54" i="1" s="1"/>
  <c r="P47" i="1"/>
  <c r="Q47" i="1" s="1"/>
  <c r="T47" i="1" s="1"/>
  <c r="P33" i="1"/>
  <c r="Q33" i="1" s="1"/>
  <c r="T33" i="1" s="1"/>
  <c r="O35" i="1"/>
  <c r="Q35" i="1" s="1"/>
  <c r="T35" i="1" s="1"/>
  <c r="O31" i="1"/>
  <c r="Q31" i="1" s="1"/>
  <c r="T31" i="1" s="1"/>
  <c r="O29" i="1"/>
  <c r="Q29" i="1" s="1"/>
  <c r="T29" i="1" s="1"/>
  <c r="P27" i="1"/>
  <c r="Q27" i="1" s="1"/>
  <c r="T27" i="1" s="1"/>
  <c r="Q22" i="1"/>
  <c r="T22" i="1" s="1"/>
  <c r="P24" i="1"/>
  <c r="Q24" i="1" s="1"/>
  <c r="T24" i="1" s="1"/>
  <c r="P22" i="1"/>
  <c r="P20" i="1"/>
  <c r="Q20" i="1" s="1"/>
  <c r="T20" i="1" s="1"/>
  <c r="O18" i="1"/>
  <c r="Q18" i="1" s="1"/>
  <c r="T18" i="1" s="1"/>
  <c r="O16" i="1"/>
  <c r="Q16" i="1" s="1"/>
  <c r="T16" i="1" s="1"/>
  <c r="O14" i="1"/>
  <c r="Q14" i="1" s="1"/>
  <c r="T14" i="1" s="1"/>
  <c r="P12" i="1"/>
  <c r="Q12" i="1" s="1"/>
  <c r="T12" i="1" s="1"/>
  <c r="Q6" i="1"/>
  <c r="T6" i="1" s="1"/>
  <c r="P9" i="1"/>
  <c r="Q9" i="1" s="1"/>
  <c r="T9" i="1" s="1"/>
  <c r="P7" i="1"/>
  <c r="Q7" i="1" s="1"/>
  <c r="T7" i="1" s="1"/>
  <c r="P3" i="1"/>
  <c r="Q3" i="1" s="1"/>
  <c r="T3" i="1" s="1"/>
  <c r="P5" i="1"/>
  <c r="Q5" i="1" s="1"/>
  <c r="T5" i="1" s="1"/>
  <c r="Q2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/C:/Users/dahami/Desktop/Weyermann%20Malt.htm" htmlTables="1"/>
  </connection>
</connections>
</file>

<file path=xl/sharedStrings.xml><?xml version="1.0" encoding="utf-8"?>
<sst xmlns="http://schemas.openxmlformats.org/spreadsheetml/2006/main" count="158" uniqueCount="113">
  <si>
    <t>Brewer's Malt</t>
  </si>
  <si>
    <t>Moisture % Max</t>
  </si>
  <si>
    <t>Color°L</t>
  </si>
  <si>
    <t>Protein Total</t>
  </si>
  <si>
    <t>Extract FG Min</t>
  </si>
  <si>
    <t>Usage Rate %</t>
  </si>
  <si>
    <t>Pilsner</t>
  </si>
  <si>
    <t>1.7 - 2.4</t>
  </si>
  <si>
    <t>to 100</t>
  </si>
  <si>
    <t>Bohemian Pilsner</t>
  </si>
  <si>
    <t>1.7 - 2.1</t>
  </si>
  <si>
    <t>Pale Ale</t>
  </si>
  <si>
    <t>2.6 - 3.4</t>
  </si>
  <si>
    <t>Pale Wheat</t>
  </si>
  <si>
    <t>to 80</t>
  </si>
  <si>
    <t>Dark Wheat</t>
  </si>
  <si>
    <t>5.8 - 7.3</t>
  </si>
  <si>
    <t>to 50</t>
  </si>
  <si>
    <t>Rye</t>
  </si>
  <si>
    <t>1.7 - 3.6</t>
  </si>
  <si>
    <t>Bohemian Floor Malted Pilsner</t>
  </si>
  <si>
    <t>1.6-2.3</t>
  </si>
  <si>
    <t>10.5-12.5</t>
  </si>
  <si>
    <t>Bohemian Floor Malted Wheat</t>
  </si>
  <si>
    <t>1.6-2.5</t>
  </si>
  <si>
    <t>10.5-13.5</t>
  </si>
  <si>
    <t>to 70</t>
  </si>
  <si>
    <t>Color Malt</t>
  </si>
  <si>
    <t>Vienna</t>
  </si>
  <si>
    <t>3.2 - 3.9</t>
  </si>
  <si>
    <t>too 100</t>
  </si>
  <si>
    <t>Light Munich</t>
  </si>
  <si>
    <t>5.1 - 6.9</t>
  </si>
  <si>
    <t>Dark Munich</t>
  </si>
  <si>
    <t>8.1 - 9.9</t>
  </si>
  <si>
    <t>Carafa® I</t>
  </si>
  <si>
    <t>300 - 375</t>
  </si>
  <si>
    <t>Carafa® II</t>
  </si>
  <si>
    <t>413 - 450</t>
  </si>
  <si>
    <t>Carafa® III</t>
  </si>
  <si>
    <t>488 - 563</t>
  </si>
  <si>
    <t>DeHusk Carafa® I</t>
  </si>
  <si>
    <t>DeHusk Carafa® II</t>
  </si>
  <si>
    <t>DeHusk Carafa® III</t>
  </si>
  <si>
    <t>Carawheat®</t>
  </si>
  <si>
    <t>38 - 49</t>
  </si>
  <si>
    <t>to 15</t>
  </si>
  <si>
    <t>Chocolate Wheat</t>
  </si>
  <si>
    <t>300 - 450</t>
  </si>
  <si>
    <t>Chocolate Rye</t>
  </si>
  <si>
    <t>188 - 300</t>
  </si>
  <si>
    <t>Abbey® Malt</t>
  </si>
  <si>
    <t>16-19</t>
  </si>
  <si>
    <t>Caramel Malt</t>
  </si>
  <si>
    <t>Carafoam®</t>
  </si>
  <si>
    <t>Carahell®</t>
  </si>
  <si>
    <t>8.1 - 11.8</t>
  </si>
  <si>
    <t>Caramunich® I</t>
  </si>
  <si>
    <t>30.6 - 38.1</t>
  </si>
  <si>
    <t>30 - 48</t>
  </si>
  <si>
    <t>Caramunich® II</t>
  </si>
  <si>
    <t>41.8 - 49.3</t>
  </si>
  <si>
    <t>42 - 49</t>
  </si>
  <si>
    <t>Caramunich® III</t>
  </si>
  <si>
    <t>53.1 - 60.6</t>
  </si>
  <si>
    <t>Carared®</t>
  </si>
  <si>
    <t>15.6 - 19.3</t>
  </si>
  <si>
    <t>to 25</t>
  </si>
  <si>
    <t>Caraamber®</t>
  </si>
  <si>
    <t>23.1 - 30.6</t>
  </si>
  <si>
    <t>to 20</t>
  </si>
  <si>
    <t>Caraaroma®</t>
  </si>
  <si>
    <t>113 - 150</t>
  </si>
  <si>
    <t>Carabohemian®</t>
  </si>
  <si>
    <t>64-83</t>
  </si>
  <si>
    <t>Carabelge®</t>
  </si>
  <si>
    <t>11.8-13.7</t>
  </si>
  <si>
    <t>to 30</t>
  </si>
  <si>
    <t>Special Malt</t>
  </si>
  <si>
    <t>Malanoidin</t>
  </si>
  <si>
    <t>23 - 31</t>
  </si>
  <si>
    <t>Smoked Malt</t>
  </si>
  <si>
    <t>1.7 - 2.8</t>
  </si>
  <si>
    <t>Acidulated Malt</t>
  </si>
  <si>
    <t>1.7 - 3.2</t>
  </si>
  <si>
    <t>Sinamar®</t>
  </si>
  <si>
    <t>3040 - 3200</t>
  </si>
  <si>
    <t>Bohemian Floor Malted Dark</t>
  </si>
  <si>
    <t>9.5-12.5</t>
  </si>
  <si>
    <t>Oak Smoked Wheat</t>
  </si>
  <si>
    <t>1.7-2.4</t>
  </si>
  <si>
    <t>Organic Malt</t>
  </si>
  <si>
    <t>Organic Pilsner</t>
  </si>
  <si>
    <t>1.0 - 1.5</t>
  </si>
  <si>
    <t>Organic Wheat</t>
  </si>
  <si>
    <t>1.0 - 2.0</t>
  </si>
  <si>
    <t>Organic Munich® I</t>
  </si>
  <si>
    <t>Organic Munich® II</t>
  </si>
  <si>
    <t>Organic Carahell®</t>
  </si>
  <si>
    <t>Organic Caramunich®II</t>
  </si>
  <si>
    <t>41 - 50</t>
  </si>
  <si>
    <t>Organic Carafa® II</t>
  </si>
  <si>
    <t>410 - 450</t>
  </si>
  <si>
    <t>Organic Vienna</t>
  </si>
  <si>
    <t>3.5 - 4.5</t>
  </si>
  <si>
    <t>http://brewerssupplygroup.com/Weyerman.html</t>
  </si>
  <si>
    <t>srm min</t>
  </si>
  <si>
    <t>srm max</t>
  </si>
  <si>
    <t>" - pos</t>
  </si>
  <si>
    <t>5-8</t>
  </si>
  <si>
    <t>8-10</t>
  </si>
  <si>
    <t>avg srm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</si>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</sst>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eyermann%20Ma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rewerssupplygroup.com/Weyerm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B2" workbookViewId="0">
      <selection activeCell="T2" sqref="T2:T54"/>
    </sheetView>
  </sheetViews>
  <sheetFormatPr defaultRowHeight="15" x14ac:dyDescent="0.25"/>
  <cols>
    <col min="1" max="1" width="28.85546875" bestFit="1" customWidth="1"/>
    <col min="2" max="2" width="15.28515625" bestFit="1" customWidth="1"/>
    <col min="3" max="3" width="10.5703125" bestFit="1" customWidth="1"/>
    <col min="4" max="4" width="12.42578125" bestFit="1" customWidth="1"/>
    <col min="5" max="5" width="13.7109375" bestFit="1" customWidth="1"/>
    <col min="6" max="6" width="12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105</v>
      </c>
      <c r="N1" t="s">
        <v>108</v>
      </c>
      <c r="O1" t="s">
        <v>106</v>
      </c>
      <c r="P1" t="s">
        <v>107</v>
      </c>
      <c r="Q1" t="s">
        <v>111</v>
      </c>
      <c r="R1" t="s">
        <v>112</v>
      </c>
    </row>
    <row r="2" spans="1:20" x14ac:dyDescent="0.25">
      <c r="A2" t="s">
        <v>6</v>
      </c>
      <c r="B2">
        <v>5</v>
      </c>
      <c r="C2" t="s">
        <v>7</v>
      </c>
      <c r="D2">
        <v>11</v>
      </c>
      <c r="E2">
        <v>81</v>
      </c>
      <c r="F2" t="s">
        <v>8</v>
      </c>
      <c r="N2">
        <f>SEARCH("-", C2)</f>
        <v>5</v>
      </c>
      <c r="O2">
        <f>VALUE(TRIM(LEFT(C2, N2-1)))</f>
        <v>1.7</v>
      </c>
      <c r="P2">
        <f>VALUE(TRIM(MID(C2, N2+1, LEN(C2)-N2)))</f>
        <v>2.4</v>
      </c>
      <c r="Q2">
        <f>AVERAGE(O2:P2)</f>
        <v>2.0499999999999998</v>
      </c>
      <c r="R2">
        <f>(E2/100 * 46)/1000 +1</f>
        <v>1.0372600000000001</v>
      </c>
      <c r="T2" t="str">
        <f>"new Malt(""Weyermann"", """&amp;A2&amp;""", " &amp; IF(ISBLANK(E2),"null", TEXT(R2, "0.000")) &amp; ", " &amp; TEXT(Q2, "####.0") &amp; "),"</f>
        <v>new Malt("Weyermann", "Pilsner", 1.037, 2.1),</v>
      </c>
    </row>
    <row r="3" spans="1:20" x14ac:dyDescent="0.25">
      <c r="A3" t="s">
        <v>9</v>
      </c>
      <c r="B3">
        <v>5</v>
      </c>
      <c r="C3" t="s">
        <v>10</v>
      </c>
      <c r="D3">
        <v>10.8</v>
      </c>
      <c r="E3">
        <v>81</v>
      </c>
      <c r="F3" t="s">
        <v>8</v>
      </c>
      <c r="N3">
        <f t="shared" ref="N3:N9" si="0">SEARCH("-", C3)</f>
        <v>5</v>
      </c>
      <c r="O3">
        <f t="shared" ref="O3:O9" si="1">VALUE(TRIM(LEFT(C3, N3-1)))</f>
        <v>1.7</v>
      </c>
      <c r="P3">
        <f t="shared" ref="P3:P9" si="2">VALUE(TRIM(MID(C3, N3+1, LEN(C3)-N3)))</f>
        <v>2.1</v>
      </c>
      <c r="Q3">
        <f t="shared" ref="Q3:Q9" si="3">AVERAGE(O3:P3)</f>
        <v>1.9</v>
      </c>
      <c r="R3">
        <f t="shared" ref="R3:R9" si="4">(E3/100 * 46)/1000 +1</f>
        <v>1.0372600000000001</v>
      </c>
      <c r="T3" t="str">
        <f t="shared" ref="T3:T9" si="5">"new Malt(""Weyermann"", """&amp;A3&amp;""", " &amp; IF(ISBLANK(E3),"null", TEXT(R3, "0.000")) &amp; ", " &amp; TEXT(Q3, "####.0") &amp; "),"</f>
        <v>new Malt("Weyermann", "Bohemian Pilsner", 1.037, 1.9),</v>
      </c>
    </row>
    <row r="4" spans="1:20" x14ac:dyDescent="0.25">
      <c r="A4" t="s">
        <v>11</v>
      </c>
      <c r="B4">
        <v>5</v>
      </c>
      <c r="C4" t="s">
        <v>12</v>
      </c>
      <c r="D4">
        <v>12</v>
      </c>
      <c r="E4">
        <v>85</v>
      </c>
      <c r="F4" t="s">
        <v>8</v>
      </c>
      <c r="N4">
        <f t="shared" si="0"/>
        <v>5</v>
      </c>
      <c r="O4">
        <f t="shared" si="1"/>
        <v>2.6</v>
      </c>
      <c r="P4">
        <f t="shared" si="2"/>
        <v>3.4</v>
      </c>
      <c r="Q4">
        <f t="shared" si="3"/>
        <v>3</v>
      </c>
      <c r="R4">
        <f t="shared" si="4"/>
        <v>1.0390999999999999</v>
      </c>
      <c r="T4" t="str">
        <f t="shared" si="5"/>
        <v>new Malt("Weyermann", "Pale Ale", 1.039, 3.0),</v>
      </c>
    </row>
    <row r="5" spans="1:20" x14ac:dyDescent="0.25">
      <c r="A5" t="s">
        <v>13</v>
      </c>
      <c r="B5">
        <v>5</v>
      </c>
      <c r="C5" t="s">
        <v>7</v>
      </c>
      <c r="D5">
        <v>12</v>
      </c>
      <c r="E5">
        <v>85</v>
      </c>
      <c r="F5" t="s">
        <v>14</v>
      </c>
      <c r="N5">
        <f t="shared" si="0"/>
        <v>5</v>
      </c>
      <c r="O5">
        <f t="shared" si="1"/>
        <v>1.7</v>
      </c>
      <c r="P5">
        <f t="shared" si="2"/>
        <v>2.4</v>
      </c>
      <c r="Q5">
        <f t="shared" si="3"/>
        <v>2.0499999999999998</v>
      </c>
      <c r="R5">
        <f t="shared" si="4"/>
        <v>1.0390999999999999</v>
      </c>
      <c r="T5" t="str">
        <f t="shared" si="5"/>
        <v>new Malt("Weyermann", "Pale Wheat", 1.039, 2.1),</v>
      </c>
    </row>
    <row r="6" spans="1:20" x14ac:dyDescent="0.25">
      <c r="A6" t="s">
        <v>15</v>
      </c>
      <c r="B6">
        <v>5</v>
      </c>
      <c r="C6" t="s">
        <v>16</v>
      </c>
      <c r="D6">
        <v>11</v>
      </c>
      <c r="E6">
        <v>85</v>
      </c>
      <c r="F6" t="s">
        <v>17</v>
      </c>
      <c r="N6">
        <f t="shared" si="0"/>
        <v>5</v>
      </c>
      <c r="O6">
        <f t="shared" si="1"/>
        <v>5.8</v>
      </c>
      <c r="P6">
        <f t="shared" si="2"/>
        <v>7.3</v>
      </c>
      <c r="Q6">
        <f t="shared" si="3"/>
        <v>6.55</v>
      </c>
      <c r="R6">
        <f t="shared" si="4"/>
        <v>1.0390999999999999</v>
      </c>
      <c r="T6" t="str">
        <f t="shared" si="5"/>
        <v>new Malt("Weyermann", "Dark Wheat", 1.039, 6.6),</v>
      </c>
    </row>
    <row r="7" spans="1:20" x14ac:dyDescent="0.25">
      <c r="A7" t="s">
        <v>18</v>
      </c>
      <c r="B7">
        <v>6</v>
      </c>
      <c r="C7" t="s">
        <v>19</v>
      </c>
      <c r="E7">
        <v>85</v>
      </c>
      <c r="F7" t="s">
        <v>17</v>
      </c>
      <c r="N7">
        <f t="shared" si="0"/>
        <v>5</v>
      </c>
      <c r="O7">
        <f t="shared" si="1"/>
        <v>1.7</v>
      </c>
      <c r="P7">
        <f t="shared" si="2"/>
        <v>3.6</v>
      </c>
      <c r="Q7">
        <f t="shared" si="3"/>
        <v>2.65</v>
      </c>
      <c r="R7">
        <f t="shared" si="4"/>
        <v>1.0390999999999999</v>
      </c>
      <c r="T7" t="str">
        <f t="shared" si="5"/>
        <v>new Malt("Weyermann", "Rye", 1.039, 2.7),</v>
      </c>
    </row>
    <row r="8" spans="1:20" x14ac:dyDescent="0.25">
      <c r="A8" t="s">
        <v>20</v>
      </c>
      <c r="B8">
        <v>5</v>
      </c>
      <c r="C8" t="s">
        <v>21</v>
      </c>
      <c r="D8" t="s">
        <v>22</v>
      </c>
      <c r="E8">
        <v>79</v>
      </c>
      <c r="F8" t="s">
        <v>8</v>
      </c>
      <c r="N8">
        <f t="shared" si="0"/>
        <v>4</v>
      </c>
      <c r="O8">
        <f t="shared" si="1"/>
        <v>1.6</v>
      </c>
      <c r="P8">
        <f t="shared" si="2"/>
        <v>2.2999999999999998</v>
      </c>
      <c r="Q8">
        <f t="shared" si="3"/>
        <v>1.95</v>
      </c>
      <c r="R8">
        <f t="shared" si="4"/>
        <v>1.03634</v>
      </c>
      <c r="T8" t="str">
        <f t="shared" si="5"/>
        <v>new Malt("Weyermann", "Bohemian Floor Malted Pilsner", 1.036, 2.0),</v>
      </c>
    </row>
    <row r="9" spans="1:20" x14ac:dyDescent="0.25">
      <c r="A9" t="s">
        <v>23</v>
      </c>
      <c r="B9">
        <v>5</v>
      </c>
      <c r="C9" t="s">
        <v>24</v>
      </c>
      <c r="D9" t="s">
        <v>25</v>
      </c>
      <c r="E9">
        <v>81</v>
      </c>
      <c r="F9" t="s">
        <v>26</v>
      </c>
      <c r="N9">
        <f t="shared" si="0"/>
        <v>4</v>
      </c>
      <c r="O9">
        <f t="shared" si="1"/>
        <v>1.6</v>
      </c>
      <c r="P9">
        <f t="shared" si="2"/>
        <v>2.5</v>
      </c>
      <c r="Q9">
        <f t="shared" si="3"/>
        <v>2.0499999999999998</v>
      </c>
      <c r="R9">
        <f t="shared" si="4"/>
        <v>1.0372600000000001</v>
      </c>
      <c r="T9" t="str">
        <f t="shared" si="5"/>
        <v>new Malt("Weyermann", "Bohemian Floor Malted Wheat", 1.037, 2.1),</v>
      </c>
    </row>
    <row r="11" spans="1:20" x14ac:dyDescent="0.25">
      <c r="A11" t="s">
        <v>27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20" x14ac:dyDescent="0.25">
      <c r="A12" t="s">
        <v>28</v>
      </c>
      <c r="B12">
        <v>5</v>
      </c>
      <c r="C12" t="s">
        <v>29</v>
      </c>
      <c r="D12">
        <v>11.5</v>
      </c>
      <c r="E12">
        <v>81</v>
      </c>
      <c r="F12" t="s">
        <v>30</v>
      </c>
      <c r="N12">
        <f t="shared" ref="N12" si="6">SEARCH("-", C12)</f>
        <v>5</v>
      </c>
      <c r="O12">
        <f t="shared" ref="O12" si="7">VALUE(TRIM(LEFT(C12, N12-1)))</f>
        <v>3.2</v>
      </c>
      <c r="P12">
        <f t="shared" ref="P12" si="8">VALUE(TRIM(MID(C12, N12+1, LEN(C12)-N12)))</f>
        <v>3.9</v>
      </c>
      <c r="Q12">
        <f t="shared" ref="Q12" si="9">AVERAGE(O12:P12)</f>
        <v>3.55</v>
      </c>
      <c r="R12">
        <f t="shared" ref="R12" si="10">(E12/100 * 46)/1000 +1</f>
        <v>1.0372600000000001</v>
      </c>
      <c r="T12" t="str">
        <f t="shared" ref="T12" si="11">"new Malt(""Weyermann"", """&amp;A12&amp;""", " &amp; IF(ISBLANK(E12),"null", TEXT(R12, "0.000")) &amp; ", " &amp; TEXT(Q12, "####.0") &amp; "),"</f>
        <v>new Malt("Weyermann", "Vienna", 1.037, 3.6),</v>
      </c>
    </row>
    <row r="13" spans="1:20" x14ac:dyDescent="0.25">
      <c r="A13" t="s">
        <v>31</v>
      </c>
      <c r="B13">
        <v>4.5</v>
      </c>
      <c r="C13" t="s">
        <v>32</v>
      </c>
      <c r="D13">
        <v>11.5</v>
      </c>
      <c r="E13">
        <v>82</v>
      </c>
      <c r="F13" t="s">
        <v>30</v>
      </c>
      <c r="N13">
        <f t="shared" ref="N13:N24" si="12">SEARCH("-", C13)</f>
        <v>5</v>
      </c>
      <c r="O13">
        <f t="shared" ref="O13:O24" si="13">VALUE(TRIM(LEFT(C13, N13-1)))</f>
        <v>5.0999999999999996</v>
      </c>
      <c r="P13">
        <f t="shared" ref="P13:P24" si="14">VALUE(TRIM(MID(C13, N13+1, LEN(C13)-N13)))</f>
        <v>6.9</v>
      </c>
      <c r="Q13">
        <f t="shared" ref="Q13:Q24" si="15">AVERAGE(O13:P13)</f>
        <v>6</v>
      </c>
      <c r="R13">
        <f t="shared" ref="R13:R24" si="16">(E13/100 * 46)/1000 +1</f>
        <v>1.03772</v>
      </c>
      <c r="T13" t="str">
        <f t="shared" ref="T13:T24" si="17">"new Malt(""Weyermann"", """&amp;A13&amp;""", " &amp; IF(ISBLANK(E13),"null", TEXT(R13, "0.000")) &amp; ", " &amp; TEXT(Q13, "####.0") &amp; "),"</f>
        <v>new Malt("Weyermann", "Light Munich", 1.038, 6.0),</v>
      </c>
    </row>
    <row r="14" spans="1:20" x14ac:dyDescent="0.25">
      <c r="A14" t="s">
        <v>33</v>
      </c>
      <c r="B14">
        <v>4.5</v>
      </c>
      <c r="C14" t="s">
        <v>34</v>
      </c>
      <c r="D14">
        <v>11.5</v>
      </c>
      <c r="E14">
        <v>81</v>
      </c>
      <c r="F14" t="s">
        <v>30</v>
      </c>
      <c r="N14">
        <f t="shared" si="12"/>
        <v>5</v>
      </c>
      <c r="O14">
        <f t="shared" si="13"/>
        <v>8.1</v>
      </c>
      <c r="P14">
        <f t="shared" si="14"/>
        <v>9.9</v>
      </c>
      <c r="Q14">
        <f t="shared" si="15"/>
        <v>9</v>
      </c>
      <c r="R14">
        <f t="shared" si="16"/>
        <v>1.0372600000000001</v>
      </c>
      <c r="T14" t="str">
        <f t="shared" si="17"/>
        <v>new Malt("Weyermann", "Dark Munich", 1.037, 9.0),</v>
      </c>
    </row>
    <row r="15" spans="1:20" x14ac:dyDescent="0.25">
      <c r="A15" t="s">
        <v>35</v>
      </c>
      <c r="B15">
        <v>3.5</v>
      </c>
      <c r="C15" t="s">
        <v>36</v>
      </c>
      <c r="D15">
        <v>11.5</v>
      </c>
      <c r="E15">
        <v>70</v>
      </c>
      <c r="F15" t="s">
        <v>30</v>
      </c>
      <c r="N15">
        <f t="shared" si="12"/>
        <v>5</v>
      </c>
      <c r="O15">
        <f t="shared" si="13"/>
        <v>300</v>
      </c>
      <c r="P15">
        <f t="shared" si="14"/>
        <v>375</v>
      </c>
      <c r="Q15">
        <f t="shared" si="15"/>
        <v>337.5</v>
      </c>
      <c r="R15">
        <f t="shared" si="16"/>
        <v>1.0322</v>
      </c>
      <c r="T15" t="str">
        <f t="shared" si="17"/>
        <v>new Malt("Weyermann", "Carafa® I", 1.032, 337.5),</v>
      </c>
    </row>
    <row r="16" spans="1:20" x14ac:dyDescent="0.25">
      <c r="A16" t="s">
        <v>37</v>
      </c>
      <c r="B16">
        <v>3.5</v>
      </c>
      <c r="C16" t="s">
        <v>38</v>
      </c>
      <c r="D16">
        <v>11.5</v>
      </c>
      <c r="E16">
        <v>70</v>
      </c>
      <c r="F16" s="1">
        <v>41279</v>
      </c>
      <c r="N16">
        <f t="shared" si="12"/>
        <v>5</v>
      </c>
      <c r="O16">
        <f t="shared" si="13"/>
        <v>413</v>
      </c>
      <c r="P16">
        <f t="shared" si="14"/>
        <v>450</v>
      </c>
      <c r="Q16">
        <f t="shared" si="15"/>
        <v>431.5</v>
      </c>
      <c r="R16">
        <f t="shared" si="16"/>
        <v>1.0322</v>
      </c>
      <c r="T16" t="str">
        <f t="shared" si="17"/>
        <v>new Malt("Weyermann", "Carafa® II", 1.032, 431.5),</v>
      </c>
    </row>
    <row r="17" spans="1:20" x14ac:dyDescent="0.25">
      <c r="A17" t="s">
        <v>39</v>
      </c>
      <c r="B17">
        <v>3.5</v>
      </c>
      <c r="C17" t="s">
        <v>40</v>
      </c>
      <c r="D17">
        <v>11.5</v>
      </c>
      <c r="E17">
        <v>70</v>
      </c>
      <c r="F17" s="1">
        <v>41279</v>
      </c>
      <c r="N17">
        <f t="shared" si="12"/>
        <v>5</v>
      </c>
      <c r="O17">
        <f t="shared" si="13"/>
        <v>488</v>
      </c>
      <c r="P17">
        <f t="shared" si="14"/>
        <v>563</v>
      </c>
      <c r="Q17">
        <f t="shared" si="15"/>
        <v>525.5</v>
      </c>
      <c r="R17">
        <f t="shared" si="16"/>
        <v>1.0322</v>
      </c>
      <c r="T17" t="str">
        <f t="shared" si="17"/>
        <v>new Malt("Weyermann", "Carafa® III", 1.032, 525.5),</v>
      </c>
    </row>
    <row r="18" spans="1:20" x14ac:dyDescent="0.25">
      <c r="A18" t="s">
        <v>41</v>
      </c>
      <c r="B18">
        <v>3.5</v>
      </c>
      <c r="C18" t="s">
        <v>36</v>
      </c>
      <c r="D18">
        <v>11.5</v>
      </c>
      <c r="E18">
        <v>70</v>
      </c>
      <c r="F18" s="1">
        <v>41279</v>
      </c>
      <c r="N18">
        <f t="shared" si="12"/>
        <v>5</v>
      </c>
      <c r="O18">
        <f t="shared" si="13"/>
        <v>300</v>
      </c>
      <c r="P18">
        <f t="shared" si="14"/>
        <v>375</v>
      </c>
      <c r="Q18">
        <f t="shared" si="15"/>
        <v>337.5</v>
      </c>
      <c r="R18">
        <f t="shared" si="16"/>
        <v>1.0322</v>
      </c>
      <c r="T18" t="str">
        <f t="shared" si="17"/>
        <v>new Malt("Weyermann", "DeHusk Carafa® I", 1.032, 337.5),</v>
      </c>
    </row>
    <row r="19" spans="1:20" x14ac:dyDescent="0.25">
      <c r="A19" t="s">
        <v>42</v>
      </c>
      <c r="B19">
        <v>3.5</v>
      </c>
      <c r="C19" t="s">
        <v>38</v>
      </c>
      <c r="D19">
        <v>11.5</v>
      </c>
      <c r="E19">
        <v>70</v>
      </c>
      <c r="F19" s="1">
        <v>41279</v>
      </c>
      <c r="N19">
        <f t="shared" si="12"/>
        <v>5</v>
      </c>
      <c r="O19">
        <f t="shared" si="13"/>
        <v>413</v>
      </c>
      <c r="P19">
        <f t="shared" si="14"/>
        <v>450</v>
      </c>
      <c r="Q19">
        <f t="shared" si="15"/>
        <v>431.5</v>
      </c>
      <c r="R19">
        <f t="shared" si="16"/>
        <v>1.0322</v>
      </c>
      <c r="T19" t="str">
        <f t="shared" si="17"/>
        <v>new Malt("Weyermann", "DeHusk Carafa® II", 1.032, 431.5),</v>
      </c>
    </row>
    <row r="20" spans="1:20" x14ac:dyDescent="0.25">
      <c r="A20" t="s">
        <v>43</v>
      </c>
      <c r="B20">
        <v>3.5</v>
      </c>
      <c r="C20" t="s">
        <v>40</v>
      </c>
      <c r="D20">
        <v>11.5</v>
      </c>
      <c r="E20">
        <v>75</v>
      </c>
      <c r="F20" s="1">
        <v>41279</v>
      </c>
      <c r="N20">
        <f t="shared" si="12"/>
        <v>5</v>
      </c>
      <c r="O20">
        <f t="shared" si="13"/>
        <v>488</v>
      </c>
      <c r="P20">
        <f t="shared" si="14"/>
        <v>563</v>
      </c>
      <c r="Q20">
        <f t="shared" si="15"/>
        <v>525.5</v>
      </c>
      <c r="R20">
        <f t="shared" si="16"/>
        <v>1.0345</v>
      </c>
      <c r="T20" t="str">
        <f t="shared" si="17"/>
        <v>new Malt("Weyermann", "DeHusk Carafa® III", 1.035, 525.5),</v>
      </c>
    </row>
    <row r="21" spans="1:20" x14ac:dyDescent="0.25">
      <c r="A21" t="s">
        <v>44</v>
      </c>
      <c r="B21">
        <v>4</v>
      </c>
      <c r="C21" t="s">
        <v>45</v>
      </c>
      <c r="D21">
        <v>12</v>
      </c>
      <c r="E21">
        <v>77</v>
      </c>
      <c r="F21" t="s">
        <v>46</v>
      </c>
      <c r="N21">
        <f t="shared" si="12"/>
        <v>4</v>
      </c>
      <c r="O21">
        <f t="shared" si="13"/>
        <v>38</v>
      </c>
      <c r="P21">
        <f t="shared" si="14"/>
        <v>49</v>
      </c>
      <c r="Q21">
        <f t="shared" si="15"/>
        <v>43.5</v>
      </c>
      <c r="R21">
        <f t="shared" si="16"/>
        <v>1.03542</v>
      </c>
      <c r="T21" t="str">
        <f t="shared" si="17"/>
        <v>new Malt("Weyermann", "Carawheat®", 1.035, 43.5),</v>
      </c>
    </row>
    <row r="22" spans="1:20" x14ac:dyDescent="0.25">
      <c r="A22" t="s">
        <v>47</v>
      </c>
      <c r="B22">
        <v>4.5</v>
      </c>
      <c r="C22" t="s">
        <v>48</v>
      </c>
      <c r="D22">
        <v>12</v>
      </c>
      <c r="E22">
        <v>74</v>
      </c>
      <c r="F22" s="1">
        <v>41279</v>
      </c>
      <c r="N22">
        <f t="shared" si="12"/>
        <v>5</v>
      </c>
      <c r="O22">
        <f t="shared" si="13"/>
        <v>300</v>
      </c>
      <c r="P22">
        <f t="shared" si="14"/>
        <v>450</v>
      </c>
      <c r="Q22">
        <f t="shared" si="15"/>
        <v>375</v>
      </c>
      <c r="R22">
        <f t="shared" si="16"/>
        <v>1.0340400000000001</v>
      </c>
      <c r="T22" t="str">
        <f t="shared" si="17"/>
        <v>new Malt("Weyermann", "Chocolate Wheat", 1.034, 375.0),</v>
      </c>
    </row>
    <row r="23" spans="1:20" x14ac:dyDescent="0.25">
      <c r="A23" t="s">
        <v>49</v>
      </c>
      <c r="B23">
        <v>4</v>
      </c>
      <c r="C23" t="s">
        <v>50</v>
      </c>
      <c r="D23">
        <v>12</v>
      </c>
      <c r="E23">
        <v>20</v>
      </c>
      <c r="F23" s="1">
        <v>41279</v>
      </c>
      <c r="N23">
        <f t="shared" si="12"/>
        <v>5</v>
      </c>
      <c r="O23">
        <f t="shared" si="13"/>
        <v>188</v>
      </c>
      <c r="P23">
        <f t="shared" si="14"/>
        <v>300</v>
      </c>
      <c r="Q23">
        <f t="shared" si="15"/>
        <v>244</v>
      </c>
      <c r="R23">
        <f t="shared" si="16"/>
        <v>1.0092000000000001</v>
      </c>
      <c r="T23" t="str">
        <f t="shared" si="17"/>
        <v>new Malt("Weyermann", "Chocolate Rye", 1.009, 244.0),</v>
      </c>
    </row>
    <row r="24" spans="1:20" x14ac:dyDescent="0.25">
      <c r="A24" t="s">
        <v>51</v>
      </c>
      <c r="B24">
        <v>4.5</v>
      </c>
      <c r="C24" t="s">
        <v>52</v>
      </c>
      <c r="D24">
        <v>11</v>
      </c>
      <c r="E24">
        <v>75</v>
      </c>
      <c r="F24" t="s">
        <v>17</v>
      </c>
      <c r="N24">
        <f t="shared" si="12"/>
        <v>3</v>
      </c>
      <c r="O24">
        <f t="shared" si="13"/>
        <v>16</v>
      </c>
      <c r="P24">
        <f t="shared" si="14"/>
        <v>19</v>
      </c>
      <c r="Q24">
        <f t="shared" si="15"/>
        <v>17.5</v>
      </c>
      <c r="R24">
        <f t="shared" si="16"/>
        <v>1.0345</v>
      </c>
      <c r="T24" t="str">
        <f t="shared" si="17"/>
        <v>new Malt("Weyermann", "Abbey® Malt", 1.035, 17.5),</v>
      </c>
    </row>
    <row r="26" spans="1:20" x14ac:dyDescent="0.25">
      <c r="A26" t="s">
        <v>53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20" x14ac:dyDescent="0.25">
      <c r="A27" t="s">
        <v>54</v>
      </c>
      <c r="B27">
        <v>6.5</v>
      </c>
      <c r="C27" t="s">
        <v>7</v>
      </c>
      <c r="E27">
        <v>81</v>
      </c>
      <c r="F27" s="2">
        <v>14671</v>
      </c>
      <c r="N27">
        <f t="shared" ref="N27" si="18">SEARCH("-", C27)</f>
        <v>5</v>
      </c>
      <c r="O27">
        <f t="shared" ref="O27" si="19">VALUE(TRIM(LEFT(C27, N27-1)))</f>
        <v>1.7</v>
      </c>
      <c r="P27">
        <f t="shared" ref="P27" si="20">VALUE(TRIM(MID(C27, N27+1, LEN(C27)-N27)))</f>
        <v>2.4</v>
      </c>
      <c r="Q27">
        <f t="shared" ref="Q27" si="21">AVERAGE(O27:P27)</f>
        <v>2.0499999999999998</v>
      </c>
      <c r="R27">
        <f t="shared" ref="R27" si="22">(E27/100 * 46)/1000 +1</f>
        <v>1.0372600000000001</v>
      </c>
      <c r="T27" t="str">
        <f t="shared" ref="T27" si="23">"new Malt(""Weyermann"", """&amp;A27&amp;""", " &amp; IF(ISBLANK(E27),"null", TEXT(R27, "0.000")) &amp; ", " &amp; TEXT(Q27, "####.0") &amp; "),"</f>
        <v>new Malt("Weyermann", "Carafoam®", 1.037, 2.1),</v>
      </c>
    </row>
    <row r="28" spans="1:20" x14ac:dyDescent="0.25">
      <c r="A28" t="s">
        <v>55</v>
      </c>
      <c r="B28">
        <v>7.5</v>
      </c>
      <c r="C28" t="s">
        <v>56</v>
      </c>
      <c r="E28">
        <v>79</v>
      </c>
      <c r="F28" s="1">
        <v>41577</v>
      </c>
      <c r="N28">
        <f t="shared" ref="N28:N36" si="24">SEARCH("-", C28)</f>
        <v>5</v>
      </c>
      <c r="O28">
        <f t="shared" ref="O28:O36" si="25">VALUE(TRIM(LEFT(C28, N28-1)))</f>
        <v>8.1</v>
      </c>
      <c r="P28">
        <f t="shared" ref="P28:P36" si="26">VALUE(TRIM(MID(C28, N28+1, LEN(C28)-N28)))</f>
        <v>11.8</v>
      </c>
      <c r="Q28">
        <f t="shared" ref="Q28:Q36" si="27">AVERAGE(O28:P28)</f>
        <v>9.9499999999999993</v>
      </c>
      <c r="R28">
        <f t="shared" ref="R28:R36" si="28">(E28/100 * 46)/1000 +1</f>
        <v>1.03634</v>
      </c>
      <c r="T28" t="str">
        <f t="shared" ref="T28:T36" si="29">"new Malt(""Weyermann"", """&amp;A28&amp;""", " &amp; IF(ISBLANK(E28),"null", TEXT(R28, "0.000")) &amp; ", " &amp; TEXT(Q28, "####.0") &amp; "),"</f>
        <v>new Malt("Weyermann", "Carahell®", 1.036, 10.0),</v>
      </c>
    </row>
    <row r="29" spans="1:20" x14ac:dyDescent="0.25">
      <c r="A29" t="s">
        <v>57</v>
      </c>
      <c r="B29">
        <v>6.5</v>
      </c>
      <c r="C29" t="s">
        <v>58</v>
      </c>
      <c r="E29">
        <v>78</v>
      </c>
      <c r="F29" t="s">
        <v>59</v>
      </c>
      <c r="N29">
        <f t="shared" si="24"/>
        <v>6</v>
      </c>
      <c r="O29">
        <f t="shared" si="25"/>
        <v>30.6</v>
      </c>
      <c r="P29">
        <f t="shared" si="26"/>
        <v>38.1</v>
      </c>
      <c r="Q29">
        <f t="shared" si="27"/>
        <v>34.35</v>
      </c>
      <c r="R29">
        <f t="shared" si="28"/>
        <v>1.0358799999999999</v>
      </c>
      <c r="T29" t="str">
        <f t="shared" si="29"/>
        <v>new Malt("Weyermann", "Caramunich® I", 1.036, 34.4),</v>
      </c>
    </row>
    <row r="30" spans="1:20" x14ac:dyDescent="0.25">
      <c r="A30" t="s">
        <v>60</v>
      </c>
      <c r="B30">
        <v>6.5</v>
      </c>
      <c r="C30" t="s">
        <v>61</v>
      </c>
      <c r="E30">
        <v>78</v>
      </c>
      <c r="F30" t="s">
        <v>62</v>
      </c>
      <c r="N30">
        <f t="shared" si="24"/>
        <v>6</v>
      </c>
      <c r="O30">
        <f t="shared" si="25"/>
        <v>41.8</v>
      </c>
      <c r="P30">
        <f t="shared" si="26"/>
        <v>49.3</v>
      </c>
      <c r="Q30">
        <f t="shared" si="27"/>
        <v>45.55</v>
      </c>
      <c r="R30">
        <f t="shared" si="28"/>
        <v>1.0358799999999999</v>
      </c>
      <c r="T30" t="str">
        <f t="shared" si="29"/>
        <v>new Malt("Weyermann", "Caramunich® II", 1.036, 45.6),</v>
      </c>
    </row>
    <row r="31" spans="1:20" x14ac:dyDescent="0.25">
      <c r="A31" t="s">
        <v>63</v>
      </c>
      <c r="B31">
        <v>6.5</v>
      </c>
      <c r="C31" t="s">
        <v>64</v>
      </c>
      <c r="E31">
        <v>78</v>
      </c>
      <c r="F31" s="1">
        <v>41284</v>
      </c>
      <c r="N31">
        <f t="shared" si="24"/>
        <v>6</v>
      </c>
      <c r="O31">
        <f t="shared" si="25"/>
        <v>53.1</v>
      </c>
      <c r="P31">
        <f t="shared" si="26"/>
        <v>60.6</v>
      </c>
      <c r="Q31">
        <f t="shared" si="27"/>
        <v>56.85</v>
      </c>
      <c r="R31">
        <f t="shared" si="28"/>
        <v>1.0358799999999999</v>
      </c>
      <c r="T31" t="str">
        <f t="shared" si="29"/>
        <v>new Malt("Weyermann", "Caramunich® III", 1.036, 56.9),</v>
      </c>
    </row>
    <row r="32" spans="1:20" x14ac:dyDescent="0.25">
      <c r="A32" t="s">
        <v>65</v>
      </c>
      <c r="B32">
        <v>5.5</v>
      </c>
      <c r="C32" t="s">
        <v>66</v>
      </c>
      <c r="E32">
        <v>78</v>
      </c>
      <c r="F32" t="s">
        <v>67</v>
      </c>
      <c r="N32">
        <f t="shared" si="24"/>
        <v>6</v>
      </c>
      <c r="O32">
        <f t="shared" si="25"/>
        <v>15.6</v>
      </c>
      <c r="P32">
        <f t="shared" si="26"/>
        <v>19.3</v>
      </c>
      <c r="Q32">
        <f t="shared" si="27"/>
        <v>17.45</v>
      </c>
      <c r="R32">
        <f t="shared" si="28"/>
        <v>1.0358799999999999</v>
      </c>
      <c r="T32" t="str">
        <f t="shared" si="29"/>
        <v>new Malt("Weyermann", "Carared®", 1.036, 17.5),</v>
      </c>
    </row>
    <row r="33" spans="1:20" x14ac:dyDescent="0.25">
      <c r="A33" t="s">
        <v>68</v>
      </c>
      <c r="B33">
        <v>4</v>
      </c>
      <c r="C33" t="s">
        <v>69</v>
      </c>
      <c r="E33">
        <v>77.5</v>
      </c>
      <c r="F33" t="s">
        <v>70</v>
      </c>
      <c r="N33">
        <f t="shared" si="24"/>
        <v>6</v>
      </c>
      <c r="O33">
        <f t="shared" si="25"/>
        <v>23.1</v>
      </c>
      <c r="P33">
        <f t="shared" si="26"/>
        <v>30.6</v>
      </c>
      <c r="Q33">
        <f t="shared" si="27"/>
        <v>26.85</v>
      </c>
      <c r="R33">
        <f t="shared" si="28"/>
        <v>1.03565</v>
      </c>
      <c r="T33" t="str">
        <f t="shared" si="29"/>
        <v>new Malt("Weyermann", "Caraamber®", 1.036, 26.9),</v>
      </c>
    </row>
    <row r="34" spans="1:20" x14ac:dyDescent="0.25">
      <c r="A34" t="s">
        <v>71</v>
      </c>
      <c r="B34">
        <v>4.5</v>
      </c>
      <c r="C34" t="s">
        <v>72</v>
      </c>
      <c r="E34">
        <v>77</v>
      </c>
      <c r="F34" t="s">
        <v>46</v>
      </c>
      <c r="N34">
        <f t="shared" si="24"/>
        <v>5</v>
      </c>
      <c r="O34">
        <f t="shared" si="25"/>
        <v>113</v>
      </c>
      <c r="P34">
        <f t="shared" si="26"/>
        <v>150</v>
      </c>
      <c r="Q34">
        <f t="shared" si="27"/>
        <v>131.5</v>
      </c>
      <c r="R34">
        <f t="shared" si="28"/>
        <v>1.03542</v>
      </c>
      <c r="T34" t="str">
        <f t="shared" si="29"/>
        <v>new Malt("Weyermann", "Caraaroma®", 1.035, 131.5),</v>
      </c>
    </row>
    <row r="35" spans="1:20" x14ac:dyDescent="0.25">
      <c r="A35" t="s">
        <v>73</v>
      </c>
      <c r="B35">
        <v>6.5</v>
      </c>
      <c r="C35" t="s">
        <v>74</v>
      </c>
      <c r="E35">
        <v>73</v>
      </c>
      <c r="F35" s="1">
        <v>41414</v>
      </c>
      <c r="N35">
        <f t="shared" si="24"/>
        <v>3</v>
      </c>
      <c r="O35">
        <f t="shared" si="25"/>
        <v>64</v>
      </c>
      <c r="P35">
        <f t="shared" si="26"/>
        <v>83</v>
      </c>
      <c r="Q35">
        <f t="shared" si="27"/>
        <v>73.5</v>
      </c>
      <c r="R35">
        <f t="shared" si="28"/>
        <v>1.0335799999999999</v>
      </c>
      <c r="T35" t="str">
        <f t="shared" si="29"/>
        <v>new Malt("Weyermann", "Carabohemian®", 1.034, 73.5),</v>
      </c>
    </row>
    <row r="36" spans="1:20" x14ac:dyDescent="0.25">
      <c r="A36" t="s">
        <v>75</v>
      </c>
      <c r="B36">
        <v>9</v>
      </c>
      <c r="C36" t="s">
        <v>76</v>
      </c>
      <c r="E36">
        <v>74</v>
      </c>
      <c r="F36" t="s">
        <v>77</v>
      </c>
      <c r="N36">
        <f t="shared" si="24"/>
        <v>5</v>
      </c>
      <c r="O36">
        <f t="shared" si="25"/>
        <v>11.8</v>
      </c>
      <c r="P36">
        <f t="shared" si="26"/>
        <v>13.7</v>
      </c>
      <c r="Q36">
        <f t="shared" si="27"/>
        <v>12.75</v>
      </c>
      <c r="R36">
        <f t="shared" si="28"/>
        <v>1.0340400000000001</v>
      </c>
      <c r="T36" t="str">
        <f t="shared" si="29"/>
        <v>new Malt("Weyermann", "Carabelge®", 1.034, 12.8),</v>
      </c>
    </row>
    <row r="38" spans="1:20" x14ac:dyDescent="0.25">
      <c r="A38" t="s">
        <v>78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20" x14ac:dyDescent="0.25">
      <c r="A39" t="s">
        <v>79</v>
      </c>
      <c r="B39">
        <v>4.5</v>
      </c>
      <c r="C39" t="s">
        <v>80</v>
      </c>
      <c r="E39">
        <v>81</v>
      </c>
      <c r="F39" t="s">
        <v>70</v>
      </c>
      <c r="N39">
        <f t="shared" ref="N39" si="30">SEARCH("-", C39)</f>
        <v>4</v>
      </c>
      <c r="O39">
        <f t="shared" ref="O39" si="31">VALUE(TRIM(LEFT(C39, N39-1)))</f>
        <v>23</v>
      </c>
      <c r="P39">
        <f t="shared" ref="P39" si="32">VALUE(TRIM(MID(C39, N39+1, LEN(C39)-N39)))</f>
        <v>31</v>
      </c>
      <c r="Q39">
        <f t="shared" ref="Q39" si="33">AVERAGE(O39:P39)</f>
        <v>27</v>
      </c>
      <c r="R39">
        <f t="shared" ref="R39" si="34">(E39/100 * 46)/1000 +1</f>
        <v>1.0372600000000001</v>
      </c>
      <c r="T39" t="str">
        <f t="shared" ref="T39" si="35">"new Malt(""Weyermann"", """&amp;A39&amp;""", " &amp; IF(ISBLANK(E39),"null", TEXT(R39, "0.000")) &amp; ", " &amp; TEXT(Q39, "####.0") &amp; "),"</f>
        <v>new Malt("Weyermann", "Malanoidin", 1.037, 27.0),</v>
      </c>
    </row>
    <row r="40" spans="1:20" x14ac:dyDescent="0.25">
      <c r="A40" t="s">
        <v>81</v>
      </c>
      <c r="B40">
        <v>5</v>
      </c>
      <c r="C40" t="s">
        <v>82</v>
      </c>
      <c r="D40">
        <v>11.5</v>
      </c>
      <c r="E40">
        <v>81</v>
      </c>
      <c r="F40" t="s">
        <v>8</v>
      </c>
      <c r="N40">
        <f t="shared" ref="N40:N44" si="36">SEARCH("-", C40)</f>
        <v>5</v>
      </c>
      <c r="O40">
        <f t="shared" ref="O40:O44" si="37">VALUE(TRIM(LEFT(C40, N40-1)))</f>
        <v>1.7</v>
      </c>
      <c r="P40">
        <f t="shared" ref="P40:P44" si="38">VALUE(TRIM(MID(C40, N40+1, LEN(C40)-N40)))</f>
        <v>2.8</v>
      </c>
      <c r="Q40">
        <f t="shared" ref="Q40:Q44" si="39">AVERAGE(O40:P40)</f>
        <v>2.25</v>
      </c>
      <c r="R40">
        <f t="shared" ref="R40:R44" si="40">(E40/100 * 46)/1000 +1</f>
        <v>1.0372600000000001</v>
      </c>
      <c r="T40" t="str">
        <f t="shared" ref="T40:T44" si="41">"new Malt(""Weyermann"", """&amp;A40&amp;""", " &amp; IF(ISBLANK(E40),"null", TEXT(R40, "0.000")) &amp; ", " &amp; TEXT(Q40, "####.0") &amp; "),"</f>
        <v>new Malt("Weyermann", "Smoked Malt", 1.037, 2.3),</v>
      </c>
    </row>
    <row r="41" spans="1:20" x14ac:dyDescent="0.25">
      <c r="A41" t="s">
        <v>83</v>
      </c>
      <c r="B41">
        <v>7</v>
      </c>
      <c r="C41" t="s">
        <v>84</v>
      </c>
      <c r="F41" s="1">
        <v>41284</v>
      </c>
      <c r="N41">
        <f t="shared" si="36"/>
        <v>5</v>
      </c>
      <c r="O41">
        <f t="shared" si="37"/>
        <v>1.7</v>
      </c>
      <c r="P41">
        <f t="shared" si="38"/>
        <v>3.2</v>
      </c>
      <c r="Q41">
        <f t="shared" si="39"/>
        <v>2.4500000000000002</v>
      </c>
      <c r="R41">
        <f t="shared" si="40"/>
        <v>1</v>
      </c>
      <c r="T41" t="str">
        <f t="shared" si="41"/>
        <v>new Malt("Weyermann", "Acidulated Malt", null, 2.5),</v>
      </c>
    </row>
    <row r="42" spans="1:20" x14ac:dyDescent="0.25">
      <c r="A42" t="s">
        <v>85</v>
      </c>
      <c r="C42" t="s">
        <v>86</v>
      </c>
      <c r="E42">
        <v>50</v>
      </c>
      <c r="N42">
        <f t="shared" si="36"/>
        <v>6</v>
      </c>
      <c r="O42">
        <f t="shared" si="37"/>
        <v>3040</v>
      </c>
      <c r="P42">
        <f t="shared" si="38"/>
        <v>3200</v>
      </c>
      <c r="Q42">
        <f t="shared" si="39"/>
        <v>3120</v>
      </c>
      <c r="R42">
        <f t="shared" si="40"/>
        <v>1.0229999999999999</v>
      </c>
      <c r="T42" t="str">
        <f t="shared" si="41"/>
        <v>new Malt("Weyermann", "Sinamar®", 1.023, 3120.0),</v>
      </c>
    </row>
    <row r="43" spans="1:20" x14ac:dyDescent="0.25">
      <c r="A43" t="s">
        <v>87</v>
      </c>
      <c r="B43">
        <v>4.5</v>
      </c>
      <c r="C43" s="4" t="s">
        <v>109</v>
      </c>
      <c r="D43" t="s">
        <v>88</v>
      </c>
      <c r="E43">
        <v>78</v>
      </c>
      <c r="F43" t="s">
        <v>8</v>
      </c>
      <c r="N43">
        <f t="shared" si="36"/>
        <v>2</v>
      </c>
      <c r="O43">
        <f t="shared" si="37"/>
        <v>5</v>
      </c>
      <c r="P43">
        <f t="shared" si="38"/>
        <v>8</v>
      </c>
      <c r="Q43">
        <f t="shared" si="39"/>
        <v>6.5</v>
      </c>
      <c r="R43">
        <f t="shared" si="40"/>
        <v>1.0358799999999999</v>
      </c>
      <c r="T43" t="str">
        <f t="shared" si="41"/>
        <v>new Malt("Weyermann", "Bohemian Floor Malted Dark", 1.036, 6.5),</v>
      </c>
    </row>
    <row r="44" spans="1:20" x14ac:dyDescent="0.25">
      <c r="A44" t="s">
        <v>89</v>
      </c>
      <c r="B44">
        <v>5.5</v>
      </c>
      <c r="C44" t="s">
        <v>90</v>
      </c>
      <c r="D44" t="s">
        <v>25</v>
      </c>
      <c r="E44">
        <v>81</v>
      </c>
      <c r="F44" t="s">
        <v>14</v>
      </c>
      <c r="N44">
        <f t="shared" si="36"/>
        <v>4</v>
      </c>
      <c r="O44">
        <f t="shared" si="37"/>
        <v>1.7</v>
      </c>
      <c r="P44">
        <f t="shared" si="38"/>
        <v>2.4</v>
      </c>
      <c r="Q44">
        <f t="shared" si="39"/>
        <v>2.0499999999999998</v>
      </c>
      <c r="R44">
        <f t="shared" si="40"/>
        <v>1.0372600000000001</v>
      </c>
      <c r="T44" t="str">
        <f t="shared" si="41"/>
        <v>new Malt("Weyermann", "Oak Smoked Wheat", 1.037, 2.1),</v>
      </c>
    </row>
    <row r="46" spans="1:20" x14ac:dyDescent="0.25">
      <c r="A46" t="s">
        <v>91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</row>
    <row r="47" spans="1:20" x14ac:dyDescent="0.25">
      <c r="A47" t="s">
        <v>92</v>
      </c>
      <c r="B47">
        <v>5</v>
      </c>
      <c r="C47" t="s">
        <v>93</v>
      </c>
      <c r="D47">
        <v>11</v>
      </c>
      <c r="E47">
        <v>81.599999999999994</v>
      </c>
      <c r="F47" t="s">
        <v>8</v>
      </c>
      <c r="N47">
        <f t="shared" ref="N47" si="42">SEARCH("-", C47)</f>
        <v>5</v>
      </c>
      <c r="O47">
        <f t="shared" ref="O47" si="43">VALUE(TRIM(LEFT(C47, N47-1)))</f>
        <v>1</v>
      </c>
      <c r="P47">
        <f t="shared" ref="P47" si="44">VALUE(TRIM(MID(C47, N47+1, LEN(C47)-N47)))</f>
        <v>1.5</v>
      </c>
      <c r="Q47">
        <f t="shared" ref="Q47" si="45">AVERAGE(O47:P47)</f>
        <v>1.25</v>
      </c>
      <c r="R47">
        <f t="shared" ref="R47" si="46">(E47/100 * 46)/1000 +1</f>
        <v>1.037536</v>
      </c>
      <c r="T47" t="str">
        <f t="shared" ref="T47" si="47">"new Malt(""Weyermann"", """&amp;A47&amp;""", " &amp; IF(ISBLANK(E47),"null", TEXT(R47, "0.000")) &amp; ", " &amp; TEXT(Q47, "####.0") &amp; "),"</f>
        <v>new Malt("Weyermann", "Organic Pilsner", 1.038, 1.3),</v>
      </c>
    </row>
    <row r="48" spans="1:20" x14ac:dyDescent="0.25">
      <c r="A48" t="s">
        <v>94</v>
      </c>
      <c r="B48">
        <v>7.5</v>
      </c>
      <c r="C48" t="s">
        <v>95</v>
      </c>
      <c r="F48" t="s">
        <v>14</v>
      </c>
      <c r="N48">
        <f t="shared" ref="N48:N54" si="48">SEARCH("-", C48)</f>
        <v>5</v>
      </c>
      <c r="O48">
        <f t="shared" ref="O48:O54" si="49">VALUE(TRIM(LEFT(C48, N48-1)))</f>
        <v>1</v>
      </c>
      <c r="P48">
        <f t="shared" ref="P48:P54" si="50">VALUE(TRIM(MID(C48, N48+1, LEN(C48)-N48)))</f>
        <v>2</v>
      </c>
      <c r="Q48">
        <f t="shared" ref="Q48:Q54" si="51">AVERAGE(O48:P48)</f>
        <v>1.5</v>
      </c>
      <c r="R48">
        <f t="shared" ref="R48:R54" si="52">(E48/100 * 46)/1000 +1</f>
        <v>1</v>
      </c>
      <c r="T48" t="str">
        <f t="shared" ref="T48:T54" si="53">"new Malt(""Weyermann"", """&amp;A48&amp;""", " &amp; IF(ISBLANK(E48),"null", TEXT(R48, "0.000")) &amp; ", " &amp; TEXT(Q48, "####.0") &amp; "),"</f>
        <v>new Malt("Weyermann", "Organic Wheat", null, 1.5),</v>
      </c>
    </row>
    <row r="49" spans="1:20" x14ac:dyDescent="0.25">
      <c r="A49" t="s">
        <v>96</v>
      </c>
      <c r="B49">
        <v>4.5</v>
      </c>
      <c r="C49" t="s">
        <v>32</v>
      </c>
      <c r="D49">
        <v>10.6</v>
      </c>
      <c r="E49">
        <v>82</v>
      </c>
      <c r="F49" t="s">
        <v>8</v>
      </c>
      <c r="N49">
        <f t="shared" si="48"/>
        <v>5</v>
      </c>
      <c r="O49">
        <f t="shared" si="49"/>
        <v>5.0999999999999996</v>
      </c>
      <c r="P49">
        <f t="shared" si="50"/>
        <v>6.9</v>
      </c>
      <c r="Q49">
        <f t="shared" si="51"/>
        <v>6</v>
      </c>
      <c r="R49">
        <f t="shared" si="52"/>
        <v>1.03772</v>
      </c>
      <c r="T49" t="str">
        <f t="shared" si="53"/>
        <v>new Malt("Weyermann", "Organic Munich® I", 1.038, 6.0),</v>
      </c>
    </row>
    <row r="50" spans="1:20" x14ac:dyDescent="0.25">
      <c r="A50" t="s">
        <v>97</v>
      </c>
      <c r="B50">
        <v>4.5</v>
      </c>
      <c r="C50" s="4" t="s">
        <v>110</v>
      </c>
      <c r="D50">
        <v>10.6</v>
      </c>
      <c r="E50">
        <v>81</v>
      </c>
      <c r="F50" t="s">
        <v>8</v>
      </c>
      <c r="N50">
        <f t="shared" si="48"/>
        <v>2</v>
      </c>
      <c r="O50">
        <f t="shared" si="49"/>
        <v>8</v>
      </c>
      <c r="P50">
        <f t="shared" si="50"/>
        <v>10</v>
      </c>
      <c r="Q50">
        <f t="shared" si="51"/>
        <v>9</v>
      </c>
      <c r="R50">
        <f t="shared" si="52"/>
        <v>1.0372600000000001</v>
      </c>
      <c r="T50" t="str">
        <f t="shared" si="53"/>
        <v>new Malt("Weyermann", "Organic Munich® II", 1.037, 9.0),</v>
      </c>
    </row>
    <row r="51" spans="1:20" x14ac:dyDescent="0.25">
      <c r="A51" t="s">
        <v>98</v>
      </c>
      <c r="B51">
        <v>7.5</v>
      </c>
      <c r="C51" t="s">
        <v>56</v>
      </c>
      <c r="F51" s="1">
        <v>41577</v>
      </c>
      <c r="N51">
        <f t="shared" si="48"/>
        <v>5</v>
      </c>
      <c r="O51">
        <f t="shared" si="49"/>
        <v>8.1</v>
      </c>
      <c r="P51">
        <f t="shared" si="50"/>
        <v>11.8</v>
      </c>
      <c r="Q51">
        <f t="shared" si="51"/>
        <v>9.9499999999999993</v>
      </c>
      <c r="R51">
        <f t="shared" si="52"/>
        <v>1</v>
      </c>
      <c r="T51" t="str">
        <f t="shared" si="53"/>
        <v>new Malt("Weyermann", "Organic Carahell®", null, 10.0),</v>
      </c>
    </row>
    <row r="52" spans="1:20" x14ac:dyDescent="0.25">
      <c r="A52" t="s">
        <v>99</v>
      </c>
      <c r="B52">
        <v>6</v>
      </c>
      <c r="C52" t="s">
        <v>100</v>
      </c>
      <c r="E52">
        <v>77.5</v>
      </c>
      <c r="F52" s="1">
        <v>41284</v>
      </c>
      <c r="N52">
        <f t="shared" si="48"/>
        <v>4</v>
      </c>
      <c r="O52">
        <f t="shared" si="49"/>
        <v>41</v>
      </c>
      <c r="P52">
        <f t="shared" si="50"/>
        <v>50</v>
      </c>
      <c r="Q52">
        <f t="shared" si="51"/>
        <v>45.5</v>
      </c>
      <c r="R52">
        <f t="shared" si="52"/>
        <v>1.03565</v>
      </c>
      <c r="T52" t="str">
        <f t="shared" si="53"/>
        <v>new Malt("Weyermann", "Organic Caramunich®II", 1.036, 45.5),</v>
      </c>
    </row>
    <row r="53" spans="1:20" x14ac:dyDescent="0.25">
      <c r="A53" t="s">
        <v>101</v>
      </c>
      <c r="B53">
        <v>5</v>
      </c>
      <c r="C53" t="s">
        <v>102</v>
      </c>
      <c r="F53" s="1">
        <v>41279</v>
      </c>
      <c r="N53">
        <f t="shared" si="48"/>
        <v>5</v>
      </c>
      <c r="O53">
        <f t="shared" si="49"/>
        <v>410</v>
      </c>
      <c r="P53">
        <f t="shared" si="50"/>
        <v>450</v>
      </c>
      <c r="Q53">
        <f t="shared" si="51"/>
        <v>430</v>
      </c>
      <c r="R53">
        <f t="shared" si="52"/>
        <v>1</v>
      </c>
      <c r="T53" t="str">
        <f t="shared" si="53"/>
        <v>new Malt("Weyermann", "Organic Carafa® II", null, 430.0),</v>
      </c>
    </row>
    <row r="54" spans="1:20" x14ac:dyDescent="0.25">
      <c r="A54" t="s">
        <v>103</v>
      </c>
      <c r="B54">
        <v>4</v>
      </c>
      <c r="C54" t="s">
        <v>104</v>
      </c>
      <c r="D54">
        <v>10.7</v>
      </c>
      <c r="E54">
        <v>81</v>
      </c>
      <c r="F54" s="1">
        <v>41304</v>
      </c>
      <c r="N54">
        <f t="shared" si="48"/>
        <v>5</v>
      </c>
      <c r="O54">
        <f t="shared" si="49"/>
        <v>3.5</v>
      </c>
      <c r="P54">
        <f t="shared" si="50"/>
        <v>4.5</v>
      </c>
      <c r="Q54">
        <f t="shared" si="51"/>
        <v>4</v>
      </c>
      <c r="R54">
        <f t="shared" si="52"/>
        <v>1.0372600000000001</v>
      </c>
      <c r="T54" t="str">
        <f t="shared" si="53"/>
        <v>new Malt("Weyermann", "Organic Vienna", 1.037, 4.0),</v>
      </c>
    </row>
  </sheetData>
  <hyperlinks>
    <hyperlink ref="I1" r:id="rId1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Sheet1!Weyermann_20Malt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Hamilton</dc:creator>
  <cp:lastModifiedBy>David Hamilton</cp:lastModifiedBy>
  <dcterms:created xsi:type="dcterms:W3CDTF">2013-06-11T17:48:04Z</dcterms:created>
  <dcterms:modified xsi:type="dcterms:W3CDTF">2013-06-11T18:10:50Z</dcterms:modified>
</cp:coreProperties>
</file>