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hami\Dropbox\BeerCrank\scrape\"/>
    </mc:Choice>
  </mc:AlternateContent>
  <bookViews>
    <workbookView xWindow="0" yWindow="0" windowWidth="30720" windowHeight="13515"/>
  </bookViews>
  <sheets>
    <sheet name="Sheet1" sheetId="1" r:id="rId1"/>
  </sheets>
  <definedNames>
    <definedName name="List_20of_20hop_20varieties_20__20Wikipedia__20the_20free_20encyclopedia" localSheetId="0">Sheet1!$A$1:$C$90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G44" i="1" s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  <c r="H44" i="1" l="1"/>
  <c r="I44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textDates="1" xl2000="1" url="file:///C:/Users/dahami/Desktop/List%20of%20hop%20varieties%20-%20Wikipedia,%20the%20free%20encyclopedia.htm"/>
  </connection>
</connections>
</file>

<file path=xl/sharedStrings.xml><?xml version="1.0" encoding="utf-8"?>
<sst xmlns="http://schemas.openxmlformats.org/spreadsheetml/2006/main" count="263" uniqueCount="157">
  <si>
    <t>Name</t>
  </si>
  <si>
    <t>Country</t>
  </si>
  <si>
    <t>Alpha acid %</t>
  </si>
  <si>
    <t>Admiral</t>
  </si>
  <si>
    <t>England</t>
  </si>
  <si>
    <t>13.5-16</t>
  </si>
  <si>
    <t>Ahtanum™</t>
  </si>
  <si>
    <t>U.S.</t>
  </si>
  <si>
    <t>5.7-6.3</t>
  </si>
  <si>
    <t>Amarillo</t>
  </si>
  <si>
    <t>8-11</t>
  </si>
  <si>
    <t>Apollo</t>
  </si>
  <si>
    <t>20-21</t>
  </si>
  <si>
    <t>Bramling Cross</t>
  </si>
  <si>
    <t>5.0-7.0</t>
  </si>
  <si>
    <t>Brewer's Gold</t>
  </si>
  <si>
    <t>7.1-11.3</t>
  </si>
  <si>
    <t>Bullion</t>
  </si>
  <si>
    <t>6.5-9</t>
  </si>
  <si>
    <t>Cascade</t>
  </si>
  <si>
    <t>4.5-6</t>
  </si>
  <si>
    <t>Centennial</t>
  </si>
  <si>
    <t>9.5-11.5</t>
  </si>
  <si>
    <t>Challenger</t>
  </si>
  <si>
    <t>6.5-8.5</t>
  </si>
  <si>
    <t>Chinook</t>
  </si>
  <si>
    <t>12-14</t>
  </si>
  <si>
    <t>Citra®</t>
  </si>
  <si>
    <t>11-13</t>
  </si>
  <si>
    <t>Cluster</t>
  </si>
  <si>
    <t>5.5-8.5</t>
  </si>
  <si>
    <t>Columbus</t>
  </si>
  <si>
    <t>14-18</t>
  </si>
  <si>
    <t>Crystal</t>
  </si>
  <si>
    <t>3.5-5.5</t>
  </si>
  <si>
    <t>Eroica</t>
  </si>
  <si>
    <t>9-12</t>
  </si>
  <si>
    <t>First Gold</t>
  </si>
  <si>
    <t>Feux-Coeur Francais</t>
  </si>
  <si>
    <t>Australia</t>
  </si>
  <si>
    <t>3.1-5.5</t>
  </si>
  <si>
    <t>Fuggles</t>
  </si>
  <si>
    <t>4-5.5</t>
  </si>
  <si>
    <t>Galaxy</t>
  </si>
  <si>
    <t>Galena</t>
  </si>
  <si>
    <t>Glacier</t>
  </si>
  <si>
    <t>Goldings</t>
  </si>
  <si>
    <t>Green Bullet</t>
  </si>
  <si>
    <t>New Zealand</t>
  </si>
  <si>
    <t>11-14</t>
  </si>
  <si>
    <t>Greenburg</t>
  </si>
  <si>
    <t>Hallertau / Hallertauer Mittelfrüh</t>
  </si>
  <si>
    <t>Germany</t>
  </si>
  <si>
    <t>Herald</t>
  </si>
  <si>
    <t>Herkules</t>
  </si>
  <si>
    <t>12.0-17.0</t>
  </si>
  <si>
    <t>Hersbrucker</t>
  </si>
  <si>
    <t>3-5.5</t>
  </si>
  <si>
    <t>Horizon</t>
  </si>
  <si>
    <t>Liberty</t>
  </si>
  <si>
    <t>3-5</t>
  </si>
  <si>
    <t>Lublin</t>
  </si>
  <si>
    <t>Poland</t>
  </si>
  <si>
    <t>Magnum</t>
  </si>
  <si>
    <t>10.0-12.6</t>
  </si>
  <si>
    <t>Merkur</t>
  </si>
  <si>
    <t>3.5-7.0</t>
  </si>
  <si>
    <t>Millennium</t>
  </si>
  <si>
    <t>Motueka</t>
  </si>
  <si>
    <t>6.5-7.5</t>
  </si>
  <si>
    <t>Mosaic™</t>
  </si>
  <si>
    <t>11.5-13.5</t>
  </si>
  <si>
    <t>Mount Hood</t>
  </si>
  <si>
    <t>5-8</t>
  </si>
  <si>
    <t>Mount Rainier</t>
  </si>
  <si>
    <t>Nelson Sauvin</t>
  </si>
  <si>
    <t>Newport</t>
  </si>
  <si>
    <t>10-17</t>
  </si>
  <si>
    <t>Northdown</t>
  </si>
  <si>
    <t>7.5-9.5</t>
  </si>
  <si>
    <t>Northern Brewer</t>
  </si>
  <si>
    <t>Nugget</t>
  </si>
  <si>
    <t>Opal</t>
  </si>
  <si>
    <t>Pacifica</t>
  </si>
  <si>
    <t>5.0-6.0</t>
  </si>
  <si>
    <t>Pacific Gem</t>
  </si>
  <si>
    <t>14-16</t>
  </si>
  <si>
    <t>Pacific Jade</t>
  </si>
  <si>
    <t>Palisade®</t>
  </si>
  <si>
    <t>6-10</t>
  </si>
  <si>
    <t>Perle</t>
  </si>
  <si>
    <t>Phoenix</t>
  </si>
  <si>
    <t>9-13</t>
  </si>
  <si>
    <t>Pilgrim</t>
  </si>
  <si>
    <t>Pilot</t>
  </si>
  <si>
    <t>Pioneer</t>
  </si>
  <si>
    <t>8-10</t>
  </si>
  <si>
    <t>Polnischer Lublin</t>
  </si>
  <si>
    <t>3-4.5</t>
  </si>
  <si>
    <t>Pride of Ringwood</t>
  </si>
  <si>
    <t>7-10</t>
  </si>
  <si>
    <t>Progress</t>
  </si>
  <si>
    <t>5-7</t>
  </si>
  <si>
    <t>Riwaka</t>
  </si>
  <si>
    <t>4.5-6.5</t>
  </si>
  <si>
    <t>Saaz</t>
  </si>
  <si>
    <t>Czech Republic</t>
  </si>
  <si>
    <t>San Juan Ruby Red</t>
  </si>
  <si>
    <t>Santiam</t>
  </si>
  <si>
    <t>Saphir</t>
  </si>
  <si>
    <t>2-4.5</t>
  </si>
  <si>
    <t>Satus</t>
  </si>
  <si>
    <t>12.5-14</t>
  </si>
  <si>
    <t>Select</t>
  </si>
  <si>
    <t>4-6</t>
  </si>
  <si>
    <t>Simcoe®</t>
  </si>
  <si>
    <t>Smaragd</t>
  </si>
  <si>
    <t>Sorachi Ace</t>
  </si>
  <si>
    <t>Japan</t>
  </si>
  <si>
    <t>10.0-16.0</t>
  </si>
  <si>
    <t>Southern Cross</t>
  </si>
  <si>
    <t>11.0 - 14.0</t>
  </si>
  <si>
    <t>Spalt</t>
  </si>
  <si>
    <t>4-5</t>
  </si>
  <si>
    <t>Sterling</t>
  </si>
  <si>
    <t>6-9</t>
  </si>
  <si>
    <t>Strisselspalt</t>
  </si>
  <si>
    <t>France</t>
  </si>
  <si>
    <t>Styrian Aurora</t>
  </si>
  <si>
    <t>Slovenia</t>
  </si>
  <si>
    <t>7.0-9.5</t>
  </si>
  <si>
    <t>Styrian Bobek</t>
  </si>
  <si>
    <t>Styrian Goldings</t>
  </si>
  <si>
    <t>Styrian Celeia</t>
  </si>
  <si>
    <t>3.0-6.0</t>
  </si>
  <si>
    <t>Summit</t>
  </si>
  <si>
    <t>17-19</t>
  </si>
  <si>
    <t>Tardif de Bourgogne</t>
  </si>
  <si>
    <t>Target</t>
  </si>
  <si>
    <t>9.5-12.5</t>
  </si>
  <si>
    <t>Taurus</t>
  </si>
  <si>
    <t>4.0-6.0</t>
  </si>
  <si>
    <t>Tettnang</t>
  </si>
  <si>
    <t>Tomahawk</t>
  </si>
  <si>
    <t>Tradition</t>
  </si>
  <si>
    <t>Ultra</t>
  </si>
  <si>
    <t>4.5-5</t>
  </si>
  <si>
    <t>Vanguard</t>
  </si>
  <si>
    <t>5.5-6</t>
  </si>
  <si>
    <t>Waimea</t>
  </si>
  <si>
    <t>16-19</t>
  </si>
  <si>
    <t>Warrior®</t>
  </si>
  <si>
    <t>15-17</t>
  </si>
  <si>
    <t>Whitbread Golding Variety (WGV)</t>
  </si>
  <si>
    <t>5.0-8.0</t>
  </si>
  <si>
    <t>Willamette</t>
  </si>
  <si>
    <t>Zeus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</si>
</sst>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ist%20of%20hop%20varieties%20-%20Wikipedia,%20the%20free%20encyclopedi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workbookViewId="0">
      <selection activeCell="L90" sqref="L2:L90"/>
    </sheetView>
  </sheetViews>
  <sheetFormatPr defaultRowHeight="15" x14ac:dyDescent="0.25"/>
  <cols>
    <col min="1" max="3" width="14.28515625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 t="s">
        <v>3</v>
      </c>
      <c r="B2" t="s">
        <v>4</v>
      </c>
      <c r="C2" t="s">
        <v>5</v>
      </c>
      <c r="F2">
        <f>SEARCH("-", C2)</f>
        <v>5</v>
      </c>
      <c r="G2" t="b">
        <f>ISERROR(F2)</f>
        <v>0</v>
      </c>
      <c r="H2">
        <f>IF(G2, C2, VALUE(LEFT(C2, F2-1)))</f>
        <v>13.5</v>
      </c>
      <c r="I2">
        <f>IF(G2, C2, VALUE(MID(C2, F2+1, LEN(C2)-F2)))</f>
        <v>16</v>
      </c>
      <c r="J2">
        <f>AVERAGE(VALUE(H2), VALUE(I2))</f>
        <v>14.75</v>
      </c>
      <c r="L2" t="str">
        <f>"new Hop(""" &amp;A2 &amp;""", """ &amp;B2&amp;""", " &amp; J2 &amp;"),"</f>
        <v>new Hop("Admiral", "England", 14.75),</v>
      </c>
    </row>
    <row r="3" spans="1:12" x14ac:dyDescent="0.25">
      <c r="A3" t="s">
        <v>6</v>
      </c>
      <c r="B3" t="s">
        <v>7</v>
      </c>
      <c r="C3" t="s">
        <v>8</v>
      </c>
      <c r="F3">
        <f t="shared" ref="F3:F66" si="0">SEARCH("-", C3)</f>
        <v>4</v>
      </c>
      <c r="G3" t="b">
        <f t="shared" ref="G3:G66" si="1">ISERROR(F3)</f>
        <v>0</v>
      </c>
      <c r="H3">
        <f t="shared" ref="H3:H66" si="2">IF(G3, C3, VALUE(LEFT(C3, F3-1)))</f>
        <v>5.7</v>
      </c>
      <c r="I3">
        <f t="shared" ref="I3:I66" si="3">IF(G3, C3, VALUE(MID(C3, F3+1, LEN(C3)-F3)))</f>
        <v>6.3</v>
      </c>
      <c r="J3">
        <f t="shared" ref="J3:J66" si="4">AVERAGE(VALUE(H3), VALUE(I3))</f>
        <v>6</v>
      </c>
      <c r="L3" t="str">
        <f t="shared" ref="L3:L66" si="5">"new Hop(""" &amp;A3 &amp;""", """ &amp;B3&amp;""", " &amp; J3 &amp;"),"</f>
        <v>new Hop("Ahtanum™", "U.S.", 6),</v>
      </c>
    </row>
    <row r="4" spans="1:12" x14ac:dyDescent="0.25">
      <c r="A4" t="s">
        <v>9</v>
      </c>
      <c r="B4" t="s">
        <v>7</v>
      </c>
      <c r="C4" t="s">
        <v>10</v>
      </c>
      <c r="F4">
        <f t="shared" si="0"/>
        <v>2</v>
      </c>
      <c r="G4" t="b">
        <f t="shared" si="1"/>
        <v>0</v>
      </c>
      <c r="H4">
        <f t="shared" si="2"/>
        <v>8</v>
      </c>
      <c r="I4">
        <f t="shared" si="3"/>
        <v>11</v>
      </c>
      <c r="J4">
        <f t="shared" si="4"/>
        <v>9.5</v>
      </c>
      <c r="L4" t="str">
        <f t="shared" si="5"/>
        <v>new Hop("Amarillo", "U.S.", 9.5),</v>
      </c>
    </row>
    <row r="5" spans="1:12" x14ac:dyDescent="0.25">
      <c r="A5" t="s">
        <v>11</v>
      </c>
      <c r="B5" t="s">
        <v>7</v>
      </c>
      <c r="C5" t="s">
        <v>12</v>
      </c>
      <c r="F5">
        <f t="shared" si="0"/>
        <v>3</v>
      </c>
      <c r="G5" t="b">
        <f t="shared" si="1"/>
        <v>0</v>
      </c>
      <c r="H5">
        <f t="shared" si="2"/>
        <v>20</v>
      </c>
      <c r="I5">
        <f t="shared" si="3"/>
        <v>21</v>
      </c>
      <c r="J5">
        <f t="shared" si="4"/>
        <v>20.5</v>
      </c>
      <c r="L5" t="str">
        <f t="shared" si="5"/>
        <v>new Hop("Apollo", "U.S.", 20.5),</v>
      </c>
    </row>
    <row r="6" spans="1:12" x14ac:dyDescent="0.25">
      <c r="A6" t="s">
        <v>13</v>
      </c>
      <c r="B6" t="s">
        <v>4</v>
      </c>
      <c r="C6" t="s">
        <v>14</v>
      </c>
      <c r="F6">
        <f t="shared" si="0"/>
        <v>4</v>
      </c>
      <c r="G6" t="b">
        <f t="shared" si="1"/>
        <v>0</v>
      </c>
      <c r="H6">
        <f t="shared" si="2"/>
        <v>5</v>
      </c>
      <c r="I6">
        <f t="shared" si="3"/>
        <v>7</v>
      </c>
      <c r="J6">
        <f t="shared" si="4"/>
        <v>6</v>
      </c>
      <c r="L6" t="str">
        <f t="shared" si="5"/>
        <v>new Hop("Bramling Cross", "England", 6),</v>
      </c>
    </row>
    <row r="7" spans="1:12" x14ac:dyDescent="0.25">
      <c r="A7" t="s">
        <v>15</v>
      </c>
      <c r="B7" t="s">
        <v>4</v>
      </c>
      <c r="C7" t="s">
        <v>16</v>
      </c>
      <c r="F7">
        <f t="shared" si="0"/>
        <v>4</v>
      </c>
      <c r="G7" t="b">
        <f t="shared" si="1"/>
        <v>0</v>
      </c>
      <c r="H7">
        <f t="shared" si="2"/>
        <v>7.1</v>
      </c>
      <c r="I7">
        <f t="shared" si="3"/>
        <v>11.3</v>
      </c>
      <c r="J7">
        <f t="shared" si="4"/>
        <v>9.1999999999999993</v>
      </c>
      <c r="L7" t="str">
        <f t="shared" si="5"/>
        <v>new Hop("Brewer's Gold", "England", 9.2),</v>
      </c>
    </row>
    <row r="8" spans="1:12" x14ac:dyDescent="0.25">
      <c r="A8" t="s">
        <v>17</v>
      </c>
      <c r="B8" t="s">
        <v>4</v>
      </c>
      <c r="C8" t="s">
        <v>18</v>
      </c>
      <c r="F8">
        <f t="shared" si="0"/>
        <v>4</v>
      </c>
      <c r="G8" t="b">
        <f t="shared" si="1"/>
        <v>0</v>
      </c>
      <c r="H8">
        <f t="shared" si="2"/>
        <v>6.5</v>
      </c>
      <c r="I8">
        <f t="shared" si="3"/>
        <v>9</v>
      </c>
      <c r="J8">
        <f t="shared" si="4"/>
        <v>7.75</v>
      </c>
      <c r="L8" t="str">
        <f t="shared" si="5"/>
        <v>new Hop("Bullion", "England", 7.75),</v>
      </c>
    </row>
    <row r="9" spans="1:12" x14ac:dyDescent="0.25">
      <c r="A9" t="s">
        <v>19</v>
      </c>
      <c r="B9" t="s">
        <v>7</v>
      </c>
      <c r="C9" t="s">
        <v>20</v>
      </c>
      <c r="F9">
        <f t="shared" si="0"/>
        <v>4</v>
      </c>
      <c r="G9" t="b">
        <f t="shared" si="1"/>
        <v>0</v>
      </c>
      <c r="H9">
        <f t="shared" si="2"/>
        <v>4.5</v>
      </c>
      <c r="I9">
        <f t="shared" si="3"/>
        <v>6</v>
      </c>
      <c r="J9">
        <f t="shared" si="4"/>
        <v>5.25</v>
      </c>
      <c r="L9" t="str">
        <f t="shared" si="5"/>
        <v>new Hop("Cascade", "U.S.", 5.25),</v>
      </c>
    </row>
    <row r="10" spans="1:12" x14ac:dyDescent="0.25">
      <c r="A10" t="s">
        <v>21</v>
      </c>
      <c r="B10" t="s">
        <v>7</v>
      </c>
      <c r="C10" t="s">
        <v>22</v>
      </c>
      <c r="F10">
        <f t="shared" si="0"/>
        <v>4</v>
      </c>
      <c r="G10" t="b">
        <f t="shared" si="1"/>
        <v>0</v>
      </c>
      <c r="H10">
        <f t="shared" si="2"/>
        <v>9.5</v>
      </c>
      <c r="I10">
        <f t="shared" si="3"/>
        <v>11.5</v>
      </c>
      <c r="J10">
        <f t="shared" si="4"/>
        <v>10.5</v>
      </c>
      <c r="L10" t="str">
        <f t="shared" si="5"/>
        <v>new Hop("Centennial", "U.S.", 10.5),</v>
      </c>
    </row>
    <row r="11" spans="1:12" x14ac:dyDescent="0.25">
      <c r="A11" t="s">
        <v>23</v>
      </c>
      <c r="B11" t="s">
        <v>4</v>
      </c>
      <c r="C11" t="s">
        <v>24</v>
      </c>
      <c r="F11">
        <f t="shared" si="0"/>
        <v>4</v>
      </c>
      <c r="G11" t="b">
        <f t="shared" si="1"/>
        <v>0</v>
      </c>
      <c r="H11">
        <f t="shared" si="2"/>
        <v>6.5</v>
      </c>
      <c r="I11">
        <f t="shared" si="3"/>
        <v>8.5</v>
      </c>
      <c r="J11">
        <f t="shared" si="4"/>
        <v>7.5</v>
      </c>
      <c r="L11" t="str">
        <f t="shared" si="5"/>
        <v>new Hop("Challenger", "England", 7.5),</v>
      </c>
    </row>
    <row r="12" spans="1:12" x14ac:dyDescent="0.25">
      <c r="A12" t="s">
        <v>25</v>
      </c>
      <c r="B12" t="s">
        <v>7</v>
      </c>
      <c r="C12" t="s">
        <v>26</v>
      </c>
      <c r="F12">
        <f t="shared" si="0"/>
        <v>3</v>
      </c>
      <c r="G12" t="b">
        <f t="shared" si="1"/>
        <v>0</v>
      </c>
      <c r="H12">
        <f t="shared" si="2"/>
        <v>12</v>
      </c>
      <c r="I12">
        <f t="shared" si="3"/>
        <v>14</v>
      </c>
      <c r="J12">
        <f t="shared" si="4"/>
        <v>13</v>
      </c>
      <c r="L12" t="str">
        <f t="shared" si="5"/>
        <v>new Hop("Chinook", "U.S.", 13),</v>
      </c>
    </row>
    <row r="13" spans="1:12" x14ac:dyDescent="0.25">
      <c r="A13" t="s">
        <v>27</v>
      </c>
      <c r="B13" t="s">
        <v>7</v>
      </c>
      <c r="C13" t="s">
        <v>28</v>
      </c>
      <c r="F13">
        <f t="shared" si="0"/>
        <v>3</v>
      </c>
      <c r="G13" t="b">
        <f t="shared" si="1"/>
        <v>0</v>
      </c>
      <c r="H13">
        <f t="shared" si="2"/>
        <v>11</v>
      </c>
      <c r="I13">
        <f t="shared" si="3"/>
        <v>13</v>
      </c>
      <c r="J13">
        <f t="shared" si="4"/>
        <v>12</v>
      </c>
      <c r="L13" t="str">
        <f t="shared" si="5"/>
        <v>new Hop("Citra®", "U.S.", 12),</v>
      </c>
    </row>
    <row r="14" spans="1:12" x14ac:dyDescent="0.25">
      <c r="A14" t="s">
        <v>29</v>
      </c>
      <c r="B14" t="s">
        <v>7</v>
      </c>
      <c r="C14" t="s">
        <v>30</v>
      </c>
      <c r="F14">
        <f t="shared" si="0"/>
        <v>4</v>
      </c>
      <c r="G14" t="b">
        <f t="shared" si="1"/>
        <v>0</v>
      </c>
      <c r="H14">
        <f t="shared" si="2"/>
        <v>5.5</v>
      </c>
      <c r="I14">
        <f t="shared" si="3"/>
        <v>8.5</v>
      </c>
      <c r="J14">
        <f t="shared" si="4"/>
        <v>7</v>
      </c>
      <c r="L14" t="str">
        <f t="shared" si="5"/>
        <v>new Hop("Cluster", "U.S.", 7),</v>
      </c>
    </row>
    <row r="15" spans="1:12" x14ac:dyDescent="0.25">
      <c r="A15" t="s">
        <v>31</v>
      </c>
      <c r="B15" t="s">
        <v>7</v>
      </c>
      <c r="C15" t="s">
        <v>32</v>
      </c>
      <c r="F15">
        <f t="shared" si="0"/>
        <v>3</v>
      </c>
      <c r="G15" t="b">
        <f t="shared" si="1"/>
        <v>0</v>
      </c>
      <c r="H15">
        <f t="shared" si="2"/>
        <v>14</v>
      </c>
      <c r="I15">
        <f t="shared" si="3"/>
        <v>18</v>
      </c>
      <c r="J15">
        <f t="shared" si="4"/>
        <v>16</v>
      </c>
      <c r="L15" t="str">
        <f t="shared" si="5"/>
        <v>new Hop("Columbus", "U.S.", 16),</v>
      </c>
    </row>
    <row r="16" spans="1:12" x14ac:dyDescent="0.25">
      <c r="A16" t="s">
        <v>33</v>
      </c>
      <c r="B16" t="s">
        <v>7</v>
      </c>
      <c r="C16" t="s">
        <v>34</v>
      </c>
      <c r="F16">
        <f t="shared" si="0"/>
        <v>4</v>
      </c>
      <c r="G16" t="b">
        <f t="shared" si="1"/>
        <v>0</v>
      </c>
      <c r="H16">
        <f t="shared" si="2"/>
        <v>3.5</v>
      </c>
      <c r="I16">
        <f t="shared" si="3"/>
        <v>5.5</v>
      </c>
      <c r="J16">
        <f t="shared" si="4"/>
        <v>4.5</v>
      </c>
      <c r="L16" t="str">
        <f t="shared" si="5"/>
        <v>new Hop("Crystal", "U.S.", 4.5),</v>
      </c>
    </row>
    <row r="17" spans="1:12" x14ac:dyDescent="0.25">
      <c r="A17" t="s">
        <v>35</v>
      </c>
      <c r="B17" t="s">
        <v>7</v>
      </c>
      <c r="C17" t="s">
        <v>36</v>
      </c>
      <c r="F17">
        <f t="shared" si="0"/>
        <v>2</v>
      </c>
      <c r="G17" t="b">
        <f t="shared" si="1"/>
        <v>0</v>
      </c>
      <c r="H17">
        <f t="shared" si="2"/>
        <v>9</v>
      </c>
      <c r="I17">
        <f t="shared" si="3"/>
        <v>12</v>
      </c>
      <c r="J17">
        <f t="shared" si="4"/>
        <v>10.5</v>
      </c>
      <c r="L17" t="str">
        <f t="shared" si="5"/>
        <v>new Hop("Eroica", "U.S.", 10.5),</v>
      </c>
    </row>
    <row r="18" spans="1:12" x14ac:dyDescent="0.25">
      <c r="A18" t="s">
        <v>37</v>
      </c>
      <c r="B18" t="s">
        <v>4</v>
      </c>
      <c r="C18" t="s">
        <v>24</v>
      </c>
      <c r="F18">
        <f t="shared" si="0"/>
        <v>4</v>
      </c>
      <c r="G18" t="b">
        <f t="shared" si="1"/>
        <v>0</v>
      </c>
      <c r="H18">
        <f t="shared" si="2"/>
        <v>6.5</v>
      </c>
      <c r="I18">
        <f t="shared" si="3"/>
        <v>8.5</v>
      </c>
      <c r="J18">
        <f t="shared" si="4"/>
        <v>7.5</v>
      </c>
      <c r="L18" t="str">
        <f t="shared" si="5"/>
        <v>new Hop("First Gold", "England", 7.5),</v>
      </c>
    </row>
    <row r="19" spans="1:12" x14ac:dyDescent="0.25">
      <c r="A19" t="s">
        <v>38</v>
      </c>
      <c r="B19" t="s">
        <v>39</v>
      </c>
      <c r="C19" t="s">
        <v>40</v>
      </c>
      <c r="F19">
        <f t="shared" si="0"/>
        <v>4</v>
      </c>
      <c r="G19" t="b">
        <f t="shared" si="1"/>
        <v>0</v>
      </c>
      <c r="H19">
        <f t="shared" si="2"/>
        <v>3.1</v>
      </c>
      <c r="I19">
        <f t="shared" si="3"/>
        <v>5.5</v>
      </c>
      <c r="J19">
        <f t="shared" si="4"/>
        <v>4.3</v>
      </c>
      <c r="L19" t="str">
        <f t="shared" si="5"/>
        <v>new Hop("Feux-Coeur Francais", "Australia", 4.3),</v>
      </c>
    </row>
    <row r="20" spans="1:12" x14ac:dyDescent="0.25">
      <c r="A20" t="s">
        <v>41</v>
      </c>
      <c r="B20" t="s">
        <v>4</v>
      </c>
      <c r="C20" t="s">
        <v>42</v>
      </c>
      <c r="F20">
        <f t="shared" si="0"/>
        <v>2</v>
      </c>
      <c r="G20" t="b">
        <f t="shared" si="1"/>
        <v>0</v>
      </c>
      <c r="H20">
        <f t="shared" si="2"/>
        <v>4</v>
      </c>
      <c r="I20">
        <f t="shared" si="3"/>
        <v>5.5</v>
      </c>
      <c r="J20">
        <f t="shared" si="4"/>
        <v>4.75</v>
      </c>
      <c r="L20" t="str">
        <f t="shared" si="5"/>
        <v>new Hop("Fuggles", "England", 4.75),</v>
      </c>
    </row>
    <row r="21" spans="1:12" x14ac:dyDescent="0.25">
      <c r="A21" t="s">
        <v>43</v>
      </c>
      <c r="B21" t="s">
        <v>39</v>
      </c>
      <c r="C21">
        <v>14.9</v>
      </c>
      <c r="F21" t="e">
        <f>SEARCH("-", C21)</f>
        <v>#VALUE!</v>
      </c>
      <c r="G21" t="b">
        <f t="shared" si="1"/>
        <v>1</v>
      </c>
      <c r="H21">
        <f t="shared" si="2"/>
        <v>14.9</v>
      </c>
      <c r="I21">
        <f t="shared" si="3"/>
        <v>14.9</v>
      </c>
      <c r="J21">
        <f t="shared" si="4"/>
        <v>14.9</v>
      </c>
      <c r="L21" t="str">
        <f t="shared" si="5"/>
        <v>new Hop("Galaxy", "Australia", 14.9),</v>
      </c>
    </row>
    <row r="22" spans="1:12" x14ac:dyDescent="0.25">
      <c r="A22" t="s">
        <v>44</v>
      </c>
      <c r="B22" t="s">
        <v>7</v>
      </c>
      <c r="C22" t="s">
        <v>26</v>
      </c>
      <c r="F22">
        <f t="shared" si="0"/>
        <v>3</v>
      </c>
      <c r="G22" t="b">
        <f t="shared" si="1"/>
        <v>0</v>
      </c>
      <c r="H22">
        <f t="shared" si="2"/>
        <v>12</v>
      </c>
      <c r="I22">
        <f t="shared" si="3"/>
        <v>14</v>
      </c>
      <c r="J22">
        <f t="shared" si="4"/>
        <v>13</v>
      </c>
      <c r="L22" t="str">
        <f t="shared" si="5"/>
        <v>new Hop("Galena", "U.S.", 13),</v>
      </c>
    </row>
    <row r="23" spans="1:12" x14ac:dyDescent="0.25">
      <c r="A23" t="s">
        <v>45</v>
      </c>
      <c r="B23" t="s">
        <v>7</v>
      </c>
      <c r="C23">
        <v>5.5</v>
      </c>
      <c r="F23" t="e">
        <f t="shared" si="0"/>
        <v>#VALUE!</v>
      </c>
      <c r="G23" t="b">
        <f t="shared" si="1"/>
        <v>1</v>
      </c>
      <c r="H23">
        <f t="shared" si="2"/>
        <v>5.5</v>
      </c>
      <c r="I23">
        <f t="shared" si="3"/>
        <v>5.5</v>
      </c>
      <c r="J23">
        <f t="shared" si="4"/>
        <v>5.5</v>
      </c>
      <c r="L23" t="str">
        <f t="shared" si="5"/>
        <v>new Hop("Glacier", "U.S.", 5.5),</v>
      </c>
    </row>
    <row r="24" spans="1:12" x14ac:dyDescent="0.25">
      <c r="A24" t="s">
        <v>46</v>
      </c>
      <c r="B24" t="s">
        <v>4</v>
      </c>
      <c r="C24" t="s">
        <v>42</v>
      </c>
      <c r="F24">
        <f t="shared" si="0"/>
        <v>2</v>
      </c>
      <c r="G24" t="b">
        <f t="shared" si="1"/>
        <v>0</v>
      </c>
      <c r="H24">
        <f t="shared" si="2"/>
        <v>4</v>
      </c>
      <c r="I24">
        <f t="shared" si="3"/>
        <v>5.5</v>
      </c>
      <c r="J24">
        <f t="shared" si="4"/>
        <v>4.75</v>
      </c>
      <c r="L24" t="str">
        <f t="shared" si="5"/>
        <v>new Hop("Goldings", "England", 4.75),</v>
      </c>
    </row>
    <row r="25" spans="1:12" x14ac:dyDescent="0.25">
      <c r="A25" t="s">
        <v>47</v>
      </c>
      <c r="B25" t="s">
        <v>48</v>
      </c>
      <c r="C25" t="s">
        <v>49</v>
      </c>
      <c r="F25">
        <f t="shared" si="0"/>
        <v>3</v>
      </c>
      <c r="G25" t="b">
        <f t="shared" si="1"/>
        <v>0</v>
      </c>
      <c r="H25">
        <f t="shared" si="2"/>
        <v>11</v>
      </c>
      <c r="I25">
        <f t="shared" si="3"/>
        <v>14</v>
      </c>
      <c r="J25">
        <f t="shared" si="4"/>
        <v>12.5</v>
      </c>
      <c r="L25" t="str">
        <f t="shared" si="5"/>
        <v>new Hop("Green Bullet", "New Zealand", 12.5),</v>
      </c>
    </row>
    <row r="26" spans="1:12" x14ac:dyDescent="0.25">
      <c r="A26" t="s">
        <v>50</v>
      </c>
      <c r="B26" t="s">
        <v>7</v>
      </c>
      <c r="C26">
        <v>5.2</v>
      </c>
      <c r="F26" t="e">
        <f t="shared" si="0"/>
        <v>#VALUE!</v>
      </c>
      <c r="G26" t="b">
        <f t="shared" si="1"/>
        <v>1</v>
      </c>
      <c r="H26">
        <f t="shared" si="2"/>
        <v>5.2</v>
      </c>
      <c r="I26">
        <f t="shared" si="3"/>
        <v>5.2</v>
      </c>
      <c r="J26">
        <f t="shared" si="4"/>
        <v>5.2</v>
      </c>
      <c r="L26" t="str">
        <f t="shared" si="5"/>
        <v>new Hop("Greenburg", "U.S.", 5.2),</v>
      </c>
    </row>
    <row r="27" spans="1:12" x14ac:dyDescent="0.25">
      <c r="A27" t="s">
        <v>51</v>
      </c>
      <c r="B27" t="s">
        <v>52</v>
      </c>
      <c r="C27" t="s">
        <v>34</v>
      </c>
      <c r="F27">
        <f t="shared" si="0"/>
        <v>4</v>
      </c>
      <c r="G27" t="b">
        <f t="shared" si="1"/>
        <v>0</v>
      </c>
      <c r="H27">
        <f t="shared" si="2"/>
        <v>3.5</v>
      </c>
      <c r="I27">
        <f t="shared" si="3"/>
        <v>5.5</v>
      </c>
      <c r="J27">
        <f t="shared" si="4"/>
        <v>4.5</v>
      </c>
      <c r="L27" t="str">
        <f t="shared" si="5"/>
        <v>new Hop("Hallertau / Hallertauer Mittelfrüh", "Germany", 4.5),</v>
      </c>
    </row>
    <row r="28" spans="1:12" x14ac:dyDescent="0.25">
      <c r="A28" t="s">
        <v>53</v>
      </c>
      <c r="B28" t="s">
        <v>4</v>
      </c>
      <c r="C28" t="s">
        <v>28</v>
      </c>
      <c r="F28">
        <f t="shared" si="0"/>
        <v>3</v>
      </c>
      <c r="G28" t="b">
        <f t="shared" si="1"/>
        <v>0</v>
      </c>
      <c r="H28">
        <f t="shared" si="2"/>
        <v>11</v>
      </c>
      <c r="I28">
        <f t="shared" si="3"/>
        <v>13</v>
      </c>
      <c r="J28">
        <f t="shared" si="4"/>
        <v>12</v>
      </c>
      <c r="L28" t="str">
        <f t="shared" si="5"/>
        <v>new Hop("Herald", "England", 12),</v>
      </c>
    </row>
    <row r="29" spans="1:12" x14ac:dyDescent="0.25">
      <c r="A29" t="s">
        <v>54</v>
      </c>
      <c r="B29" t="s">
        <v>52</v>
      </c>
      <c r="C29" t="s">
        <v>55</v>
      </c>
      <c r="F29">
        <f t="shared" si="0"/>
        <v>5</v>
      </c>
      <c r="G29" t="b">
        <f t="shared" si="1"/>
        <v>0</v>
      </c>
      <c r="H29">
        <f t="shared" si="2"/>
        <v>12</v>
      </c>
      <c r="I29">
        <f t="shared" si="3"/>
        <v>17</v>
      </c>
      <c r="J29">
        <f t="shared" si="4"/>
        <v>14.5</v>
      </c>
      <c r="L29" t="str">
        <f t="shared" si="5"/>
        <v>new Hop("Herkules", "Germany", 14.5),</v>
      </c>
    </row>
    <row r="30" spans="1:12" x14ac:dyDescent="0.25">
      <c r="A30" t="s">
        <v>56</v>
      </c>
      <c r="B30" t="s">
        <v>52</v>
      </c>
      <c r="C30" t="s">
        <v>57</v>
      </c>
      <c r="F30">
        <f t="shared" si="0"/>
        <v>2</v>
      </c>
      <c r="G30" t="b">
        <f t="shared" si="1"/>
        <v>0</v>
      </c>
      <c r="H30">
        <f t="shared" si="2"/>
        <v>3</v>
      </c>
      <c r="I30">
        <f t="shared" si="3"/>
        <v>5.5</v>
      </c>
      <c r="J30">
        <f t="shared" si="4"/>
        <v>4.25</v>
      </c>
      <c r="L30" t="str">
        <f t="shared" si="5"/>
        <v>new Hop("Hersbrucker", "Germany", 4.25),</v>
      </c>
    </row>
    <row r="31" spans="1:12" x14ac:dyDescent="0.25">
      <c r="A31" t="s">
        <v>58</v>
      </c>
      <c r="B31" t="s">
        <v>7</v>
      </c>
      <c r="C31" t="s">
        <v>28</v>
      </c>
      <c r="F31">
        <f t="shared" si="0"/>
        <v>3</v>
      </c>
      <c r="G31" t="b">
        <f t="shared" si="1"/>
        <v>0</v>
      </c>
      <c r="H31">
        <f t="shared" si="2"/>
        <v>11</v>
      </c>
      <c r="I31">
        <f t="shared" si="3"/>
        <v>13</v>
      </c>
      <c r="J31">
        <f t="shared" si="4"/>
        <v>12</v>
      </c>
      <c r="L31" t="str">
        <f t="shared" si="5"/>
        <v>new Hop("Horizon", "U.S.", 12),</v>
      </c>
    </row>
    <row r="32" spans="1:12" x14ac:dyDescent="0.25">
      <c r="A32" t="s">
        <v>59</v>
      </c>
      <c r="B32" t="s">
        <v>7</v>
      </c>
      <c r="C32" t="s">
        <v>60</v>
      </c>
      <c r="F32">
        <f t="shared" si="0"/>
        <v>2</v>
      </c>
      <c r="G32" t="b">
        <f t="shared" si="1"/>
        <v>0</v>
      </c>
      <c r="H32">
        <f t="shared" si="2"/>
        <v>3</v>
      </c>
      <c r="I32">
        <f t="shared" si="3"/>
        <v>5</v>
      </c>
      <c r="J32">
        <f t="shared" si="4"/>
        <v>4</v>
      </c>
      <c r="L32" t="str">
        <f t="shared" si="5"/>
        <v>new Hop("Liberty", "U.S.", 4),</v>
      </c>
    </row>
    <row r="33" spans="1:12" x14ac:dyDescent="0.25">
      <c r="A33" t="s">
        <v>61</v>
      </c>
      <c r="B33" t="s">
        <v>62</v>
      </c>
      <c r="C33" t="s">
        <v>60</v>
      </c>
      <c r="F33">
        <f t="shared" si="0"/>
        <v>2</v>
      </c>
      <c r="G33" t="b">
        <f t="shared" si="1"/>
        <v>0</v>
      </c>
      <c r="H33">
        <f t="shared" si="2"/>
        <v>3</v>
      </c>
      <c r="I33">
        <f t="shared" si="3"/>
        <v>5</v>
      </c>
      <c r="J33">
        <f t="shared" si="4"/>
        <v>4</v>
      </c>
      <c r="L33" t="str">
        <f t="shared" si="5"/>
        <v>new Hop("Lublin", "Poland", 4),</v>
      </c>
    </row>
    <row r="34" spans="1:12" x14ac:dyDescent="0.25">
      <c r="A34" t="s">
        <v>63</v>
      </c>
      <c r="B34" t="s">
        <v>52</v>
      </c>
      <c r="C34" t="s">
        <v>64</v>
      </c>
      <c r="F34">
        <f t="shared" si="0"/>
        <v>5</v>
      </c>
      <c r="G34" t="b">
        <f t="shared" si="1"/>
        <v>0</v>
      </c>
      <c r="H34">
        <f t="shared" si="2"/>
        <v>10</v>
      </c>
      <c r="I34">
        <f t="shared" si="3"/>
        <v>12.6</v>
      </c>
      <c r="J34">
        <f t="shared" si="4"/>
        <v>11.3</v>
      </c>
      <c r="L34" t="str">
        <f t="shared" si="5"/>
        <v>new Hop("Magnum", "Germany", 11.3),</v>
      </c>
    </row>
    <row r="35" spans="1:12" x14ac:dyDescent="0.25">
      <c r="A35" t="s">
        <v>65</v>
      </c>
      <c r="B35" t="s">
        <v>52</v>
      </c>
      <c r="C35" t="s">
        <v>66</v>
      </c>
      <c r="F35">
        <f t="shared" si="0"/>
        <v>4</v>
      </c>
      <c r="G35" t="b">
        <f t="shared" si="1"/>
        <v>0</v>
      </c>
      <c r="H35">
        <f t="shared" si="2"/>
        <v>3.5</v>
      </c>
      <c r="I35">
        <f t="shared" si="3"/>
        <v>7</v>
      </c>
      <c r="J35">
        <f t="shared" si="4"/>
        <v>5.25</v>
      </c>
      <c r="L35" t="str">
        <f t="shared" si="5"/>
        <v>new Hop("Merkur", "Germany", 5.25),</v>
      </c>
    </row>
    <row r="36" spans="1:12" x14ac:dyDescent="0.25">
      <c r="A36" t="s">
        <v>67</v>
      </c>
      <c r="B36" t="s">
        <v>7</v>
      </c>
      <c r="C36">
        <v>15.5</v>
      </c>
      <c r="F36" t="e">
        <f t="shared" si="0"/>
        <v>#VALUE!</v>
      </c>
      <c r="G36" t="b">
        <f t="shared" si="1"/>
        <v>1</v>
      </c>
      <c r="H36">
        <f t="shared" si="2"/>
        <v>15.5</v>
      </c>
      <c r="I36">
        <f t="shared" si="3"/>
        <v>15.5</v>
      </c>
      <c r="J36">
        <f t="shared" si="4"/>
        <v>15.5</v>
      </c>
      <c r="L36" t="str">
        <f t="shared" si="5"/>
        <v>new Hop("Millennium", "U.S.", 15.5),</v>
      </c>
    </row>
    <row r="37" spans="1:12" x14ac:dyDescent="0.25">
      <c r="A37" t="s">
        <v>68</v>
      </c>
      <c r="B37" t="s">
        <v>48</v>
      </c>
      <c r="C37" t="s">
        <v>69</v>
      </c>
      <c r="F37">
        <f t="shared" si="0"/>
        <v>4</v>
      </c>
      <c r="G37" t="b">
        <f t="shared" si="1"/>
        <v>0</v>
      </c>
      <c r="H37">
        <f t="shared" si="2"/>
        <v>6.5</v>
      </c>
      <c r="I37">
        <f t="shared" si="3"/>
        <v>7.5</v>
      </c>
      <c r="J37">
        <f t="shared" si="4"/>
        <v>7</v>
      </c>
      <c r="L37" t="str">
        <f t="shared" si="5"/>
        <v>new Hop("Motueka", "New Zealand", 7),</v>
      </c>
    </row>
    <row r="38" spans="1:12" x14ac:dyDescent="0.25">
      <c r="A38" t="s">
        <v>70</v>
      </c>
      <c r="B38" t="s">
        <v>7</v>
      </c>
      <c r="C38" t="s">
        <v>71</v>
      </c>
      <c r="F38">
        <f t="shared" si="0"/>
        <v>5</v>
      </c>
      <c r="G38" t="b">
        <f t="shared" si="1"/>
        <v>0</v>
      </c>
      <c r="H38">
        <f t="shared" si="2"/>
        <v>11.5</v>
      </c>
      <c r="I38">
        <f t="shared" si="3"/>
        <v>13.5</v>
      </c>
      <c r="J38">
        <f t="shared" si="4"/>
        <v>12.5</v>
      </c>
      <c r="L38" t="str">
        <f t="shared" si="5"/>
        <v>new Hop("Mosaic™", "U.S.", 12.5),</v>
      </c>
    </row>
    <row r="39" spans="1:12" x14ac:dyDescent="0.25">
      <c r="A39" t="s">
        <v>72</v>
      </c>
      <c r="B39" t="s">
        <v>7</v>
      </c>
      <c r="C39" t="s">
        <v>73</v>
      </c>
      <c r="F39">
        <f t="shared" si="0"/>
        <v>2</v>
      </c>
      <c r="G39" t="b">
        <f t="shared" si="1"/>
        <v>0</v>
      </c>
      <c r="H39">
        <f t="shared" si="2"/>
        <v>5</v>
      </c>
      <c r="I39">
        <f t="shared" si="3"/>
        <v>8</v>
      </c>
      <c r="J39">
        <f t="shared" si="4"/>
        <v>6.5</v>
      </c>
      <c r="L39" t="str">
        <f t="shared" si="5"/>
        <v>new Hop("Mount Hood", "U.S.", 6.5),</v>
      </c>
    </row>
    <row r="40" spans="1:12" x14ac:dyDescent="0.25">
      <c r="A40" t="s">
        <v>74</v>
      </c>
      <c r="B40" t="s">
        <v>7</v>
      </c>
      <c r="C40">
        <v>6</v>
      </c>
      <c r="F40" t="e">
        <f t="shared" si="0"/>
        <v>#VALUE!</v>
      </c>
      <c r="G40" t="b">
        <f t="shared" si="1"/>
        <v>1</v>
      </c>
      <c r="H40">
        <f t="shared" si="2"/>
        <v>6</v>
      </c>
      <c r="I40">
        <f t="shared" si="3"/>
        <v>6</v>
      </c>
      <c r="J40">
        <f t="shared" si="4"/>
        <v>6</v>
      </c>
      <c r="L40" t="str">
        <f t="shared" si="5"/>
        <v>new Hop("Mount Rainier", "U.S.", 6),</v>
      </c>
    </row>
    <row r="41" spans="1:12" x14ac:dyDescent="0.25">
      <c r="A41" t="s">
        <v>75</v>
      </c>
      <c r="B41" t="s">
        <v>48</v>
      </c>
      <c r="C41" t="s">
        <v>26</v>
      </c>
      <c r="F41">
        <f t="shared" si="0"/>
        <v>3</v>
      </c>
      <c r="G41" t="b">
        <f t="shared" si="1"/>
        <v>0</v>
      </c>
      <c r="H41">
        <f t="shared" si="2"/>
        <v>12</v>
      </c>
      <c r="I41">
        <f t="shared" si="3"/>
        <v>14</v>
      </c>
      <c r="J41">
        <f t="shared" si="4"/>
        <v>13</v>
      </c>
      <c r="L41" t="str">
        <f t="shared" si="5"/>
        <v>new Hop("Nelson Sauvin", "New Zealand", 13),</v>
      </c>
    </row>
    <row r="42" spans="1:12" x14ac:dyDescent="0.25">
      <c r="A42" t="s">
        <v>76</v>
      </c>
      <c r="B42" t="s">
        <v>7</v>
      </c>
      <c r="C42" t="s">
        <v>77</v>
      </c>
      <c r="F42">
        <f t="shared" si="0"/>
        <v>3</v>
      </c>
      <c r="G42" t="b">
        <f t="shared" si="1"/>
        <v>0</v>
      </c>
      <c r="H42">
        <f t="shared" si="2"/>
        <v>10</v>
      </c>
      <c r="I42">
        <f t="shared" si="3"/>
        <v>17</v>
      </c>
      <c r="J42">
        <f t="shared" si="4"/>
        <v>13.5</v>
      </c>
      <c r="L42" t="str">
        <f t="shared" si="5"/>
        <v>new Hop("Newport", "U.S.", 13.5),</v>
      </c>
    </row>
    <row r="43" spans="1:12" x14ac:dyDescent="0.25">
      <c r="A43" t="s">
        <v>78</v>
      </c>
      <c r="B43" t="s">
        <v>4</v>
      </c>
      <c r="C43" t="s">
        <v>79</v>
      </c>
      <c r="F43">
        <f t="shared" si="0"/>
        <v>4</v>
      </c>
      <c r="G43" t="b">
        <f t="shared" si="1"/>
        <v>0</v>
      </c>
      <c r="H43">
        <f t="shared" si="2"/>
        <v>7.5</v>
      </c>
      <c r="I43">
        <f t="shared" si="3"/>
        <v>9.5</v>
      </c>
      <c r="J43">
        <f t="shared" si="4"/>
        <v>8.5</v>
      </c>
      <c r="L43" t="str">
        <f t="shared" si="5"/>
        <v>new Hop("Northdown", "England", 8.5),</v>
      </c>
    </row>
    <row r="44" spans="1:12" x14ac:dyDescent="0.25">
      <c r="A44" t="s">
        <v>80</v>
      </c>
      <c r="B44" t="s">
        <v>4</v>
      </c>
      <c r="C44" s="1" t="s">
        <v>96</v>
      </c>
      <c r="F44">
        <f t="shared" si="0"/>
        <v>2</v>
      </c>
      <c r="G44" t="b">
        <f t="shared" si="1"/>
        <v>0</v>
      </c>
      <c r="H44">
        <f t="shared" si="2"/>
        <v>8</v>
      </c>
      <c r="I44">
        <f t="shared" si="3"/>
        <v>10</v>
      </c>
      <c r="J44">
        <f t="shared" si="4"/>
        <v>9</v>
      </c>
      <c r="L44" t="str">
        <f t="shared" si="5"/>
        <v>new Hop("Northern Brewer", "England", 9),</v>
      </c>
    </row>
    <row r="45" spans="1:12" x14ac:dyDescent="0.25">
      <c r="A45" t="s">
        <v>81</v>
      </c>
      <c r="B45" t="s">
        <v>7</v>
      </c>
      <c r="C45" t="s">
        <v>26</v>
      </c>
      <c r="F45">
        <f t="shared" si="0"/>
        <v>3</v>
      </c>
      <c r="G45" t="b">
        <f t="shared" si="1"/>
        <v>0</v>
      </c>
      <c r="H45">
        <f t="shared" si="2"/>
        <v>12</v>
      </c>
      <c r="I45">
        <f t="shared" si="3"/>
        <v>14</v>
      </c>
      <c r="J45">
        <f t="shared" si="4"/>
        <v>13</v>
      </c>
      <c r="L45" t="str">
        <f t="shared" si="5"/>
        <v>new Hop("Nugget", "U.S.", 13),</v>
      </c>
    </row>
    <row r="46" spans="1:12" x14ac:dyDescent="0.25">
      <c r="A46" t="s">
        <v>82</v>
      </c>
      <c r="B46" t="s">
        <v>52</v>
      </c>
      <c r="C46" t="s">
        <v>34</v>
      </c>
      <c r="F46">
        <f t="shared" si="0"/>
        <v>4</v>
      </c>
      <c r="G46" t="b">
        <f t="shared" si="1"/>
        <v>0</v>
      </c>
      <c r="H46">
        <f t="shared" si="2"/>
        <v>3.5</v>
      </c>
      <c r="I46">
        <f t="shared" si="3"/>
        <v>5.5</v>
      </c>
      <c r="J46">
        <f t="shared" si="4"/>
        <v>4.5</v>
      </c>
      <c r="L46" t="str">
        <f t="shared" si="5"/>
        <v>new Hop("Opal", "Germany", 4.5),</v>
      </c>
    </row>
    <row r="47" spans="1:12" x14ac:dyDescent="0.25">
      <c r="A47" t="s">
        <v>83</v>
      </c>
      <c r="B47" t="s">
        <v>48</v>
      </c>
      <c r="C47" t="s">
        <v>84</v>
      </c>
      <c r="F47">
        <f t="shared" si="0"/>
        <v>4</v>
      </c>
      <c r="G47" t="b">
        <f t="shared" si="1"/>
        <v>0</v>
      </c>
      <c r="H47">
        <f t="shared" si="2"/>
        <v>5</v>
      </c>
      <c r="I47">
        <f t="shared" si="3"/>
        <v>6</v>
      </c>
      <c r="J47">
        <f t="shared" si="4"/>
        <v>5.5</v>
      </c>
      <c r="L47" t="str">
        <f t="shared" si="5"/>
        <v>new Hop("Pacifica", "New Zealand", 5.5),</v>
      </c>
    </row>
    <row r="48" spans="1:12" x14ac:dyDescent="0.25">
      <c r="A48" t="s">
        <v>85</v>
      </c>
      <c r="B48" t="s">
        <v>48</v>
      </c>
      <c r="C48" t="s">
        <v>86</v>
      </c>
      <c r="F48">
        <f t="shared" si="0"/>
        <v>3</v>
      </c>
      <c r="G48" t="b">
        <f t="shared" si="1"/>
        <v>0</v>
      </c>
      <c r="H48">
        <f t="shared" si="2"/>
        <v>14</v>
      </c>
      <c r="I48">
        <f t="shared" si="3"/>
        <v>16</v>
      </c>
      <c r="J48">
        <f t="shared" si="4"/>
        <v>15</v>
      </c>
      <c r="L48" t="str">
        <f t="shared" si="5"/>
        <v>new Hop("Pacific Gem", "New Zealand", 15),</v>
      </c>
    </row>
    <row r="49" spans="1:12" x14ac:dyDescent="0.25">
      <c r="A49" t="s">
        <v>87</v>
      </c>
      <c r="B49" t="s">
        <v>48</v>
      </c>
      <c r="C49" t="s">
        <v>26</v>
      </c>
      <c r="F49">
        <f t="shared" si="0"/>
        <v>3</v>
      </c>
      <c r="G49" t="b">
        <f t="shared" si="1"/>
        <v>0</v>
      </c>
      <c r="H49">
        <f t="shared" si="2"/>
        <v>12</v>
      </c>
      <c r="I49">
        <f t="shared" si="3"/>
        <v>14</v>
      </c>
      <c r="J49">
        <f t="shared" si="4"/>
        <v>13</v>
      </c>
      <c r="L49" t="str">
        <f t="shared" si="5"/>
        <v>new Hop("Pacific Jade", "New Zealand", 13),</v>
      </c>
    </row>
    <row r="50" spans="1:12" x14ac:dyDescent="0.25">
      <c r="A50" t="s">
        <v>88</v>
      </c>
      <c r="B50" t="s">
        <v>7</v>
      </c>
      <c r="C50" t="s">
        <v>89</v>
      </c>
      <c r="F50">
        <f t="shared" si="0"/>
        <v>2</v>
      </c>
      <c r="G50" t="b">
        <f t="shared" si="1"/>
        <v>0</v>
      </c>
      <c r="H50">
        <f t="shared" si="2"/>
        <v>6</v>
      </c>
      <c r="I50">
        <f t="shared" si="3"/>
        <v>10</v>
      </c>
      <c r="J50">
        <f t="shared" si="4"/>
        <v>8</v>
      </c>
      <c r="L50" t="str">
        <f t="shared" si="5"/>
        <v>new Hop("Palisade®", "U.S.", 8),</v>
      </c>
    </row>
    <row r="51" spans="1:12" x14ac:dyDescent="0.25">
      <c r="A51" t="s">
        <v>90</v>
      </c>
      <c r="B51" t="s">
        <v>52</v>
      </c>
      <c r="C51" t="s">
        <v>89</v>
      </c>
      <c r="F51">
        <f t="shared" si="0"/>
        <v>2</v>
      </c>
      <c r="G51" t="b">
        <f t="shared" si="1"/>
        <v>0</v>
      </c>
      <c r="H51">
        <f t="shared" si="2"/>
        <v>6</v>
      </c>
      <c r="I51">
        <f t="shared" si="3"/>
        <v>10</v>
      </c>
      <c r="J51">
        <f t="shared" si="4"/>
        <v>8</v>
      </c>
      <c r="L51" t="str">
        <f t="shared" si="5"/>
        <v>new Hop("Perle", "Germany", 8),</v>
      </c>
    </row>
    <row r="52" spans="1:12" x14ac:dyDescent="0.25">
      <c r="A52" t="s">
        <v>91</v>
      </c>
      <c r="B52" t="s">
        <v>4</v>
      </c>
      <c r="C52" t="s">
        <v>92</v>
      </c>
      <c r="F52">
        <f t="shared" si="0"/>
        <v>2</v>
      </c>
      <c r="G52" t="b">
        <f t="shared" si="1"/>
        <v>0</v>
      </c>
      <c r="H52">
        <f t="shared" si="2"/>
        <v>9</v>
      </c>
      <c r="I52">
        <f t="shared" si="3"/>
        <v>13</v>
      </c>
      <c r="J52">
        <f t="shared" si="4"/>
        <v>11</v>
      </c>
      <c r="L52" t="str">
        <f t="shared" si="5"/>
        <v>new Hop("Phoenix", "England", 11),</v>
      </c>
    </row>
    <row r="53" spans="1:12" x14ac:dyDescent="0.25">
      <c r="A53" t="s">
        <v>93</v>
      </c>
      <c r="B53" t="s">
        <v>4</v>
      </c>
      <c r="C53" t="s">
        <v>92</v>
      </c>
      <c r="F53">
        <f t="shared" si="0"/>
        <v>2</v>
      </c>
      <c r="G53" t="b">
        <f t="shared" si="1"/>
        <v>0</v>
      </c>
      <c r="H53">
        <f t="shared" si="2"/>
        <v>9</v>
      </c>
      <c r="I53">
        <f t="shared" si="3"/>
        <v>13</v>
      </c>
      <c r="J53">
        <f t="shared" si="4"/>
        <v>11</v>
      </c>
      <c r="L53" t="str">
        <f t="shared" si="5"/>
        <v>new Hop("Pilgrim", "England", 11),</v>
      </c>
    </row>
    <row r="54" spans="1:12" x14ac:dyDescent="0.25">
      <c r="A54" t="s">
        <v>94</v>
      </c>
      <c r="B54" t="s">
        <v>4</v>
      </c>
      <c r="C54" t="s">
        <v>36</v>
      </c>
      <c r="F54">
        <f t="shared" si="0"/>
        <v>2</v>
      </c>
      <c r="G54" t="b">
        <f t="shared" si="1"/>
        <v>0</v>
      </c>
      <c r="H54">
        <f t="shared" si="2"/>
        <v>9</v>
      </c>
      <c r="I54">
        <f t="shared" si="3"/>
        <v>12</v>
      </c>
      <c r="J54">
        <f t="shared" si="4"/>
        <v>10.5</v>
      </c>
      <c r="L54" t="str">
        <f t="shared" si="5"/>
        <v>new Hop("Pilot", "England", 10.5),</v>
      </c>
    </row>
    <row r="55" spans="1:12" x14ac:dyDescent="0.25">
      <c r="A55" t="s">
        <v>95</v>
      </c>
      <c r="B55" t="s">
        <v>4</v>
      </c>
      <c r="C55" t="s">
        <v>96</v>
      </c>
      <c r="F55">
        <f t="shared" si="0"/>
        <v>2</v>
      </c>
      <c r="G55" t="b">
        <f t="shared" si="1"/>
        <v>0</v>
      </c>
      <c r="H55">
        <f t="shared" si="2"/>
        <v>8</v>
      </c>
      <c r="I55">
        <f t="shared" si="3"/>
        <v>10</v>
      </c>
      <c r="J55">
        <f t="shared" si="4"/>
        <v>9</v>
      </c>
      <c r="L55" t="str">
        <f t="shared" si="5"/>
        <v>new Hop("Pioneer", "England", 9),</v>
      </c>
    </row>
    <row r="56" spans="1:12" x14ac:dyDescent="0.25">
      <c r="A56" t="s">
        <v>97</v>
      </c>
      <c r="B56" t="s">
        <v>62</v>
      </c>
      <c r="C56" t="s">
        <v>98</v>
      </c>
      <c r="F56">
        <f t="shared" si="0"/>
        <v>2</v>
      </c>
      <c r="G56" t="b">
        <f t="shared" si="1"/>
        <v>0</v>
      </c>
      <c r="H56">
        <f t="shared" si="2"/>
        <v>3</v>
      </c>
      <c r="I56">
        <f t="shared" si="3"/>
        <v>4.5</v>
      </c>
      <c r="J56">
        <f t="shared" si="4"/>
        <v>3.75</v>
      </c>
      <c r="L56" t="str">
        <f t="shared" si="5"/>
        <v>new Hop("Polnischer Lublin", "Poland", 3.75),</v>
      </c>
    </row>
    <row r="57" spans="1:12" x14ac:dyDescent="0.25">
      <c r="A57" t="s">
        <v>99</v>
      </c>
      <c r="B57" t="s">
        <v>39</v>
      </c>
      <c r="C57" t="s">
        <v>100</v>
      </c>
      <c r="F57">
        <f t="shared" si="0"/>
        <v>2</v>
      </c>
      <c r="G57" t="b">
        <f t="shared" si="1"/>
        <v>0</v>
      </c>
      <c r="H57">
        <f t="shared" si="2"/>
        <v>7</v>
      </c>
      <c r="I57">
        <f t="shared" si="3"/>
        <v>10</v>
      </c>
      <c r="J57">
        <f t="shared" si="4"/>
        <v>8.5</v>
      </c>
      <c r="L57" t="str">
        <f t="shared" si="5"/>
        <v>new Hop("Pride of Ringwood", "Australia", 8.5),</v>
      </c>
    </row>
    <row r="58" spans="1:12" x14ac:dyDescent="0.25">
      <c r="A58" t="s">
        <v>101</v>
      </c>
      <c r="B58" t="s">
        <v>4</v>
      </c>
      <c r="C58" t="s">
        <v>102</v>
      </c>
      <c r="F58">
        <f t="shared" si="0"/>
        <v>2</v>
      </c>
      <c r="G58" t="b">
        <f t="shared" si="1"/>
        <v>0</v>
      </c>
      <c r="H58">
        <f t="shared" si="2"/>
        <v>5</v>
      </c>
      <c r="I58">
        <f t="shared" si="3"/>
        <v>7</v>
      </c>
      <c r="J58">
        <f t="shared" si="4"/>
        <v>6</v>
      </c>
      <c r="L58" t="str">
        <f t="shared" si="5"/>
        <v>new Hop("Progress", "England", 6),</v>
      </c>
    </row>
    <row r="59" spans="1:12" x14ac:dyDescent="0.25">
      <c r="A59" t="s">
        <v>103</v>
      </c>
      <c r="B59" t="s">
        <v>48</v>
      </c>
      <c r="C59" t="s">
        <v>104</v>
      </c>
      <c r="F59">
        <f t="shared" si="0"/>
        <v>4</v>
      </c>
      <c r="G59" t="b">
        <f t="shared" si="1"/>
        <v>0</v>
      </c>
      <c r="H59">
        <f t="shared" si="2"/>
        <v>4.5</v>
      </c>
      <c r="I59">
        <f t="shared" si="3"/>
        <v>6.5</v>
      </c>
      <c r="J59">
        <f t="shared" si="4"/>
        <v>5.5</v>
      </c>
      <c r="L59" t="str">
        <f t="shared" si="5"/>
        <v>new Hop("Riwaka", "New Zealand", 5.5),</v>
      </c>
    </row>
    <row r="60" spans="1:12" x14ac:dyDescent="0.25">
      <c r="A60" t="s">
        <v>105</v>
      </c>
      <c r="B60" t="s">
        <v>106</v>
      </c>
      <c r="C60" t="s">
        <v>98</v>
      </c>
      <c r="F60">
        <f t="shared" si="0"/>
        <v>2</v>
      </c>
      <c r="G60" t="b">
        <f t="shared" si="1"/>
        <v>0</v>
      </c>
      <c r="H60">
        <f t="shared" si="2"/>
        <v>3</v>
      </c>
      <c r="I60">
        <f t="shared" si="3"/>
        <v>4.5</v>
      </c>
      <c r="J60">
        <f t="shared" si="4"/>
        <v>3.75</v>
      </c>
      <c r="L60" t="str">
        <f t="shared" si="5"/>
        <v>new Hop("Saaz", "Czech Republic", 3.75),</v>
      </c>
    </row>
    <row r="61" spans="1:12" x14ac:dyDescent="0.25">
      <c r="A61" t="s">
        <v>107</v>
      </c>
      <c r="B61" t="s">
        <v>7</v>
      </c>
      <c r="C61">
        <v>7.01</v>
      </c>
      <c r="F61" t="e">
        <f t="shared" si="0"/>
        <v>#VALUE!</v>
      </c>
      <c r="G61" t="b">
        <f t="shared" si="1"/>
        <v>1</v>
      </c>
      <c r="H61">
        <f t="shared" si="2"/>
        <v>7.01</v>
      </c>
      <c r="I61">
        <f t="shared" si="3"/>
        <v>7.01</v>
      </c>
      <c r="J61">
        <f t="shared" si="4"/>
        <v>7.01</v>
      </c>
      <c r="L61" t="str">
        <f t="shared" si="5"/>
        <v>new Hop("San Juan Ruby Red", "U.S.", 7.01),</v>
      </c>
    </row>
    <row r="62" spans="1:12" x14ac:dyDescent="0.25">
      <c r="A62" t="s">
        <v>108</v>
      </c>
      <c r="B62" t="s">
        <v>7</v>
      </c>
      <c r="C62" t="s">
        <v>102</v>
      </c>
      <c r="F62">
        <f t="shared" si="0"/>
        <v>2</v>
      </c>
      <c r="G62" t="b">
        <f t="shared" si="1"/>
        <v>0</v>
      </c>
      <c r="H62">
        <f t="shared" si="2"/>
        <v>5</v>
      </c>
      <c r="I62">
        <f t="shared" si="3"/>
        <v>7</v>
      </c>
      <c r="J62">
        <f t="shared" si="4"/>
        <v>6</v>
      </c>
      <c r="L62" t="str">
        <f t="shared" si="5"/>
        <v>new Hop("Santiam", "U.S.", 6),</v>
      </c>
    </row>
    <row r="63" spans="1:12" x14ac:dyDescent="0.25">
      <c r="A63" t="s">
        <v>109</v>
      </c>
      <c r="B63" t="s">
        <v>52</v>
      </c>
      <c r="C63" t="s">
        <v>110</v>
      </c>
      <c r="F63">
        <f t="shared" si="0"/>
        <v>2</v>
      </c>
      <c r="G63" t="b">
        <f t="shared" si="1"/>
        <v>0</v>
      </c>
      <c r="H63">
        <f t="shared" si="2"/>
        <v>2</v>
      </c>
      <c r="I63">
        <f t="shared" si="3"/>
        <v>4.5</v>
      </c>
      <c r="J63">
        <f t="shared" si="4"/>
        <v>3.25</v>
      </c>
      <c r="L63" t="str">
        <f t="shared" si="5"/>
        <v>new Hop("Saphir", "Germany", 3.25),</v>
      </c>
    </row>
    <row r="64" spans="1:12" x14ac:dyDescent="0.25">
      <c r="A64" t="s">
        <v>111</v>
      </c>
      <c r="B64" t="s">
        <v>7</v>
      </c>
      <c r="C64" t="s">
        <v>112</v>
      </c>
      <c r="F64">
        <f t="shared" si="0"/>
        <v>5</v>
      </c>
      <c r="G64" t="b">
        <f t="shared" si="1"/>
        <v>0</v>
      </c>
      <c r="H64">
        <f t="shared" si="2"/>
        <v>12.5</v>
      </c>
      <c r="I64">
        <f t="shared" si="3"/>
        <v>14</v>
      </c>
      <c r="J64">
        <f t="shared" si="4"/>
        <v>13.25</v>
      </c>
      <c r="L64" t="str">
        <f t="shared" si="5"/>
        <v>new Hop("Satus", "U.S.", 13.25),</v>
      </c>
    </row>
    <row r="65" spans="1:12" x14ac:dyDescent="0.25">
      <c r="A65" t="s">
        <v>113</v>
      </c>
      <c r="B65" t="s">
        <v>52</v>
      </c>
      <c r="C65" t="s">
        <v>114</v>
      </c>
      <c r="F65">
        <f t="shared" si="0"/>
        <v>2</v>
      </c>
      <c r="G65" t="b">
        <f t="shared" si="1"/>
        <v>0</v>
      </c>
      <c r="H65">
        <f t="shared" si="2"/>
        <v>4</v>
      </c>
      <c r="I65">
        <f t="shared" si="3"/>
        <v>6</v>
      </c>
      <c r="J65">
        <f t="shared" si="4"/>
        <v>5</v>
      </c>
      <c r="L65" t="str">
        <f t="shared" si="5"/>
        <v>new Hop("Select", "Germany", 5),</v>
      </c>
    </row>
    <row r="66" spans="1:12" x14ac:dyDescent="0.25">
      <c r="A66" t="s">
        <v>115</v>
      </c>
      <c r="B66" t="s">
        <v>7</v>
      </c>
      <c r="C66" t="s">
        <v>26</v>
      </c>
      <c r="F66">
        <f t="shared" si="0"/>
        <v>3</v>
      </c>
      <c r="G66" t="b">
        <f t="shared" si="1"/>
        <v>0</v>
      </c>
      <c r="H66">
        <f t="shared" si="2"/>
        <v>12</v>
      </c>
      <c r="I66">
        <f t="shared" si="3"/>
        <v>14</v>
      </c>
      <c r="J66">
        <f t="shared" si="4"/>
        <v>13</v>
      </c>
      <c r="L66" t="str">
        <f t="shared" si="5"/>
        <v>new Hop("Simcoe®", "U.S.", 13),</v>
      </c>
    </row>
    <row r="67" spans="1:12" x14ac:dyDescent="0.25">
      <c r="A67" t="s">
        <v>116</v>
      </c>
      <c r="B67" t="s">
        <v>52</v>
      </c>
      <c r="C67" t="s">
        <v>34</v>
      </c>
      <c r="F67">
        <f t="shared" ref="F67:F90" si="6">SEARCH("-", C67)</f>
        <v>4</v>
      </c>
      <c r="G67" t="b">
        <f t="shared" ref="G67:G90" si="7">ISERROR(F67)</f>
        <v>0</v>
      </c>
      <c r="H67">
        <f t="shared" ref="H67:H90" si="8">IF(G67, C67, VALUE(LEFT(C67, F67-1)))</f>
        <v>3.5</v>
      </c>
      <c r="I67">
        <f t="shared" ref="I67:I90" si="9">IF(G67, C67, VALUE(MID(C67, F67+1, LEN(C67)-F67)))</f>
        <v>5.5</v>
      </c>
      <c r="J67">
        <f t="shared" ref="J67:J90" si="10">AVERAGE(VALUE(H67), VALUE(I67))</f>
        <v>4.5</v>
      </c>
      <c r="L67" t="str">
        <f t="shared" ref="L67:L90" si="11">"new Hop(""" &amp;A67 &amp;""", """ &amp;B67&amp;""", " &amp; J67 &amp;"),"</f>
        <v>new Hop("Smaragd", "Germany", 4.5),</v>
      </c>
    </row>
    <row r="68" spans="1:12" x14ac:dyDescent="0.25">
      <c r="A68" t="s">
        <v>117</v>
      </c>
      <c r="B68" t="s">
        <v>118</v>
      </c>
      <c r="C68" t="s">
        <v>119</v>
      </c>
      <c r="F68">
        <f t="shared" si="6"/>
        <v>5</v>
      </c>
      <c r="G68" t="b">
        <f t="shared" si="7"/>
        <v>0</v>
      </c>
      <c r="H68">
        <f t="shared" si="8"/>
        <v>10</v>
      </c>
      <c r="I68">
        <f t="shared" si="9"/>
        <v>16</v>
      </c>
      <c r="J68">
        <f t="shared" si="10"/>
        <v>13</v>
      </c>
      <c r="L68" t="str">
        <f t="shared" si="11"/>
        <v>new Hop("Sorachi Ace", "Japan", 13),</v>
      </c>
    </row>
    <row r="69" spans="1:12" x14ac:dyDescent="0.25">
      <c r="A69" t="s">
        <v>120</v>
      </c>
      <c r="B69" t="s">
        <v>48</v>
      </c>
      <c r="C69" t="s">
        <v>121</v>
      </c>
      <c r="F69">
        <f t="shared" si="6"/>
        <v>6</v>
      </c>
      <c r="G69" t="b">
        <f t="shared" si="7"/>
        <v>0</v>
      </c>
      <c r="H69">
        <f t="shared" si="8"/>
        <v>11</v>
      </c>
      <c r="I69">
        <f t="shared" si="9"/>
        <v>14</v>
      </c>
      <c r="J69">
        <f t="shared" si="10"/>
        <v>12.5</v>
      </c>
      <c r="L69" t="str">
        <f t="shared" si="11"/>
        <v>new Hop("Southern Cross", "New Zealand", 12.5),</v>
      </c>
    </row>
    <row r="70" spans="1:12" x14ac:dyDescent="0.25">
      <c r="A70" t="s">
        <v>122</v>
      </c>
      <c r="B70" t="s">
        <v>52</v>
      </c>
      <c r="C70" t="s">
        <v>123</v>
      </c>
      <c r="F70">
        <f t="shared" si="6"/>
        <v>2</v>
      </c>
      <c r="G70" t="b">
        <f t="shared" si="7"/>
        <v>0</v>
      </c>
      <c r="H70">
        <f t="shared" si="8"/>
        <v>4</v>
      </c>
      <c r="I70">
        <f t="shared" si="9"/>
        <v>5</v>
      </c>
      <c r="J70">
        <f t="shared" si="10"/>
        <v>4.5</v>
      </c>
      <c r="L70" t="str">
        <f t="shared" si="11"/>
        <v>new Hop("Spalt", "Germany", 4.5),</v>
      </c>
    </row>
    <row r="71" spans="1:12" x14ac:dyDescent="0.25">
      <c r="A71" t="s">
        <v>124</v>
      </c>
      <c r="B71" t="s">
        <v>7</v>
      </c>
      <c r="C71" t="s">
        <v>125</v>
      </c>
      <c r="F71">
        <f t="shared" si="6"/>
        <v>2</v>
      </c>
      <c r="G71" t="b">
        <f t="shared" si="7"/>
        <v>0</v>
      </c>
      <c r="H71">
        <f t="shared" si="8"/>
        <v>6</v>
      </c>
      <c r="I71">
        <f t="shared" si="9"/>
        <v>9</v>
      </c>
      <c r="J71">
        <f t="shared" si="10"/>
        <v>7.5</v>
      </c>
      <c r="L71" t="str">
        <f t="shared" si="11"/>
        <v>new Hop("Sterling", "U.S.", 7.5),</v>
      </c>
    </row>
    <row r="72" spans="1:12" x14ac:dyDescent="0.25">
      <c r="A72" t="s">
        <v>126</v>
      </c>
      <c r="B72" t="s">
        <v>127</v>
      </c>
      <c r="C72" t="s">
        <v>60</v>
      </c>
      <c r="F72">
        <f t="shared" si="6"/>
        <v>2</v>
      </c>
      <c r="G72" t="b">
        <f t="shared" si="7"/>
        <v>0</v>
      </c>
      <c r="H72">
        <f t="shared" si="8"/>
        <v>3</v>
      </c>
      <c r="I72">
        <f t="shared" si="9"/>
        <v>5</v>
      </c>
      <c r="J72">
        <f t="shared" si="10"/>
        <v>4</v>
      </c>
      <c r="L72" t="str">
        <f t="shared" si="11"/>
        <v>new Hop("Strisselspalt", "France", 4),</v>
      </c>
    </row>
    <row r="73" spans="1:12" x14ac:dyDescent="0.25">
      <c r="A73" t="s">
        <v>128</v>
      </c>
      <c r="B73" t="s">
        <v>129</v>
      </c>
      <c r="C73" t="s">
        <v>130</v>
      </c>
      <c r="F73">
        <f t="shared" si="6"/>
        <v>4</v>
      </c>
      <c r="G73" t="b">
        <f t="shared" si="7"/>
        <v>0</v>
      </c>
      <c r="H73">
        <f t="shared" si="8"/>
        <v>7</v>
      </c>
      <c r="I73">
        <f t="shared" si="9"/>
        <v>9.5</v>
      </c>
      <c r="J73">
        <f t="shared" si="10"/>
        <v>8.25</v>
      </c>
      <c r="L73" t="str">
        <f t="shared" si="11"/>
        <v>new Hop("Styrian Aurora", "Slovenia", 8.25),</v>
      </c>
    </row>
    <row r="74" spans="1:12" x14ac:dyDescent="0.25">
      <c r="A74" t="s">
        <v>131</v>
      </c>
      <c r="B74" t="s">
        <v>129</v>
      </c>
      <c r="C74" t="s">
        <v>66</v>
      </c>
      <c r="F74">
        <f t="shared" si="6"/>
        <v>4</v>
      </c>
      <c r="G74" t="b">
        <f t="shared" si="7"/>
        <v>0</v>
      </c>
      <c r="H74">
        <f t="shared" si="8"/>
        <v>3.5</v>
      </c>
      <c r="I74">
        <f t="shared" si="9"/>
        <v>7</v>
      </c>
      <c r="J74">
        <f t="shared" si="10"/>
        <v>5.25</v>
      </c>
      <c r="L74" t="str">
        <f t="shared" si="11"/>
        <v>new Hop("Styrian Bobek", "Slovenia", 5.25),</v>
      </c>
    </row>
    <row r="75" spans="1:12" x14ac:dyDescent="0.25">
      <c r="A75" t="s">
        <v>132</v>
      </c>
      <c r="B75" t="s">
        <v>129</v>
      </c>
      <c r="C75" t="s">
        <v>20</v>
      </c>
      <c r="F75">
        <f t="shared" si="6"/>
        <v>4</v>
      </c>
      <c r="G75" t="b">
        <f t="shared" si="7"/>
        <v>0</v>
      </c>
      <c r="H75">
        <f t="shared" si="8"/>
        <v>4.5</v>
      </c>
      <c r="I75">
        <f t="shared" si="9"/>
        <v>6</v>
      </c>
      <c r="J75">
        <f t="shared" si="10"/>
        <v>5.25</v>
      </c>
      <c r="L75" t="str">
        <f t="shared" si="11"/>
        <v>new Hop("Styrian Goldings", "Slovenia", 5.25),</v>
      </c>
    </row>
    <row r="76" spans="1:12" x14ac:dyDescent="0.25">
      <c r="A76" t="s">
        <v>133</v>
      </c>
      <c r="B76" t="s">
        <v>129</v>
      </c>
      <c r="C76" t="s">
        <v>134</v>
      </c>
      <c r="F76">
        <f t="shared" si="6"/>
        <v>4</v>
      </c>
      <c r="G76" t="b">
        <f t="shared" si="7"/>
        <v>0</v>
      </c>
      <c r="H76">
        <f t="shared" si="8"/>
        <v>3</v>
      </c>
      <c r="I76">
        <f t="shared" si="9"/>
        <v>6</v>
      </c>
      <c r="J76">
        <f t="shared" si="10"/>
        <v>4.5</v>
      </c>
      <c r="L76" t="str">
        <f t="shared" si="11"/>
        <v>new Hop("Styrian Celeia", "Slovenia", 4.5),</v>
      </c>
    </row>
    <row r="77" spans="1:12" x14ac:dyDescent="0.25">
      <c r="A77" t="s">
        <v>135</v>
      </c>
      <c r="B77" t="s">
        <v>7</v>
      </c>
      <c r="C77" t="s">
        <v>136</v>
      </c>
      <c r="F77">
        <f t="shared" si="6"/>
        <v>3</v>
      </c>
      <c r="G77" t="b">
        <f t="shared" si="7"/>
        <v>0</v>
      </c>
      <c r="H77">
        <f t="shared" si="8"/>
        <v>17</v>
      </c>
      <c r="I77">
        <f t="shared" si="9"/>
        <v>19</v>
      </c>
      <c r="J77">
        <f t="shared" si="10"/>
        <v>18</v>
      </c>
      <c r="L77" t="str">
        <f t="shared" si="11"/>
        <v>new Hop("Summit", "U.S.", 18),</v>
      </c>
    </row>
    <row r="78" spans="1:12" x14ac:dyDescent="0.25">
      <c r="A78" t="s">
        <v>137</v>
      </c>
      <c r="B78" t="s">
        <v>127</v>
      </c>
      <c r="C78" t="s">
        <v>40</v>
      </c>
      <c r="F78">
        <f t="shared" si="6"/>
        <v>4</v>
      </c>
      <c r="G78" t="b">
        <f t="shared" si="7"/>
        <v>0</v>
      </c>
      <c r="H78">
        <f t="shared" si="8"/>
        <v>3.1</v>
      </c>
      <c r="I78">
        <f t="shared" si="9"/>
        <v>5.5</v>
      </c>
      <c r="J78">
        <f t="shared" si="10"/>
        <v>4.3</v>
      </c>
      <c r="L78" t="str">
        <f t="shared" si="11"/>
        <v>new Hop("Tardif de Bourgogne", "France", 4.3),</v>
      </c>
    </row>
    <row r="79" spans="1:12" x14ac:dyDescent="0.25">
      <c r="A79" t="s">
        <v>138</v>
      </c>
      <c r="B79" t="s">
        <v>4</v>
      </c>
      <c r="C79" t="s">
        <v>139</v>
      </c>
      <c r="F79">
        <f t="shared" si="6"/>
        <v>4</v>
      </c>
      <c r="G79" t="b">
        <f t="shared" si="7"/>
        <v>0</v>
      </c>
      <c r="H79">
        <f t="shared" si="8"/>
        <v>9.5</v>
      </c>
      <c r="I79">
        <f t="shared" si="9"/>
        <v>12.5</v>
      </c>
      <c r="J79">
        <f t="shared" si="10"/>
        <v>11</v>
      </c>
      <c r="L79" t="str">
        <f t="shared" si="11"/>
        <v>new Hop("Target", "England", 11),</v>
      </c>
    </row>
    <row r="80" spans="1:12" x14ac:dyDescent="0.25">
      <c r="A80" t="s">
        <v>140</v>
      </c>
      <c r="B80" t="s">
        <v>52</v>
      </c>
      <c r="C80" t="s">
        <v>141</v>
      </c>
      <c r="F80">
        <f t="shared" si="6"/>
        <v>4</v>
      </c>
      <c r="G80" t="b">
        <f t="shared" si="7"/>
        <v>0</v>
      </c>
      <c r="H80">
        <f t="shared" si="8"/>
        <v>4</v>
      </c>
      <c r="I80">
        <f t="shared" si="9"/>
        <v>6</v>
      </c>
      <c r="J80">
        <f t="shared" si="10"/>
        <v>5</v>
      </c>
      <c r="L80" t="str">
        <f t="shared" si="11"/>
        <v>new Hop("Taurus", "Germany", 5),</v>
      </c>
    </row>
    <row r="81" spans="1:12" x14ac:dyDescent="0.25">
      <c r="A81" t="s">
        <v>142</v>
      </c>
      <c r="B81" t="s">
        <v>52</v>
      </c>
      <c r="C81" t="s">
        <v>34</v>
      </c>
      <c r="F81">
        <f t="shared" si="6"/>
        <v>4</v>
      </c>
      <c r="G81" t="b">
        <f t="shared" si="7"/>
        <v>0</v>
      </c>
      <c r="H81">
        <f t="shared" si="8"/>
        <v>3.5</v>
      </c>
      <c r="I81">
        <f t="shared" si="9"/>
        <v>5.5</v>
      </c>
      <c r="J81">
        <f t="shared" si="10"/>
        <v>4.5</v>
      </c>
      <c r="L81" t="str">
        <f t="shared" si="11"/>
        <v>new Hop("Tettnang", "Germany", 4.5),</v>
      </c>
    </row>
    <row r="82" spans="1:12" x14ac:dyDescent="0.25">
      <c r="A82" t="s">
        <v>143</v>
      </c>
      <c r="B82" t="s">
        <v>7</v>
      </c>
      <c r="C82" t="s">
        <v>32</v>
      </c>
      <c r="F82">
        <f t="shared" si="6"/>
        <v>3</v>
      </c>
      <c r="G82" t="b">
        <f t="shared" si="7"/>
        <v>0</v>
      </c>
      <c r="H82">
        <f t="shared" si="8"/>
        <v>14</v>
      </c>
      <c r="I82">
        <f t="shared" si="9"/>
        <v>18</v>
      </c>
      <c r="J82">
        <f t="shared" si="10"/>
        <v>16</v>
      </c>
      <c r="L82" t="str">
        <f t="shared" si="11"/>
        <v>new Hop("Tomahawk", "U.S.", 16),</v>
      </c>
    </row>
    <row r="83" spans="1:12" x14ac:dyDescent="0.25">
      <c r="A83" t="s">
        <v>144</v>
      </c>
      <c r="B83" t="s">
        <v>52</v>
      </c>
      <c r="C83" t="s">
        <v>102</v>
      </c>
      <c r="F83">
        <f t="shared" si="6"/>
        <v>2</v>
      </c>
      <c r="G83" t="b">
        <f t="shared" si="7"/>
        <v>0</v>
      </c>
      <c r="H83">
        <f t="shared" si="8"/>
        <v>5</v>
      </c>
      <c r="I83">
        <f t="shared" si="9"/>
        <v>7</v>
      </c>
      <c r="J83">
        <f t="shared" si="10"/>
        <v>6</v>
      </c>
      <c r="L83" t="str">
        <f t="shared" si="11"/>
        <v>new Hop("Tradition", "Germany", 6),</v>
      </c>
    </row>
    <row r="84" spans="1:12" x14ac:dyDescent="0.25">
      <c r="A84" t="s">
        <v>145</v>
      </c>
      <c r="B84" t="s">
        <v>7</v>
      </c>
      <c r="C84" t="s">
        <v>146</v>
      </c>
      <c r="F84">
        <f t="shared" si="6"/>
        <v>4</v>
      </c>
      <c r="G84" t="b">
        <f t="shared" si="7"/>
        <v>0</v>
      </c>
      <c r="H84">
        <f t="shared" si="8"/>
        <v>4.5</v>
      </c>
      <c r="I84">
        <f t="shared" si="9"/>
        <v>5</v>
      </c>
      <c r="J84">
        <f t="shared" si="10"/>
        <v>4.75</v>
      </c>
      <c r="L84" t="str">
        <f t="shared" si="11"/>
        <v>new Hop("Ultra", "U.S.", 4.75),</v>
      </c>
    </row>
    <row r="85" spans="1:12" x14ac:dyDescent="0.25">
      <c r="A85" t="s">
        <v>147</v>
      </c>
      <c r="B85" t="s">
        <v>7</v>
      </c>
      <c r="C85" t="s">
        <v>148</v>
      </c>
      <c r="F85">
        <f t="shared" si="6"/>
        <v>4</v>
      </c>
      <c r="G85" t="b">
        <f t="shared" si="7"/>
        <v>0</v>
      </c>
      <c r="H85">
        <f t="shared" si="8"/>
        <v>5.5</v>
      </c>
      <c r="I85">
        <f t="shared" si="9"/>
        <v>6</v>
      </c>
      <c r="J85">
        <f t="shared" si="10"/>
        <v>5.75</v>
      </c>
      <c r="L85" t="str">
        <f t="shared" si="11"/>
        <v>new Hop("Vanguard", "U.S.", 5.75),</v>
      </c>
    </row>
    <row r="86" spans="1:12" x14ac:dyDescent="0.25">
      <c r="A86" t="s">
        <v>149</v>
      </c>
      <c r="B86" t="s">
        <v>48</v>
      </c>
      <c r="C86" t="s">
        <v>150</v>
      </c>
      <c r="F86">
        <f t="shared" si="6"/>
        <v>3</v>
      </c>
      <c r="G86" t="b">
        <f t="shared" si="7"/>
        <v>0</v>
      </c>
      <c r="H86">
        <f t="shared" si="8"/>
        <v>16</v>
      </c>
      <c r="I86">
        <f t="shared" si="9"/>
        <v>19</v>
      </c>
      <c r="J86">
        <f t="shared" si="10"/>
        <v>17.5</v>
      </c>
      <c r="L86" t="str">
        <f t="shared" si="11"/>
        <v>new Hop("Waimea", "New Zealand", 17.5),</v>
      </c>
    </row>
    <row r="87" spans="1:12" x14ac:dyDescent="0.25">
      <c r="A87" t="s">
        <v>151</v>
      </c>
      <c r="B87" t="s">
        <v>7</v>
      </c>
      <c r="C87" t="s">
        <v>152</v>
      </c>
      <c r="F87">
        <f t="shared" si="6"/>
        <v>3</v>
      </c>
      <c r="G87" t="b">
        <f t="shared" si="7"/>
        <v>0</v>
      </c>
      <c r="H87">
        <f t="shared" si="8"/>
        <v>15</v>
      </c>
      <c r="I87">
        <f t="shared" si="9"/>
        <v>17</v>
      </c>
      <c r="J87">
        <f t="shared" si="10"/>
        <v>16</v>
      </c>
      <c r="L87" t="str">
        <f t="shared" si="11"/>
        <v>new Hop("Warrior®", "U.S.", 16),</v>
      </c>
    </row>
    <row r="88" spans="1:12" x14ac:dyDescent="0.25">
      <c r="A88" t="s">
        <v>153</v>
      </c>
      <c r="B88" t="s">
        <v>4</v>
      </c>
      <c r="C88" t="s">
        <v>154</v>
      </c>
      <c r="F88">
        <f t="shared" si="6"/>
        <v>4</v>
      </c>
      <c r="G88" t="b">
        <f t="shared" si="7"/>
        <v>0</v>
      </c>
      <c r="H88">
        <f t="shared" si="8"/>
        <v>5</v>
      </c>
      <c r="I88">
        <f t="shared" si="9"/>
        <v>8</v>
      </c>
      <c r="J88">
        <f t="shared" si="10"/>
        <v>6.5</v>
      </c>
      <c r="L88" t="str">
        <f t="shared" si="11"/>
        <v>new Hop("Whitbread Golding Variety (WGV)", "England", 6.5),</v>
      </c>
    </row>
    <row r="89" spans="1:12" x14ac:dyDescent="0.25">
      <c r="A89" t="s">
        <v>155</v>
      </c>
      <c r="B89" t="s">
        <v>7</v>
      </c>
      <c r="C89" t="s">
        <v>114</v>
      </c>
      <c r="F89">
        <f t="shared" si="6"/>
        <v>2</v>
      </c>
      <c r="G89" t="b">
        <f t="shared" si="7"/>
        <v>0</v>
      </c>
      <c r="H89">
        <f t="shared" si="8"/>
        <v>4</v>
      </c>
      <c r="I89">
        <f t="shared" si="9"/>
        <v>6</v>
      </c>
      <c r="J89">
        <f t="shared" si="10"/>
        <v>5</v>
      </c>
      <c r="L89" t="str">
        <f t="shared" si="11"/>
        <v>new Hop("Willamette", "U.S.", 5),</v>
      </c>
    </row>
    <row r="90" spans="1:12" x14ac:dyDescent="0.25">
      <c r="A90" t="s">
        <v>156</v>
      </c>
      <c r="B90" t="s">
        <v>7</v>
      </c>
      <c r="C90">
        <v>15</v>
      </c>
      <c r="F90" t="e">
        <f t="shared" si="6"/>
        <v>#VALUE!</v>
      </c>
      <c r="G90" t="b">
        <f t="shared" si="7"/>
        <v>1</v>
      </c>
      <c r="H90">
        <f t="shared" si="8"/>
        <v>15</v>
      </c>
      <c r="I90">
        <f t="shared" si="9"/>
        <v>15</v>
      </c>
      <c r="J90">
        <f t="shared" si="10"/>
        <v>15</v>
      </c>
      <c r="L90" t="str">
        <f t="shared" si="11"/>
        <v>new Hop("Zeus", "U.S.", 15),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Sheet1!List_20of_20hop_20varieties_20__20Wikipedia__20the_20free_20encyclopedia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Hamilton</dc:creator>
  <cp:lastModifiedBy>David Hamilton</cp:lastModifiedBy>
  <dcterms:created xsi:type="dcterms:W3CDTF">2013-06-11T18:34:01Z</dcterms:created>
  <dcterms:modified xsi:type="dcterms:W3CDTF">2013-06-11T18:55:44Z</dcterms:modified>
</cp:coreProperties>
</file>