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30" yWindow="795" windowWidth="27255" windowHeight="12435"/>
  </bookViews>
  <sheets>
    <sheet name="Cost Target" sheetId="1" r:id="rId1"/>
    <sheet name="Design Constraints" sheetId="2" r:id="rId2"/>
  </sheet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2"/>
  <c r="O3"/>
  <c r="O4"/>
  <c r="O5"/>
  <c r="O6"/>
  <c r="O7"/>
  <c r="O8"/>
  <c r="O9"/>
  <c r="O2"/>
  <c r="N3"/>
  <c r="N4"/>
  <c r="N5"/>
  <c r="N6"/>
  <c r="N7"/>
  <c r="N8"/>
  <c r="N9"/>
  <c r="N2"/>
  <c r="I19"/>
  <c r="G19"/>
  <c r="E3"/>
  <c r="E4"/>
  <c r="E5"/>
  <c r="E6"/>
  <c r="E7"/>
  <c r="E8"/>
  <c r="E9"/>
  <c r="E10"/>
  <c r="E11"/>
  <c r="E12"/>
  <c r="E13"/>
  <c r="E14"/>
  <c r="E15"/>
  <c r="E16"/>
  <c r="E17"/>
  <c r="E18"/>
  <c r="E19"/>
  <c r="E21"/>
  <c r="E22"/>
  <c r="E23"/>
  <c r="E24"/>
  <c r="E25"/>
  <c r="E26"/>
  <c r="E27"/>
  <c r="E28"/>
  <c r="E29"/>
  <c r="E30"/>
  <c r="E31"/>
  <c r="E32"/>
  <c r="E33"/>
  <c r="E20"/>
  <c r="I20"/>
  <c r="G20"/>
  <c r="I33"/>
  <c r="G33"/>
  <c r="I32"/>
  <c r="G32"/>
  <c r="I31"/>
  <c r="G31"/>
  <c r="I30"/>
  <c r="G30"/>
  <c r="I29"/>
  <c r="G29"/>
  <c r="I28"/>
  <c r="G28"/>
  <c r="I27"/>
  <c r="G27"/>
  <c r="I26"/>
  <c r="G26"/>
  <c r="I25"/>
  <c r="G25"/>
  <c r="I24"/>
  <c r="G24"/>
  <c r="I23"/>
  <c r="G23"/>
  <c r="I22"/>
  <c r="G22"/>
  <c r="I21"/>
  <c r="G21"/>
  <c r="I18"/>
  <c r="G18"/>
  <c r="I17"/>
  <c r="G17"/>
  <c r="I16"/>
  <c r="G16"/>
  <c r="I15"/>
  <c r="G15"/>
  <c r="I14"/>
  <c r="G14"/>
  <c r="I13"/>
  <c r="G13"/>
  <c r="I12"/>
  <c r="G12"/>
  <c r="I11"/>
  <c r="G11"/>
  <c r="I10"/>
  <c r="G10"/>
  <c r="I9"/>
  <c r="G9"/>
  <c r="I8"/>
  <c r="G8"/>
  <c r="I7"/>
  <c r="G7"/>
  <c r="I6"/>
  <c r="G6"/>
  <c r="I5"/>
  <c r="G5"/>
  <c r="I4"/>
  <c r="G4"/>
  <c r="I3"/>
  <c r="G3"/>
  <c r="I2"/>
  <c r="G2"/>
  <c r="E2"/>
  <c r="P12" l="1"/>
  <c r="P15" s="1"/>
  <c r="O12"/>
  <c r="O15" s="1"/>
  <c r="N12"/>
  <c r="N15" l="1"/>
</calcChain>
</file>

<file path=xl/comments1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color rgb="FF000000"/>
            <rFont val="Arial"/>
            <family val="2"/>
          </rPr>
          <t>OSHpark or similar
	-Chris Gammell
2.91 for PCB cart
	-Chris Gammell</t>
        </r>
      </text>
    </comment>
    <comment ref="B13" authorId="0">
      <text>
        <r>
          <rPr>
            <sz val="10"/>
            <color rgb="FF000000"/>
            <rFont val="Arial"/>
            <family val="2"/>
          </rPr>
          <t>Alternate is 744031220, add to footprint
	-Chris Gammell</t>
        </r>
      </text>
    </comment>
  </commentList>
</comments>
</file>

<file path=xl/sharedStrings.xml><?xml version="1.0" encoding="utf-8"?>
<sst xmlns="http://schemas.openxmlformats.org/spreadsheetml/2006/main" count="162" uniqueCount="96">
  <si>
    <t>Section</t>
  </si>
  <si>
    <t>Device</t>
  </si>
  <si>
    <t>1 piece price</t>
  </si>
  <si>
    <t>1 piece sub total</t>
  </si>
  <si>
    <t>100 piece price</t>
  </si>
  <si>
    <t>100 piece subtotal</t>
  </si>
  <si>
    <t>1000 piece price</t>
  </si>
  <si>
    <t>1000 piece subtotal</t>
  </si>
  <si>
    <t>DK Link</t>
  </si>
  <si>
    <t>Current/Fan</t>
  </si>
  <si>
    <t>Power/Mode FET</t>
  </si>
  <si>
    <t>http://www.digikey.com/product-detail/en/AOD476/785-1112-1-ND/1856055</t>
  </si>
  <si>
    <t>Signal FET</t>
  </si>
  <si>
    <t>http://www.digikey.com/product-detail/en/DMN65D8L-7/DMN65D8L-7DICT-ND/3677916</t>
  </si>
  <si>
    <t>PTC</t>
  </si>
  <si>
    <t>http://www.digikey.com/product-detail/en/MINISMDC050F-2/MINISMDC050FCT-ND/1045862</t>
  </si>
  <si>
    <t>MCP4801</t>
  </si>
  <si>
    <t>http://www.digikey.com/product-detail/en/MCP4801-E%2FSN/MCP4801-E%2FSN-ND/2332805</t>
  </si>
  <si>
    <t>General</t>
  </si>
  <si>
    <t>2.5 x 6" board</t>
  </si>
  <si>
    <t>http://pcbcart.com</t>
  </si>
  <si>
    <t>Interface</t>
  </si>
  <si>
    <t>3 pin 5.0mm Terminal Block</t>
  </si>
  <si>
    <t>http://www.digikey.com/product-detail/en/1935174/277-1578-ND/568615</t>
  </si>
  <si>
    <t>Power Modify</t>
  </si>
  <si>
    <t>12 input 3.5 mm Terminal Block</t>
  </si>
  <si>
    <t>http://www.digikey.com/product-detail/en/OSTTE120104/ED2737-ND/2351813</t>
  </si>
  <si>
    <t>ATX connector</t>
  </si>
  <si>
    <t>http://www.mouser.com/ProductDetail/Molex/39-30-1240/?qs=sGAEpiMZZMs%252bGHln7q6pm%252bS0pk2Wo0Xxrf8ldfSZpwQ%3d</t>
  </si>
  <si>
    <t>Slush</t>
  </si>
  <si>
    <t>36 pin Breakaway</t>
  </si>
  <si>
    <t>http://www.digikey.com/product-detail/en/0022284360/WM50014-36-ND/313821</t>
  </si>
  <si>
    <t>LED</t>
  </si>
  <si>
    <t>AP5726</t>
  </si>
  <si>
    <t>http://www.digikey.com/product-detail/en/AP5726WG-7/AP5726WG-7DICT-ND/2639342</t>
  </si>
  <si>
    <t>B0540WS-7</t>
  </si>
  <si>
    <t>http://www.digikey.com/product-search/en?x=0&amp;y=0&amp;lang=en&amp;site=us&amp;KeyWords=B0540WS</t>
  </si>
  <si>
    <t>NR4012T220M</t>
  </si>
  <si>
    <t>http://www.digikey.com/product-detail/en/NR4012T220M/587-1660-1-ND/1008275</t>
  </si>
  <si>
    <t>10V linear</t>
  </si>
  <si>
    <t>http://www.digikey.com/product-detail/en/LM317TG/LM317TGOS-ND/918508</t>
  </si>
  <si>
    <t>-10V linear</t>
  </si>
  <si>
    <t>http://www.digikey.com/product-detail/en/LM337T/LM337TFS-ND/458683</t>
  </si>
  <si>
    <t>Adjustable +</t>
  </si>
  <si>
    <t>Adjustable -</t>
  </si>
  <si>
    <t>Potentiometer</t>
  </si>
  <si>
    <t>http://www.digikey.com/product-detail/en/EVU-E3KFK4B53/P3W1502-ND/243676</t>
  </si>
  <si>
    <t>Diode</t>
  </si>
  <si>
    <t>http://www.digikey.com/product-detail/en/S1M-13-F/S1M-FDICT-ND/804909</t>
  </si>
  <si>
    <t>Protection/Filtering</t>
  </si>
  <si>
    <t>www.digikey.com/product-detail/en/MINISMDC050F-2/MINISMDC050FCT-ND/1045862</t>
  </si>
  <si>
    <t>Inductor</t>
  </si>
  <si>
    <t>http://www.digikey.com/product-detail/en/CM322522-220KL/CM322522-220KLCT-ND/3437950</t>
  </si>
  <si>
    <t>Switch</t>
  </si>
  <si>
    <t>http://www.digikey.com/product-detail/en/OS102011MA1QN1/CKN9559-ND/1981430</t>
  </si>
  <si>
    <t>Relay</t>
  </si>
  <si>
    <t>1461069-5</t>
  </si>
  <si>
    <t>http://www.digikey.com/product-detail/en/1461069-5/PB1321-ND/3318145</t>
  </si>
  <si>
    <t>NPN (MMBT3904)</t>
  </si>
  <si>
    <t>http://www.digikey.com/product-detail/en/MMBT3904-7-F/MMBT3904-FDICT-ND/815727</t>
  </si>
  <si>
    <t>Opto (LTV-816S)</t>
  </si>
  <si>
    <t>www.digikey.com/product-detail/en/LTV-816S/160-1361-5-ND/385831</t>
  </si>
  <si>
    <t>B130-13-F</t>
  </si>
  <si>
    <t>http://www.digikey.com/product-detail/en/B130-13-F/B130-FDICT-ND/815318</t>
  </si>
  <si>
    <t>LED (LG Q971-KN-1)</t>
  </si>
  <si>
    <t>http://www.digikey.com/product-detail/en/LG%20Q971-KN-1/475-1409-1-ND/1802597</t>
  </si>
  <si>
    <t>TC/Analog</t>
  </si>
  <si>
    <t>MCP3901</t>
  </si>
  <si>
    <t>http://www.digikey.com/product-detail/en/MCP3901A0-I%2FSS/MCP3901A0-I%2FSS-ND/2179119</t>
  </si>
  <si>
    <t>Total</t>
  </si>
  <si>
    <t>OPA4170</t>
  </si>
  <si>
    <t>http://www.digikey.com/product-detail/en/OPA4170AIDR/296-29664-1-ND/2762167</t>
  </si>
  <si>
    <t>LMT84</t>
  </si>
  <si>
    <t>http://www.digikey.com/product-detail/en/LMT84DCKT/296-35727-2-ND/3974441</t>
  </si>
  <si>
    <t>.1% 20K, 1206</t>
  </si>
  <si>
    <t>http://www.digikey.com/product-search/en?v=408&amp;FV=fff40001%2Cfff800e9%2C40127%2Cc002c%2Cc002d%2Cc0059%2Cc0061%2Cc007b%2Cc00b5%2C1c0002&amp;k=1206+resistor&amp;mnonly=0&amp;newproducts=0&amp;ColumnSort=100001&amp;page=1&amp;stock=1&amp;quantity=1&amp;ptm=0&amp;fid=0&amp;pageSize=100&amp;k=1206+resistor&amp;filterAlwaysExpand=1</t>
  </si>
  <si>
    <t>Shunt/Jumper</t>
  </si>
  <si>
    <t>http://www.digikey.com/product-detail/en/969102-0000-DA/3M9580-ND/2071621</t>
  </si>
  <si>
    <t>V8508H.pdf</t>
  </si>
  <si>
    <t>http://assmann.us/specs/V8508H.pdf</t>
  </si>
  <si>
    <t>Index</t>
  </si>
  <si>
    <t>Constraint</t>
  </si>
  <si>
    <t>Reason</t>
  </si>
  <si>
    <t>Parts not too expensive in low quantity</t>
  </si>
  <si>
    <t>Solderable components</t>
  </si>
  <si>
    <t>Multiple parts for the footprint/available parts</t>
  </si>
  <si>
    <t>Worldwide people</t>
  </si>
  <si>
    <t>No Throughhole</t>
  </si>
  <si>
    <t>Low lead time</t>
  </si>
  <si>
    <t>Time constrained</t>
  </si>
  <si>
    <t>No more than a 4 layer board, prefer 2</t>
  </si>
  <si>
    <t>Board no bigger than 3x4</t>
  </si>
  <si>
    <t>Board can be stackable</t>
  </si>
  <si>
    <t>Maintain Arduino constraints (clock,power,pins)</t>
  </si>
  <si>
    <t>QTY</t>
  </si>
  <si>
    <t>-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</si>
</sst>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6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"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>
      <alignment horizontal="center"/>
    </xf>
    <xf numFmtId="164" fontId="0" fillId="0" borderId="0" xfId="0" applyNumberFormat="1" applyAlignment="1"/>
    <xf numFmtId="0" fontId="0" fillId="0" borderId="0" xfId="0" applyAlignment="1">
      <alignment horizontal="center"/>
    </xf>
    <xf numFmtId="0" fontId="2" fillId="0" borderId="0" xfId="0" applyFont="1" applyAlignment="1"/>
    <xf numFmtId="164" fontId="1" fillId="0" borderId="0" xfId="0" applyNumberFormat="1" applyFont="1" applyAlignment="1"/>
    <xf numFmtId="44" fontId="0" fillId="0" borderId="0" xfId="1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44" fontId="5" fillId="0" borderId="0" xfId="1" applyFont="1" applyAlignment="1"/>
    <xf numFmtId="164" fontId="5" fillId="0" borderId="0" xfId="0" applyNumberFormat="1" applyFont="1" applyAlignment="1"/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4572000</xdr:colOff>
      <xdr:row>33</xdr:row>
      <xdr:rowOff>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152400</xdr:colOff>
      <xdr:row>58</xdr:row>
      <xdr:rowOff>142875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tabSelected="1" zoomScale="85" zoomScaleNormal="85" workbookViewId="0">
      <pane ySplit="1" topLeftCell="A2" activePane="bottomLeft" state="frozen"/>
      <selection pane="bottomLeft" activeCell="J15" sqref="J15"/>
    </sheetView>
  </sheetViews>
  <sheetFormatPr defaultColWidth="17.140625" defaultRowHeight="12.75" customHeight="1"/>
  <cols>
    <col min="1" max="1" width="17.140625" style="1"/>
    <col min="2" max="2" width="27.85546875" style="1" bestFit="1" customWidth="1"/>
    <col min="3" max="3" width="7" style="4" bestFit="1" customWidth="1"/>
    <col min="4" max="4" width="11.5703125" style="7" bestFit="1" customWidth="1"/>
    <col min="5" max="5" width="14.85546875" style="7" bestFit="1" customWidth="1"/>
    <col min="6" max="6" width="13.7109375" style="7" bestFit="1" customWidth="1"/>
    <col min="7" max="7" width="16.28515625" style="7" bestFit="1" customWidth="1"/>
    <col min="8" max="8" width="14.7109375" style="7" bestFit="1" customWidth="1"/>
    <col min="9" max="9" width="17.42578125" style="7" customWidth="1"/>
    <col min="10" max="10" width="20.7109375" style="1" customWidth="1"/>
    <col min="11" max="11" width="1.85546875" style="4" bestFit="1" customWidth="1"/>
    <col min="12" max="12" width="11.28515625" style="4" customWidth="1"/>
    <col min="13" max="16384" width="17.140625" style="1"/>
  </cols>
  <sheetData>
    <row r="1" spans="1:16">
      <c r="A1" s="1" t="s">
        <v>0</v>
      </c>
      <c r="B1" s="1" t="s">
        <v>1</v>
      </c>
      <c r="C1" s="2" t="s">
        <v>94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3" t="s">
        <v>8</v>
      </c>
      <c r="K1" s="12"/>
      <c r="L1" s="12"/>
      <c r="N1" s="1">
        <v>1</v>
      </c>
      <c r="O1" s="1">
        <v>100</v>
      </c>
      <c r="P1" s="1">
        <v>1000</v>
      </c>
    </row>
    <row r="2" spans="1:16">
      <c r="A2" s="8" t="s">
        <v>9</v>
      </c>
      <c r="B2" s="8" t="s">
        <v>10</v>
      </c>
      <c r="C2" s="9">
        <v>2</v>
      </c>
      <c r="D2" s="10">
        <v>0.54</v>
      </c>
      <c r="E2" s="10">
        <f t="shared" ref="E2:E33" si="0">C2*D2</f>
        <v>1.08</v>
      </c>
      <c r="F2" s="10">
        <v>0.32340000000000002</v>
      </c>
      <c r="G2" s="10">
        <f t="shared" ref="G2:G33" si="1">F2*C2</f>
        <v>0.64680000000000004</v>
      </c>
      <c r="H2" s="10">
        <v>0.1862</v>
      </c>
      <c r="I2" s="10">
        <f t="shared" ref="I2:I33" si="2">H2*C2</f>
        <v>0.37240000000000001</v>
      </c>
      <c r="J2" s="11" t="s">
        <v>11</v>
      </c>
      <c r="K2" s="13" t="s">
        <v>95</v>
      </c>
      <c r="L2" s="13"/>
      <c r="M2" s="1" t="s">
        <v>9</v>
      </c>
      <c r="N2" s="3">
        <f>SUMIF($A$2:$A$33,$M2,E$2:E$33)</f>
        <v>2.8100000000000005</v>
      </c>
      <c r="O2" s="3">
        <f>SUMIF($A$2:$A$33,$M2,G$2:G$33)</f>
        <v>1.7986</v>
      </c>
      <c r="P2" s="3">
        <f>SUMIF($A$2:$A$33,$M2,I$2:I$33)</f>
        <v>1.42509</v>
      </c>
    </row>
    <row r="3" spans="1:16">
      <c r="A3" s="8" t="s">
        <v>9</v>
      </c>
      <c r="B3" s="8" t="s">
        <v>12</v>
      </c>
      <c r="C3" s="9">
        <v>1</v>
      </c>
      <c r="D3" s="10">
        <v>0.06</v>
      </c>
      <c r="E3" s="10">
        <f t="shared" si="0"/>
        <v>0.06</v>
      </c>
      <c r="F3" s="10">
        <v>3.4799999999999998E-2</v>
      </c>
      <c r="G3" s="10">
        <f t="shared" si="1"/>
        <v>3.4799999999999998E-2</v>
      </c>
      <c r="H3" s="10">
        <v>1.9689999999999999E-2</v>
      </c>
      <c r="I3" s="10">
        <f t="shared" si="2"/>
        <v>1.9689999999999999E-2</v>
      </c>
      <c r="J3" s="11" t="s">
        <v>13</v>
      </c>
      <c r="K3" s="13" t="s">
        <v>95</v>
      </c>
      <c r="L3" s="13"/>
      <c r="M3" s="1" t="s">
        <v>18</v>
      </c>
      <c r="N3" s="3">
        <f t="shared" ref="N3:N9" si="3">SUMIF($A$2:$A$33,$M3,E$2:E$33)</f>
        <v>3.86</v>
      </c>
      <c r="O3" s="3">
        <f t="shared" ref="O3:O9" si="4">SUMIF($A$2:$A$33,$M3,G$2:G$33)</f>
        <v>3.86</v>
      </c>
      <c r="P3" s="3">
        <f t="shared" ref="P3:P9" si="5">SUMIF($A$2:$A$33,$M3,I$2:I$33)</f>
        <v>2.83</v>
      </c>
    </row>
    <row r="4" spans="1:16">
      <c r="A4" s="8" t="s">
        <v>9</v>
      </c>
      <c r="B4" s="8" t="s">
        <v>14</v>
      </c>
      <c r="C4" s="9">
        <v>1</v>
      </c>
      <c r="D4" s="10">
        <v>0.31</v>
      </c>
      <c r="E4" s="10">
        <f t="shared" si="0"/>
        <v>0.31</v>
      </c>
      <c r="F4" s="10">
        <v>0.25700000000000001</v>
      </c>
      <c r="G4" s="10">
        <f t="shared" si="1"/>
        <v>0.25700000000000001</v>
      </c>
      <c r="H4" s="10">
        <v>0.17299999999999999</v>
      </c>
      <c r="I4" s="10">
        <f t="shared" si="2"/>
        <v>0.17299999999999999</v>
      </c>
      <c r="J4" s="11" t="s">
        <v>15</v>
      </c>
      <c r="K4" s="13" t="s">
        <v>95</v>
      </c>
      <c r="L4" s="13"/>
      <c r="M4" s="1" t="s">
        <v>21</v>
      </c>
      <c r="N4" s="3">
        <f t="shared" si="3"/>
        <v>6.5200000000000005</v>
      </c>
      <c r="O4" s="3">
        <f t="shared" si="4"/>
        <v>4.8141999999999996</v>
      </c>
      <c r="P4" s="3">
        <f t="shared" si="5"/>
        <v>3.5663199999999997</v>
      </c>
    </row>
    <row r="5" spans="1:16">
      <c r="A5" s="8" t="s">
        <v>9</v>
      </c>
      <c r="B5" s="8" t="s">
        <v>16</v>
      </c>
      <c r="C5" s="9">
        <v>1</v>
      </c>
      <c r="D5" s="10">
        <v>1.36</v>
      </c>
      <c r="E5" s="10">
        <f t="shared" si="0"/>
        <v>1.36</v>
      </c>
      <c r="F5" s="10">
        <v>0.86</v>
      </c>
      <c r="G5" s="10">
        <f t="shared" si="1"/>
        <v>0.86</v>
      </c>
      <c r="H5" s="10">
        <v>0.86</v>
      </c>
      <c r="I5" s="10">
        <f t="shared" si="2"/>
        <v>0.86</v>
      </c>
      <c r="J5" s="11" t="s">
        <v>17</v>
      </c>
      <c r="K5" s="13" t="s">
        <v>95</v>
      </c>
      <c r="L5" s="13"/>
      <c r="M5" s="1" t="s">
        <v>32</v>
      </c>
      <c r="N5" s="3">
        <f t="shared" si="3"/>
        <v>1.4900000000000002</v>
      </c>
      <c r="O5" s="3">
        <f t="shared" si="4"/>
        <v>0.92359999999999998</v>
      </c>
      <c r="P5" s="3">
        <f t="shared" si="5"/>
        <v>0.51669999999999994</v>
      </c>
    </row>
    <row r="6" spans="1:16">
      <c r="A6" s="1" t="s">
        <v>18</v>
      </c>
      <c r="B6" s="1" t="s">
        <v>19</v>
      </c>
      <c r="C6" s="4">
        <v>1</v>
      </c>
      <c r="D6" s="7">
        <v>3.86</v>
      </c>
      <c r="E6" s="7">
        <f t="shared" si="0"/>
        <v>3.86</v>
      </c>
      <c r="F6" s="7">
        <v>3.86</v>
      </c>
      <c r="G6" s="7">
        <f t="shared" si="1"/>
        <v>3.86</v>
      </c>
      <c r="H6" s="7">
        <v>2.83</v>
      </c>
      <c r="I6" s="7">
        <f t="shared" si="2"/>
        <v>2.83</v>
      </c>
      <c r="J6" s="3" t="s">
        <v>20</v>
      </c>
      <c r="K6" s="13" t="s">
        <v>95</v>
      </c>
      <c r="L6" s="13"/>
      <c r="M6" s="1" t="s">
        <v>24</v>
      </c>
      <c r="N6" s="3">
        <f t="shared" si="3"/>
        <v>6.3199999999999994</v>
      </c>
      <c r="O6" s="3">
        <f t="shared" si="4"/>
        <v>4.9488000000000003</v>
      </c>
      <c r="P6" s="3">
        <f t="shared" si="5"/>
        <v>3.7419200000000004</v>
      </c>
    </row>
    <row r="7" spans="1:16">
      <c r="A7" s="8" t="s">
        <v>21</v>
      </c>
      <c r="B7" s="8" t="s">
        <v>22</v>
      </c>
      <c r="C7" s="9">
        <v>1</v>
      </c>
      <c r="D7" s="10">
        <v>0.5</v>
      </c>
      <c r="E7" s="10">
        <f t="shared" si="0"/>
        <v>0.5</v>
      </c>
      <c r="F7" s="10">
        <v>0.44940000000000002</v>
      </c>
      <c r="G7" s="10">
        <f t="shared" si="1"/>
        <v>0.44940000000000002</v>
      </c>
      <c r="H7" s="10">
        <v>0.35699999999999998</v>
      </c>
      <c r="I7" s="10">
        <f t="shared" si="2"/>
        <v>0.35699999999999998</v>
      </c>
      <c r="J7" s="11" t="s">
        <v>23</v>
      </c>
      <c r="K7" s="13" t="s">
        <v>95</v>
      </c>
      <c r="L7" s="13"/>
      <c r="M7" s="1" t="s">
        <v>49</v>
      </c>
      <c r="N7" s="3">
        <f t="shared" si="3"/>
        <v>2.0299999999999998</v>
      </c>
      <c r="O7" s="3">
        <f t="shared" si="4"/>
        <v>1.6020000000000001</v>
      </c>
      <c r="P7" s="3">
        <f t="shared" si="5"/>
        <v>1.1219999999999999</v>
      </c>
    </row>
    <row r="8" spans="1:16">
      <c r="A8" s="8" t="s">
        <v>21</v>
      </c>
      <c r="B8" s="8" t="s">
        <v>25</v>
      </c>
      <c r="C8" s="9">
        <v>1</v>
      </c>
      <c r="D8" s="10">
        <v>1.57</v>
      </c>
      <c r="E8" s="10">
        <f t="shared" si="0"/>
        <v>1.57</v>
      </c>
      <c r="F8" s="10">
        <v>1.22</v>
      </c>
      <c r="G8" s="10">
        <f t="shared" si="1"/>
        <v>1.22</v>
      </c>
      <c r="H8" s="10">
        <v>0.875</v>
      </c>
      <c r="I8" s="10">
        <f t="shared" si="2"/>
        <v>0.875</v>
      </c>
      <c r="J8" s="11" t="s">
        <v>26</v>
      </c>
      <c r="K8" s="13" t="s">
        <v>95</v>
      </c>
      <c r="L8" s="13"/>
      <c r="M8" s="1" t="s">
        <v>55</v>
      </c>
      <c r="N8" s="3">
        <f t="shared" si="3"/>
        <v>2.1700000000000004</v>
      </c>
      <c r="O8" s="3">
        <f t="shared" si="4"/>
        <v>1.2103999999999999</v>
      </c>
      <c r="P8" s="3">
        <f t="shared" si="5"/>
        <v>0.82498000000000005</v>
      </c>
    </row>
    <row r="9" spans="1:16" ht="12" customHeight="1">
      <c r="A9" s="8" t="s">
        <v>21</v>
      </c>
      <c r="B9" s="8" t="s">
        <v>27</v>
      </c>
      <c r="C9" s="9">
        <v>1</v>
      </c>
      <c r="D9" s="10">
        <v>3.56</v>
      </c>
      <c r="E9" s="10">
        <f t="shared" si="0"/>
        <v>3.56</v>
      </c>
      <c r="F9" s="10">
        <v>2.4900000000000002</v>
      </c>
      <c r="G9" s="10">
        <f t="shared" si="1"/>
        <v>2.4900000000000002</v>
      </c>
      <c r="H9" s="10">
        <v>1.89</v>
      </c>
      <c r="I9" s="10">
        <f t="shared" si="2"/>
        <v>1.89</v>
      </c>
      <c r="J9" s="11" t="s">
        <v>28</v>
      </c>
      <c r="K9" s="13" t="s">
        <v>95</v>
      </c>
      <c r="L9" s="13"/>
      <c r="M9" s="1" t="s">
        <v>66</v>
      </c>
      <c r="N9" s="3">
        <f t="shared" si="3"/>
        <v>8.6000000000000014</v>
      </c>
      <c r="O9" s="3">
        <f t="shared" si="4"/>
        <v>4.7516000000000007</v>
      </c>
      <c r="P9" s="3">
        <f t="shared" si="5"/>
        <v>3.74</v>
      </c>
    </row>
    <row r="10" spans="1:16">
      <c r="A10" s="8" t="s">
        <v>21</v>
      </c>
      <c r="B10" s="8" t="s">
        <v>30</v>
      </c>
      <c r="C10" s="9">
        <v>1</v>
      </c>
      <c r="D10" s="10">
        <v>0.89</v>
      </c>
      <c r="E10" s="10">
        <f t="shared" si="0"/>
        <v>0.89</v>
      </c>
      <c r="F10" s="10">
        <v>0.65480000000000005</v>
      </c>
      <c r="G10" s="10">
        <f t="shared" si="1"/>
        <v>0.65480000000000005</v>
      </c>
      <c r="H10" s="10">
        <v>0.44431999999999999</v>
      </c>
      <c r="I10" s="10">
        <f t="shared" si="2"/>
        <v>0.44431999999999999</v>
      </c>
      <c r="J10" s="11" t="s">
        <v>31</v>
      </c>
      <c r="K10" s="13" t="s">
        <v>95</v>
      </c>
      <c r="L10" s="13"/>
    </row>
    <row r="11" spans="1:16">
      <c r="A11" s="1" t="s">
        <v>32</v>
      </c>
      <c r="B11" s="1" t="s">
        <v>33</v>
      </c>
      <c r="C11" s="4">
        <v>1</v>
      </c>
      <c r="D11" s="7">
        <v>0.64</v>
      </c>
      <c r="E11" s="7">
        <f t="shared" si="0"/>
        <v>0.64</v>
      </c>
      <c r="F11" s="7">
        <v>0.4</v>
      </c>
      <c r="G11" s="7">
        <f t="shared" si="1"/>
        <v>0.4</v>
      </c>
      <c r="H11" s="7">
        <v>0.22</v>
      </c>
      <c r="I11" s="7">
        <f t="shared" si="2"/>
        <v>0.22</v>
      </c>
      <c r="J11" s="3" t="s">
        <v>34</v>
      </c>
      <c r="K11" s="13" t="s">
        <v>95</v>
      </c>
      <c r="L11" s="13"/>
    </row>
    <row r="12" spans="1:16">
      <c r="A12" s="1" t="s">
        <v>32</v>
      </c>
      <c r="B12" s="1" t="s">
        <v>35</v>
      </c>
      <c r="C12" s="4">
        <v>1</v>
      </c>
      <c r="D12" s="7">
        <v>0.45</v>
      </c>
      <c r="E12" s="7">
        <f t="shared" si="0"/>
        <v>0.45</v>
      </c>
      <c r="F12" s="7">
        <v>0.19109999999999999</v>
      </c>
      <c r="G12" s="7">
        <f t="shared" si="1"/>
        <v>0.19109999999999999</v>
      </c>
      <c r="H12" s="7">
        <v>8.2949999999999996E-2</v>
      </c>
      <c r="I12" s="7">
        <f t="shared" si="2"/>
        <v>8.2949999999999996E-2</v>
      </c>
      <c r="J12" s="3" t="s">
        <v>36</v>
      </c>
      <c r="K12" s="13" t="s">
        <v>95</v>
      </c>
      <c r="L12" s="13"/>
      <c r="M12" s="1" t="s">
        <v>29</v>
      </c>
      <c r="N12" s="3">
        <f>SUM(N2:N9)*0.3</f>
        <v>10.14</v>
      </c>
      <c r="O12" s="3">
        <f>SUM(O2:O9)*0.3</f>
        <v>7.1727599999999994</v>
      </c>
      <c r="P12" s="3">
        <f>SUM(P2:P9)*0.3</f>
        <v>5.3301029999999994</v>
      </c>
    </row>
    <row r="13" spans="1:16">
      <c r="A13" s="1" t="s">
        <v>32</v>
      </c>
      <c r="B13" s="1" t="s">
        <v>37</v>
      </c>
      <c r="C13" s="4">
        <v>1</v>
      </c>
      <c r="D13" s="7">
        <v>0.4</v>
      </c>
      <c r="E13" s="7">
        <f t="shared" si="0"/>
        <v>0.4</v>
      </c>
      <c r="F13" s="7">
        <v>0.33250000000000002</v>
      </c>
      <c r="G13" s="7">
        <f t="shared" si="1"/>
        <v>0.33250000000000002</v>
      </c>
      <c r="H13" s="7">
        <v>0.21375</v>
      </c>
      <c r="I13" s="7">
        <f t="shared" si="2"/>
        <v>0.21375</v>
      </c>
      <c r="J13" s="3" t="s">
        <v>38</v>
      </c>
      <c r="K13" s="13" t="s">
        <v>95</v>
      </c>
      <c r="L13" s="13"/>
    </row>
    <row r="14" spans="1:16">
      <c r="A14" s="1" t="s">
        <v>24</v>
      </c>
      <c r="B14" s="1" t="s">
        <v>39</v>
      </c>
      <c r="C14" s="4">
        <v>1</v>
      </c>
      <c r="D14" s="7">
        <v>0.56999999999999995</v>
      </c>
      <c r="E14" s="7">
        <f t="shared" si="0"/>
        <v>0.56999999999999995</v>
      </c>
      <c r="F14" s="7">
        <v>0.3624</v>
      </c>
      <c r="G14" s="7">
        <f t="shared" si="1"/>
        <v>0.3624</v>
      </c>
      <c r="H14" s="7">
        <v>0.20535999999999999</v>
      </c>
      <c r="I14" s="7">
        <f t="shared" si="2"/>
        <v>0.20535999999999999</v>
      </c>
      <c r="J14" s="3" t="s">
        <v>40</v>
      </c>
      <c r="K14" s="13" t="s">
        <v>95</v>
      </c>
      <c r="L14" s="13"/>
    </row>
    <row r="15" spans="1:16">
      <c r="A15" s="1" t="s">
        <v>24</v>
      </c>
      <c r="B15" s="1" t="s">
        <v>41</v>
      </c>
      <c r="C15" s="4">
        <v>1</v>
      </c>
      <c r="D15" s="7">
        <v>0.71</v>
      </c>
      <c r="E15" s="7">
        <f t="shared" si="0"/>
        <v>0.71</v>
      </c>
      <c r="F15" s="7">
        <v>0.48199999999999998</v>
      </c>
      <c r="G15" s="7">
        <f t="shared" si="1"/>
        <v>0.48199999999999998</v>
      </c>
      <c r="H15" s="7">
        <v>0.28560000000000002</v>
      </c>
      <c r="I15" s="7">
        <f t="shared" si="2"/>
        <v>0.28560000000000002</v>
      </c>
      <c r="J15" s="3" t="s">
        <v>42</v>
      </c>
      <c r="K15" s="13" t="s">
        <v>95</v>
      </c>
      <c r="L15" s="13"/>
      <c r="M15" s="5" t="s">
        <v>69</v>
      </c>
      <c r="N15" s="6">
        <f>SUM(E2:E33)+N12</f>
        <v>43.94</v>
      </c>
      <c r="O15" s="6">
        <f>SUM(G2:G33)+O12</f>
        <v>31.081959999999999</v>
      </c>
      <c r="P15" s="6">
        <f>SUM(I2:I33)+P12</f>
        <v>23.097113</v>
      </c>
    </row>
    <row r="16" spans="1:16">
      <c r="A16" s="1" t="s">
        <v>24</v>
      </c>
      <c r="B16" s="1" t="s">
        <v>43</v>
      </c>
      <c r="C16" s="4">
        <v>1</v>
      </c>
      <c r="D16" s="7">
        <v>0.56999999999999995</v>
      </c>
      <c r="E16" s="7">
        <f t="shared" si="0"/>
        <v>0.56999999999999995</v>
      </c>
      <c r="F16" s="7">
        <v>0.3624</v>
      </c>
      <c r="G16" s="7">
        <f t="shared" si="1"/>
        <v>0.3624</v>
      </c>
      <c r="H16" s="7">
        <v>0.20535999999999999</v>
      </c>
      <c r="I16" s="7">
        <f t="shared" si="2"/>
        <v>0.20535999999999999</v>
      </c>
      <c r="J16" s="3" t="s">
        <v>40</v>
      </c>
      <c r="K16" s="13" t="s">
        <v>95</v>
      </c>
      <c r="L16" s="13"/>
      <c r="N16" s="3"/>
      <c r="O16" s="3"/>
      <c r="P16" s="3"/>
    </row>
    <row r="17" spans="1:12">
      <c r="A17" s="1" t="s">
        <v>24</v>
      </c>
      <c r="B17" s="1" t="s">
        <v>44</v>
      </c>
      <c r="C17" s="4">
        <v>1</v>
      </c>
      <c r="D17" s="7">
        <v>0.71</v>
      </c>
      <c r="E17" s="7">
        <f t="shared" si="0"/>
        <v>0.71</v>
      </c>
      <c r="F17" s="7">
        <v>0.48199999999999998</v>
      </c>
      <c r="G17" s="7">
        <f t="shared" si="1"/>
        <v>0.48199999999999998</v>
      </c>
      <c r="H17" s="7">
        <v>0.28560000000000002</v>
      </c>
      <c r="I17" s="7">
        <f t="shared" si="2"/>
        <v>0.28560000000000002</v>
      </c>
      <c r="J17" s="3" t="s">
        <v>42</v>
      </c>
      <c r="K17" s="13" t="s">
        <v>95</v>
      </c>
      <c r="L17" s="13"/>
    </row>
    <row r="18" spans="1:12">
      <c r="A18" s="1" t="s">
        <v>24</v>
      </c>
      <c r="B18" s="1" t="s">
        <v>45</v>
      </c>
      <c r="C18" s="4">
        <v>2</v>
      </c>
      <c r="D18" s="7">
        <v>1</v>
      </c>
      <c r="E18" s="7">
        <f t="shared" si="0"/>
        <v>2</v>
      </c>
      <c r="F18" s="7">
        <v>0.75</v>
      </c>
      <c r="G18" s="7">
        <f t="shared" si="1"/>
        <v>1.5</v>
      </c>
      <c r="H18" s="7">
        <v>0.5</v>
      </c>
      <c r="I18" s="7">
        <f t="shared" si="2"/>
        <v>1</v>
      </c>
      <c r="J18" s="3" t="s">
        <v>46</v>
      </c>
      <c r="K18" s="13" t="s">
        <v>95</v>
      </c>
      <c r="L18" s="13"/>
    </row>
    <row r="19" spans="1:12">
      <c r="A19" s="1" t="s">
        <v>24</v>
      </c>
      <c r="B19" s="1" t="s">
        <v>47</v>
      </c>
      <c r="C19" s="4">
        <v>4</v>
      </c>
      <c r="D19" s="7">
        <v>0.15</v>
      </c>
      <c r="E19" s="7">
        <f t="shared" si="0"/>
        <v>0.6</v>
      </c>
      <c r="F19" s="7">
        <v>0.15</v>
      </c>
      <c r="G19" s="7">
        <f t="shared" si="1"/>
        <v>0.6</v>
      </c>
      <c r="H19" s="7">
        <v>0.15</v>
      </c>
      <c r="I19" s="7">
        <f t="shared" si="2"/>
        <v>0.6</v>
      </c>
      <c r="J19" s="3" t="s">
        <v>48</v>
      </c>
      <c r="K19" s="13" t="s">
        <v>95</v>
      </c>
      <c r="L19" s="13"/>
    </row>
    <row r="20" spans="1:12">
      <c r="A20" s="1" t="s">
        <v>24</v>
      </c>
      <c r="B20" s="1" t="s">
        <v>78</v>
      </c>
      <c r="C20" s="4">
        <v>2</v>
      </c>
      <c r="D20" s="7">
        <v>0.57999999999999996</v>
      </c>
      <c r="E20" s="7">
        <f t="shared" si="0"/>
        <v>1.1599999999999999</v>
      </c>
      <c r="F20" s="7">
        <v>0.57999999999999996</v>
      </c>
      <c r="G20" s="7">
        <f t="shared" si="1"/>
        <v>1.1599999999999999</v>
      </c>
      <c r="H20" s="7">
        <v>0.57999999999999996</v>
      </c>
      <c r="I20" s="7">
        <f t="shared" si="2"/>
        <v>1.1599999999999999</v>
      </c>
      <c r="J20" s="3" t="s">
        <v>79</v>
      </c>
      <c r="K20" s="13" t="s">
        <v>95</v>
      </c>
      <c r="L20" s="13"/>
    </row>
    <row r="21" spans="1:12">
      <c r="A21" s="8" t="s">
        <v>49</v>
      </c>
      <c r="B21" s="8" t="s">
        <v>14</v>
      </c>
      <c r="C21" s="9">
        <v>4</v>
      </c>
      <c r="D21" s="10">
        <v>0.31</v>
      </c>
      <c r="E21" s="10">
        <f t="shared" si="0"/>
        <v>1.24</v>
      </c>
      <c r="F21" s="10">
        <v>0.25800000000000001</v>
      </c>
      <c r="G21" s="10">
        <f t="shared" si="1"/>
        <v>1.032</v>
      </c>
      <c r="H21" s="10">
        <v>0.17299999999999999</v>
      </c>
      <c r="I21" s="10">
        <f t="shared" si="2"/>
        <v>0.69199999999999995</v>
      </c>
      <c r="J21" s="11" t="s">
        <v>50</v>
      </c>
      <c r="K21" s="13" t="s">
        <v>95</v>
      </c>
      <c r="L21" s="13"/>
    </row>
    <row r="22" spans="1:12">
      <c r="A22" s="8" t="s">
        <v>49</v>
      </c>
      <c r="B22" s="8" t="s">
        <v>51</v>
      </c>
      <c r="C22" s="9">
        <v>2</v>
      </c>
      <c r="D22" s="10">
        <v>0.22</v>
      </c>
      <c r="E22" s="10">
        <f t="shared" si="0"/>
        <v>0.44</v>
      </c>
      <c r="F22" s="10">
        <v>0.14399999999999999</v>
      </c>
      <c r="G22" s="10">
        <f t="shared" si="1"/>
        <v>0.28799999999999998</v>
      </c>
      <c r="H22" s="10">
        <v>0.10199999999999999</v>
      </c>
      <c r="I22" s="10">
        <f t="shared" si="2"/>
        <v>0.20399999999999999</v>
      </c>
      <c r="J22" s="11" t="s">
        <v>52</v>
      </c>
      <c r="K22" s="13" t="s">
        <v>95</v>
      </c>
      <c r="L22" s="13"/>
    </row>
    <row r="23" spans="1:12">
      <c r="A23" s="8" t="s">
        <v>49</v>
      </c>
      <c r="B23" s="8" t="s">
        <v>53</v>
      </c>
      <c r="C23" s="9">
        <v>1</v>
      </c>
      <c r="D23" s="10">
        <v>0.35</v>
      </c>
      <c r="E23" s="10">
        <f t="shared" si="0"/>
        <v>0.35</v>
      </c>
      <c r="F23" s="10">
        <v>0.28199999999999997</v>
      </c>
      <c r="G23" s="10">
        <f t="shared" si="1"/>
        <v>0.28199999999999997</v>
      </c>
      <c r="H23" s="10">
        <v>0.22600000000000001</v>
      </c>
      <c r="I23" s="10">
        <f t="shared" si="2"/>
        <v>0.22600000000000001</v>
      </c>
      <c r="J23" s="11" t="s">
        <v>54</v>
      </c>
      <c r="K23" s="13" t="s">
        <v>95</v>
      </c>
      <c r="L23" s="13"/>
    </row>
    <row r="24" spans="1:12">
      <c r="A24" s="8" t="s">
        <v>55</v>
      </c>
      <c r="B24" s="8" t="s">
        <v>56</v>
      </c>
      <c r="C24" s="9">
        <v>1</v>
      </c>
      <c r="D24" s="10">
        <v>1.1499999999999999</v>
      </c>
      <c r="E24" s="10">
        <f t="shared" si="0"/>
        <v>1.1499999999999999</v>
      </c>
      <c r="F24" s="10">
        <v>0.72</v>
      </c>
      <c r="G24" s="10">
        <f t="shared" si="1"/>
        <v>0.72</v>
      </c>
      <c r="H24" s="10">
        <v>0.57999999999999996</v>
      </c>
      <c r="I24" s="10">
        <f t="shared" si="2"/>
        <v>0.57999999999999996</v>
      </c>
      <c r="J24" s="11" t="s">
        <v>57</v>
      </c>
      <c r="K24" s="13" t="s">
        <v>95</v>
      </c>
      <c r="L24" s="13"/>
    </row>
    <row r="25" spans="1:12">
      <c r="A25" s="8" t="s">
        <v>55</v>
      </c>
      <c r="B25" s="8" t="s">
        <v>58</v>
      </c>
      <c r="C25" s="9">
        <v>1</v>
      </c>
      <c r="D25" s="10">
        <v>0.12</v>
      </c>
      <c r="E25" s="10">
        <f t="shared" si="0"/>
        <v>0.12</v>
      </c>
      <c r="F25" s="10">
        <v>7.4200000000000002E-2</v>
      </c>
      <c r="G25" s="10">
        <f t="shared" si="1"/>
        <v>7.4200000000000002E-2</v>
      </c>
      <c r="H25" s="10">
        <v>2.4719999999999999E-2</v>
      </c>
      <c r="I25" s="10">
        <f t="shared" si="2"/>
        <v>2.4719999999999999E-2</v>
      </c>
      <c r="J25" s="11" t="s">
        <v>59</v>
      </c>
      <c r="K25" s="13" t="s">
        <v>95</v>
      </c>
      <c r="L25" s="13"/>
    </row>
    <row r="26" spans="1:12">
      <c r="A26" s="8" t="s">
        <v>55</v>
      </c>
      <c r="B26" s="8" t="s">
        <v>60</v>
      </c>
      <c r="C26" s="9">
        <v>1</v>
      </c>
      <c r="D26" s="10">
        <v>0.39</v>
      </c>
      <c r="E26" s="10">
        <f t="shared" si="0"/>
        <v>0.39</v>
      </c>
      <c r="F26" s="10">
        <v>0.18140000000000001</v>
      </c>
      <c r="G26" s="10">
        <f t="shared" si="1"/>
        <v>0.18140000000000001</v>
      </c>
      <c r="H26" s="10">
        <v>0.10206</v>
      </c>
      <c r="I26" s="10">
        <f t="shared" si="2"/>
        <v>0.10206</v>
      </c>
      <c r="J26" s="11" t="s">
        <v>61</v>
      </c>
      <c r="K26" s="13" t="s">
        <v>95</v>
      </c>
      <c r="L26" s="13"/>
    </row>
    <row r="27" spans="1:12">
      <c r="A27" s="8" t="s">
        <v>55</v>
      </c>
      <c r="B27" s="8" t="s">
        <v>62</v>
      </c>
      <c r="C27" s="9">
        <v>1</v>
      </c>
      <c r="D27" s="10">
        <v>0.43</v>
      </c>
      <c r="E27" s="10">
        <f t="shared" si="0"/>
        <v>0.43</v>
      </c>
      <c r="F27" s="10">
        <v>0.1802</v>
      </c>
      <c r="G27" s="10">
        <f t="shared" si="1"/>
        <v>0.1802</v>
      </c>
      <c r="H27" s="10">
        <v>7.8200000000000006E-2</v>
      </c>
      <c r="I27" s="10">
        <f t="shared" si="2"/>
        <v>7.8200000000000006E-2</v>
      </c>
      <c r="J27" s="11" t="s">
        <v>63</v>
      </c>
      <c r="K27" s="13" t="s">
        <v>95</v>
      </c>
      <c r="L27" s="13"/>
    </row>
    <row r="28" spans="1:12">
      <c r="A28" s="8" t="s">
        <v>55</v>
      </c>
      <c r="B28" s="8" t="s">
        <v>64</v>
      </c>
      <c r="C28" s="9">
        <v>1</v>
      </c>
      <c r="D28" s="10">
        <v>0.08</v>
      </c>
      <c r="E28" s="10">
        <f t="shared" si="0"/>
        <v>0.08</v>
      </c>
      <c r="F28" s="10">
        <v>5.4600000000000003E-2</v>
      </c>
      <c r="G28" s="10">
        <f t="shared" si="1"/>
        <v>5.4600000000000003E-2</v>
      </c>
      <c r="H28" s="10">
        <v>0.04</v>
      </c>
      <c r="I28" s="10">
        <f t="shared" si="2"/>
        <v>0.04</v>
      </c>
      <c r="J28" s="11" t="s">
        <v>65</v>
      </c>
      <c r="K28" s="13" t="s">
        <v>95</v>
      </c>
      <c r="L28" s="13"/>
    </row>
    <row r="29" spans="1:12" s="8" customFormat="1">
      <c r="A29" s="8" t="s">
        <v>66</v>
      </c>
      <c r="B29" s="8" t="s">
        <v>67</v>
      </c>
      <c r="C29" s="9">
        <v>1</v>
      </c>
      <c r="D29" s="10">
        <v>2.39</v>
      </c>
      <c r="E29" s="10">
        <f t="shared" si="0"/>
        <v>2.39</v>
      </c>
      <c r="F29" s="10">
        <v>1.51</v>
      </c>
      <c r="G29" s="10">
        <f t="shared" si="1"/>
        <v>1.51</v>
      </c>
      <c r="H29" s="10">
        <v>1.51</v>
      </c>
      <c r="I29" s="10">
        <f t="shared" si="2"/>
        <v>1.51</v>
      </c>
      <c r="J29" s="11" t="s">
        <v>68</v>
      </c>
      <c r="K29" s="14" t="s">
        <v>95</v>
      </c>
      <c r="L29" s="14"/>
    </row>
    <row r="30" spans="1:12" s="8" customFormat="1">
      <c r="A30" s="8" t="s">
        <v>66</v>
      </c>
      <c r="B30" s="8" t="s">
        <v>70</v>
      </c>
      <c r="C30" s="9">
        <v>1</v>
      </c>
      <c r="D30" s="10">
        <v>2.58</v>
      </c>
      <c r="E30" s="10">
        <f t="shared" si="0"/>
        <v>2.58</v>
      </c>
      <c r="F30" s="10">
        <v>1.87</v>
      </c>
      <c r="G30" s="10">
        <f t="shared" si="1"/>
        <v>1.87</v>
      </c>
      <c r="H30" s="10">
        <v>1.32</v>
      </c>
      <c r="I30" s="10">
        <f t="shared" si="2"/>
        <v>1.32</v>
      </c>
      <c r="J30" s="11" t="s">
        <v>71</v>
      </c>
      <c r="K30" s="14" t="s">
        <v>95</v>
      </c>
      <c r="L30" s="14"/>
    </row>
    <row r="31" spans="1:12" s="8" customFormat="1">
      <c r="A31" s="8" t="s">
        <v>66</v>
      </c>
      <c r="B31" s="8" t="s">
        <v>72</v>
      </c>
      <c r="C31" s="9">
        <v>1</v>
      </c>
      <c r="D31" s="10">
        <v>0.73</v>
      </c>
      <c r="E31" s="10">
        <f t="shared" si="0"/>
        <v>0.73</v>
      </c>
      <c r="F31" s="10">
        <v>0.23760000000000001</v>
      </c>
      <c r="G31" s="10">
        <f t="shared" si="1"/>
        <v>0.23760000000000001</v>
      </c>
      <c r="H31" s="10">
        <v>0.224</v>
      </c>
      <c r="I31" s="10">
        <f t="shared" si="2"/>
        <v>0.224</v>
      </c>
      <c r="J31" s="11" t="s">
        <v>73</v>
      </c>
      <c r="K31" s="14" t="s">
        <v>95</v>
      </c>
      <c r="L31" s="14"/>
    </row>
    <row r="32" spans="1:12" s="8" customFormat="1">
      <c r="A32" s="8" t="s">
        <v>66</v>
      </c>
      <c r="B32" s="8" t="s">
        <v>74</v>
      </c>
      <c r="C32" s="9">
        <v>4</v>
      </c>
      <c r="D32" s="10">
        <v>0.65</v>
      </c>
      <c r="E32" s="10">
        <f t="shared" si="0"/>
        <v>2.6</v>
      </c>
      <c r="F32" s="10">
        <v>0.24</v>
      </c>
      <c r="G32" s="10">
        <f t="shared" si="1"/>
        <v>0.96</v>
      </c>
      <c r="H32" s="10">
        <v>0.14000000000000001</v>
      </c>
      <c r="I32" s="10">
        <f t="shared" si="2"/>
        <v>0.56000000000000005</v>
      </c>
      <c r="J32" s="11" t="s">
        <v>75</v>
      </c>
      <c r="K32" s="14" t="s">
        <v>95</v>
      </c>
      <c r="L32" s="14"/>
    </row>
    <row r="33" spans="1:12" s="8" customFormat="1">
      <c r="A33" s="8" t="s">
        <v>66</v>
      </c>
      <c r="B33" s="8" t="s">
        <v>76</v>
      </c>
      <c r="C33" s="9">
        <v>3</v>
      </c>
      <c r="D33" s="10">
        <v>0.1</v>
      </c>
      <c r="E33" s="10">
        <f t="shared" si="0"/>
        <v>0.30000000000000004</v>
      </c>
      <c r="F33" s="10">
        <v>5.8000000000000003E-2</v>
      </c>
      <c r="G33" s="10">
        <f t="shared" si="1"/>
        <v>0.17400000000000002</v>
      </c>
      <c r="H33" s="10">
        <v>4.2000000000000003E-2</v>
      </c>
      <c r="I33" s="10">
        <f t="shared" si="2"/>
        <v>0.126</v>
      </c>
      <c r="J33" s="11" t="s">
        <v>77</v>
      </c>
      <c r="K33" s="14" t="s">
        <v>95</v>
      </c>
      <c r="L33" s="14"/>
    </row>
    <row r="34" spans="1:12">
      <c r="J34" s="3"/>
      <c r="K34" s="12"/>
      <c r="L34" s="12"/>
    </row>
    <row r="35" spans="1:12">
      <c r="J35" s="3"/>
      <c r="K35" s="12"/>
      <c r="L35" s="12"/>
    </row>
    <row r="36" spans="1:12">
      <c r="J36" s="3"/>
      <c r="K36" s="12"/>
      <c r="L36" s="12"/>
    </row>
    <row r="37" spans="1:12">
      <c r="J37" s="3"/>
      <c r="K37" s="12"/>
      <c r="L37" s="12"/>
    </row>
    <row r="38" spans="1:12">
      <c r="J38" s="3"/>
      <c r="K38" s="12"/>
      <c r="L38" s="12"/>
    </row>
  </sheetData>
  <sortState ref="A2:J80">
    <sortCondition ref="A2:A80"/>
  </sortState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ColWidth="17.140625" defaultRowHeight="12.75" customHeight="1"/>
  <cols>
    <col min="2" max="2" width="44.7109375" customWidth="1"/>
  </cols>
  <sheetData>
    <row r="1" spans="1:3" ht="12.75" customHeight="1">
      <c r="A1" t="s">
        <v>80</v>
      </c>
      <c r="B1" t="s">
        <v>81</v>
      </c>
      <c r="C1" t="s">
        <v>82</v>
      </c>
    </row>
    <row r="2" spans="1:3" ht="12.75" customHeight="1">
      <c r="A2">
        <v>1</v>
      </c>
      <c r="B2" t="s">
        <v>83</v>
      </c>
    </row>
    <row r="3" spans="1:3" ht="12.75" customHeight="1">
      <c r="A3">
        <v>2</v>
      </c>
      <c r="B3" t="s">
        <v>84</v>
      </c>
    </row>
    <row r="4" spans="1:3" ht="12.75" customHeight="1">
      <c r="A4">
        <v>3</v>
      </c>
      <c r="B4" t="s">
        <v>85</v>
      </c>
      <c r="C4" t="s">
        <v>86</v>
      </c>
    </row>
    <row r="5" spans="1:3" ht="12.75" customHeight="1">
      <c r="A5">
        <v>4</v>
      </c>
      <c r="B5" t="s">
        <v>87</v>
      </c>
    </row>
    <row r="6" spans="1:3" ht="12.75" customHeight="1">
      <c r="A6">
        <v>5</v>
      </c>
      <c r="B6" t="s">
        <v>88</v>
      </c>
      <c r="C6" t="s">
        <v>89</v>
      </c>
    </row>
    <row r="7" spans="1:3" ht="12.75" customHeight="1">
      <c r="A7">
        <v>6</v>
      </c>
      <c r="B7" t="s">
        <v>90</v>
      </c>
    </row>
    <row r="8" spans="1:3" ht="12.75" customHeight="1">
      <c r="A8">
        <v>7</v>
      </c>
      <c r="B8" t="s">
        <v>91</v>
      </c>
    </row>
    <row r="9" spans="1:3" ht="12.75" customHeight="1">
      <c r="A9">
        <v>8</v>
      </c>
      <c r="B9" t="s">
        <v>92</v>
      </c>
    </row>
    <row r="10" spans="1:3" ht="12.75" customHeight="1">
      <c r="A10">
        <v>9</v>
      </c>
      <c r="B1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Target</vt:lpstr>
      <vt:lpstr>Design Constraints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2014-02-23T00:04:43Z</dcterms:modified>
</cp:coreProperties>
</file>