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C:\Users\patto\Desktop\"/>
    </mc:Choice>
  </mc:AlternateContent>
  <xr:revisionPtr revIDLastSave="0" documentId="13_ncr:1_{03C2FFDD-6F5C-46E5-88A7-D20DDD519C18}" xr6:coauthVersionLast="45" xr6:coauthVersionMax="45" xr10:uidLastSave="{00000000-0000-0000-0000-000000000000}"/>
  <bookViews>
    <workbookView xWindow="-108" yWindow="-108" windowWidth="23256" windowHeight="12576" xr2:uid="{8B66DE38-4394-48DA-9623-E159CAF6B246}"/>
  </bookViews>
  <sheets>
    <sheet name="Req Tools and Materials" sheetId="2" r:id="rId1"/>
    <sheet name="RPM Calibration" sheetId="1"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26" i="2" l="1"/>
  <c r="C18" i="1"/>
  <c r="C17" i="1"/>
  <c r="J17" i="2" l="1"/>
  <c r="J16" i="2"/>
  <c r="J15" i="2"/>
  <c r="G31" i="2"/>
  <c r="G19" i="2"/>
  <c r="G15" i="2"/>
  <c r="G28" i="2" l="1"/>
  <c r="G16" i="2" l="1"/>
  <c r="G17" i="2"/>
  <c r="G18" i="2"/>
  <c r="G20" i="2"/>
  <c r="G21" i="2"/>
  <c r="G22" i="2"/>
  <c r="G23" i="2"/>
  <c r="G24" i="2"/>
  <c r="G25" i="2"/>
  <c r="G27" i="2"/>
  <c r="G30" i="2"/>
  <c r="J19" i="2" l="1"/>
  <c r="J18" i="2"/>
</calcChain>
</file>

<file path=xl/sharedStrings.xml><?xml version="1.0" encoding="utf-8"?>
<sst xmlns="http://schemas.openxmlformats.org/spreadsheetml/2006/main" count="94" uniqueCount="71">
  <si>
    <t>kits supplied</t>
  </si>
  <si>
    <t>https://www.amazon.com/gp/product/B07CK3RCKS/ref=ppx_yo_dt_b_search_asin_title?ie=UTF8&amp;psc=1</t>
  </si>
  <si>
    <t xml:space="preserve"> </t>
  </si>
  <si>
    <t>Prototype PCB Kit</t>
  </si>
  <si>
    <t>https://www.amazon.com/gp/product/B071ZFKJK7/ref=ppx_yo_dt_b_search_asin_title?ie=UTF8&amp;psc=1</t>
  </si>
  <si>
    <t>Capacitor Kit</t>
  </si>
  <si>
    <t>https://www.amazon.com/SIQUK-Resistors-Resistor-Assortment-Experiments/dp/B07PTNN78Z/ref=sr_1_5?dchild=1&amp;keywords=1%2F4w+resistor+kit&amp;qid=1618175361&amp;sr=8-5</t>
  </si>
  <si>
    <t>Resistor Kit</t>
  </si>
  <si>
    <t>5+</t>
  </si>
  <si>
    <t>https://www.amazon.com/REXQualis-Board-ATmega328P-Compatible-Arduino/dp/B07WK4VG58/ref=sr_1_9?dchild=1&amp;keywords=arduino+nano&amp;qid=1618175588&amp;sr=8-9</t>
  </si>
  <si>
    <t>https://www.ti.com/store/ti/en/p/product/?p=LM2917N/NOPB</t>
  </si>
  <si>
    <t>https://www.amazon.com/gp/product/B071WQ9X5K/ref=ppx_yo_dt_b_search_asin_title?ie=UTF8&amp;psc=1</t>
  </si>
  <si>
    <t>Fine Solder</t>
  </si>
  <si>
    <t>https://www.amazon.com/gp/product/B07V1D82HM/ref=ppx_yo_dt_b_search_asin_title?ie=UTF8&amp;psc=1</t>
  </si>
  <si>
    <t>24AWG solid wire</t>
  </si>
  <si>
    <t>https://www.amazon.com/gp/product/B07BTWBXJ3/ref=ppx_yo_dt_b_search_asin_title?ie=UTF8&amp;psc=1</t>
  </si>
  <si>
    <t>Diode Kit</t>
  </si>
  <si>
    <t>https://www.amazon.com/gp/product/B07KD55QKJ/ref=ppx_yo_dt_b_search_asin_title?ie=UTF8&amp;psc=1</t>
  </si>
  <si>
    <t>https://www.amazon.com/gp/product/B07RGHZB5D/ref=ppx_yo_dt_b_search_asin_title?ie=UTF8&amp;psc=1</t>
  </si>
  <si>
    <t>22AWG 3 conductor wire - 25ft</t>
  </si>
  <si>
    <t>https://www.amazon.com/gauge-conductor-Audio-Speaker-yellow/dp/B089SG28C3/ref=sr_1_10?crid=2DJ029Q8MCHG3&amp;dchild=1&amp;keywords=3%2Bconductor%2Bwire%2B22awg&amp;qid=1618178121&amp;refinements=p_36%3A-1900&amp;rnid=1243644011&amp;sprefix=3%2Bconductor%2Bwire%2Caps%2C315&amp;sr=8-10&amp;th=1</t>
  </si>
  <si>
    <t>22AWG 2 conductor wire - 65ft</t>
  </si>
  <si>
    <t>Wire connectors</t>
  </si>
  <si>
    <t>https://www.amazon.com/gp/product/B01DYQM6EO/ref=ppx_yo_dt_b_search_asin_title?ie=UTF8&amp;psc=1</t>
  </si>
  <si>
    <t>Add-a-circuit</t>
  </si>
  <si>
    <t>Black Spray Paint</t>
  </si>
  <si>
    <t>Anywhere</t>
  </si>
  <si>
    <t>https://www.amazon.com/gp/product/B007Y7E0CQ/ref=ppx_yo_dt_b_search_asin_title?ie=UTF8&amp;psc=1</t>
  </si>
  <si>
    <t>3M VHB double sided tape</t>
  </si>
  <si>
    <t>Soldering Iron with fine tip</t>
  </si>
  <si>
    <t>https://www.amazon.com/gp/product/B06XZ31W3M/ref=ppx_yo_dt_b_search_asin_title?ie=UTF8&amp;psc=1</t>
  </si>
  <si>
    <t>Computer</t>
  </si>
  <si>
    <t>Hot Glue Gun &amp; Glue</t>
  </si>
  <si>
    <t>Heat Gun</t>
  </si>
  <si>
    <t>https://www.amazon.com/MCIGICM-Photoresistor-Sensitive-Resistor-Dependent/dp/B07PF3CWW9/ref=sr_1_4?crid=2RA3BILFLHROK&amp;dchild=1&amp;keywords=photoresistor&amp;qid=1618353572&amp;sprefix=photoresis%2Caps%2C200&amp;sr=8-4</t>
  </si>
  <si>
    <t>https://www.amazon.com/MCIGICM-127pcs-Heat-Shrink-Tubing/dp/B07PLHG6FY/ref=sr_1_3?dchild=1&amp;keywords=heat+shrink+tubing&amp;qid=1618354016&amp;refinements=p_85%3A2470955011&amp;rnid=2470954011&amp;rps=1&amp;sr=8-3</t>
  </si>
  <si>
    <t>Heat Shrink Tubing</t>
  </si>
  <si>
    <t>Ratchet with T25 Torx Tip</t>
  </si>
  <si>
    <t>Micro Cutters</t>
  </si>
  <si>
    <t>Wire Strippers/Crimp Tool</t>
  </si>
  <si>
    <t>Multimeter</t>
  </si>
  <si>
    <t>Oscilliscope</t>
  </si>
  <si>
    <t>Arduino Nano (w/ mini USB)</t>
  </si>
  <si>
    <t>LED Light Stick</t>
  </si>
  <si>
    <t>LM2917N (PDIP, 14 pin)</t>
  </si>
  <si>
    <t>Photoresistor (100kOhm)</t>
  </si>
  <si>
    <t>https://www.amazon.com/Nilight-Terminals-Self-stripping-Insulated-Disconnects/dp/B07CP987BN/ref=sr_1_2_sspa?dchild=1&amp;keywords=wire+connectors&amp;qid=1618781783&amp;s=industrial&amp;sr=1-2-spons&amp;psc=1&amp;spLa=ZW5jcnlwdGVkUXVhbGlmaWVyPUExUzZYS0lFUlREQVI0JmVuY3J5cHRlZElkPUEwMDYxMzkzMzhFMDBOU09PNkI1TSZlbmNyeXB0ZWRBZElkPUEwMjE5NDQ0MTM2T0syWURIMkNXUCZ3aWRnZXROYW1lPXNwX2F0ZiZhY3Rpb249Y2xpY2tSZWRpcmVjdCZkb05vdExvZ0NsaWNrPXRydWU=</t>
  </si>
  <si>
    <t>Price for 5 kits</t>
  </si>
  <si>
    <t>Price Each</t>
  </si>
  <si>
    <t>Cost Per Person</t>
  </si>
  <si>
    <t>Link</t>
  </si>
  <si>
    <t>Voltage</t>
  </si>
  <si>
    <t>RPM</t>
  </si>
  <si>
    <t>y = mx + b</t>
  </si>
  <si>
    <t>m =</t>
  </si>
  <si>
    <t>b =</t>
  </si>
  <si>
    <r>
      <rPr>
        <b/>
        <sz val="14"/>
        <color theme="1"/>
        <rFont val="Calibri"/>
        <family val="2"/>
        <scheme val="minor"/>
      </rPr>
      <t xml:space="preserve">How to use: </t>
    </r>
    <r>
      <rPr>
        <sz val="11"/>
        <color theme="1"/>
        <rFont val="Calibri"/>
        <family val="2"/>
        <scheme val="minor"/>
      </rPr>
      <t xml:space="preserve">
1. Follow the instruction on the YouTube how-to guide (Add Link Here).
2. With the Arduino shift light kit complete and connected to the car, unplug the Nano's 12V power supply wire, and then connect the Nano to a computer via USB. 
3. Open the Arduino IDE Software, and open the DIY_Shift_Light_V1.0 program. Set </t>
    </r>
    <r>
      <rPr>
        <i/>
        <sz val="11"/>
        <color theme="1"/>
        <rFont val="Calibri"/>
        <family val="2"/>
        <scheme val="minor"/>
      </rPr>
      <t>testMode = 0</t>
    </r>
    <r>
      <rPr>
        <sz val="11"/>
        <color theme="1"/>
        <rFont val="Calibri"/>
        <family val="2"/>
        <scheme val="minor"/>
      </rPr>
      <t xml:space="preserve">, </t>
    </r>
    <r>
      <rPr>
        <i/>
        <sz val="11"/>
        <color theme="1"/>
        <rFont val="Calibri"/>
        <family val="2"/>
        <scheme val="minor"/>
      </rPr>
      <t>testPR = 0</t>
    </r>
    <r>
      <rPr>
        <sz val="11"/>
        <color theme="1"/>
        <rFont val="Calibri"/>
        <family val="2"/>
        <scheme val="minor"/>
      </rPr>
      <t xml:space="preserve">, </t>
    </r>
    <r>
      <rPr>
        <i/>
        <sz val="11"/>
        <color theme="1"/>
        <rFont val="Calibri"/>
        <family val="2"/>
        <scheme val="minor"/>
      </rPr>
      <t>testRPM = 1</t>
    </r>
    <r>
      <rPr>
        <sz val="11"/>
        <color theme="1"/>
        <rFont val="Calibri"/>
        <family val="2"/>
        <scheme val="minor"/>
      </rPr>
      <t xml:space="preserve">
4. Upload the software to the Nano. Once complete, open the Serial Monitor.
5. Turn on your car and let it warm up for a few minutes. Rev to a low RPM (~1500 or so) and then let off the throttle. Enter the </t>
    </r>
    <r>
      <rPr>
        <i/>
        <sz val="11"/>
        <color theme="1"/>
        <rFont val="Calibri"/>
        <family val="2"/>
        <scheme val="minor"/>
      </rPr>
      <t>Max RPM Volt</t>
    </r>
    <r>
      <rPr>
        <sz val="11"/>
        <color theme="1"/>
        <rFont val="Calibri"/>
        <family val="2"/>
        <scheme val="minor"/>
      </rPr>
      <t xml:space="preserve"> value from the Serial Monitor into the voltage column above, and the RPM you revved to in the RPM column. 
6. Repeat step 5, but increase the RPM you rev to by about 1500 RPM each time until you get to the vehicles redline RPM. You should now have multiple points plotted on the graph with a relatively good fitting trendline.
7. Update the </t>
    </r>
    <r>
      <rPr>
        <i/>
        <sz val="11"/>
        <color theme="1"/>
        <rFont val="Calibri"/>
        <family val="2"/>
        <scheme val="minor"/>
      </rPr>
      <t>m</t>
    </r>
    <r>
      <rPr>
        <sz val="11"/>
        <color theme="1"/>
        <rFont val="Calibri"/>
        <family val="2"/>
        <scheme val="minor"/>
      </rPr>
      <t xml:space="preserve"> and </t>
    </r>
    <r>
      <rPr>
        <i/>
        <sz val="11"/>
        <color theme="1"/>
        <rFont val="Calibri"/>
        <family val="2"/>
        <scheme val="minor"/>
      </rPr>
      <t>b</t>
    </r>
    <r>
      <rPr>
        <sz val="11"/>
        <color theme="1"/>
        <rFont val="Calibri"/>
        <family val="2"/>
        <scheme val="minor"/>
      </rPr>
      <t xml:space="preserve"> values in the Arduino program (</t>
    </r>
    <r>
      <rPr>
        <i/>
        <sz val="11"/>
        <color theme="1"/>
        <rFont val="Calibri"/>
        <family val="2"/>
        <scheme val="minor"/>
      </rPr>
      <t>line 27, 28</t>
    </r>
    <r>
      <rPr>
        <sz val="11"/>
        <color theme="1"/>
        <rFont val="Calibri"/>
        <family val="2"/>
        <scheme val="minor"/>
      </rPr>
      <t>) to the values shown on the trendline and in the cells above. Upload the updated program to the Arduino. The RPM calibration is now complete. Small adjustments may be necessary.</t>
    </r>
  </si>
  <si>
    <t>https://www.amazon.com/Hakko-CHP-170-Micro-Cutter/dp/B00FZPDG1K/ref=sr_1_5?dchild=1&amp;keywords=micro+cutters&amp;qid=1621617502&amp;sr=8-5</t>
  </si>
  <si>
    <t>https://www.amazon.com/VISE-GRIP-Stripping-Cutter-8-Inch-2078309/dp/B000JNNWQ2/ref=sr_1_5?crid=3CYUGWEF596OQ&amp;dchild=1&amp;keywords=wire+stripper&amp;qid=1621617554&amp;sprefix=wire+stripp%2Caps%2C194&amp;sr=8-5</t>
  </si>
  <si>
    <t>https://www.amazon.com/SEEKONE-Heat-Gun-Hot-Air/dp/B078S5QMFG/ref=sr_1_5?crid=3O4TFWVX062NO&amp;dchild=1&amp;keywords=heat+gun&amp;qid=1621617612&amp;sprefix=heat+gun%2Caps%2C189&amp;sr=8-5</t>
  </si>
  <si>
    <t>Optional</t>
  </si>
  <si>
    <t>https://www.amazon.com/Quimat-Oscilloscope-BNC-Clip-Assembled-Finished/dp/B07QML4LJL/ref=sr_1_8?dchild=1&amp;keywords=oscilloscope&amp;qid=1621617780&amp;sr=8-8&amp;th=1</t>
  </si>
  <si>
    <t>Required</t>
  </si>
  <si>
    <t>Item</t>
  </si>
  <si>
    <t>Price</t>
  </si>
  <si>
    <t>Tools</t>
  </si>
  <si>
    <t>Materials</t>
  </si>
  <si>
    <t>You might also be able to find some good deals on bulk wire if you look on:</t>
  </si>
  <si>
    <t>https://www.alliedelec.com/cable/multiconductor-cables/?sort=price_retailasc&amp;a10=RS%20Pro%20by%20Allied</t>
  </si>
  <si>
    <t>https://www.alliedelec.com/cable/multiconductor-cables/?sort=price_retailasc</t>
  </si>
  <si>
    <t>https://www.automationdirect.com/adc/shopping/catalog/wiring_solutions/bulk_multi-conductor_cable#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</si>
</sst>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10" x14ac:knownFonts="1">
    <font>
      <sz val="11"/>
      <color theme="1"/>
      <name val="Calibri"/>
      <family val="2"/>
      <scheme val="minor"/>
    </font>
    <font>
      <u/>
      <sz val="11"/>
      <color theme="10"/>
      <name val="Calibri"/>
      <family val="2"/>
      <scheme val="minor"/>
    </font>
    <font>
      <b/>
      <sz val="11"/>
      <color theme="1"/>
      <name val="Calibri"/>
      <family val="2"/>
      <scheme val="minor"/>
    </font>
    <font>
      <sz val="11"/>
      <name val="Calibri"/>
      <family val="2"/>
      <scheme val="minor"/>
    </font>
    <font>
      <b/>
      <sz val="11"/>
      <name val="Calibri"/>
      <family val="2"/>
      <scheme val="minor"/>
    </font>
    <font>
      <sz val="11"/>
      <color theme="4"/>
      <name val="Calibri"/>
      <family val="2"/>
      <scheme val="minor"/>
    </font>
    <font>
      <u/>
      <sz val="11"/>
      <color theme="4"/>
      <name val="Calibri"/>
      <family val="2"/>
      <scheme val="minor"/>
    </font>
    <font>
      <b/>
      <sz val="14"/>
      <color theme="1"/>
      <name val="Calibri"/>
      <family val="2"/>
      <scheme val="minor"/>
    </font>
    <font>
      <i/>
      <sz val="11"/>
      <color theme="1"/>
      <name val="Calibri"/>
      <family val="2"/>
      <scheme val="minor"/>
    </font>
    <font>
      <b/>
      <sz val="12"/>
      <color theme="1"/>
      <name val="Calibri"/>
      <family val="2"/>
      <scheme val="minor"/>
    </font>
  </fonts>
  <fills count="2">
    <fill>
      <patternFill patternType="none"/>
    </fill>
    <fill>
      <patternFill patternType="gray125"/>
    </fill>
  </fills>
  <borders count="29">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s>
  <cellStyleXfs count="2">
    <xf numFmtId="0" fontId="0" fillId="0" borderId="0"/>
    <xf numFmtId="0" fontId="1" fillId="0" borderId="0" applyNumberFormat="0" applyFill="0" applyBorder="0" applyAlignment="0" applyProtection="0"/>
  </cellStyleXfs>
  <cellXfs count="59">
    <xf numFmtId="0" fontId="0" fillId="0" borderId="0" xfId="0"/>
    <xf numFmtId="0" fontId="0" fillId="0" borderId="0" xfId="0" applyAlignment="1">
      <alignment horizontal="center"/>
    </xf>
    <xf numFmtId="0" fontId="0" fillId="0" borderId="1" xfId="0" applyBorder="1" applyAlignment="1">
      <alignment horizontal="center"/>
    </xf>
    <xf numFmtId="2" fontId="0" fillId="0" borderId="1" xfId="0" applyNumberFormat="1" applyBorder="1" applyAlignment="1">
      <alignment horizontal="center"/>
    </xf>
    <xf numFmtId="0" fontId="5" fillId="0" borderId="0" xfId="0" applyFont="1" applyAlignment="1">
      <alignment horizontal="left"/>
    </xf>
    <xf numFmtId="0" fontId="6" fillId="0" borderId="0" xfId="1" applyFont="1" applyAlignment="1">
      <alignment horizontal="left"/>
    </xf>
    <xf numFmtId="0" fontId="6" fillId="0" borderId="1" xfId="1" applyFont="1" applyBorder="1" applyAlignment="1">
      <alignment horizontal="left"/>
    </xf>
    <xf numFmtId="0" fontId="3" fillId="0" borderId="1" xfId="0" applyFont="1" applyBorder="1" applyAlignment="1">
      <alignment horizontal="left"/>
    </xf>
    <xf numFmtId="0" fontId="0" fillId="0" borderId="4" xfId="0" applyBorder="1" applyAlignment="1">
      <alignment horizontal="center"/>
    </xf>
    <xf numFmtId="0" fontId="0" fillId="0" borderId="5" xfId="0" applyBorder="1" applyAlignment="1">
      <alignment horizontal="center"/>
    </xf>
    <xf numFmtId="0" fontId="0" fillId="0" borderId="6" xfId="0"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0" fillId="0" borderId="9" xfId="0" applyBorder="1" applyAlignment="1">
      <alignment horizontal="center"/>
    </xf>
    <xf numFmtId="0" fontId="0" fillId="0" borderId="0" xfId="0" applyAlignment="1">
      <alignment vertical="top" wrapText="1"/>
    </xf>
    <xf numFmtId="0" fontId="0" fillId="0" borderId="0" xfId="0" applyAlignment="1">
      <alignment vertical="top"/>
    </xf>
    <xf numFmtId="0" fontId="9" fillId="0" borderId="13" xfId="0" applyFont="1" applyBorder="1" applyAlignment="1">
      <alignment horizontal="right"/>
    </xf>
    <xf numFmtId="0" fontId="9" fillId="0" borderId="15" xfId="0" applyFont="1" applyBorder="1" applyAlignment="1">
      <alignment horizontal="right"/>
    </xf>
    <xf numFmtId="0" fontId="9" fillId="0" borderId="14" xfId="0" applyFont="1" applyBorder="1" applyAlignment="1">
      <alignment horizontal="left"/>
    </xf>
    <xf numFmtId="0" fontId="9" fillId="0" borderId="16" xfId="0" applyFont="1" applyBorder="1" applyAlignment="1">
      <alignment horizontal="left"/>
    </xf>
    <xf numFmtId="0" fontId="0" fillId="0" borderId="18" xfId="0" applyBorder="1" applyAlignment="1">
      <alignment horizontal="center"/>
    </xf>
    <xf numFmtId="0" fontId="5" fillId="0" borderId="19" xfId="0" applyFont="1" applyBorder="1" applyAlignment="1">
      <alignment horizontal="left"/>
    </xf>
    <xf numFmtId="0" fontId="1" fillId="0" borderId="5" xfId="1" applyBorder="1" applyAlignment="1">
      <alignment horizontal="left"/>
    </xf>
    <xf numFmtId="0" fontId="5" fillId="0" borderId="5" xfId="0" applyFont="1" applyBorder="1" applyAlignment="1">
      <alignment horizontal="left"/>
    </xf>
    <xf numFmtId="0" fontId="0" fillId="0" borderId="20" xfId="0" applyBorder="1" applyAlignment="1">
      <alignment horizontal="center"/>
    </xf>
    <xf numFmtId="0" fontId="1" fillId="0" borderId="7" xfId="1" applyBorder="1" applyAlignment="1">
      <alignment horizontal="left"/>
    </xf>
    <xf numFmtId="0" fontId="6" fillId="0" borderId="19" xfId="1" applyFont="1" applyBorder="1" applyAlignment="1">
      <alignment horizontal="left"/>
    </xf>
    <xf numFmtId="0" fontId="5" fillId="0" borderId="7" xfId="0" applyFont="1" applyBorder="1" applyAlignment="1">
      <alignment horizontal="left"/>
    </xf>
    <xf numFmtId="0" fontId="2" fillId="0" borderId="10" xfId="0" applyFont="1" applyBorder="1"/>
    <xf numFmtId="0" fontId="4" fillId="0" borderId="21" xfId="0" applyFont="1" applyBorder="1" applyAlignment="1">
      <alignment horizontal="center"/>
    </xf>
    <xf numFmtId="0" fontId="4" fillId="0" borderId="11" xfId="0" applyFont="1" applyBorder="1" applyAlignment="1">
      <alignment horizontal="left"/>
    </xf>
    <xf numFmtId="0" fontId="4" fillId="0" borderId="22" xfId="0" applyFont="1" applyBorder="1"/>
    <xf numFmtId="0" fontId="0" fillId="0" borderId="23" xfId="0" applyBorder="1"/>
    <xf numFmtId="0" fontId="0" fillId="0" borderId="24" xfId="0" applyBorder="1"/>
    <xf numFmtId="0" fontId="0" fillId="0" borderId="25" xfId="0" applyBorder="1"/>
    <xf numFmtId="0" fontId="2" fillId="0" borderId="12" xfId="0" applyFont="1" applyBorder="1"/>
    <xf numFmtId="0" fontId="6" fillId="0" borderId="18" xfId="1" applyFont="1" applyBorder="1" applyAlignment="1">
      <alignment horizontal="left"/>
    </xf>
    <xf numFmtId="2" fontId="0" fillId="0" borderId="19" xfId="0" applyNumberFormat="1" applyBorder="1" applyAlignment="1">
      <alignment horizontal="center"/>
    </xf>
    <xf numFmtId="2" fontId="0" fillId="0" borderId="5" xfId="0" applyNumberFormat="1" applyBorder="1" applyAlignment="1">
      <alignment horizontal="center"/>
    </xf>
    <xf numFmtId="0" fontId="6" fillId="0" borderId="20" xfId="1" applyFont="1" applyBorder="1" applyAlignment="1">
      <alignment horizontal="left"/>
    </xf>
    <xf numFmtId="2" fontId="0" fillId="0" borderId="7" xfId="0" applyNumberFormat="1" applyBorder="1" applyAlignment="1">
      <alignment horizontal="center"/>
    </xf>
    <xf numFmtId="0" fontId="2" fillId="0" borderId="21" xfId="0" applyFont="1" applyBorder="1" applyAlignment="1">
      <alignment horizontal="center"/>
    </xf>
    <xf numFmtId="0" fontId="4" fillId="0" borderId="21" xfId="0" applyFont="1" applyBorder="1" applyAlignment="1">
      <alignment horizontal="left"/>
    </xf>
    <xf numFmtId="0" fontId="2" fillId="0" borderId="11" xfId="0" applyFont="1" applyBorder="1" applyAlignment="1">
      <alignment horizontal="center"/>
    </xf>
    <xf numFmtId="164" fontId="0" fillId="0" borderId="5" xfId="0" applyNumberFormat="1" applyBorder="1" applyAlignment="1">
      <alignment horizontal="center"/>
    </xf>
    <xf numFmtId="164" fontId="0" fillId="0" borderId="7" xfId="0" applyNumberFormat="1" applyBorder="1" applyAlignment="1">
      <alignment horizontal="center"/>
    </xf>
    <xf numFmtId="0" fontId="0" fillId="0" borderId="0" xfId="0" applyAlignment="1"/>
    <xf numFmtId="0" fontId="1" fillId="0" borderId="0" xfId="1" applyAlignment="1">
      <alignment vertical="top"/>
    </xf>
    <xf numFmtId="0" fontId="1" fillId="0" borderId="0" xfId="1" applyAlignment="1"/>
    <xf numFmtId="0" fontId="2" fillId="0" borderId="10" xfId="0" applyFont="1" applyBorder="1" applyAlignment="1">
      <alignment horizontal="center"/>
    </xf>
    <xf numFmtId="0" fontId="4" fillId="0" borderId="17" xfId="1" applyFont="1" applyBorder="1" applyAlignment="1">
      <alignment horizontal="center"/>
    </xf>
    <xf numFmtId="0" fontId="4" fillId="0" borderId="19" xfId="1" applyFont="1" applyBorder="1" applyAlignment="1">
      <alignment horizontal="center"/>
    </xf>
    <xf numFmtId="0" fontId="9" fillId="0" borderId="26" xfId="0" applyFont="1" applyBorder="1" applyAlignment="1">
      <alignment horizontal="center" vertical="center" textRotation="90"/>
    </xf>
    <xf numFmtId="0" fontId="9" fillId="0" borderId="27" xfId="0" applyFont="1" applyBorder="1" applyAlignment="1">
      <alignment horizontal="center" vertical="center" textRotation="90"/>
    </xf>
    <xf numFmtId="0" fontId="9" fillId="0" borderId="28" xfId="0" applyFont="1" applyBorder="1" applyAlignment="1">
      <alignment horizontal="center" vertical="center" textRotation="90"/>
    </xf>
    <xf numFmtId="0" fontId="0" fillId="0" borderId="0" xfId="0" applyAlignment="1">
      <alignment horizontal="center" vertical="top" wrapText="1"/>
    </xf>
    <xf numFmtId="0" fontId="9" fillId="0" borderId="2" xfId="0" applyFont="1" applyBorder="1" applyAlignment="1">
      <alignment horizontal="center"/>
    </xf>
    <xf numFmtId="0" fontId="9" fillId="0" borderId="3" xfId="0" applyFont="1" applyBorder="1" applyAlignment="1">
      <alignment horizontal="center"/>
    </xf>
    <xf numFmtId="0" fontId="0" fillId="0" borderId="0" xfId="0" applyAlignment="1">
      <alignment horizontal="left" vertical="top"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spc="0" baseline="0">
                <a:solidFill>
                  <a:sysClr val="windowText" lastClr="000000"/>
                </a:solidFill>
                <a:latin typeface="+mn-lt"/>
                <a:ea typeface="+mn-ea"/>
                <a:cs typeface="+mn-cs"/>
              </a:defRPr>
            </a:pPr>
            <a:r>
              <a:rPr lang="en-US" sz="1800" b="1">
                <a:solidFill>
                  <a:sysClr val="windowText" lastClr="000000"/>
                </a:solidFill>
              </a:rPr>
              <a:t>RPM Calibration</a:t>
            </a:r>
          </a:p>
        </c:rich>
      </c:tx>
      <c:overlay val="0"/>
      <c:spPr>
        <a:noFill/>
        <a:ln>
          <a:noFill/>
        </a:ln>
        <a:effectLst/>
      </c:spPr>
      <c:txPr>
        <a:bodyPr rot="0" spcFirstLastPara="1" vertOverflow="ellipsis" vert="horz" wrap="square" anchor="ctr" anchorCtr="1"/>
        <a:lstStyle/>
        <a:p>
          <a:pPr>
            <a:defRPr sz="1800" b="1"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0.13528644219901698"/>
          <c:y val="0.14024218302141733"/>
          <c:w val="0.82217660024256622"/>
          <c:h val="0.68146540835459224"/>
        </c:manualLayout>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1"/>
            <c:trendlineLbl>
              <c:layout>
                <c:manualLayout>
                  <c:x val="-0.12171587457147255"/>
                  <c:y val="4.2211187016257118E-3"/>
                </c:manualLayout>
              </c:layout>
              <c:numFmt formatCode="General" sourceLinked="0"/>
              <c:spPr>
                <a:noFill/>
                <a:ln>
                  <a:noFill/>
                </a:ln>
                <a:effectLst/>
              </c:spPr>
              <c:txPr>
                <a:bodyPr rot="0" spcFirstLastPara="1" vertOverflow="ellipsis" vert="horz" wrap="square" anchor="ctr" anchorCtr="1"/>
                <a:lstStyle/>
                <a:p>
                  <a:pPr>
                    <a:defRPr sz="1050" b="1" i="0" u="none" strike="noStrike" kern="1200" baseline="0">
                      <a:solidFill>
                        <a:sysClr val="windowText" lastClr="000000"/>
                      </a:solidFill>
                      <a:latin typeface="+mj-lt"/>
                      <a:ea typeface="+mn-ea"/>
                      <a:cs typeface="+mn-cs"/>
                    </a:defRPr>
                  </a:pPr>
                  <a:endParaRPr lang="en-US"/>
                </a:p>
              </c:txPr>
            </c:trendlineLbl>
          </c:trendline>
          <c:xVal>
            <c:numRef>
              <c:f>'RPM Calibration'!$B$4:$B$13</c:f>
              <c:numCache>
                <c:formatCode>General</c:formatCode>
                <c:ptCount val="10"/>
                <c:pt idx="0">
                  <c:v>57</c:v>
                </c:pt>
                <c:pt idx="1">
                  <c:v>170</c:v>
                </c:pt>
                <c:pt idx="2">
                  <c:v>286</c:v>
                </c:pt>
                <c:pt idx="3">
                  <c:v>367</c:v>
                </c:pt>
                <c:pt idx="4">
                  <c:v>389</c:v>
                </c:pt>
              </c:numCache>
            </c:numRef>
          </c:xVal>
          <c:yVal>
            <c:numRef>
              <c:f>'RPM Calibration'!$C$4:$C$13</c:f>
              <c:numCache>
                <c:formatCode>General</c:formatCode>
                <c:ptCount val="10"/>
                <c:pt idx="0">
                  <c:v>1000</c:v>
                </c:pt>
                <c:pt idx="1">
                  <c:v>3000</c:v>
                </c:pt>
                <c:pt idx="2">
                  <c:v>5000</c:v>
                </c:pt>
                <c:pt idx="3">
                  <c:v>6500</c:v>
                </c:pt>
                <c:pt idx="4">
                  <c:v>7000</c:v>
                </c:pt>
              </c:numCache>
            </c:numRef>
          </c:yVal>
          <c:smooth val="0"/>
          <c:extLst>
            <c:ext xmlns:c16="http://schemas.microsoft.com/office/drawing/2014/chart" uri="{C3380CC4-5D6E-409C-BE32-E72D297353CC}">
              <c16:uniqueId val="{00000000-25A1-45CE-B931-86E5CAD26CC1}"/>
            </c:ext>
          </c:extLst>
        </c:ser>
        <c:dLbls>
          <c:showLegendKey val="0"/>
          <c:showVal val="0"/>
          <c:showCatName val="0"/>
          <c:showSerName val="0"/>
          <c:showPercent val="0"/>
          <c:showBubbleSize val="0"/>
        </c:dLbls>
        <c:axId val="326929008"/>
        <c:axId val="326932944"/>
      </c:scatterChart>
      <c:valAx>
        <c:axId val="326929008"/>
        <c:scaling>
          <c:orientation val="minMax"/>
        </c:scaling>
        <c:delete val="0"/>
        <c:axPos val="b"/>
        <c:majorGridlines>
          <c:spPr>
            <a:ln w="9525" cap="flat" cmpd="sng" algn="ctr">
              <a:noFill/>
              <a:round/>
            </a:ln>
            <a:effectLst/>
          </c:spPr>
        </c:majorGridlines>
        <c:title>
          <c:tx>
            <c:rich>
              <a:bodyPr rot="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r>
                  <a:rPr lang="en-US" sz="1200" b="1">
                    <a:solidFill>
                      <a:sysClr val="windowText" lastClr="000000"/>
                    </a:solidFill>
                  </a:rPr>
                  <a:t>Arduino</a:t>
                </a:r>
                <a:r>
                  <a:rPr lang="en-US" sz="1200" b="1" baseline="0">
                    <a:solidFill>
                      <a:sysClr val="windowText" lastClr="000000"/>
                    </a:solidFill>
                  </a:rPr>
                  <a:t> Voltage Readout (0-1023)</a:t>
                </a:r>
                <a:endParaRPr lang="en-US" sz="1200" b="1">
                  <a:solidFill>
                    <a:sysClr val="windowText" lastClr="000000"/>
                  </a:solidFill>
                </a:endParaRPr>
              </a:p>
            </c:rich>
          </c:tx>
          <c:overlay val="0"/>
          <c:spPr>
            <a:noFill/>
            <a:ln>
              <a:noFill/>
            </a:ln>
            <a:effectLst/>
          </c:spPr>
          <c:txPr>
            <a:bodyPr rot="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326932944"/>
        <c:crosses val="autoZero"/>
        <c:crossBetween val="midCat"/>
      </c:valAx>
      <c:valAx>
        <c:axId val="326932944"/>
        <c:scaling>
          <c:orientation val="minMax"/>
        </c:scaling>
        <c:delete val="0"/>
        <c:axPos val="l"/>
        <c:majorGridlines>
          <c:spPr>
            <a:ln w="9525" cap="flat" cmpd="sng" algn="ctr">
              <a:noFill/>
              <a:round/>
            </a:ln>
            <a:effectLst/>
          </c:spPr>
        </c:majorGridlines>
        <c:title>
          <c:tx>
            <c:rich>
              <a:bodyPr rot="-540000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r>
                  <a:rPr lang="en-US" sz="1200" b="1">
                    <a:solidFill>
                      <a:sysClr val="windowText" lastClr="000000"/>
                    </a:solidFill>
                  </a:rPr>
                  <a:t>RPM</a:t>
                </a:r>
              </a:p>
            </c:rich>
          </c:tx>
          <c:overlay val="0"/>
          <c:spPr>
            <a:noFill/>
            <a:ln>
              <a:noFill/>
            </a:ln>
            <a:effectLst/>
          </c:spPr>
          <c:txPr>
            <a:bodyPr rot="-540000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326929008"/>
        <c:crosses val="autoZero"/>
        <c:crossBetween val="midCat"/>
      </c:valAx>
      <c:spPr>
        <a:noFill/>
        <a:ln>
          <a:solidFill>
            <a:schemeClr val="tx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5875"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105686</xdr:colOff>
      <xdr:row>2</xdr:row>
      <xdr:rowOff>165</xdr:rowOff>
    </xdr:from>
    <xdr:to>
      <xdr:col>11</xdr:col>
      <xdr:colOff>555266</xdr:colOff>
      <xdr:row>19</xdr:row>
      <xdr:rowOff>97072</xdr:rowOff>
    </xdr:to>
    <xdr:graphicFrame macro="">
      <xdr:nvGraphicFramePr>
        <xdr:cNvPr id="3" name="Chart 2">
          <a:extLst>
            <a:ext uri="{FF2B5EF4-FFF2-40B4-BE49-F238E27FC236}">
              <a16:creationId xmlns:a16="http://schemas.microsoft.com/office/drawing/2014/main" id="{F69407FA-1F87-46A8-AAB9-A43B182ADF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amazon.com/gp/product/B07KD55QKJ/ref=ppx_yo_dt_b_search_asin_title?ie=UTF8&amp;psc=1" TargetMode="External"/><Relationship Id="rId13" Type="http://schemas.openxmlformats.org/officeDocument/2006/relationships/hyperlink" Target="https://www.ti.com/store/ti/en/p/product/?p=LM2917N/NOPB" TargetMode="External"/><Relationship Id="rId18" Type="http://schemas.openxmlformats.org/officeDocument/2006/relationships/hyperlink" Target="https://www.amazon.com/Hakko-CHP-170-Micro-Cutter/dp/B00FZPDG1K/ref=sr_1_5?dchild=1&amp;keywords=micro+cutters&amp;qid=1621617502&amp;sr=8-5" TargetMode="External"/><Relationship Id="rId3" Type="http://schemas.openxmlformats.org/officeDocument/2006/relationships/hyperlink" Target="https://www.amazon.com/SIQUK-Resistors-Resistor-Assortment-Experiments/dp/B07PTNN78Z/ref=sr_1_5?dchild=1&amp;keywords=1%2F4w+resistor+kit&amp;qid=1618175361&amp;sr=8-5" TargetMode="External"/><Relationship Id="rId21" Type="http://schemas.openxmlformats.org/officeDocument/2006/relationships/hyperlink" Target="https://www.amazon.com/Quimat-Oscilloscope-BNC-Clip-Assembled-Finished/dp/B07QML4LJL/ref=sr_1_8?dchild=1&amp;keywords=oscilloscope&amp;qid=1621617780&amp;sr=8-8&amp;th=1" TargetMode="External"/><Relationship Id="rId7" Type="http://schemas.openxmlformats.org/officeDocument/2006/relationships/hyperlink" Target="https://www.amazon.com/gp/product/B07BTWBXJ3/ref=ppx_yo_dt_b_search_asin_title?ie=UTF8&amp;psc=1" TargetMode="External"/><Relationship Id="rId12" Type="http://schemas.openxmlformats.org/officeDocument/2006/relationships/hyperlink" Target="https://www.amazon.com/gp/product/B01DYQM6EO/ref=ppx_yo_dt_b_search_asin_title?ie=UTF8&amp;psc=1" TargetMode="External"/><Relationship Id="rId17" Type="http://schemas.openxmlformats.org/officeDocument/2006/relationships/hyperlink" Target="https://www.amazon.com/MCIGICM-127pcs-Heat-Shrink-Tubing/dp/B07PLHG6FY/ref=sr_1_3?dchild=1&amp;keywords=heat+shrink+tubing&amp;qid=1618354016&amp;refinements=p_85%3A2470955011&amp;rnid=2470954011&amp;rps=1&amp;sr=8-3" TargetMode="External"/><Relationship Id="rId25" Type="http://schemas.openxmlformats.org/officeDocument/2006/relationships/printerSettings" Target="../printerSettings/printerSettings1.bin"/><Relationship Id="rId2" Type="http://schemas.openxmlformats.org/officeDocument/2006/relationships/hyperlink" Target="https://www.amazon.com/gp/product/B071ZFKJK7/ref=ppx_yo_dt_b_search_asin_title?ie=UTF8&amp;psc=1" TargetMode="External"/><Relationship Id="rId16" Type="http://schemas.openxmlformats.org/officeDocument/2006/relationships/hyperlink" Target="https://www.amazon.com/MCIGICM-Photoresistor-Sensitive-Resistor-Dependent/dp/B07PF3CWW9/ref=sr_1_4?crid=2RA3BILFLHROK&amp;dchild=1&amp;keywords=photoresistor&amp;qid=1618353572&amp;sprefix=photoresis%2Caps%2C200&amp;sr=8-4" TargetMode="External"/><Relationship Id="rId20" Type="http://schemas.openxmlformats.org/officeDocument/2006/relationships/hyperlink" Target="https://www.amazon.com/SEEKONE-Heat-Gun-Hot-Air/dp/B078S5QMFG/ref=sr_1_5?crid=3O4TFWVX062NO&amp;dchild=1&amp;keywords=heat+gun&amp;qid=1621617612&amp;sprefix=heat+gun%2Caps%2C189&amp;sr=8-5" TargetMode="External"/><Relationship Id="rId1" Type="http://schemas.openxmlformats.org/officeDocument/2006/relationships/hyperlink" Target="https://www.amazon.com/gp/product/B07CK3RCKS/ref=ppx_yo_dt_b_search_asin_title?ie=UTF8&amp;psc=1" TargetMode="External"/><Relationship Id="rId6" Type="http://schemas.openxmlformats.org/officeDocument/2006/relationships/hyperlink" Target="https://www.amazon.com/gp/product/B07V1D82HM/ref=ppx_yo_dt_b_search_asin_title?ie=UTF8&amp;psc=1" TargetMode="External"/><Relationship Id="rId11" Type="http://schemas.openxmlformats.org/officeDocument/2006/relationships/hyperlink" Target="https://www.amazon.com/Nilight-Terminals-Self-stripping-Insulated-Disconnects/dp/B07CP987BN/ref=sr_1_2_sspa?dchild=1&amp;keywords=wire+connectors&amp;qid=1618781783&amp;s=industrial&amp;sr=1-2-spons&amp;psc=1&amp;spLa=ZW5jcnlwdGVkUXVhbGlmaWVyPUExUzZYS0lFUlREQVI0JmVuY3J5cHRlZElkPUEwMDYxMzkzMzhFMDBOU09PNkI1TSZlbmNyeXB0ZWRBZElkPUEwMjE5NDQ0MTM2T0syWURIMkNXUCZ3aWRnZXROYW1lPXNwX2F0ZiZhY3Rpb249Y2xpY2tSZWRpcmVjdCZkb05vdExvZ0NsaWNrPXRydWU=" TargetMode="External"/><Relationship Id="rId24" Type="http://schemas.openxmlformats.org/officeDocument/2006/relationships/hyperlink" Target="https://www.automationdirect.com/adc/shopping/catalog/wiring_solutions/bulk_multi-conductor_cable" TargetMode="External"/><Relationship Id="rId5" Type="http://schemas.openxmlformats.org/officeDocument/2006/relationships/hyperlink" Target="https://www.amazon.com/gp/product/B071WQ9X5K/ref=ppx_yo_dt_b_search_asin_title?ie=UTF8&amp;psc=1" TargetMode="External"/><Relationship Id="rId15" Type="http://schemas.openxmlformats.org/officeDocument/2006/relationships/hyperlink" Target="https://www.amazon.com/gp/product/B06XZ31W3M/ref=ppx_yo_dt_b_search_asin_title?ie=UTF8&amp;psc=1" TargetMode="External"/><Relationship Id="rId23" Type="http://schemas.openxmlformats.org/officeDocument/2006/relationships/hyperlink" Target="https://www.alliedelec.com/cable/multiconductor-cables/?sort=price_retailasc" TargetMode="External"/><Relationship Id="rId10" Type="http://schemas.openxmlformats.org/officeDocument/2006/relationships/hyperlink" Target="https://www.amazon.com/gauge-conductor-Audio-Speaker-yellow/dp/B089SG28C3/ref=sr_1_10?crid=2DJ029Q8MCHG3&amp;dchild=1&amp;keywords=3%2Bconductor%2Bwire%2B22awg&amp;qid=1618178121&amp;refinements=p_36%3A-1900&amp;rnid=1243644011&amp;sprefix=3%2Bconductor%2Bwire%2Caps%2C315&amp;sr=8-10&amp;th=1" TargetMode="External"/><Relationship Id="rId19" Type="http://schemas.openxmlformats.org/officeDocument/2006/relationships/hyperlink" Target="https://www.amazon.com/VISE-GRIP-Stripping-Cutter-8-Inch-2078309/dp/B000JNNWQ2/ref=sr_1_5?crid=3CYUGWEF596OQ&amp;dchild=1&amp;keywords=wire+stripper&amp;qid=1621617554&amp;sprefix=wire+stripp%2Caps%2C194&amp;sr=8-5" TargetMode="External"/><Relationship Id="rId4" Type="http://schemas.openxmlformats.org/officeDocument/2006/relationships/hyperlink" Target="https://www.amazon.com/REXQualis-Board-ATmega328P-Compatible-Arduino/dp/B07WK4VG58/ref=sr_1_9?dchild=1&amp;keywords=arduino+nano&amp;qid=1618175588&amp;sr=8-9" TargetMode="External"/><Relationship Id="rId9" Type="http://schemas.openxmlformats.org/officeDocument/2006/relationships/hyperlink" Target="https://www.amazon.com/gp/product/B07RGHZB5D/ref=ppx_yo_dt_b_search_asin_title?ie=UTF8&amp;psc=1" TargetMode="External"/><Relationship Id="rId14" Type="http://schemas.openxmlformats.org/officeDocument/2006/relationships/hyperlink" Target="https://www.amazon.com/gp/product/B007Y7E0CQ/ref=ppx_yo_dt_b_search_asin_title?ie=UTF8&amp;psc=1" TargetMode="External"/><Relationship Id="rId22" Type="http://schemas.openxmlformats.org/officeDocument/2006/relationships/hyperlink" Target="https://www.alliedelec.com/cable/multiconductor-cables/?sort=price_retailasc&amp;a10=RS%20Pro%20by%20Allied"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863429-F530-42E2-A49F-86E60B29AC07}">
  <dimension ref="B1:P37"/>
  <sheetViews>
    <sheetView showGridLines="0" tabSelected="1" zoomScaleNormal="100" workbookViewId="0"/>
  </sheetViews>
  <sheetFormatPr defaultRowHeight="14.4" x14ac:dyDescent="0.3"/>
  <cols>
    <col min="1" max="1" width="3.88671875" customWidth="1"/>
    <col min="2" max="2" width="5.44140625" customWidth="1"/>
    <col min="3" max="3" width="26.6640625" bestFit="1" customWidth="1"/>
    <col min="4" max="4" width="10" style="1" customWidth="1"/>
    <col min="5" max="5" width="11.33203125" style="1" customWidth="1"/>
    <col min="6" max="6" width="32.5546875" style="4" customWidth="1"/>
    <col min="7" max="7" width="12.6640625" style="1" bestFit="1" customWidth="1"/>
    <col min="8" max="8" width="1.44140625" customWidth="1"/>
  </cols>
  <sheetData>
    <row r="1" spans="2:10" ht="15" thickBot="1" x14ac:dyDescent="0.35">
      <c r="G1" s="1" t="s">
        <v>2</v>
      </c>
    </row>
    <row r="2" spans="2:10" ht="15" thickBot="1" x14ac:dyDescent="0.35">
      <c r="B2" s="35" t="s">
        <v>65</v>
      </c>
      <c r="C2" s="31" t="s">
        <v>63</v>
      </c>
      <c r="D2" s="29" t="s">
        <v>64</v>
      </c>
      <c r="E2" s="29"/>
      <c r="F2" s="30" t="s">
        <v>50</v>
      </c>
      <c r="G2" s="1" t="s">
        <v>2</v>
      </c>
    </row>
    <row r="3" spans="2:10" x14ac:dyDescent="0.3">
      <c r="B3" s="52" t="s">
        <v>62</v>
      </c>
      <c r="C3" s="32" t="s">
        <v>29</v>
      </c>
      <c r="D3" s="20">
        <v>19.989999999999998</v>
      </c>
      <c r="E3" s="20"/>
      <c r="F3" s="26" t="s">
        <v>30</v>
      </c>
      <c r="G3" s="1" t="s">
        <v>2</v>
      </c>
    </row>
    <row r="4" spans="2:10" x14ac:dyDescent="0.3">
      <c r="B4" s="53"/>
      <c r="C4" s="33" t="s">
        <v>37</v>
      </c>
      <c r="D4" s="2"/>
      <c r="E4" s="2"/>
      <c r="F4" s="23"/>
    </row>
    <row r="5" spans="2:10" x14ac:dyDescent="0.3">
      <c r="B5" s="53"/>
      <c r="C5" s="33" t="s">
        <v>39</v>
      </c>
      <c r="D5" s="2">
        <v>11.98</v>
      </c>
      <c r="E5" s="2"/>
      <c r="F5" s="22" t="s">
        <v>58</v>
      </c>
      <c r="G5" s="1" t="s">
        <v>2</v>
      </c>
    </row>
    <row r="6" spans="2:10" x14ac:dyDescent="0.3">
      <c r="B6" s="53"/>
      <c r="C6" s="33" t="s">
        <v>38</v>
      </c>
      <c r="D6" s="2">
        <v>6.75</v>
      </c>
      <c r="E6" s="2"/>
      <c r="F6" s="22" t="s">
        <v>57</v>
      </c>
      <c r="G6" s="1" t="s">
        <v>2</v>
      </c>
    </row>
    <row r="7" spans="2:10" ht="15" thickBot="1" x14ac:dyDescent="0.35">
      <c r="B7" s="54"/>
      <c r="C7" s="34" t="s">
        <v>31</v>
      </c>
      <c r="D7" s="24"/>
      <c r="E7" s="24"/>
      <c r="F7" s="27"/>
      <c r="G7" s="1" t="s">
        <v>2</v>
      </c>
    </row>
    <row r="8" spans="2:10" x14ac:dyDescent="0.3">
      <c r="B8" s="52" t="s">
        <v>60</v>
      </c>
      <c r="C8" s="32" t="s">
        <v>32</v>
      </c>
      <c r="D8" s="20"/>
      <c r="E8" s="20"/>
      <c r="F8" s="21"/>
    </row>
    <row r="9" spans="2:10" x14ac:dyDescent="0.3">
      <c r="B9" s="53"/>
      <c r="C9" s="33" t="s">
        <v>33</v>
      </c>
      <c r="D9" s="2">
        <v>28.99</v>
      </c>
      <c r="E9" s="2"/>
      <c r="F9" s="22" t="s">
        <v>59</v>
      </c>
      <c r="G9" s="1" t="s">
        <v>2</v>
      </c>
    </row>
    <row r="10" spans="2:10" x14ac:dyDescent="0.3">
      <c r="B10" s="53"/>
      <c r="C10" s="33" t="s">
        <v>40</v>
      </c>
      <c r="D10" s="2"/>
      <c r="E10" s="2"/>
      <c r="F10" s="23"/>
    </row>
    <row r="11" spans="2:10" ht="15" thickBot="1" x14ac:dyDescent="0.35">
      <c r="B11" s="54"/>
      <c r="C11" s="34" t="s">
        <v>41</v>
      </c>
      <c r="D11" s="24">
        <v>46.99</v>
      </c>
      <c r="E11" s="24"/>
      <c r="F11" s="25" t="s">
        <v>61</v>
      </c>
      <c r="G11" s="1" t="s">
        <v>2</v>
      </c>
    </row>
    <row r="13" spans="2:10" ht="15" thickBot="1" x14ac:dyDescent="0.35"/>
    <row r="14" spans="2:10" ht="15" thickBot="1" x14ac:dyDescent="0.35">
      <c r="C14" s="28" t="s">
        <v>63</v>
      </c>
      <c r="D14" s="41" t="s">
        <v>48</v>
      </c>
      <c r="E14" s="41" t="s">
        <v>0</v>
      </c>
      <c r="F14" s="42" t="s">
        <v>50</v>
      </c>
      <c r="G14" s="43" t="s">
        <v>47</v>
      </c>
      <c r="I14" s="50" t="s">
        <v>49</v>
      </c>
      <c r="J14" s="51"/>
    </row>
    <row r="15" spans="2:10" x14ac:dyDescent="0.3">
      <c r="B15" s="52" t="s">
        <v>66</v>
      </c>
      <c r="C15" s="32" t="s">
        <v>3</v>
      </c>
      <c r="D15" s="20">
        <v>14.99</v>
      </c>
      <c r="E15" s="20">
        <v>5</v>
      </c>
      <c r="F15" s="36" t="s">
        <v>1</v>
      </c>
      <c r="G15" s="37">
        <f>D15</f>
        <v>14.99</v>
      </c>
      <c r="I15" s="8">
        <v>1</v>
      </c>
      <c r="J15" s="44">
        <f>SUM(D15:D31)</f>
        <v>167.99000000000004</v>
      </c>
    </row>
    <row r="16" spans="2:10" x14ac:dyDescent="0.3">
      <c r="B16" s="53"/>
      <c r="C16" s="33" t="s">
        <v>5</v>
      </c>
      <c r="D16" s="2">
        <v>16.989999999999998</v>
      </c>
      <c r="E16" s="2" t="s">
        <v>8</v>
      </c>
      <c r="F16" s="6" t="s">
        <v>4</v>
      </c>
      <c r="G16" s="38">
        <f t="shared" ref="G16:G30" si="0">D16</f>
        <v>16.989999999999998</v>
      </c>
      <c r="I16" s="8">
        <v>2</v>
      </c>
      <c r="J16" s="44">
        <f>(SUM(D15:D31)+D31)/2</f>
        <v>84.850000000000023</v>
      </c>
    </row>
    <row r="17" spans="2:16" x14ac:dyDescent="0.3">
      <c r="B17" s="53"/>
      <c r="C17" s="33" t="s">
        <v>7</v>
      </c>
      <c r="D17" s="2">
        <v>11.99</v>
      </c>
      <c r="E17" s="2" t="s">
        <v>8</v>
      </c>
      <c r="F17" s="6" t="s">
        <v>6</v>
      </c>
      <c r="G17" s="38">
        <f t="shared" si="0"/>
        <v>11.99</v>
      </c>
      <c r="I17" s="8">
        <v>3</v>
      </c>
      <c r="J17" s="44">
        <f>(SUM(D15:D31)+(D31*2))/3</f>
        <v>57.136666666666677</v>
      </c>
    </row>
    <row r="18" spans="2:16" x14ac:dyDescent="0.3">
      <c r="B18" s="53"/>
      <c r="C18" s="33" t="s">
        <v>16</v>
      </c>
      <c r="D18" s="2">
        <v>7.99</v>
      </c>
      <c r="E18" s="2" t="s">
        <v>8</v>
      </c>
      <c r="F18" s="6" t="s">
        <v>15</v>
      </c>
      <c r="G18" s="38">
        <f t="shared" si="0"/>
        <v>7.99</v>
      </c>
      <c r="I18" s="8">
        <v>4</v>
      </c>
      <c r="J18" s="44">
        <f>SUM(G15:G31)/4</f>
        <v>47.13000000000001</v>
      </c>
    </row>
    <row r="19" spans="2:16" ht="15" thickBot="1" x14ac:dyDescent="0.35">
      <c r="B19" s="53"/>
      <c r="C19" s="33" t="s">
        <v>42</v>
      </c>
      <c r="D19" s="2">
        <v>13.69</v>
      </c>
      <c r="E19" s="2">
        <v>3</v>
      </c>
      <c r="F19" s="6" t="s">
        <v>9</v>
      </c>
      <c r="G19" s="38">
        <f>D19*2</f>
        <v>27.38</v>
      </c>
      <c r="I19" s="10">
        <v>5</v>
      </c>
      <c r="J19" s="45">
        <f>SUM(G15:G31)/5</f>
        <v>37.704000000000008</v>
      </c>
    </row>
    <row r="20" spans="2:16" x14ac:dyDescent="0.3">
      <c r="B20" s="53"/>
      <c r="C20" s="33" t="s">
        <v>43</v>
      </c>
      <c r="D20" s="2">
        <v>7.99</v>
      </c>
      <c r="E20" s="2">
        <v>5</v>
      </c>
      <c r="F20" s="6" t="s">
        <v>17</v>
      </c>
      <c r="G20" s="38">
        <f t="shared" si="0"/>
        <v>7.99</v>
      </c>
    </row>
    <row r="21" spans="2:16" x14ac:dyDescent="0.3">
      <c r="B21" s="53"/>
      <c r="C21" s="33" t="s">
        <v>14</v>
      </c>
      <c r="D21" s="2">
        <v>14.99</v>
      </c>
      <c r="E21" s="2" t="s">
        <v>8</v>
      </c>
      <c r="F21" s="6" t="s">
        <v>13</v>
      </c>
      <c r="G21" s="38">
        <f t="shared" si="0"/>
        <v>14.99</v>
      </c>
      <c r="I21" s="55" t="s">
        <v>67</v>
      </c>
      <c r="J21" s="55"/>
      <c r="K21" s="55"/>
      <c r="L21" s="55"/>
      <c r="M21" s="55"/>
      <c r="N21" s="55"/>
      <c r="O21" s="55"/>
    </row>
    <row r="22" spans="2:16" ht="14.4" customHeight="1" x14ac:dyDescent="0.3">
      <c r="B22" s="53"/>
      <c r="C22" s="33" t="s">
        <v>21</v>
      </c>
      <c r="D22" s="2">
        <v>15.99</v>
      </c>
      <c r="E22" s="2" t="s">
        <v>8</v>
      </c>
      <c r="F22" s="6" t="s">
        <v>18</v>
      </c>
      <c r="G22" s="38">
        <f t="shared" si="0"/>
        <v>15.99</v>
      </c>
      <c r="I22" s="15"/>
      <c r="J22" s="47" t="s">
        <v>68</v>
      </c>
      <c r="K22" s="15"/>
      <c r="L22" s="15"/>
      <c r="M22" s="15"/>
      <c r="N22" s="15"/>
      <c r="O22" s="15"/>
      <c r="P22" t="s">
        <v>2</v>
      </c>
    </row>
    <row r="23" spans="2:16" x14ac:dyDescent="0.3">
      <c r="B23" s="53"/>
      <c r="C23" s="33" t="s">
        <v>19</v>
      </c>
      <c r="D23" s="2">
        <v>14.99</v>
      </c>
      <c r="E23" s="2">
        <v>5</v>
      </c>
      <c r="F23" s="6" t="s">
        <v>20</v>
      </c>
      <c r="G23" s="38">
        <f t="shared" si="0"/>
        <v>14.99</v>
      </c>
      <c r="I23" s="46"/>
      <c r="J23" s="48" t="s">
        <v>69</v>
      </c>
      <c r="K23" s="46"/>
      <c r="L23" s="46"/>
      <c r="M23" s="46"/>
      <c r="N23" s="46"/>
      <c r="O23" s="46"/>
      <c r="P23" t="s">
        <v>2</v>
      </c>
    </row>
    <row r="24" spans="2:16" x14ac:dyDescent="0.3">
      <c r="B24" s="53"/>
      <c r="C24" s="33" t="s">
        <v>12</v>
      </c>
      <c r="D24" s="2">
        <v>8.99</v>
      </c>
      <c r="E24" s="2" t="s">
        <v>8</v>
      </c>
      <c r="F24" s="6" t="s">
        <v>11</v>
      </c>
      <c r="G24" s="38">
        <f t="shared" si="0"/>
        <v>8.99</v>
      </c>
      <c r="I24" s="46"/>
      <c r="J24" s="48" t="s">
        <v>70</v>
      </c>
      <c r="K24" s="46"/>
      <c r="L24" s="46"/>
      <c r="M24" s="46"/>
      <c r="N24" s="46"/>
      <c r="O24" s="46"/>
      <c r="P24" t="s">
        <v>2</v>
      </c>
    </row>
    <row r="25" spans="2:16" x14ac:dyDescent="0.3">
      <c r="B25" s="53"/>
      <c r="C25" s="33" t="s">
        <v>22</v>
      </c>
      <c r="D25" s="3">
        <v>8.9</v>
      </c>
      <c r="E25" s="2" t="s">
        <v>8</v>
      </c>
      <c r="F25" s="6" t="s">
        <v>46</v>
      </c>
      <c r="G25" s="38">
        <f t="shared" si="0"/>
        <v>8.9</v>
      </c>
      <c r="I25" s="15"/>
      <c r="J25" s="15"/>
      <c r="K25" s="15"/>
      <c r="L25" s="15"/>
      <c r="M25" s="15"/>
      <c r="N25" s="15"/>
      <c r="O25" s="15"/>
    </row>
    <row r="26" spans="2:16" ht="13.8" customHeight="1" x14ac:dyDescent="0.3">
      <c r="B26" s="53"/>
      <c r="C26" s="33" t="s">
        <v>24</v>
      </c>
      <c r="D26" s="2">
        <v>9.4700000000000006</v>
      </c>
      <c r="E26" s="2">
        <v>10</v>
      </c>
      <c r="F26" s="6" t="s">
        <v>23</v>
      </c>
      <c r="G26" s="38">
        <f>D26</f>
        <v>9.4700000000000006</v>
      </c>
    </row>
    <row r="27" spans="2:16" x14ac:dyDescent="0.3">
      <c r="B27" s="53"/>
      <c r="C27" s="33" t="s">
        <v>28</v>
      </c>
      <c r="D27" s="3">
        <v>6.33</v>
      </c>
      <c r="E27" s="2" t="s">
        <v>8</v>
      </c>
      <c r="F27" s="6" t="s">
        <v>27</v>
      </c>
      <c r="G27" s="38">
        <f t="shared" si="0"/>
        <v>6.33</v>
      </c>
      <c r="P27" s="46"/>
    </row>
    <row r="28" spans="2:16" x14ac:dyDescent="0.3">
      <c r="B28" s="53"/>
      <c r="C28" s="33" t="s">
        <v>45</v>
      </c>
      <c r="D28" s="3">
        <v>3.99</v>
      </c>
      <c r="E28" s="2" t="s">
        <v>8</v>
      </c>
      <c r="F28" s="6" t="s">
        <v>34</v>
      </c>
      <c r="G28" s="38">
        <f t="shared" si="0"/>
        <v>3.99</v>
      </c>
      <c r="P28" s="46"/>
    </row>
    <row r="29" spans="2:16" x14ac:dyDescent="0.3">
      <c r="B29" s="53"/>
      <c r="C29" s="33" t="s">
        <v>36</v>
      </c>
      <c r="D29" s="3">
        <v>4.99</v>
      </c>
      <c r="E29" s="2" t="s">
        <v>8</v>
      </c>
      <c r="F29" s="6" t="s">
        <v>35</v>
      </c>
      <c r="G29" s="38">
        <v>4.99</v>
      </c>
      <c r="P29" s="46"/>
    </row>
    <row r="30" spans="2:16" x14ac:dyDescent="0.3">
      <c r="B30" s="53"/>
      <c r="C30" s="33" t="s">
        <v>25</v>
      </c>
      <c r="D30" s="3">
        <v>4</v>
      </c>
      <c r="E30" s="2" t="s">
        <v>8</v>
      </c>
      <c r="F30" s="7" t="s">
        <v>26</v>
      </c>
      <c r="G30" s="38">
        <f t="shared" si="0"/>
        <v>4</v>
      </c>
      <c r="I30" s="46"/>
      <c r="J30" s="46"/>
      <c r="K30" s="46"/>
      <c r="L30" s="46"/>
      <c r="M30" s="46"/>
      <c r="N30" s="46"/>
      <c r="O30" s="46"/>
      <c r="P30" s="46"/>
    </row>
    <row r="31" spans="2:16" ht="15" thickBot="1" x14ac:dyDescent="0.35">
      <c r="B31" s="54"/>
      <c r="C31" s="34" t="s">
        <v>44</v>
      </c>
      <c r="D31" s="24">
        <v>1.71</v>
      </c>
      <c r="E31" s="24">
        <v>1</v>
      </c>
      <c r="F31" s="39" t="s">
        <v>10</v>
      </c>
      <c r="G31" s="40">
        <f>D31*5</f>
        <v>8.5500000000000007</v>
      </c>
      <c r="I31" s="46"/>
      <c r="J31" s="46"/>
      <c r="K31" s="46"/>
      <c r="L31" s="46"/>
      <c r="M31" s="46"/>
      <c r="N31" s="46"/>
      <c r="O31" s="46"/>
      <c r="P31" s="46"/>
    </row>
    <row r="32" spans="2:16" ht="6" customHeight="1" x14ac:dyDescent="0.3">
      <c r="F32" s="5"/>
      <c r="I32" s="46"/>
      <c r="J32" s="46"/>
      <c r="K32" s="46"/>
      <c r="L32" s="46"/>
      <c r="M32" s="46"/>
      <c r="N32" s="46"/>
      <c r="O32" s="46"/>
      <c r="P32" s="46"/>
    </row>
    <row r="33" spans="7:16" ht="15" customHeight="1" x14ac:dyDescent="0.3">
      <c r="I33" s="46"/>
      <c r="J33" s="46"/>
      <c r="K33" s="46"/>
      <c r="L33" s="46"/>
      <c r="M33" s="46"/>
      <c r="N33" s="46"/>
      <c r="O33" s="46"/>
      <c r="P33" s="46"/>
    </row>
    <row r="34" spans="7:16" x14ac:dyDescent="0.3">
      <c r="I34" s="46"/>
      <c r="J34" s="46"/>
      <c r="K34" s="46"/>
      <c r="L34" s="46"/>
      <c r="M34" s="46"/>
      <c r="N34" s="46"/>
      <c r="O34" s="46"/>
      <c r="P34" s="46"/>
    </row>
    <row r="37" spans="7:16" x14ac:dyDescent="0.3">
      <c r="G37" s="1" t="s">
        <v>2</v>
      </c>
    </row>
  </sheetData>
  <mergeCells count="5">
    <mergeCell ref="I14:J14"/>
    <mergeCell ref="B3:B7"/>
    <mergeCell ref="B8:B11"/>
    <mergeCell ref="B15:B31"/>
    <mergeCell ref="I21:O21"/>
  </mergeCells>
  <hyperlinks>
    <hyperlink ref="F15" r:id="rId1" xr:uid="{0F70CF3C-72CB-406A-A1FC-7260E87DE096}"/>
    <hyperlink ref="F16" r:id="rId2" xr:uid="{11B7084E-8C82-433B-A723-1A529B54F96E}"/>
    <hyperlink ref="F17" r:id="rId3" xr:uid="{39DECFCF-9F03-48B7-AE1E-2B2F4DA60AB7}"/>
    <hyperlink ref="F19" r:id="rId4" xr:uid="{72E33737-0376-4CDC-A04D-EC91F8059963}"/>
    <hyperlink ref="F24" r:id="rId5" xr:uid="{EA90D1BA-7053-4187-B7C4-D361E650E298}"/>
    <hyperlink ref="F21" r:id="rId6" xr:uid="{3EEB77B1-77AF-4C9A-B9DF-5C872D2C3915}"/>
    <hyperlink ref="F18" r:id="rId7" xr:uid="{9E92C478-877D-43E4-AC63-F0696B577134}"/>
    <hyperlink ref="F20" r:id="rId8" xr:uid="{A5E3DD1F-CB3C-4ECD-AFD2-33B9392ED07D}"/>
    <hyperlink ref="F22" r:id="rId9" xr:uid="{38F4C72F-4CE3-443D-9534-62A62972BFFC}"/>
    <hyperlink ref="F23" r:id="rId10" display="https://www.amazon.com/gauge-conductor-Audio-Speaker-yellow/dp/B089SG28C3/ref=sr_1_10?crid=2DJ029Q8MCHG3&amp;dchild=1&amp;keywords=3%2Bconductor%2Bwire%2B22awg&amp;qid=1618178121&amp;refinements=p_36%3A-1900&amp;rnid=1243644011&amp;sprefix=3%2Bconductor%2Bwire%2Caps%2C315&amp;sr=8-10&amp;th=1" xr:uid="{638BA49B-A79C-40DB-8E01-34B08FFC9507}"/>
    <hyperlink ref="F25" r:id="rId11" display="https://www.amazon.com/Nilight-Terminals-Self-stripping-Insulated-Disconnects/dp/B07CP987BN/ref=sr_1_2_sspa?dchild=1&amp;keywords=wire+connectors&amp;qid=1618781783&amp;s=industrial&amp;sr=1-2-spons&amp;psc=1&amp;spLa=ZW5jcnlwdGVkUXVhbGlmaWVyPUExUzZYS0lFUlREQVI0JmVuY3J5cHRlZElkPUEwMDYxMzkzMzhFMDBOU09PNkI1TSZlbmNyeXB0ZWRBZElkPUEwMjE5NDQ0MTM2T0syWURIMkNXUCZ3aWRnZXROYW1lPXNwX2F0ZiZhY3Rpb249Y2xpY2tSZWRpcmVjdCZkb05vdExvZ0NsaWNrPXRydWU=" xr:uid="{1AA9C677-4A1C-4467-B96F-7C89BB5B4CB4}"/>
    <hyperlink ref="F26" r:id="rId12" xr:uid="{08DE961B-C0E5-4B7A-BA0E-B0995B00C12A}"/>
    <hyperlink ref="F31" r:id="rId13" xr:uid="{3CB929BB-C002-4A52-A090-BDB9192C363E}"/>
    <hyperlink ref="F27" r:id="rId14" xr:uid="{2B669016-7ED0-49A6-B020-D39A9A5D31DC}"/>
    <hyperlink ref="F3" r:id="rId15" xr:uid="{1EB33EEA-5063-437F-904D-DF5D0BCC17F7}"/>
    <hyperlink ref="F28" r:id="rId16" xr:uid="{A4E455FB-5E92-458C-9279-A467A7142937}"/>
    <hyperlink ref="F29" r:id="rId17" xr:uid="{C91E7BFE-CFBA-4C19-B7C5-8077095BD39F}"/>
    <hyperlink ref="F6" r:id="rId18" xr:uid="{9DA5A43C-2041-4C66-A596-C487BB43A016}"/>
    <hyperlink ref="F5" r:id="rId19" xr:uid="{641FF7D3-5397-48F6-B79D-2805E00A5687}"/>
    <hyperlink ref="F9" r:id="rId20" xr:uid="{AFAC2B34-ED63-4F91-9169-7A5675EE5FAD}"/>
    <hyperlink ref="F11" r:id="rId21" xr:uid="{5697A54A-C01D-425B-A77A-1ED23C8B1693}"/>
    <hyperlink ref="J22" r:id="rId22" xr:uid="{0581B589-1008-4FC1-A5B8-4B2D65DF9EAC}"/>
    <hyperlink ref="J23" r:id="rId23" xr:uid="{8AC49765-2167-4A3F-9E97-2C5EBBC66805}"/>
    <hyperlink ref="J24" r:id="rId24" xr:uid="{5F233A0D-AA7E-4C76-80C7-023609405FE9}"/>
  </hyperlinks>
  <pageMargins left="0.7" right="0.7" top="0.75" bottom="0.75" header="0.3" footer="0.3"/>
  <pageSetup orientation="portrait" horizontalDpi="4294967293" verticalDpi="0" r:id="rId25"/>
  <ignoredErrors>
    <ignoredError sqref="G19" formula="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0E784C-4EBF-43AC-AA8F-0E180DE5DAE3}">
  <dimension ref="B2:N34"/>
  <sheetViews>
    <sheetView showGridLines="0" zoomScale="115" zoomScaleNormal="115" workbookViewId="0"/>
  </sheetViews>
  <sheetFormatPr defaultRowHeight="14.4" x14ac:dyDescent="0.3"/>
  <cols>
    <col min="1" max="1" width="3.33203125" customWidth="1"/>
    <col min="2" max="3" width="8.88671875" style="1"/>
  </cols>
  <sheetData>
    <row r="2" spans="2:3" ht="15" thickBot="1" x14ac:dyDescent="0.35"/>
    <row r="3" spans="2:3" ht="15" thickBot="1" x14ac:dyDescent="0.35">
      <c r="B3" s="49" t="s">
        <v>51</v>
      </c>
      <c r="C3" s="43" t="s">
        <v>52</v>
      </c>
    </row>
    <row r="4" spans="2:3" x14ac:dyDescent="0.3">
      <c r="B4" s="12">
        <v>57</v>
      </c>
      <c r="C4" s="13">
        <v>1000</v>
      </c>
    </row>
    <row r="5" spans="2:3" x14ac:dyDescent="0.3">
      <c r="B5" s="8">
        <v>170</v>
      </c>
      <c r="C5" s="9">
        <v>3000</v>
      </c>
    </row>
    <row r="6" spans="2:3" x14ac:dyDescent="0.3">
      <c r="B6" s="8">
        <v>286</v>
      </c>
      <c r="C6" s="9">
        <v>5000</v>
      </c>
    </row>
    <row r="7" spans="2:3" x14ac:dyDescent="0.3">
      <c r="B7" s="8">
        <v>367</v>
      </c>
      <c r="C7" s="9">
        <v>6500</v>
      </c>
    </row>
    <row r="8" spans="2:3" x14ac:dyDescent="0.3">
      <c r="B8" s="8">
        <v>389</v>
      </c>
      <c r="C8" s="9">
        <v>7000</v>
      </c>
    </row>
    <row r="9" spans="2:3" x14ac:dyDescent="0.3">
      <c r="B9" s="8"/>
      <c r="C9" s="9"/>
    </row>
    <row r="10" spans="2:3" x14ac:dyDescent="0.3">
      <c r="B10" s="8"/>
      <c r="C10" s="9"/>
    </row>
    <row r="11" spans="2:3" x14ac:dyDescent="0.3">
      <c r="B11" s="8"/>
      <c r="C11" s="9"/>
    </row>
    <row r="12" spans="2:3" x14ac:dyDescent="0.3">
      <c r="B12" s="8"/>
      <c r="C12" s="9"/>
    </row>
    <row r="13" spans="2:3" ht="15" thickBot="1" x14ac:dyDescent="0.35">
      <c r="B13" s="10"/>
      <c r="C13" s="11"/>
    </row>
    <row r="14" spans="2:3" ht="15" thickBot="1" x14ac:dyDescent="0.35"/>
    <row r="15" spans="2:3" ht="16.2" thickBot="1" x14ac:dyDescent="0.35">
      <c r="B15" s="56" t="s">
        <v>53</v>
      </c>
      <c r="C15" s="57"/>
    </row>
    <row r="16" spans="2:3" ht="15" thickBot="1" x14ac:dyDescent="0.35"/>
    <row r="17" spans="2:14" ht="15.6" x14ac:dyDescent="0.3">
      <c r="B17" s="16" t="s">
        <v>54</v>
      </c>
      <c r="C17" s="18">
        <f>SLOPE(C4:C8,B4:B8)</f>
        <v>17.911528604518583</v>
      </c>
    </row>
    <row r="18" spans="2:14" ht="16.2" thickBot="1" x14ac:dyDescent="0.35">
      <c r="B18" s="17" t="s">
        <v>55</v>
      </c>
      <c r="C18" s="19">
        <f>INTERCEPT(C4:C8,B4:B8)</f>
        <v>-45.945959826816761</v>
      </c>
    </row>
    <row r="21" spans="2:14" ht="18" customHeight="1" x14ac:dyDescent="0.3">
      <c r="B21" s="58" t="s">
        <v>56</v>
      </c>
      <c r="C21" s="58"/>
      <c r="D21" s="58"/>
      <c r="E21" s="58"/>
      <c r="F21" s="58"/>
      <c r="G21" s="58"/>
      <c r="H21" s="58"/>
      <c r="I21" s="58"/>
      <c r="J21" s="58"/>
      <c r="K21" s="58"/>
      <c r="L21" s="58"/>
      <c r="M21" s="58"/>
      <c r="N21" s="14"/>
    </row>
    <row r="22" spans="2:14" x14ac:dyDescent="0.3">
      <c r="B22" s="58"/>
      <c r="C22" s="58"/>
      <c r="D22" s="58"/>
      <c r="E22" s="58"/>
      <c r="F22" s="58"/>
      <c r="G22" s="58"/>
      <c r="H22" s="58"/>
      <c r="I22" s="58"/>
      <c r="J22" s="58"/>
      <c r="K22" s="58"/>
      <c r="L22" s="58"/>
      <c r="M22" s="58"/>
      <c r="N22" s="14"/>
    </row>
    <row r="23" spans="2:14" x14ac:dyDescent="0.3">
      <c r="B23" s="58"/>
      <c r="C23" s="58"/>
      <c r="D23" s="58"/>
      <c r="E23" s="58"/>
      <c r="F23" s="58"/>
      <c r="G23" s="58"/>
      <c r="H23" s="58"/>
      <c r="I23" s="58"/>
      <c r="J23" s="58"/>
      <c r="K23" s="58"/>
      <c r="L23" s="58"/>
      <c r="M23" s="58"/>
      <c r="N23" s="14"/>
    </row>
    <row r="24" spans="2:14" x14ac:dyDescent="0.3">
      <c r="B24" s="58"/>
      <c r="C24" s="58"/>
      <c r="D24" s="58"/>
      <c r="E24" s="58"/>
      <c r="F24" s="58"/>
      <c r="G24" s="58"/>
      <c r="H24" s="58"/>
      <c r="I24" s="58"/>
      <c r="J24" s="58"/>
      <c r="K24" s="58"/>
      <c r="L24" s="58"/>
      <c r="M24" s="58"/>
      <c r="N24" s="14"/>
    </row>
    <row r="25" spans="2:14" x14ac:dyDescent="0.3">
      <c r="B25" s="58"/>
      <c r="C25" s="58"/>
      <c r="D25" s="58"/>
      <c r="E25" s="58"/>
      <c r="F25" s="58"/>
      <c r="G25" s="58"/>
      <c r="H25" s="58"/>
      <c r="I25" s="58"/>
      <c r="J25" s="58"/>
      <c r="K25" s="58"/>
      <c r="L25" s="58"/>
      <c r="M25" s="58"/>
      <c r="N25" s="14"/>
    </row>
    <row r="26" spans="2:14" x14ac:dyDescent="0.3">
      <c r="B26" s="58"/>
      <c r="C26" s="58"/>
      <c r="D26" s="58"/>
      <c r="E26" s="58"/>
      <c r="F26" s="58"/>
      <c r="G26" s="58"/>
      <c r="H26" s="58"/>
      <c r="I26" s="58"/>
      <c r="J26" s="58"/>
      <c r="K26" s="58"/>
      <c r="L26" s="58"/>
      <c r="M26" s="58"/>
      <c r="N26" s="14"/>
    </row>
    <row r="27" spans="2:14" x14ac:dyDescent="0.3">
      <c r="B27" s="58"/>
      <c r="C27" s="58"/>
      <c r="D27" s="58"/>
      <c r="E27" s="58"/>
      <c r="F27" s="58"/>
      <c r="G27" s="58"/>
      <c r="H27" s="58"/>
      <c r="I27" s="58"/>
      <c r="J27" s="58"/>
      <c r="K27" s="58"/>
      <c r="L27" s="58"/>
      <c r="M27" s="58"/>
      <c r="N27" s="14"/>
    </row>
    <row r="28" spans="2:14" x14ac:dyDescent="0.3">
      <c r="B28" s="58"/>
      <c r="C28" s="58"/>
      <c r="D28" s="58"/>
      <c r="E28" s="58"/>
      <c r="F28" s="58"/>
      <c r="G28" s="58"/>
      <c r="H28" s="58"/>
      <c r="I28" s="58"/>
      <c r="J28" s="58"/>
      <c r="K28" s="58"/>
      <c r="L28" s="58"/>
      <c r="M28" s="58"/>
      <c r="N28" s="14"/>
    </row>
    <row r="29" spans="2:14" x14ac:dyDescent="0.3">
      <c r="B29" s="58"/>
      <c r="C29" s="58"/>
      <c r="D29" s="58"/>
      <c r="E29" s="58"/>
      <c r="F29" s="58"/>
      <c r="G29" s="58"/>
      <c r="H29" s="58"/>
      <c r="I29" s="58"/>
      <c r="J29" s="58"/>
      <c r="K29" s="58"/>
      <c r="L29" s="58"/>
      <c r="M29" s="58"/>
      <c r="N29" s="14"/>
    </row>
    <row r="30" spans="2:14" x14ac:dyDescent="0.3">
      <c r="B30" s="58"/>
      <c r="C30" s="58"/>
      <c r="D30" s="58"/>
      <c r="E30" s="58"/>
      <c r="F30" s="58"/>
      <c r="G30" s="58"/>
      <c r="H30" s="58"/>
      <c r="I30" s="58"/>
      <c r="J30" s="58"/>
      <c r="K30" s="58"/>
      <c r="L30" s="58"/>
      <c r="M30" s="58"/>
      <c r="N30" s="14"/>
    </row>
    <row r="31" spans="2:14" x14ac:dyDescent="0.3">
      <c r="B31" s="58"/>
      <c r="C31" s="58"/>
      <c r="D31" s="58"/>
      <c r="E31" s="58"/>
      <c r="F31" s="58"/>
      <c r="G31" s="58"/>
      <c r="H31" s="58"/>
      <c r="I31" s="58"/>
      <c r="J31" s="58"/>
      <c r="K31" s="58"/>
      <c r="L31" s="58"/>
      <c r="M31" s="58"/>
      <c r="N31" s="14"/>
    </row>
    <row r="32" spans="2:14" x14ac:dyDescent="0.3">
      <c r="B32" s="58"/>
      <c r="C32" s="58"/>
      <c r="D32" s="58"/>
      <c r="E32" s="58"/>
      <c r="F32" s="58"/>
      <c r="G32" s="58"/>
      <c r="H32" s="58"/>
      <c r="I32" s="58"/>
      <c r="J32" s="58"/>
      <c r="K32" s="58"/>
      <c r="L32" s="58"/>
      <c r="M32" s="58"/>
      <c r="N32" s="14"/>
    </row>
    <row r="33" spans="2:14" x14ac:dyDescent="0.3">
      <c r="B33" s="14"/>
      <c r="C33" s="14"/>
      <c r="D33" s="14"/>
      <c r="E33" s="14"/>
      <c r="F33" s="14"/>
      <c r="G33" s="14"/>
      <c r="H33" s="14"/>
      <c r="I33" s="14"/>
      <c r="J33" s="14"/>
      <c r="K33" s="14"/>
      <c r="L33" s="14"/>
      <c r="M33" s="14"/>
      <c r="N33" s="14"/>
    </row>
    <row r="34" spans="2:14" x14ac:dyDescent="0.3">
      <c r="B34" s="14"/>
      <c r="C34" s="14"/>
      <c r="D34" s="14"/>
      <c r="E34" s="14"/>
      <c r="F34" s="14"/>
      <c r="G34" s="14"/>
      <c r="H34" s="14"/>
      <c r="I34" s="14"/>
      <c r="J34" s="14"/>
      <c r="K34" s="14"/>
      <c r="L34" s="14"/>
      <c r="M34" s="14"/>
      <c r="N34" s="14"/>
    </row>
  </sheetData>
  <mergeCells count="2">
    <mergeCell ref="B15:C15"/>
    <mergeCell ref="B21:M32"/>
  </mergeCells>
  <pageMargins left="0.7" right="0.7" top="0.75" bottom="0.75" header="0.3" footer="0.3"/>
  <pageSetup orientation="portrait" horizontalDpi="4294967293"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Req Tools and Materials</vt:lpstr>
      <vt:lpstr>RPM Calibration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patton kern</dc:creator>
  <cp:lastModifiedBy>patton kern</cp:lastModifiedBy>
  <dcterms:created xsi:type="dcterms:W3CDTF">2021-04-11T19:23:01Z</dcterms:created>
  <dcterms:modified xsi:type="dcterms:W3CDTF">2021-05-21T19:51:34Z</dcterms:modified>
</cp:coreProperties>
</file>