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 8470p\Documents\Coding\Tests\"/>
    </mc:Choice>
  </mc:AlternateContent>
  <xr:revisionPtr revIDLastSave="0" documentId="13_ncr:1_{4CADFE58-7882-4342-B516-AB61146781A1}" xr6:coauthVersionLast="45" xr6:coauthVersionMax="45" xr10:uidLastSave="{00000000-0000-0000-0000-000000000000}"/>
  <bookViews>
    <workbookView xWindow="900" yWindow="1005" windowWidth="20595" windowHeight="11580" xr2:uid="{176BBFA2-C1D9-4FD8-8B03-D771EE46934D}"/>
  </bookViews>
  <sheets>
    <sheet name="Sheet1" sheetId="1" r:id="rId1"/>
  </sheets>
  <definedNames>
    <definedName name="_xlnm._FilterDatabase" localSheetId="0" hidden="1">Sheet1!$B$256:$F$300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9" i="1" l="1"/>
  <c r="O303" i="1"/>
  <c r="Q303" i="1" l="1"/>
  <c r="R303" i="1" l="1"/>
  <c r="O289" i="1"/>
  <c r="Q289" i="1" l="1"/>
  <c r="F282" i="1"/>
  <c r="O274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I310" i="1" l="1"/>
  <c r="L310" i="1" s="1"/>
  <c r="K310" i="1"/>
  <c r="R289" i="1"/>
  <c r="R274" i="1"/>
  <c r="P258" i="1"/>
  <c r="Q274" i="1" l="1"/>
  <c r="I247" i="1"/>
  <c r="K247" i="1" s="1"/>
  <c r="I256" i="1"/>
  <c r="L256" i="1" s="1"/>
  <c r="L247" i="1"/>
  <c r="S258" i="1"/>
  <c r="P238" i="1"/>
  <c r="K256" i="1" l="1"/>
  <c r="R258" i="1"/>
  <c r="I242" i="1"/>
  <c r="I238" i="1"/>
  <c r="K242" i="1"/>
  <c r="L242" i="1"/>
  <c r="S238" i="1" l="1"/>
  <c r="P225" i="1"/>
  <c r="I234" i="1"/>
  <c r="L234" i="1"/>
  <c r="I230" i="1"/>
  <c r="I225" i="1"/>
  <c r="K230" i="1"/>
  <c r="L230" i="1"/>
  <c r="F239" i="1"/>
  <c r="F238" i="1"/>
  <c r="R238" i="1" l="1"/>
  <c r="K234" i="1"/>
  <c r="L225" i="1"/>
  <c r="I217" i="1"/>
  <c r="S225" i="1"/>
  <c r="K225" i="1" l="1"/>
  <c r="R225" i="1"/>
  <c r="S222" i="1"/>
  <c r="S221" i="1"/>
  <c r="S219" i="1"/>
  <c r="R219" i="1"/>
  <c r="P219" i="1"/>
  <c r="P217" i="1"/>
  <c r="Y218" i="1"/>
  <c r="Y219" i="1"/>
  <c r="X219" i="1"/>
  <c r="I209" i="1"/>
  <c r="P209" i="1"/>
  <c r="S209" i="1" s="1"/>
  <c r="P197" i="1"/>
  <c r="R209" i="1" l="1"/>
  <c r="F205" i="1"/>
  <c r="F206" i="1"/>
  <c r="S197" i="1" l="1"/>
  <c r="R197" i="1"/>
  <c r="F171" i="1"/>
  <c r="F172" i="1"/>
  <c r="I172" i="1" s="1"/>
  <c r="F173" i="1"/>
  <c r="F174" i="1"/>
  <c r="F175" i="1"/>
  <c r="I175" i="1" s="1"/>
  <c r="F176" i="1"/>
  <c r="F177" i="1"/>
  <c r="F178" i="1"/>
  <c r="F179" i="1"/>
  <c r="P178" i="1" s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O154" i="1"/>
  <c r="N154" i="1" s="1"/>
  <c r="F170" i="1"/>
  <c r="F169" i="1"/>
  <c r="K289" i="1" l="1"/>
  <c r="I266" i="1"/>
  <c r="L266" i="1" s="1"/>
  <c r="I244" i="1"/>
  <c r="L244" i="1" s="1"/>
  <c r="S217" i="1"/>
  <c r="R217" i="1"/>
  <c r="L217" i="1"/>
  <c r="L209" i="1"/>
  <c r="I197" i="1"/>
  <c r="L197" i="1" s="1"/>
  <c r="I177" i="1"/>
  <c r="S178" i="1"/>
  <c r="R178" i="1"/>
  <c r="I187" i="1"/>
  <c r="L175" i="1"/>
  <c r="K175" i="1"/>
  <c r="O164" i="1"/>
  <c r="O160" i="1"/>
  <c r="N160" i="1" s="1"/>
  <c r="O156" i="1"/>
  <c r="N156" i="1" s="1"/>
  <c r="O163" i="1"/>
  <c r="O159" i="1"/>
  <c r="N159" i="1" s="1"/>
  <c r="O155" i="1"/>
  <c r="N155" i="1" s="1"/>
  <c r="O162" i="1"/>
  <c r="N162" i="1" s="1"/>
  <c r="O158" i="1"/>
  <c r="N158" i="1" s="1"/>
  <c r="O165" i="1"/>
  <c r="O161" i="1"/>
  <c r="N161" i="1" s="1"/>
  <c r="O157" i="1"/>
  <c r="N157" i="1" s="1"/>
  <c r="L172" i="1"/>
  <c r="L289" i="1" l="1"/>
  <c r="K266" i="1"/>
  <c r="K244" i="1"/>
  <c r="L238" i="1"/>
  <c r="K238" i="1"/>
  <c r="K217" i="1"/>
  <c r="K209" i="1"/>
  <c r="K197" i="1"/>
  <c r="L187" i="1"/>
  <c r="K187" i="1"/>
  <c r="L177" i="1"/>
  <c r="K177" i="1"/>
  <c r="K172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I164" i="1" s="1"/>
  <c r="F165" i="1"/>
  <c r="F166" i="1"/>
  <c r="F167" i="1"/>
  <c r="F168" i="1"/>
  <c r="I166" i="1" l="1"/>
  <c r="I154" i="1"/>
  <c r="K154" i="1" s="1"/>
  <c r="L164" i="1"/>
  <c r="I148" i="1"/>
  <c r="L148" i="1" s="1"/>
  <c r="I158" i="1"/>
  <c r="K166" i="1" l="1"/>
  <c r="L166" i="1"/>
  <c r="L154" i="1"/>
  <c r="K164" i="1"/>
  <c r="L158" i="1"/>
  <c r="K158" i="1"/>
  <c r="K148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30" i="1"/>
  <c r="F131" i="1"/>
  <c r="F132" i="1"/>
  <c r="F133" i="1"/>
  <c r="F134" i="1"/>
  <c r="F135" i="1"/>
  <c r="I133" i="1" l="1"/>
  <c r="L133" i="1" s="1"/>
  <c r="I145" i="1"/>
  <c r="L145" i="1" s="1"/>
  <c r="I140" i="1"/>
  <c r="L140" i="1" s="1"/>
  <c r="F119" i="1"/>
  <c r="F120" i="1"/>
  <c r="K145" i="1" l="1"/>
  <c r="K140" i="1"/>
  <c r="K133" i="1"/>
  <c r="F104" i="1"/>
  <c r="F109" i="1"/>
  <c r="I109" i="1" s="1"/>
  <c r="F110" i="1"/>
  <c r="F111" i="1"/>
  <c r="F112" i="1"/>
  <c r="F113" i="1"/>
  <c r="F114" i="1"/>
  <c r="F115" i="1"/>
  <c r="F116" i="1"/>
  <c r="F117" i="1"/>
  <c r="F118" i="1"/>
  <c r="F121" i="1"/>
  <c r="I119" i="1" s="1"/>
  <c r="F122" i="1"/>
  <c r="F123" i="1"/>
  <c r="F124" i="1"/>
  <c r="F125" i="1"/>
  <c r="F126" i="1"/>
  <c r="F127" i="1"/>
  <c r="F128" i="1"/>
  <c r="F129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92" i="1"/>
  <c r="I92" i="1" s="1"/>
  <c r="F86" i="1"/>
  <c r="I127" i="1" l="1"/>
  <c r="I123" i="1"/>
  <c r="L123" i="1" s="1"/>
  <c r="K127" i="1"/>
  <c r="I115" i="1"/>
  <c r="L115" i="1" s="1"/>
  <c r="L119" i="1"/>
  <c r="K119" i="1"/>
  <c r="I104" i="1"/>
  <c r="L104" i="1" s="1"/>
  <c r="I94" i="1"/>
  <c r="L94" i="1" s="1"/>
  <c r="L109" i="1"/>
  <c r="K109" i="1"/>
  <c r="I111" i="1"/>
  <c r="L111" i="1" s="1"/>
  <c r="L92" i="1"/>
  <c r="K92" i="1"/>
  <c r="F38" i="1"/>
  <c r="F39" i="1"/>
  <c r="F46" i="1"/>
  <c r="F47" i="1"/>
  <c r="F48" i="1"/>
  <c r="K123" i="1" l="1"/>
  <c r="L127" i="1"/>
  <c r="K115" i="1"/>
  <c r="K111" i="1"/>
  <c r="K104" i="1"/>
  <c r="K94" i="1"/>
  <c r="F42" i="1"/>
  <c r="I26" i="1"/>
  <c r="F40" i="1"/>
  <c r="F41" i="1"/>
  <c r="F43" i="1"/>
  <c r="F44" i="1"/>
  <c r="F45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2" i="1"/>
  <c r="F83" i="1"/>
  <c r="F84" i="1"/>
  <c r="F85" i="1"/>
  <c r="F87" i="1"/>
  <c r="F88" i="1"/>
  <c r="F89" i="1"/>
  <c r="F90" i="1"/>
  <c r="I90" i="1" s="1"/>
  <c r="F36" i="1"/>
  <c r="I51" i="1" l="1"/>
  <c r="K51" i="1" s="1"/>
  <c r="I86" i="1"/>
  <c r="K86" i="1" s="1"/>
  <c r="I82" i="1"/>
  <c r="L82" i="1" s="1"/>
  <c r="L90" i="1"/>
  <c r="K90" i="1"/>
  <c r="L86" i="1"/>
  <c r="I36" i="1"/>
  <c r="L36" i="1" s="1"/>
  <c r="L51" i="1"/>
  <c r="I67" i="1"/>
  <c r="L67" i="1" s="1"/>
  <c r="I59" i="1"/>
  <c r="L59" i="1" s="1"/>
  <c r="I75" i="1"/>
  <c r="L75" i="1" s="1"/>
  <c r="I55" i="1"/>
  <c r="L55" i="1" s="1"/>
  <c r="O16" i="1"/>
  <c r="T16" i="1" s="1"/>
  <c r="K26" i="1"/>
  <c r="L26" i="1"/>
  <c r="K36" i="1" l="1"/>
  <c r="K55" i="1"/>
  <c r="K82" i="1"/>
  <c r="K75" i="1"/>
  <c r="K67" i="1"/>
  <c r="K59" i="1"/>
  <c r="R16" i="1"/>
  <c r="Q16" i="1"/>
</calcChain>
</file>

<file path=xl/sharedStrings.xml><?xml version="1.0" encoding="utf-8"?>
<sst xmlns="http://schemas.openxmlformats.org/spreadsheetml/2006/main" count="181" uniqueCount="60">
  <si>
    <t>Thursday</t>
  </si>
  <si>
    <t>Hours for Shawn</t>
  </si>
  <si>
    <t>Tuesday</t>
  </si>
  <si>
    <t>Wednesday</t>
  </si>
  <si>
    <t>TOT So Far</t>
  </si>
  <si>
    <t>BREAK</t>
  </si>
  <si>
    <t>Friday</t>
  </si>
  <si>
    <t>(Day &amp; Minutes)</t>
  </si>
  <si>
    <t>tot</t>
  </si>
  <si>
    <t>Start</t>
  </si>
  <si>
    <t>Stop</t>
  </si>
  <si>
    <t>see next column</t>
  </si>
  <si>
    <t>Sunday</t>
  </si>
  <si>
    <t xml:space="preserve">Monday </t>
  </si>
  <si>
    <t xml:space="preserve">Wed </t>
  </si>
  <si>
    <t>Wordpress</t>
  </si>
  <si>
    <t>FCC</t>
  </si>
  <si>
    <t>Thurs</t>
  </si>
  <si>
    <t>Fri</t>
  </si>
  <si>
    <t xml:space="preserve">Sat </t>
  </si>
  <si>
    <t xml:space="preserve">Sun </t>
  </si>
  <si>
    <t xml:space="preserve">Mon </t>
  </si>
  <si>
    <t>Coding Hours</t>
  </si>
  <si>
    <t xml:space="preserve">Tues </t>
  </si>
  <si>
    <t>Wed</t>
  </si>
  <si>
    <t xml:space="preserve">Thurs </t>
  </si>
  <si>
    <t xml:space="preserve">Fri </t>
  </si>
  <si>
    <t>amazon</t>
  </si>
  <si>
    <t>Mon</t>
  </si>
  <si>
    <t>Tues</t>
  </si>
  <si>
    <t>History</t>
  </si>
  <si>
    <t>Book Review</t>
  </si>
  <si>
    <t>Cannelle</t>
  </si>
  <si>
    <t>Cannelle Total Hours</t>
  </si>
  <si>
    <t>tues</t>
  </si>
  <si>
    <t>JS LOOP</t>
  </si>
  <si>
    <t>js loop</t>
  </si>
  <si>
    <t>Sandrine.com</t>
  </si>
  <si>
    <t xml:space="preserve">thurs </t>
  </si>
  <si>
    <t>fri</t>
  </si>
  <si>
    <t>40/x = 1.8</t>
  </si>
  <si>
    <t xml:space="preserve"> </t>
  </si>
  <si>
    <t>Total for sandrine so far</t>
  </si>
  <si>
    <t>Youtube ratio</t>
  </si>
  <si>
    <t>$12/hr =</t>
  </si>
  <si>
    <t>$15/hr =</t>
  </si>
  <si>
    <t>Trying to figure out how to send a mail via html</t>
  </si>
  <si>
    <t>cannelle</t>
  </si>
  <si>
    <t>optional design</t>
  </si>
  <si>
    <t>button background</t>
  </si>
  <si>
    <t>HV</t>
  </si>
  <si>
    <t>hv</t>
  </si>
  <si>
    <t>cannellle</t>
  </si>
  <si>
    <t>Cannelle hover buttons</t>
  </si>
  <si>
    <t>cannell</t>
  </si>
  <si>
    <t>regex to change links to links</t>
  </si>
  <si>
    <t>CANNELLE</t>
  </si>
  <si>
    <t>regex for french proverbs</t>
  </si>
  <si>
    <t>thanks regex</t>
  </si>
  <si>
    <t xml:space="preserve">cannelle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</si>
</sst>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\ &quot; m&quot;"/>
    <numFmt numFmtId="165" formatCode="0&quot;h&quot;"/>
    <numFmt numFmtId="166" formatCode="&quot;$&quot;0.00"/>
    <numFmt numFmtId="167" formatCode="[$-409]h:mm\ AM/PM;@"/>
    <numFmt numFmtId="168" formatCode="0&quot; m&quot;"/>
    <numFmt numFmtId="169" formatCode="0.0"/>
    <numFmt numFmtId="172" formatCode="0.000\ &quot; m&quot;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165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0" fontId="2" fillId="3" borderId="1" xfId="2" applyAlignment="1">
      <alignment wrapText="1"/>
    </xf>
    <xf numFmtId="0" fontId="1" fillId="2" borderId="0" xfId="1" applyAlignment="1">
      <alignment wrapText="1"/>
    </xf>
    <xf numFmtId="16" fontId="2" fillId="3" borderId="1" xfId="2" applyNumberFormat="1" applyAlignment="1">
      <alignment wrapText="1"/>
    </xf>
    <xf numFmtId="0" fontId="2" fillId="3" borderId="4" xfId="2" applyBorder="1" applyAlignment="1">
      <alignment wrapText="1"/>
    </xf>
    <xf numFmtId="0" fontId="2" fillId="3" borderId="5" xfId="2" applyBorder="1" applyAlignment="1">
      <alignment wrapText="1"/>
    </xf>
    <xf numFmtId="165" fontId="4" fillId="0" borderId="0" xfId="0" applyNumberFormat="1" applyFont="1" applyBorder="1" applyAlignment="1">
      <alignment horizontal="center" wrapText="1"/>
    </xf>
    <xf numFmtId="167" fontId="0" fillId="0" borderId="0" xfId="0" applyNumberFormat="1" applyAlignment="1">
      <alignment wrapText="1"/>
    </xf>
    <xf numFmtId="167" fontId="3" fillId="0" borderId="0" xfId="0" applyNumberFormat="1" applyFont="1" applyAlignment="1">
      <alignment wrapText="1"/>
    </xf>
    <xf numFmtId="167" fontId="1" fillId="2" borderId="0" xfId="1" applyNumberFormat="1" applyAlignment="1">
      <alignment wrapText="1"/>
    </xf>
    <xf numFmtId="0" fontId="2" fillId="3" borderId="1" xfId="2" applyNumberFormat="1" applyAlignment="1">
      <alignment wrapText="1"/>
    </xf>
    <xf numFmtId="0" fontId="2" fillId="3" borderId="4" xfId="2" applyNumberFormat="1" applyBorder="1" applyAlignment="1">
      <alignment wrapText="1"/>
    </xf>
    <xf numFmtId="0" fontId="4" fillId="0" borderId="0" xfId="0" applyNumberFormat="1" applyFont="1" applyBorder="1" applyAlignment="1">
      <alignment horizontal="center" wrapText="1"/>
    </xf>
    <xf numFmtId="0" fontId="2" fillId="3" borderId="5" xfId="2" applyNumberFormat="1" applyBorder="1" applyAlignment="1">
      <alignment wrapText="1"/>
    </xf>
    <xf numFmtId="164" fontId="1" fillId="2" borderId="6" xfId="1" applyNumberFormat="1" applyBorder="1" applyAlignment="1">
      <alignment wrapText="1"/>
    </xf>
    <xf numFmtId="0" fontId="1" fillId="2" borderId="7" xfId="1" applyBorder="1" applyAlignment="1">
      <alignment wrapText="1"/>
    </xf>
    <xf numFmtId="165" fontId="1" fillId="2" borderId="7" xfId="1" applyNumberFormat="1" applyBorder="1" applyAlignment="1">
      <alignment wrapText="1"/>
    </xf>
    <xf numFmtId="166" fontId="1" fillId="2" borderId="8" xfId="1" applyNumberFormat="1" applyBorder="1" applyAlignment="1">
      <alignment wrapText="1"/>
    </xf>
    <xf numFmtId="0" fontId="1" fillId="2" borderId="8" xfId="1" applyBorder="1" applyAlignment="1">
      <alignment wrapText="1"/>
    </xf>
    <xf numFmtId="164" fontId="1" fillId="2" borderId="8" xfId="1" applyNumberFormat="1" applyBorder="1" applyAlignment="1">
      <alignment wrapText="1"/>
    </xf>
    <xf numFmtId="15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8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165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  <xf numFmtId="169" fontId="0" fillId="0" borderId="0" xfId="0" applyNumberFormat="1" applyAlignment="1">
      <alignment wrapText="1"/>
    </xf>
    <xf numFmtId="165" fontId="5" fillId="5" borderId="0" xfId="4" applyNumberFormat="1" applyAlignment="1">
      <alignment wrapText="1"/>
    </xf>
    <xf numFmtId="164" fontId="5" fillId="5" borderId="0" xfId="4" applyNumberFormat="1" applyAlignment="1">
      <alignment wrapText="1"/>
    </xf>
    <xf numFmtId="168" fontId="5" fillId="4" borderId="0" xfId="3" applyNumberFormat="1" applyAlignment="1">
      <alignment wrapText="1"/>
    </xf>
    <xf numFmtId="18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165" fontId="4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72" fontId="0" fillId="0" borderId="0" xfId="0" applyNumberFormat="1" applyAlignment="1">
      <alignment wrapText="1"/>
    </xf>
  </cellXfs>
  <cellStyles count="5">
    <cellStyle name="40% - Accent5" xfId="3" builtinId="47"/>
    <cellStyle name="60% - Accent5" xfId="4" builtinId="48"/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4BCE-BEAF-4B71-919F-0CAAC8D672FA}">
  <dimension ref="A5:Z497"/>
  <sheetViews>
    <sheetView tabSelected="1" topLeftCell="A299" zoomScale="85" zoomScaleNormal="85" workbookViewId="0">
      <selection activeCell="D322" sqref="D322"/>
    </sheetView>
  </sheetViews>
  <sheetFormatPr defaultRowHeight="15" x14ac:dyDescent="0.25"/>
  <cols>
    <col min="1" max="2" width="9.140625" style="1"/>
    <col min="3" max="3" width="15.28515625" style="1" customWidth="1"/>
    <col min="4" max="4" width="13.42578125" style="13" customWidth="1"/>
    <col min="5" max="5" width="13" style="13" customWidth="1"/>
    <col min="6" max="6" width="12.28515625" style="16" customWidth="1"/>
    <col min="7" max="7" width="9.140625" style="7"/>
    <col min="8" max="8" width="9.140625" style="2"/>
    <col min="9" max="9" width="9.140625" style="3"/>
    <col min="10" max="10" width="9.140625" style="1"/>
    <col min="11" max="11" width="9.140625" style="2"/>
    <col min="12" max="13" width="9.140625" style="1"/>
    <col min="14" max="15" width="12.85546875" style="1" customWidth="1"/>
    <col min="16" max="16" width="9.140625" style="1"/>
    <col min="17" max="17" width="9.140625" style="1" customWidth="1"/>
    <col min="18" max="18" width="12" style="1" customWidth="1"/>
    <col min="19" max="19" width="15.5703125" style="1" customWidth="1"/>
    <col min="20" max="23" width="9.140625" style="1"/>
    <col min="24" max="25" width="13.85546875" style="1" bestFit="1" customWidth="1"/>
    <col min="26" max="16384" width="9.140625" style="1"/>
  </cols>
  <sheetData>
    <row r="5" spans="4:20" ht="30" x14ac:dyDescent="0.25">
      <c r="F5" s="16" t="s">
        <v>1</v>
      </c>
    </row>
    <row r="13" spans="4:20" x14ac:dyDescent="0.25">
      <c r="F13" s="17"/>
      <c r="G13" s="10"/>
    </row>
    <row r="14" spans="4:20" ht="19.5" customHeight="1" x14ac:dyDescent="0.35">
      <c r="F14" s="39" t="s">
        <v>22</v>
      </c>
      <c r="G14" s="39"/>
      <c r="H14" s="39"/>
      <c r="I14" s="39"/>
      <c r="J14" s="39"/>
    </row>
    <row r="15" spans="4:20" ht="19.5" customHeight="1" x14ac:dyDescent="0.35">
      <c r="D15" s="1"/>
      <c r="F15" s="13"/>
      <c r="G15" s="18"/>
      <c r="H15" s="12"/>
      <c r="I15" s="12"/>
      <c r="J15" s="12"/>
      <c r="K15" s="12"/>
      <c r="L15" s="2"/>
    </row>
    <row r="16" spans="4:20" ht="30" x14ac:dyDescent="0.25">
      <c r="F16" s="19" t="s">
        <v>7</v>
      </c>
      <c r="G16" s="11"/>
      <c r="N16" s="20" t="s">
        <v>4</v>
      </c>
      <c r="O16" s="20">
        <f>SUM(F19:F42)</f>
        <v>145.9999999999998</v>
      </c>
      <c r="P16" s="24"/>
      <c r="Q16" s="22">
        <f>QUOTIENT(O16,60)</f>
        <v>2</v>
      </c>
      <c r="R16" s="25">
        <f>MOD(O16,60)</f>
        <v>25.999999999999801</v>
      </c>
      <c r="S16" s="21"/>
      <c r="T16" s="23">
        <f>O16/60*13</f>
        <v>31.63333333333329</v>
      </c>
    </row>
    <row r="18" spans="5:12" x14ac:dyDescent="0.25">
      <c r="F18" s="16" t="s">
        <v>2</v>
      </c>
      <c r="G18" s="9">
        <v>43641</v>
      </c>
      <c r="H18" s="2" t="s">
        <v>8</v>
      </c>
      <c r="I18" s="3">
        <v>193</v>
      </c>
    </row>
    <row r="19" spans="5:12" x14ac:dyDescent="0.25">
      <c r="G19" s="9"/>
    </row>
    <row r="20" spans="5:12" x14ac:dyDescent="0.25">
      <c r="F20" s="16" t="s">
        <v>3</v>
      </c>
      <c r="G20" s="9">
        <v>43642</v>
      </c>
      <c r="H20" s="2" t="s">
        <v>8</v>
      </c>
      <c r="I20" s="3">
        <v>306</v>
      </c>
    </row>
    <row r="21" spans="5:12" x14ac:dyDescent="0.25">
      <c r="G21" s="9"/>
    </row>
    <row r="22" spans="5:12" x14ac:dyDescent="0.25">
      <c r="E22" s="14" t="s">
        <v>5</v>
      </c>
      <c r="G22" s="9"/>
    </row>
    <row r="23" spans="5:12" x14ac:dyDescent="0.25">
      <c r="F23" s="16" t="s">
        <v>2</v>
      </c>
      <c r="G23" s="9">
        <v>43648</v>
      </c>
      <c r="H23" s="2" t="s">
        <v>8</v>
      </c>
      <c r="I23" s="3">
        <v>157</v>
      </c>
    </row>
    <row r="24" spans="5:12" x14ac:dyDescent="0.25">
      <c r="G24" s="9"/>
    </row>
    <row r="25" spans="5:12" x14ac:dyDescent="0.25">
      <c r="E25" s="14" t="s">
        <v>5</v>
      </c>
    </row>
    <row r="26" spans="5:12" x14ac:dyDescent="0.25">
      <c r="F26" s="16" t="s">
        <v>0</v>
      </c>
      <c r="G26" s="9">
        <v>43650</v>
      </c>
      <c r="H26" s="2" t="s">
        <v>8</v>
      </c>
      <c r="I26" s="1">
        <f>SUM(F27:F33)</f>
        <v>0</v>
      </c>
      <c r="K26" s="2">
        <f>(QUOTIENT(I26,60))</f>
        <v>0</v>
      </c>
      <c r="L26" s="3">
        <f>MOD(I26,60)</f>
        <v>0</v>
      </c>
    </row>
    <row r="33" spans="2:13" x14ac:dyDescent="0.25">
      <c r="D33" s="13" t="s">
        <v>9</v>
      </c>
      <c r="E33" s="13" t="s">
        <v>10</v>
      </c>
    </row>
    <row r="34" spans="2:13" x14ac:dyDescent="0.25">
      <c r="D34" s="16" t="s">
        <v>6</v>
      </c>
      <c r="E34" s="9">
        <v>43651</v>
      </c>
      <c r="F34" s="16" t="s">
        <v>6</v>
      </c>
      <c r="G34" s="9">
        <v>43651</v>
      </c>
    </row>
    <row r="35" spans="2:13" ht="30" x14ac:dyDescent="0.25">
      <c r="E35" s="13" t="s">
        <v>11</v>
      </c>
      <c r="G35" s="9"/>
    </row>
    <row r="36" spans="2:13" x14ac:dyDescent="0.25">
      <c r="B36" s="1" t="s">
        <v>12</v>
      </c>
      <c r="C36" s="26">
        <v>43653</v>
      </c>
      <c r="F36" s="16">
        <f>(E36-D36)*24*60</f>
        <v>0</v>
      </c>
      <c r="G36" s="1" t="s">
        <v>12</v>
      </c>
      <c r="H36" s="2" t="s">
        <v>8</v>
      </c>
      <c r="I36" s="28">
        <f>SUM(F35:F45)</f>
        <v>216.99999999999969</v>
      </c>
      <c r="K36" s="2">
        <f>(QUOTIENT(I36,60))</f>
        <v>3</v>
      </c>
      <c r="L36" s="3">
        <f>MOD(I36,60)</f>
        <v>36.999999999999687</v>
      </c>
    </row>
    <row r="37" spans="2:13" x14ac:dyDescent="0.25">
      <c r="C37" s="26"/>
      <c r="G37" s="1"/>
      <c r="I37" s="28"/>
      <c r="L37" s="3"/>
    </row>
    <row r="38" spans="2:13" x14ac:dyDescent="0.25">
      <c r="D38" s="13">
        <v>0.48333333333333334</v>
      </c>
      <c r="E38" s="13">
        <v>0.49652777777777773</v>
      </c>
      <c r="F38" s="16">
        <f t="shared" ref="F38:F39" si="0">(E38-D38)*24*60</f>
        <v>18.999999999999932</v>
      </c>
      <c r="I38" s="27"/>
    </row>
    <row r="39" spans="2:13" x14ac:dyDescent="0.25">
      <c r="C39" s="26"/>
      <c r="D39" s="13">
        <v>0.51388888888888895</v>
      </c>
      <c r="E39" s="13">
        <v>0.54027777777777775</v>
      </c>
      <c r="F39" s="16">
        <f t="shared" si="0"/>
        <v>37.999999999999865</v>
      </c>
      <c r="I39" s="27"/>
    </row>
    <row r="40" spans="2:13" x14ac:dyDescent="0.25">
      <c r="D40" s="13">
        <v>0.5444444444444444</v>
      </c>
      <c r="E40" s="13">
        <v>0.55833333333333335</v>
      </c>
      <c r="F40" s="16">
        <f>(E40-D40)*24*60</f>
        <v>20.000000000000089</v>
      </c>
    </row>
    <row r="41" spans="2:13" x14ac:dyDescent="0.25">
      <c r="D41" s="13">
        <v>0.56180555555555556</v>
      </c>
      <c r="E41" s="13">
        <v>0.58402777777777781</v>
      </c>
      <c r="F41" s="16">
        <f>(E41-D41)*24*60</f>
        <v>32.000000000000043</v>
      </c>
    </row>
    <row r="42" spans="2:13" x14ac:dyDescent="0.25">
      <c r="D42" s="13">
        <v>0.64930555555555558</v>
      </c>
      <c r="E42" s="13">
        <v>0.67499999999999993</v>
      </c>
      <c r="F42" s="16">
        <f>(E42-D42)*24*60</f>
        <v>36.999999999999872</v>
      </c>
      <c r="H42" s="5"/>
      <c r="I42" s="6"/>
      <c r="J42" s="4"/>
      <c r="K42" s="5"/>
      <c r="L42" s="4"/>
      <c r="M42" s="4"/>
    </row>
    <row r="43" spans="2:13" s="8" customFormat="1" x14ac:dyDescent="0.25">
      <c r="D43" s="15">
        <v>0.68263888888888891</v>
      </c>
      <c r="E43" s="15">
        <v>0.71458333333333324</v>
      </c>
      <c r="F43" s="16">
        <f t="shared" ref="F43:F106" si="1">(E43-D43)*24*60</f>
        <v>45.999999999999837</v>
      </c>
      <c r="G43" s="7"/>
    </row>
    <row r="44" spans="2:13" x14ac:dyDescent="0.25">
      <c r="D44" s="13">
        <v>0.71736111111111101</v>
      </c>
      <c r="E44" s="13">
        <v>0.72986111111111107</v>
      </c>
      <c r="F44" s="16">
        <f>(E44-D44)*24*60</f>
        <v>18.000000000000096</v>
      </c>
    </row>
    <row r="45" spans="2:13" x14ac:dyDescent="0.25">
      <c r="D45" s="13">
        <v>0.7368055555555556</v>
      </c>
      <c r="E45" s="13">
        <v>0.7416666666666667</v>
      </c>
      <c r="F45" s="16">
        <f>(E45-D45)*24*60</f>
        <v>6.9999999999999751</v>
      </c>
    </row>
    <row r="46" spans="2:13" x14ac:dyDescent="0.25">
      <c r="F46" s="16">
        <f>(E46-D46)*24*60</f>
        <v>0</v>
      </c>
    </row>
    <row r="47" spans="2:13" x14ac:dyDescent="0.25">
      <c r="B47" s="1" t="s">
        <v>12</v>
      </c>
      <c r="C47" s="26">
        <v>43800</v>
      </c>
      <c r="D47" s="13">
        <v>0.40208333333333335</v>
      </c>
      <c r="E47" s="13">
        <v>0.42708333333333331</v>
      </c>
      <c r="F47" s="16">
        <f>(E47-D47)*24*60</f>
        <v>35.99999999999995</v>
      </c>
    </row>
    <row r="48" spans="2:13" x14ac:dyDescent="0.25">
      <c r="D48" s="13">
        <v>0.43194444444444446</v>
      </c>
      <c r="E48" s="13">
        <v>0.47222222222222227</v>
      </c>
      <c r="F48" s="16">
        <f t="shared" si="1"/>
        <v>58.000000000000036</v>
      </c>
    </row>
    <row r="49" spans="2:12" x14ac:dyDescent="0.25">
      <c r="D49" s="13">
        <v>0.47916666666666669</v>
      </c>
      <c r="E49" s="13">
        <v>0.50694444444444442</v>
      </c>
      <c r="F49" s="16">
        <f t="shared" si="1"/>
        <v>39.999999999999936</v>
      </c>
    </row>
    <row r="50" spans="2:12" x14ac:dyDescent="0.25">
      <c r="D50" s="13">
        <v>0.51527777777777783</v>
      </c>
      <c r="E50" s="13">
        <v>0.53611111111111109</v>
      </c>
      <c r="F50" s="16">
        <f t="shared" si="1"/>
        <v>29.999999999999893</v>
      </c>
    </row>
    <row r="51" spans="2:12" x14ac:dyDescent="0.25">
      <c r="D51" s="13">
        <v>0.76180555555555562</v>
      </c>
      <c r="E51" s="13">
        <v>0.76874999999999993</v>
      </c>
      <c r="F51" s="16">
        <f t="shared" si="1"/>
        <v>9.9999999999998046</v>
      </c>
      <c r="H51" s="2" t="s">
        <v>8</v>
      </c>
      <c r="I51" s="28">
        <f>SUM(F47:F51)</f>
        <v>173.9999999999996</v>
      </c>
      <c r="K51" s="2">
        <f>(QUOTIENT(I51,60))</f>
        <v>2</v>
      </c>
      <c r="L51" s="3">
        <f>MOD(I51,60)</f>
        <v>53.999999999999602</v>
      </c>
    </row>
    <row r="52" spans="2:12" x14ac:dyDescent="0.25">
      <c r="F52" s="16">
        <f t="shared" si="1"/>
        <v>0</v>
      </c>
    </row>
    <row r="53" spans="2:12" x14ac:dyDescent="0.25">
      <c r="B53" s="1" t="s">
        <v>13</v>
      </c>
      <c r="C53" s="26">
        <v>43801</v>
      </c>
      <c r="D53" s="13">
        <v>0.36458333333333331</v>
      </c>
      <c r="E53" s="13">
        <v>0.38680555555555557</v>
      </c>
      <c r="F53" s="16">
        <f t="shared" si="1"/>
        <v>32.000000000000043</v>
      </c>
    </row>
    <row r="54" spans="2:12" x14ac:dyDescent="0.25">
      <c r="D54" s="13">
        <v>0.39305555555555555</v>
      </c>
      <c r="E54" s="13">
        <v>0.41666666666666669</v>
      </c>
      <c r="F54" s="16">
        <f t="shared" si="1"/>
        <v>34.000000000000043</v>
      </c>
    </row>
    <row r="55" spans="2:12" x14ac:dyDescent="0.25">
      <c r="D55" s="13">
        <v>0.4236111111111111</v>
      </c>
      <c r="E55" s="13">
        <v>0.43888888888888888</v>
      </c>
      <c r="F55" s="16">
        <f t="shared" si="1"/>
        <v>22</v>
      </c>
      <c r="H55" s="2" t="s">
        <v>8</v>
      </c>
      <c r="I55" s="28">
        <f>SUM(F53:F57)</f>
        <v>153.00000000000017</v>
      </c>
      <c r="K55" s="2">
        <f>(QUOTIENT(I55,60))</f>
        <v>2</v>
      </c>
      <c r="L55" s="3">
        <f>MOD(I55,60)</f>
        <v>33.000000000000171</v>
      </c>
    </row>
    <row r="56" spans="2:12" x14ac:dyDescent="0.25">
      <c r="D56" s="13">
        <v>0.51944444444444449</v>
      </c>
      <c r="E56" s="13">
        <v>0.53680555555555554</v>
      </c>
      <c r="F56" s="16">
        <f t="shared" si="1"/>
        <v>24.999999999999911</v>
      </c>
    </row>
    <row r="57" spans="2:12" x14ac:dyDescent="0.25">
      <c r="D57" s="13">
        <v>0.83124999999999993</v>
      </c>
      <c r="E57" s="13">
        <v>0.85902777777777783</v>
      </c>
      <c r="F57" s="16">
        <f t="shared" si="1"/>
        <v>40.000000000000178</v>
      </c>
    </row>
    <row r="58" spans="2:12" x14ac:dyDescent="0.25">
      <c r="F58" s="16">
        <f t="shared" si="1"/>
        <v>0</v>
      </c>
    </row>
    <row r="59" spans="2:12" x14ac:dyDescent="0.25">
      <c r="B59" s="1" t="s">
        <v>2</v>
      </c>
      <c r="C59" s="29">
        <v>43802</v>
      </c>
      <c r="D59" s="13">
        <v>0.50138888888888888</v>
      </c>
      <c r="E59" s="13">
        <v>0.52152777777777781</v>
      </c>
      <c r="F59" s="16">
        <f t="shared" si="1"/>
        <v>29.000000000000057</v>
      </c>
      <c r="H59" s="2" t="s">
        <v>8</v>
      </c>
      <c r="I59" s="28">
        <f>SUM(F59:F65)</f>
        <v>200.00000000000026</v>
      </c>
      <c r="K59" s="2">
        <f>(QUOTIENT(I59,60))</f>
        <v>3</v>
      </c>
      <c r="L59" s="3">
        <f>MOD(I59,60)</f>
        <v>20.000000000000256</v>
      </c>
    </row>
    <row r="60" spans="2:12" x14ac:dyDescent="0.25">
      <c r="D60" s="13">
        <v>0.67569444444444438</v>
      </c>
      <c r="E60" s="13">
        <v>0.70763888888888893</v>
      </c>
      <c r="F60" s="16">
        <f t="shared" si="1"/>
        <v>46.000000000000156</v>
      </c>
    </row>
    <row r="61" spans="2:12" x14ac:dyDescent="0.25">
      <c r="D61" s="13">
        <v>0.7104166666666667</v>
      </c>
      <c r="E61" s="13">
        <v>0.73125000000000007</v>
      </c>
      <c r="F61" s="16">
        <f t="shared" si="1"/>
        <v>30.000000000000053</v>
      </c>
    </row>
    <row r="62" spans="2:12" x14ac:dyDescent="0.25">
      <c r="D62" s="13">
        <v>0.73958333333333337</v>
      </c>
      <c r="E62" s="13">
        <v>0.7597222222222223</v>
      </c>
      <c r="F62" s="16">
        <f t="shared" si="1"/>
        <v>29.000000000000057</v>
      </c>
    </row>
    <row r="63" spans="2:12" x14ac:dyDescent="0.25">
      <c r="D63" s="13">
        <v>0.76597222222222217</v>
      </c>
      <c r="E63" s="13">
        <v>0.77430555555555547</v>
      </c>
      <c r="F63" s="16">
        <f t="shared" si="1"/>
        <v>11.999999999999957</v>
      </c>
    </row>
    <row r="64" spans="2:12" x14ac:dyDescent="0.25">
      <c r="D64" s="13">
        <v>0.77569444444444446</v>
      </c>
      <c r="E64" s="13">
        <v>0.7909722222222223</v>
      </c>
      <c r="F64" s="16">
        <f t="shared" si="1"/>
        <v>22.000000000000082</v>
      </c>
    </row>
    <row r="65" spans="2:15" x14ac:dyDescent="0.25">
      <c r="D65" s="13">
        <v>0.80347222222222225</v>
      </c>
      <c r="E65" s="13">
        <v>0.8256944444444444</v>
      </c>
      <c r="F65" s="16">
        <f t="shared" si="1"/>
        <v>31.999999999999886</v>
      </c>
    </row>
    <row r="66" spans="2:15" x14ac:dyDescent="0.25">
      <c r="F66" s="16">
        <f t="shared" si="1"/>
        <v>0</v>
      </c>
    </row>
    <row r="67" spans="2:15" x14ac:dyDescent="0.25">
      <c r="B67" s="1" t="s">
        <v>14</v>
      </c>
      <c r="C67" s="29">
        <v>43803</v>
      </c>
      <c r="D67" s="13">
        <v>0.44166666666666665</v>
      </c>
      <c r="E67" s="13">
        <v>0.50277777777777777</v>
      </c>
      <c r="F67" s="16">
        <f t="shared" si="1"/>
        <v>88</v>
      </c>
      <c r="H67" s="2" t="s">
        <v>8</v>
      </c>
      <c r="I67" s="28">
        <f>SUM(F67:F72)</f>
        <v>332.99999999999989</v>
      </c>
      <c r="K67" s="2">
        <f>(QUOTIENT(I67,60))</f>
        <v>5</v>
      </c>
      <c r="L67" s="3">
        <f>MOD(I67,60)</f>
        <v>32.999999999999886</v>
      </c>
    </row>
    <row r="68" spans="2:15" x14ac:dyDescent="0.25">
      <c r="D68" s="13">
        <v>0.65486111111111112</v>
      </c>
      <c r="E68" s="13">
        <v>0.69027777777777777</v>
      </c>
      <c r="F68" s="16">
        <f t="shared" si="1"/>
        <v>50.999999999999979</v>
      </c>
    </row>
    <row r="69" spans="2:15" x14ac:dyDescent="0.25">
      <c r="C69" s="1" t="s">
        <v>15</v>
      </c>
      <c r="D69" s="13">
        <v>0.69027777777777777</v>
      </c>
      <c r="E69" s="13">
        <v>0.74375000000000002</v>
      </c>
      <c r="F69" s="16">
        <f t="shared" si="1"/>
        <v>77.000000000000043</v>
      </c>
    </row>
    <row r="70" spans="2:15" x14ac:dyDescent="0.25">
      <c r="D70" s="13">
        <v>0.76527777777777783</v>
      </c>
      <c r="E70" s="13">
        <v>0.79722222222222217</v>
      </c>
      <c r="F70" s="16">
        <f t="shared" si="1"/>
        <v>45.999999999999837</v>
      </c>
    </row>
    <row r="71" spans="2:15" x14ac:dyDescent="0.25">
      <c r="D71" s="13">
        <v>0.79861111111111116</v>
      </c>
      <c r="E71" s="13">
        <v>0.81736111111111109</v>
      </c>
      <c r="F71" s="16">
        <f t="shared" si="1"/>
        <v>26.999999999999904</v>
      </c>
    </row>
    <row r="72" spans="2:15" x14ac:dyDescent="0.25">
      <c r="D72" s="13">
        <v>0.82291666666666663</v>
      </c>
      <c r="E72" s="13">
        <v>0.8534722222222223</v>
      </c>
      <c r="F72" s="16">
        <f t="shared" si="1"/>
        <v>44.000000000000163</v>
      </c>
    </row>
    <row r="74" spans="2:15" x14ac:dyDescent="0.25">
      <c r="B74" s="1" t="s">
        <v>17</v>
      </c>
      <c r="C74" s="29">
        <v>43803</v>
      </c>
      <c r="F74" s="16">
        <f t="shared" si="1"/>
        <v>0</v>
      </c>
    </row>
    <row r="75" spans="2:15" x14ac:dyDescent="0.25">
      <c r="C75" s="1" t="s">
        <v>16</v>
      </c>
      <c r="D75" s="13">
        <v>0.40347222222222223</v>
      </c>
      <c r="E75" s="13">
        <v>0.4375</v>
      </c>
      <c r="F75" s="16">
        <f t="shared" si="1"/>
        <v>48.999999999999986</v>
      </c>
      <c r="H75" s="2" t="s">
        <v>8</v>
      </c>
      <c r="I75" s="28">
        <f>SUM(F75:F80)</f>
        <v>268.0000000000004</v>
      </c>
      <c r="K75" s="2">
        <f>(QUOTIENT(I75,60))</f>
        <v>4</v>
      </c>
      <c r="L75" s="3">
        <f>MOD(I75,60)</f>
        <v>28.000000000000398</v>
      </c>
      <c r="N75" s="1" t="s">
        <v>17</v>
      </c>
      <c r="O75" s="29">
        <v>43803</v>
      </c>
    </row>
    <row r="76" spans="2:15" x14ac:dyDescent="0.25">
      <c r="C76" s="1" t="s">
        <v>15</v>
      </c>
      <c r="D76" s="13">
        <v>0.4375</v>
      </c>
      <c r="E76" s="13">
        <v>0.49652777777777773</v>
      </c>
      <c r="F76" s="16">
        <f t="shared" si="1"/>
        <v>84.999999999999943</v>
      </c>
    </row>
    <row r="77" spans="2:15" x14ac:dyDescent="0.25">
      <c r="C77" s="1" t="s">
        <v>16</v>
      </c>
      <c r="D77" s="13">
        <v>0.49791666666666662</v>
      </c>
      <c r="E77" s="13">
        <v>0.54097222222222219</v>
      </c>
      <c r="F77" s="16">
        <f t="shared" si="1"/>
        <v>62.000000000000021</v>
      </c>
    </row>
    <row r="78" spans="2:15" x14ac:dyDescent="0.25">
      <c r="D78" s="13">
        <v>0.76388888888888884</v>
      </c>
      <c r="E78" s="13">
        <v>0.78263888888888899</v>
      </c>
      <c r="F78" s="16">
        <f t="shared" si="1"/>
        <v>27.000000000000224</v>
      </c>
    </row>
    <row r="79" spans="2:15" x14ac:dyDescent="0.25">
      <c r="D79" s="13">
        <v>0.78888888888888886</v>
      </c>
      <c r="E79" s="13">
        <v>0.80625000000000002</v>
      </c>
      <c r="F79" s="16">
        <f t="shared" si="1"/>
        <v>25.000000000000071</v>
      </c>
    </row>
    <row r="80" spans="2:15" x14ac:dyDescent="0.25">
      <c r="D80" s="13">
        <v>0.81319444444444444</v>
      </c>
      <c r="E80" s="13">
        <v>0.82708333333333339</v>
      </c>
      <c r="F80" s="16">
        <f t="shared" si="1"/>
        <v>20.000000000000089</v>
      </c>
    </row>
    <row r="82" spans="2:15" x14ac:dyDescent="0.25">
      <c r="B82" s="1" t="s">
        <v>18</v>
      </c>
      <c r="C82" s="29">
        <v>43805</v>
      </c>
      <c r="D82" s="13">
        <v>0.48402777777777778</v>
      </c>
      <c r="E82" s="13">
        <v>0.5180555555555556</v>
      </c>
      <c r="F82" s="16">
        <f t="shared" si="1"/>
        <v>49.000000000000064</v>
      </c>
      <c r="H82" s="2" t="s">
        <v>8</v>
      </c>
      <c r="I82" s="28">
        <f>SUM(F82:F85)</f>
        <v>115.00000000000016</v>
      </c>
      <c r="K82" s="30">
        <f>(QUOTIENT(I82,60))</f>
        <v>1</v>
      </c>
      <c r="L82" s="31">
        <f>MOD(I82,60)</f>
        <v>55.000000000000156</v>
      </c>
      <c r="N82" s="1" t="s">
        <v>18</v>
      </c>
      <c r="O82" s="29">
        <v>43805</v>
      </c>
    </row>
    <row r="83" spans="2:15" x14ac:dyDescent="0.25">
      <c r="D83" s="13">
        <v>0.53125</v>
      </c>
      <c r="E83" s="13">
        <v>0.54722222222222217</v>
      </c>
      <c r="F83" s="16">
        <f t="shared" si="1"/>
        <v>22.999999999999918</v>
      </c>
    </row>
    <row r="84" spans="2:15" x14ac:dyDescent="0.25">
      <c r="D84" s="13">
        <v>0.90208333333333324</v>
      </c>
      <c r="E84" s="13">
        <v>0.93194444444444446</v>
      </c>
      <c r="F84" s="16">
        <f t="shared" si="1"/>
        <v>43.000000000000171</v>
      </c>
    </row>
    <row r="85" spans="2:15" x14ac:dyDescent="0.25">
      <c r="F85" s="16">
        <f>(E85-D85)*24*60</f>
        <v>0</v>
      </c>
    </row>
    <row r="86" spans="2:15" x14ac:dyDescent="0.25">
      <c r="B86" s="1" t="s">
        <v>19</v>
      </c>
      <c r="C86" s="29">
        <v>43806</v>
      </c>
      <c r="D86" s="13">
        <v>0.4861111111111111</v>
      </c>
      <c r="E86" s="13">
        <v>0.51250000000000007</v>
      </c>
      <c r="F86" s="16">
        <f>(E86-D86)*24*60</f>
        <v>38.000000000000107</v>
      </c>
      <c r="H86" s="2" t="s">
        <v>8</v>
      </c>
      <c r="I86" s="28">
        <f>SUM(F86:F88)</f>
        <v>98.999999999999886</v>
      </c>
      <c r="K86" s="30">
        <f>(QUOTIENT(I86,60))</f>
        <v>1</v>
      </c>
      <c r="L86" s="31">
        <f>MOD(I86,60)</f>
        <v>38.999999999999886</v>
      </c>
      <c r="O86" s="29"/>
    </row>
    <row r="87" spans="2:15" x14ac:dyDescent="0.25">
      <c r="D87" s="13">
        <v>0.5541666666666667</v>
      </c>
      <c r="E87" s="13">
        <v>0.57986111111111105</v>
      </c>
      <c r="F87" s="16">
        <f t="shared" si="1"/>
        <v>36.999999999999872</v>
      </c>
    </row>
    <row r="88" spans="2:15" x14ac:dyDescent="0.25">
      <c r="D88" s="13">
        <v>0.70833333333333337</v>
      </c>
      <c r="E88" s="13">
        <v>0.72499999999999998</v>
      </c>
      <c r="F88" s="16">
        <f t="shared" si="1"/>
        <v>23.999999999999915</v>
      </c>
    </row>
    <row r="89" spans="2:15" x14ac:dyDescent="0.25">
      <c r="F89" s="16">
        <f t="shared" si="1"/>
        <v>0</v>
      </c>
    </row>
    <row r="90" spans="2:15" x14ac:dyDescent="0.25">
      <c r="B90" s="1" t="s">
        <v>20</v>
      </c>
      <c r="C90" s="29">
        <v>43807</v>
      </c>
      <c r="F90" s="16">
        <f t="shared" si="1"/>
        <v>0</v>
      </c>
      <c r="H90" s="2" t="s">
        <v>8</v>
      </c>
      <c r="I90" s="28">
        <f>SUM(F90)</f>
        <v>0</v>
      </c>
      <c r="K90" s="30">
        <f>(QUOTIENT(I90,60))</f>
        <v>0</v>
      </c>
      <c r="L90" s="31">
        <f>MOD(I90,60)</f>
        <v>0</v>
      </c>
      <c r="O90" s="29"/>
    </row>
    <row r="92" spans="2:15" x14ac:dyDescent="0.25">
      <c r="B92" s="1" t="s">
        <v>21</v>
      </c>
      <c r="C92" s="29">
        <v>43808</v>
      </c>
      <c r="D92" s="13">
        <v>0.4291666666666667</v>
      </c>
      <c r="E92" s="13">
        <v>0.45347222222222222</v>
      </c>
      <c r="F92" s="16">
        <f t="shared" si="1"/>
        <v>34.999999999999957</v>
      </c>
      <c r="H92" s="2" t="s">
        <v>8</v>
      </c>
      <c r="I92" s="28">
        <f>SUM(F92)</f>
        <v>34.999999999999957</v>
      </c>
      <c r="K92" s="30">
        <f>(QUOTIENT(I92,60))</f>
        <v>0</v>
      </c>
      <c r="L92" s="31">
        <f>MOD(I92,60)</f>
        <v>34.999999999999957</v>
      </c>
      <c r="O92" s="29"/>
    </row>
    <row r="93" spans="2:15" x14ac:dyDescent="0.25">
      <c r="F93" s="16">
        <f t="shared" si="1"/>
        <v>0</v>
      </c>
    </row>
    <row r="94" spans="2:15" x14ac:dyDescent="0.25">
      <c r="B94" s="1" t="s">
        <v>23</v>
      </c>
      <c r="C94" s="29">
        <v>43809</v>
      </c>
      <c r="D94" s="13">
        <v>0.36874999999999997</v>
      </c>
      <c r="E94" s="13">
        <v>0.3923611111111111</v>
      </c>
      <c r="F94" s="16">
        <f t="shared" si="1"/>
        <v>34.000000000000043</v>
      </c>
      <c r="H94" s="2" t="s">
        <v>8</v>
      </c>
      <c r="I94" s="28">
        <f>SUM(F94:F102)</f>
        <v>235.00000000000028</v>
      </c>
      <c r="K94" s="30">
        <f>(QUOTIENT(I94,60))</f>
        <v>3</v>
      </c>
      <c r="L94" s="31">
        <f>MOD(I94,60)</f>
        <v>55.000000000000284</v>
      </c>
      <c r="O94" s="29"/>
    </row>
    <row r="95" spans="2:15" x14ac:dyDescent="0.25">
      <c r="D95" s="13">
        <v>0.59583333333333333</v>
      </c>
      <c r="E95" s="13">
        <v>0.61944444444444446</v>
      </c>
      <c r="F95" s="16">
        <f t="shared" si="1"/>
        <v>34.000000000000043</v>
      </c>
    </row>
    <row r="96" spans="2:15" x14ac:dyDescent="0.25">
      <c r="D96" s="13">
        <v>0.62708333333333333</v>
      </c>
      <c r="E96" s="13">
        <v>0.64722222222222225</v>
      </c>
      <c r="F96" s="16">
        <f t="shared" si="1"/>
        <v>29.000000000000057</v>
      </c>
    </row>
    <row r="97" spans="2:15" x14ac:dyDescent="0.25">
      <c r="D97" s="13">
        <v>0.66041666666666665</v>
      </c>
      <c r="E97" s="13">
        <v>0.66736111111111107</v>
      </c>
      <c r="F97" s="16">
        <f t="shared" si="1"/>
        <v>9.9999999999999645</v>
      </c>
    </row>
    <row r="98" spans="2:15" x14ac:dyDescent="0.25">
      <c r="D98" s="13">
        <v>0.70416666666666661</v>
      </c>
      <c r="E98" s="13">
        <v>0.72361111111111109</v>
      </c>
      <c r="F98" s="16">
        <f t="shared" si="1"/>
        <v>28.00000000000006</v>
      </c>
    </row>
    <row r="99" spans="2:15" x14ac:dyDescent="0.25">
      <c r="D99" s="13">
        <v>0.73472222222222217</v>
      </c>
      <c r="E99" s="13">
        <v>0.74861111111111101</v>
      </c>
      <c r="F99" s="16">
        <f t="shared" si="1"/>
        <v>19.999999999999929</v>
      </c>
    </row>
    <row r="100" spans="2:15" x14ac:dyDescent="0.25">
      <c r="D100" s="13">
        <v>0.75555555555555554</v>
      </c>
      <c r="E100" s="13">
        <v>0.77569444444444446</v>
      </c>
      <c r="F100" s="16">
        <f t="shared" si="1"/>
        <v>29.000000000000057</v>
      </c>
    </row>
    <row r="101" spans="2:15" x14ac:dyDescent="0.25">
      <c r="D101" s="13">
        <v>0.78333333333333333</v>
      </c>
      <c r="E101" s="13">
        <v>0.80138888888888893</v>
      </c>
      <c r="F101" s="16">
        <f t="shared" si="1"/>
        <v>26.000000000000068</v>
      </c>
    </row>
    <row r="102" spans="2:15" x14ac:dyDescent="0.25">
      <c r="D102" s="13">
        <v>0.80763888888888891</v>
      </c>
      <c r="E102" s="13">
        <v>0.82500000000000007</v>
      </c>
      <c r="F102" s="16">
        <f t="shared" si="1"/>
        <v>25.000000000000071</v>
      </c>
    </row>
    <row r="103" spans="2:15" x14ac:dyDescent="0.25">
      <c r="F103" s="16">
        <f t="shared" si="1"/>
        <v>0</v>
      </c>
    </row>
    <row r="104" spans="2:15" x14ac:dyDescent="0.25">
      <c r="B104" s="1" t="s">
        <v>24</v>
      </c>
      <c r="C104" s="29">
        <v>43810</v>
      </c>
      <c r="D104" s="13">
        <v>0.47916666666666669</v>
      </c>
      <c r="E104" s="13">
        <v>0.52083333333333337</v>
      </c>
      <c r="F104" s="16">
        <f t="shared" si="1"/>
        <v>60.000000000000028</v>
      </c>
      <c r="H104" s="2" t="s">
        <v>8</v>
      </c>
      <c r="I104" s="28">
        <f>SUM(F104:F107)</f>
        <v>244.99999999999972</v>
      </c>
      <c r="K104" s="30">
        <f>(QUOTIENT(I104,60))</f>
        <v>4</v>
      </c>
      <c r="L104" s="31">
        <f>MOD(I104,60)</f>
        <v>4.9999999999997158</v>
      </c>
      <c r="O104" s="29"/>
    </row>
    <row r="105" spans="2:15" x14ac:dyDescent="0.25">
      <c r="D105" s="13">
        <v>0.68263888888888891</v>
      </c>
      <c r="E105" s="13">
        <v>0.74305555555555547</v>
      </c>
      <c r="F105" s="16">
        <f t="shared" si="1"/>
        <v>86.999999999999858</v>
      </c>
    </row>
    <row r="106" spans="2:15" x14ac:dyDescent="0.25">
      <c r="D106" s="13">
        <v>0.76527777777777783</v>
      </c>
      <c r="E106" s="13">
        <v>0.76874999999999993</v>
      </c>
      <c r="F106" s="16">
        <f t="shared" si="1"/>
        <v>4.9999999999998224</v>
      </c>
    </row>
    <row r="107" spans="2:15" x14ac:dyDescent="0.25">
      <c r="D107" s="13">
        <v>0.7895833333333333</v>
      </c>
      <c r="E107" s="13">
        <v>0.85416666666666663</v>
      </c>
      <c r="F107" s="16">
        <f t="shared" ref="F107:F171" si="2">(E107-D107)*24*60</f>
        <v>92.999999999999986</v>
      </c>
    </row>
    <row r="108" spans="2:15" x14ac:dyDescent="0.25">
      <c r="F108" s="16">
        <f t="shared" si="2"/>
        <v>0</v>
      </c>
    </row>
    <row r="109" spans="2:15" x14ac:dyDescent="0.25">
      <c r="B109" s="1" t="s">
        <v>25</v>
      </c>
      <c r="C109" s="29">
        <v>43811</v>
      </c>
      <c r="D109" s="13">
        <v>0.96875</v>
      </c>
      <c r="E109" s="13">
        <v>0.97916666666666663</v>
      </c>
      <c r="F109" s="16">
        <f t="shared" si="2"/>
        <v>14.999999999999947</v>
      </c>
      <c r="H109" s="2" t="s">
        <v>8</v>
      </c>
      <c r="I109" s="28">
        <f>SUM(F109)</f>
        <v>14.999999999999947</v>
      </c>
      <c r="K109" s="30">
        <f>(QUOTIENT(I109,60))</f>
        <v>0</v>
      </c>
      <c r="L109" s="31">
        <f>MOD(I109,60)</f>
        <v>14.999999999999947</v>
      </c>
      <c r="O109" s="29"/>
    </row>
    <row r="110" spans="2:15" x14ac:dyDescent="0.25">
      <c r="F110" s="16">
        <f t="shared" si="2"/>
        <v>0</v>
      </c>
    </row>
    <row r="111" spans="2:15" x14ac:dyDescent="0.25">
      <c r="B111" s="1" t="s">
        <v>26</v>
      </c>
      <c r="C111" s="29">
        <v>43812</v>
      </c>
      <c r="D111" s="13">
        <v>0.68680555555555556</v>
      </c>
      <c r="E111" s="13">
        <v>0.70416666666666661</v>
      </c>
      <c r="F111" s="16">
        <f t="shared" si="2"/>
        <v>24.999999999999911</v>
      </c>
      <c r="H111" s="2" t="s">
        <v>8</v>
      </c>
      <c r="I111" s="28">
        <f>SUM(F111:F119)</f>
        <v>167.00000000000006</v>
      </c>
      <c r="K111" s="30">
        <f>(QUOTIENT(I111,60))</f>
        <v>2</v>
      </c>
      <c r="L111" s="31">
        <f>MOD(I111,60)</f>
        <v>47.000000000000057</v>
      </c>
      <c r="O111" s="29"/>
    </row>
    <row r="112" spans="2:15" x14ac:dyDescent="0.25">
      <c r="D112" s="13">
        <v>0.71250000000000002</v>
      </c>
      <c r="E112" s="13">
        <v>0.71388888888888891</v>
      </c>
      <c r="F112" s="16">
        <f t="shared" si="2"/>
        <v>1.9999999999999929</v>
      </c>
    </row>
    <row r="113" spans="2:17" x14ac:dyDescent="0.25">
      <c r="C113" s="1" t="s">
        <v>27</v>
      </c>
      <c r="D113" s="13">
        <v>0.71388888888888891</v>
      </c>
      <c r="E113" s="13">
        <v>0.74375000000000002</v>
      </c>
      <c r="F113" s="16">
        <f t="shared" si="2"/>
        <v>43.000000000000007</v>
      </c>
      <c r="P113" s="40" t="s">
        <v>30</v>
      </c>
      <c r="Q113" s="40"/>
    </row>
    <row r="114" spans="2:17" x14ac:dyDescent="0.25">
      <c r="F114" s="16">
        <f t="shared" si="2"/>
        <v>0</v>
      </c>
      <c r="P114" s="2">
        <v>2</v>
      </c>
      <c r="Q114" s="3">
        <v>53.999999999999602</v>
      </c>
    </row>
    <row r="115" spans="2:17" x14ac:dyDescent="0.25">
      <c r="B115" s="1" t="s">
        <v>19</v>
      </c>
      <c r="C115" s="29">
        <v>43813</v>
      </c>
      <c r="D115" s="13">
        <v>0.68888888888888899</v>
      </c>
      <c r="E115" s="13">
        <v>0.7055555555555556</v>
      </c>
      <c r="F115" s="16">
        <f t="shared" si="2"/>
        <v>23.999999999999915</v>
      </c>
      <c r="H115" s="2" t="s">
        <v>8</v>
      </c>
      <c r="I115" s="28">
        <f>SUM(F115:F117)</f>
        <v>75.000000000000057</v>
      </c>
      <c r="K115" s="30">
        <f>(QUOTIENT(I115,60))</f>
        <v>1</v>
      </c>
      <c r="L115" s="31">
        <f>MOD(I115,60)</f>
        <v>15.000000000000057</v>
      </c>
      <c r="O115" s="29"/>
      <c r="P115" s="2">
        <v>2</v>
      </c>
      <c r="Q115" s="3">
        <v>33.000000000000171</v>
      </c>
    </row>
    <row r="116" spans="2:17" x14ac:dyDescent="0.25">
      <c r="C116" s="1" t="s">
        <v>27</v>
      </c>
      <c r="D116" s="13">
        <v>0.7055555555555556</v>
      </c>
      <c r="E116" s="13">
        <v>0.72291666666666676</v>
      </c>
      <c r="F116" s="16">
        <f t="shared" si="2"/>
        <v>25.000000000000071</v>
      </c>
      <c r="P116" s="2">
        <v>3</v>
      </c>
      <c r="Q116" s="3">
        <v>20.000000000000256</v>
      </c>
    </row>
    <row r="117" spans="2:17" x14ac:dyDescent="0.25">
      <c r="D117" s="13">
        <v>0.72361111111111109</v>
      </c>
      <c r="E117" s="13">
        <v>0.7416666666666667</v>
      </c>
      <c r="F117" s="16">
        <f t="shared" si="2"/>
        <v>26.000000000000068</v>
      </c>
      <c r="P117" s="2">
        <v>5</v>
      </c>
      <c r="Q117" s="3">
        <v>32.999999999999886</v>
      </c>
    </row>
    <row r="118" spans="2:17" x14ac:dyDescent="0.25">
      <c r="F118" s="16">
        <f>(E118-D118)*24*60</f>
        <v>0</v>
      </c>
      <c r="P118" s="2">
        <v>4</v>
      </c>
      <c r="Q118" s="3">
        <v>28.000000000000398</v>
      </c>
    </row>
    <row r="119" spans="2:17" x14ac:dyDescent="0.25">
      <c r="B119" s="1" t="s">
        <v>28</v>
      </c>
      <c r="C119" s="29">
        <v>43814</v>
      </c>
      <c r="D119" s="13">
        <v>0.39999999999999997</v>
      </c>
      <c r="E119" s="13">
        <v>0.4152777777777778</v>
      </c>
      <c r="F119" s="16">
        <f>(E119-D119)*24*60</f>
        <v>22.000000000000082</v>
      </c>
      <c r="H119" s="2" t="s">
        <v>8</v>
      </c>
      <c r="I119" s="28">
        <f>SUM(F119:F121)</f>
        <v>62.000000000000014</v>
      </c>
      <c r="K119" s="30">
        <f>(QUOTIENT(I119,60))</f>
        <v>1</v>
      </c>
      <c r="L119" s="31">
        <f>MOD(I119,60)</f>
        <v>2.0000000000000142</v>
      </c>
      <c r="P119" s="30">
        <v>1</v>
      </c>
      <c r="Q119" s="31">
        <v>55.000000000000156</v>
      </c>
    </row>
    <row r="120" spans="2:17" x14ac:dyDescent="0.25">
      <c r="D120" s="13">
        <v>0.43333333333333335</v>
      </c>
      <c r="E120" s="13">
        <v>0.45833333333333331</v>
      </c>
      <c r="F120" s="16">
        <f t="shared" si="2"/>
        <v>35.99999999999995</v>
      </c>
      <c r="P120" s="30">
        <v>1</v>
      </c>
      <c r="Q120" s="31">
        <v>38.999999999999886</v>
      </c>
    </row>
    <row r="121" spans="2:17" x14ac:dyDescent="0.25">
      <c r="D121" s="13">
        <v>0.63611111111111118</v>
      </c>
      <c r="E121" s="13">
        <v>0.63888888888888895</v>
      </c>
      <c r="F121" s="16">
        <f t="shared" si="2"/>
        <v>3.9999999999999858</v>
      </c>
      <c r="P121" s="30">
        <v>0</v>
      </c>
      <c r="Q121" s="31">
        <v>0</v>
      </c>
    </row>
    <row r="122" spans="2:17" x14ac:dyDescent="0.25">
      <c r="F122" s="16">
        <f t="shared" si="2"/>
        <v>0</v>
      </c>
      <c r="P122" s="30">
        <v>0</v>
      </c>
      <c r="Q122" s="31">
        <v>34.999999999999957</v>
      </c>
    </row>
    <row r="123" spans="2:17" x14ac:dyDescent="0.25">
      <c r="B123" s="1" t="s">
        <v>29</v>
      </c>
      <c r="C123" s="29">
        <v>43815</v>
      </c>
      <c r="D123" s="13">
        <v>0.3972222222222222</v>
      </c>
      <c r="E123" s="13">
        <v>0.42777777777777781</v>
      </c>
      <c r="F123" s="16">
        <f t="shared" si="2"/>
        <v>44.000000000000085</v>
      </c>
      <c r="H123" s="2" t="s">
        <v>8</v>
      </c>
      <c r="I123" s="28">
        <f>SUM(F123:F125)</f>
        <v>113.00000000000031</v>
      </c>
      <c r="K123" s="30">
        <f>(QUOTIENT(I123,60))</f>
        <v>1</v>
      </c>
      <c r="L123" s="31">
        <f>MOD(I123,60)</f>
        <v>53.000000000000313</v>
      </c>
      <c r="P123" s="30">
        <v>3</v>
      </c>
      <c r="Q123" s="31">
        <v>55.000000000000284</v>
      </c>
    </row>
    <row r="124" spans="2:17" x14ac:dyDescent="0.25">
      <c r="D124" s="13">
        <v>0.66249999999999998</v>
      </c>
      <c r="E124" s="13">
        <v>0.69097222222222221</v>
      </c>
      <c r="F124" s="16">
        <f t="shared" si="2"/>
        <v>41.000000000000014</v>
      </c>
      <c r="P124" s="30">
        <v>4</v>
      </c>
      <c r="Q124" s="31">
        <v>4.9999999999997158</v>
      </c>
    </row>
    <row r="125" spans="2:17" x14ac:dyDescent="0.25">
      <c r="D125" s="13">
        <v>0.71458333333333324</v>
      </c>
      <c r="E125" s="13">
        <v>0.73402777777777783</v>
      </c>
      <c r="F125" s="16">
        <f t="shared" si="2"/>
        <v>28.00000000000022</v>
      </c>
      <c r="P125" s="30">
        <v>0</v>
      </c>
      <c r="Q125" s="31">
        <v>14.999999999999947</v>
      </c>
    </row>
    <row r="126" spans="2:17" x14ac:dyDescent="0.25">
      <c r="F126" s="16">
        <f t="shared" si="2"/>
        <v>0</v>
      </c>
      <c r="P126" s="30">
        <v>2</v>
      </c>
      <c r="Q126" s="31">
        <v>47.000000000000057</v>
      </c>
    </row>
    <row r="127" spans="2:17" x14ac:dyDescent="0.25">
      <c r="B127" s="1" t="s">
        <v>24</v>
      </c>
      <c r="C127" s="29">
        <v>43817</v>
      </c>
      <c r="D127" s="13">
        <v>0.65694444444444444</v>
      </c>
      <c r="E127" s="13">
        <v>0.70624999999999993</v>
      </c>
      <c r="F127" s="16">
        <f t="shared" si="2"/>
        <v>70.999999999999915</v>
      </c>
      <c r="H127" s="2" t="s">
        <v>8</v>
      </c>
      <c r="I127" s="28">
        <f>SUM(F127:F131)</f>
        <v>126.99999999999986</v>
      </c>
      <c r="K127" s="30">
        <f>(QUOTIENT(I127,60))</f>
        <v>2</v>
      </c>
      <c r="L127" s="31">
        <f>MOD(I127,60)</f>
        <v>6.9999999999998579</v>
      </c>
      <c r="P127" s="30">
        <v>1</v>
      </c>
      <c r="Q127" s="31">
        <v>15.000000000000057</v>
      </c>
    </row>
    <row r="128" spans="2:17" x14ac:dyDescent="0.25">
      <c r="D128" s="13">
        <v>0.71111111111111114</v>
      </c>
      <c r="E128" s="13">
        <v>0.71527777777777779</v>
      </c>
      <c r="F128" s="16">
        <f t="shared" si="2"/>
        <v>5.9999999999999787</v>
      </c>
      <c r="P128" s="30">
        <v>1</v>
      </c>
      <c r="Q128" s="31">
        <v>2.0000000000000142</v>
      </c>
    </row>
    <row r="129" spans="2:17" x14ac:dyDescent="0.25">
      <c r="D129" s="13">
        <v>0.73749999999999993</v>
      </c>
      <c r="E129" s="13">
        <v>0.75624999999999998</v>
      </c>
      <c r="F129" s="16">
        <f t="shared" si="2"/>
        <v>27.000000000000064</v>
      </c>
      <c r="P129" s="30">
        <v>1</v>
      </c>
      <c r="Q129" s="31">
        <v>53.000000000000313</v>
      </c>
    </row>
    <row r="130" spans="2:17" x14ac:dyDescent="0.25">
      <c r="D130" s="13">
        <v>0.76944444444444438</v>
      </c>
      <c r="E130" s="13">
        <v>0.77916666666666667</v>
      </c>
      <c r="F130" s="16">
        <f t="shared" si="2"/>
        <v>14.00000000000011</v>
      </c>
      <c r="P130" s="30">
        <v>2</v>
      </c>
      <c r="Q130" s="31">
        <v>6.9999999999998579</v>
      </c>
    </row>
    <row r="131" spans="2:17" x14ac:dyDescent="0.25">
      <c r="D131" s="13">
        <v>0.78263888888888899</v>
      </c>
      <c r="E131" s="13">
        <v>0.78888888888888886</v>
      </c>
      <c r="F131" s="16">
        <f t="shared" si="2"/>
        <v>8.9999999999998082</v>
      </c>
    </row>
    <row r="132" spans="2:17" x14ac:dyDescent="0.25">
      <c r="F132" s="16">
        <f t="shared" si="2"/>
        <v>0</v>
      </c>
    </row>
    <row r="133" spans="2:17" x14ac:dyDescent="0.25">
      <c r="B133" s="1" t="s">
        <v>17</v>
      </c>
      <c r="C133" s="29">
        <v>43818</v>
      </c>
      <c r="D133" s="13">
        <v>0.68194444444444446</v>
      </c>
      <c r="E133" s="13">
        <v>0.68611111111111101</v>
      </c>
      <c r="F133" s="16">
        <f t="shared" si="2"/>
        <v>5.9999999999998188</v>
      </c>
      <c r="H133" s="2" t="s">
        <v>8</v>
      </c>
      <c r="I133" s="28">
        <f>SUM(F133:F137)</f>
        <v>76.999999999999886</v>
      </c>
      <c r="K133" s="30">
        <f>(QUOTIENT(I133,60))</f>
        <v>1</v>
      </c>
      <c r="L133" s="31">
        <f>MOD(I133,60)</f>
        <v>16.999999999999886</v>
      </c>
    </row>
    <row r="134" spans="2:17" x14ac:dyDescent="0.25">
      <c r="D134" s="13">
        <v>0.69097222222222221</v>
      </c>
      <c r="E134" s="13">
        <v>0.6958333333333333</v>
      </c>
      <c r="F134" s="16">
        <f t="shared" si="2"/>
        <v>6.9999999999999751</v>
      </c>
    </row>
    <row r="135" spans="2:17" x14ac:dyDescent="0.25">
      <c r="D135" s="13">
        <v>0.7055555555555556</v>
      </c>
      <c r="E135" s="13">
        <v>0.72638888888888886</v>
      </c>
      <c r="F135" s="16">
        <f t="shared" si="2"/>
        <v>29.999999999999893</v>
      </c>
    </row>
    <row r="136" spans="2:17" x14ac:dyDescent="0.25">
      <c r="D136" s="13">
        <v>0.72638888888888886</v>
      </c>
      <c r="E136" s="13">
        <v>0.74513888888888891</v>
      </c>
      <c r="F136" s="16">
        <f t="shared" si="2"/>
        <v>27.000000000000064</v>
      </c>
    </row>
    <row r="137" spans="2:17" x14ac:dyDescent="0.25">
      <c r="D137" s="13">
        <v>0.74930555555555556</v>
      </c>
      <c r="E137" s="13">
        <v>0.75416666666666676</v>
      </c>
      <c r="F137" s="16">
        <f t="shared" si="2"/>
        <v>7.000000000000135</v>
      </c>
    </row>
    <row r="138" spans="2:17" ht="30" x14ac:dyDescent="0.25">
      <c r="C138" s="1" t="s">
        <v>31</v>
      </c>
      <c r="D138" s="13">
        <v>0.76736111111111116</v>
      </c>
      <c r="E138" s="13">
        <v>0.82638888888888884</v>
      </c>
      <c r="F138" s="16">
        <f t="shared" si="2"/>
        <v>84.999999999999858</v>
      </c>
    </row>
    <row r="139" spans="2:17" x14ac:dyDescent="0.25">
      <c r="F139" s="16">
        <f t="shared" si="2"/>
        <v>0</v>
      </c>
    </row>
    <row r="140" spans="2:17" x14ac:dyDescent="0.25">
      <c r="B140" s="1" t="s">
        <v>26</v>
      </c>
      <c r="C140" s="29">
        <v>43819</v>
      </c>
      <c r="D140" s="13">
        <v>0.67569444444444438</v>
      </c>
      <c r="E140" s="13">
        <v>0.71388888888888891</v>
      </c>
      <c r="F140" s="16">
        <f t="shared" si="2"/>
        <v>55.000000000000128</v>
      </c>
      <c r="H140" s="2" t="s">
        <v>8</v>
      </c>
      <c r="I140" s="28">
        <f>SUM(F140:F143)</f>
        <v>165.99999999999989</v>
      </c>
      <c r="K140" s="30">
        <f>(QUOTIENT(I140,60))</f>
        <v>2</v>
      </c>
      <c r="L140" s="31">
        <f>MOD(I140,60)</f>
        <v>45.999999999999886</v>
      </c>
    </row>
    <row r="141" spans="2:17" x14ac:dyDescent="0.25">
      <c r="D141" s="13">
        <v>0.71875</v>
      </c>
      <c r="E141" s="13">
        <v>0.74305555555555547</v>
      </c>
      <c r="F141" s="16">
        <f t="shared" si="2"/>
        <v>34.999999999999872</v>
      </c>
    </row>
    <row r="142" spans="2:17" x14ac:dyDescent="0.25">
      <c r="D142" s="13">
        <v>0.80972222222222223</v>
      </c>
      <c r="E142" s="13">
        <v>0.84236111111111101</v>
      </c>
      <c r="F142" s="16">
        <f t="shared" si="2"/>
        <v>46.999999999999829</v>
      </c>
    </row>
    <row r="143" spans="2:17" x14ac:dyDescent="0.25">
      <c r="D143" s="13">
        <v>0.84930555555555554</v>
      </c>
      <c r="E143" s="13">
        <v>0.86944444444444446</v>
      </c>
      <c r="F143" s="16">
        <f t="shared" si="2"/>
        <v>29.000000000000057</v>
      </c>
    </row>
    <row r="144" spans="2:17" x14ac:dyDescent="0.25">
      <c r="F144" s="16">
        <f t="shared" si="2"/>
        <v>0</v>
      </c>
    </row>
    <row r="145" spans="3:16" x14ac:dyDescent="0.25">
      <c r="C145" s="29">
        <v>43827</v>
      </c>
      <c r="D145" s="13">
        <v>2.7777777777777779E-3</v>
      </c>
      <c r="E145" s="13">
        <v>8.3333333333333332E-3</v>
      </c>
      <c r="F145" s="16">
        <f t="shared" si="2"/>
        <v>7.9999999999999982</v>
      </c>
      <c r="H145" s="2" t="s">
        <v>8</v>
      </c>
      <c r="I145" s="28">
        <f>SUM(F145:F146)</f>
        <v>75</v>
      </c>
      <c r="K145" s="30">
        <f>(QUOTIENT(I145,60))</f>
        <v>1</v>
      </c>
      <c r="L145" s="31">
        <f>MOD(I145,60)</f>
        <v>15</v>
      </c>
    </row>
    <row r="146" spans="3:16" x14ac:dyDescent="0.25">
      <c r="D146" s="13">
        <v>2.4305555555555556E-2</v>
      </c>
      <c r="E146" s="13">
        <v>7.0833333333333331E-2</v>
      </c>
      <c r="F146" s="16">
        <f t="shared" si="2"/>
        <v>67</v>
      </c>
    </row>
    <row r="147" spans="3:16" x14ac:dyDescent="0.25">
      <c r="F147" s="16">
        <f t="shared" si="2"/>
        <v>0</v>
      </c>
    </row>
    <row r="148" spans="3:16" x14ac:dyDescent="0.25">
      <c r="C148" s="29">
        <v>43827</v>
      </c>
      <c r="D148" s="13">
        <v>0.67083333333333339</v>
      </c>
      <c r="E148" s="13">
        <v>0.68472222222222223</v>
      </c>
      <c r="F148" s="16">
        <f t="shared" si="2"/>
        <v>19.999999999999929</v>
      </c>
      <c r="H148" s="2" t="s">
        <v>8</v>
      </c>
      <c r="I148" s="28">
        <f>SUM(F148:F152)</f>
        <v>136.99999999999969</v>
      </c>
      <c r="K148" s="30">
        <f>(QUOTIENT(I148,60))</f>
        <v>2</v>
      </c>
      <c r="L148" s="31">
        <f>MOD(I148,60)</f>
        <v>16.999999999999687</v>
      </c>
    </row>
    <row r="149" spans="3:16" x14ac:dyDescent="0.25">
      <c r="D149" s="13">
        <v>0.68958333333333333</v>
      </c>
      <c r="E149" s="13">
        <v>0.71250000000000002</v>
      </c>
      <c r="F149" s="16">
        <f t="shared" si="2"/>
        <v>33.000000000000043</v>
      </c>
    </row>
    <row r="150" spans="3:16" x14ac:dyDescent="0.25">
      <c r="D150" s="13">
        <v>0.76180555555555562</v>
      </c>
      <c r="E150" s="13">
        <v>0.79583333333333339</v>
      </c>
      <c r="F150" s="16">
        <f>(E150-D150)*24*60</f>
        <v>48.999999999999986</v>
      </c>
    </row>
    <row r="151" spans="3:16" x14ac:dyDescent="0.25">
      <c r="D151" s="13">
        <v>0.82708333333333339</v>
      </c>
      <c r="E151" s="13">
        <v>0.84444444444444444</v>
      </c>
      <c r="F151" s="16">
        <f>(E151-D151)*24*60</f>
        <v>24.999999999999911</v>
      </c>
    </row>
    <row r="152" spans="3:16" x14ac:dyDescent="0.25">
      <c r="D152" s="13">
        <v>0.85555555555555562</v>
      </c>
      <c r="E152" s="13">
        <v>0.86249999999999993</v>
      </c>
      <c r="F152" s="16">
        <f t="shared" si="2"/>
        <v>9.9999999999998046</v>
      </c>
    </row>
    <row r="153" spans="3:16" x14ac:dyDescent="0.25">
      <c r="F153" s="16">
        <f t="shared" si="2"/>
        <v>0</v>
      </c>
    </row>
    <row r="154" spans="3:16" x14ac:dyDescent="0.25">
      <c r="C154" s="29">
        <v>43829</v>
      </c>
      <c r="D154" s="13">
        <v>0.90416666666666667</v>
      </c>
      <c r="E154" s="13">
        <v>0.94791666666666663</v>
      </c>
      <c r="F154" s="16">
        <f t="shared" si="2"/>
        <v>62.999999999999936</v>
      </c>
      <c r="H154" s="2" t="s">
        <v>8</v>
      </c>
      <c r="I154" s="28">
        <f>SUM(F154:F156)</f>
        <v>192</v>
      </c>
      <c r="K154" s="30">
        <f>(QUOTIENT(I154,60))</f>
        <v>3</v>
      </c>
      <c r="L154" s="31">
        <f>MOD(I154,60)</f>
        <v>12</v>
      </c>
      <c r="N154" s="32">
        <f>O154/P155</f>
        <v>6.25</v>
      </c>
      <c r="O154" s="1">
        <f>100/8</f>
        <v>12.5</v>
      </c>
      <c r="P154" s="1">
        <v>1</v>
      </c>
    </row>
    <row r="155" spans="3:16" x14ac:dyDescent="0.25">
      <c r="D155" s="13">
        <v>0.95138888888888884</v>
      </c>
      <c r="E155" s="13">
        <v>0.99930555555555556</v>
      </c>
      <c r="F155" s="16">
        <f t="shared" si="2"/>
        <v>69.000000000000071</v>
      </c>
      <c r="N155" s="32">
        <f>O155-N$154</f>
        <v>18.75</v>
      </c>
      <c r="O155" s="1">
        <f>O$154*P155</f>
        <v>25</v>
      </c>
      <c r="P155" s="1">
        <v>2</v>
      </c>
    </row>
    <row r="156" spans="3:16" x14ac:dyDescent="0.25">
      <c r="D156" s="13">
        <v>0</v>
      </c>
      <c r="E156" s="13">
        <v>4.1666666666666664E-2</v>
      </c>
      <c r="F156" s="16">
        <f t="shared" si="2"/>
        <v>60</v>
      </c>
      <c r="N156" s="32">
        <f t="shared" ref="N156:N162" si="3">O156-N$154</f>
        <v>31.25</v>
      </c>
      <c r="O156" s="1">
        <f t="shared" ref="O156:O165" si="4">O$154*P156</f>
        <v>37.5</v>
      </c>
      <c r="P156" s="1">
        <v>3</v>
      </c>
    </row>
    <row r="157" spans="3:16" x14ac:dyDescent="0.25">
      <c r="F157" s="16">
        <f t="shared" si="2"/>
        <v>0</v>
      </c>
      <c r="N157" s="32">
        <f t="shared" si="3"/>
        <v>43.75</v>
      </c>
      <c r="O157" s="1">
        <f t="shared" si="4"/>
        <v>50</v>
      </c>
      <c r="P157" s="1">
        <v>4</v>
      </c>
    </row>
    <row r="158" spans="3:16" x14ac:dyDescent="0.25">
      <c r="C158" s="29">
        <v>43830</v>
      </c>
      <c r="D158" s="13">
        <v>0.48125000000000001</v>
      </c>
      <c r="E158" s="13">
        <v>0.48680555555555555</v>
      </c>
      <c r="F158" s="16">
        <f t="shared" si="2"/>
        <v>7.9999999999999716</v>
      </c>
      <c r="H158" s="2" t="s">
        <v>8</v>
      </c>
      <c r="I158" s="28">
        <f>SUM(F158:F170)</f>
        <v>341.00000000000023</v>
      </c>
      <c r="K158" s="30">
        <f>(QUOTIENT(I158,60))</f>
        <v>5</v>
      </c>
      <c r="L158" s="31">
        <f>MOD(I158,60)</f>
        <v>41.000000000000227</v>
      </c>
      <c r="N158" s="32">
        <f t="shared" si="3"/>
        <v>56.25</v>
      </c>
      <c r="O158" s="1">
        <f t="shared" si="4"/>
        <v>62.5</v>
      </c>
      <c r="P158" s="1">
        <v>5</v>
      </c>
    </row>
    <row r="159" spans="3:16" x14ac:dyDescent="0.25">
      <c r="D159" s="13">
        <v>0.51111111111111118</v>
      </c>
      <c r="E159" s="13">
        <v>0.54166666666666663</v>
      </c>
      <c r="F159" s="16">
        <f t="shared" si="2"/>
        <v>43.999999999999844</v>
      </c>
      <c r="N159" s="32">
        <f t="shared" si="3"/>
        <v>68.75</v>
      </c>
      <c r="O159" s="1">
        <f t="shared" si="4"/>
        <v>75</v>
      </c>
      <c r="P159" s="1">
        <v>6</v>
      </c>
    </row>
    <row r="160" spans="3:16" x14ac:dyDescent="0.25">
      <c r="D160" s="13">
        <v>0.61388888888888882</v>
      </c>
      <c r="E160" s="13">
        <v>0.63888888888888895</v>
      </c>
      <c r="F160" s="16">
        <f t="shared" si="2"/>
        <v>36.000000000000192</v>
      </c>
      <c r="N160" s="32">
        <f t="shared" si="3"/>
        <v>81.25</v>
      </c>
      <c r="O160" s="1">
        <f t="shared" si="4"/>
        <v>87.5</v>
      </c>
      <c r="P160" s="1">
        <v>7</v>
      </c>
    </row>
    <row r="161" spans="2:16" x14ac:dyDescent="0.25">
      <c r="D161" s="13">
        <v>0.64236111111111105</v>
      </c>
      <c r="E161" s="13">
        <v>0.67291666666666661</v>
      </c>
      <c r="F161" s="16">
        <f t="shared" si="2"/>
        <v>44</v>
      </c>
      <c r="N161" s="32">
        <f t="shared" si="3"/>
        <v>93.75</v>
      </c>
      <c r="O161" s="1">
        <f t="shared" si="4"/>
        <v>100</v>
      </c>
      <c r="P161" s="1">
        <v>8</v>
      </c>
    </row>
    <row r="162" spans="2:16" x14ac:dyDescent="0.25">
      <c r="D162" s="13">
        <v>0.76666666666666661</v>
      </c>
      <c r="E162" s="13">
        <v>0.77500000000000002</v>
      </c>
      <c r="F162" s="16">
        <f t="shared" si="2"/>
        <v>12.000000000000117</v>
      </c>
      <c r="N162" s="32">
        <f t="shared" si="3"/>
        <v>106.25</v>
      </c>
      <c r="O162" s="1">
        <f t="shared" si="4"/>
        <v>112.5</v>
      </c>
      <c r="P162" s="1">
        <v>9</v>
      </c>
    </row>
    <row r="163" spans="2:16" x14ac:dyDescent="0.25">
      <c r="F163" s="16">
        <f t="shared" si="2"/>
        <v>0</v>
      </c>
      <c r="O163" s="1">
        <f t="shared" si="4"/>
        <v>125</v>
      </c>
      <c r="P163" s="1">
        <v>10</v>
      </c>
    </row>
    <row r="164" spans="2:16" x14ac:dyDescent="0.25">
      <c r="C164" s="29">
        <v>43831</v>
      </c>
      <c r="D164" s="13">
        <v>0.92361111111111116</v>
      </c>
      <c r="E164" s="13">
        <v>0.93402777777777779</v>
      </c>
      <c r="F164" s="16">
        <f t="shared" si="2"/>
        <v>14.999999999999947</v>
      </c>
      <c r="H164" s="2" t="s">
        <v>8</v>
      </c>
      <c r="I164" s="28">
        <f>SUM(F164)</f>
        <v>14.999999999999947</v>
      </c>
      <c r="K164" s="30">
        <f>(QUOTIENT(I164,60))</f>
        <v>0</v>
      </c>
      <c r="L164" s="31">
        <f>MOD(I164,60)</f>
        <v>14.999999999999947</v>
      </c>
      <c r="O164" s="1">
        <f t="shared" si="4"/>
        <v>137.5</v>
      </c>
      <c r="P164" s="1">
        <v>11</v>
      </c>
    </row>
    <row r="165" spans="2:16" x14ac:dyDescent="0.25">
      <c r="F165" s="16">
        <f>(E165-D165)*24*60</f>
        <v>0</v>
      </c>
      <c r="O165" s="1">
        <f t="shared" si="4"/>
        <v>150</v>
      </c>
      <c r="P165" s="1">
        <v>12</v>
      </c>
    </row>
    <row r="166" spans="2:16" x14ac:dyDescent="0.25">
      <c r="C166" s="29">
        <v>43832</v>
      </c>
      <c r="D166" s="13">
        <v>0.64236111111111105</v>
      </c>
      <c r="E166" s="13">
        <v>0.65902777777777777</v>
      </c>
      <c r="F166" s="16">
        <f>(E166-D166)*24*60</f>
        <v>24.000000000000075</v>
      </c>
      <c r="H166" s="2" t="s">
        <v>8</v>
      </c>
      <c r="I166" s="28">
        <f>SUM(F166:F170)</f>
        <v>182.00000000000017</v>
      </c>
      <c r="K166" s="30">
        <f>(QUOTIENT(I166,60))</f>
        <v>3</v>
      </c>
      <c r="L166" s="31">
        <f>MOD(I166,60)</f>
        <v>2.0000000000001705</v>
      </c>
      <c r="P166" s="1">
        <v>13</v>
      </c>
    </row>
    <row r="167" spans="2:16" x14ac:dyDescent="0.25">
      <c r="D167" s="13">
        <v>0.66180555555555554</v>
      </c>
      <c r="E167" s="13">
        <v>0.67361111111111116</v>
      </c>
      <c r="F167" s="16">
        <f t="shared" si="2"/>
        <v>17.000000000000099</v>
      </c>
    </row>
    <row r="168" spans="2:16" x14ac:dyDescent="0.25">
      <c r="D168" s="13">
        <v>0.68194444444444446</v>
      </c>
      <c r="E168" s="13">
        <v>0.68888888888888899</v>
      </c>
      <c r="F168" s="16">
        <f t="shared" si="2"/>
        <v>10.000000000000124</v>
      </c>
    </row>
    <row r="169" spans="2:16" x14ac:dyDescent="0.25">
      <c r="D169" s="13">
        <v>0.69444444444444453</v>
      </c>
      <c r="E169" s="13">
        <v>0.7270833333333333</v>
      </c>
      <c r="F169" s="16">
        <f t="shared" si="2"/>
        <v>46.999999999999829</v>
      </c>
    </row>
    <row r="170" spans="2:16" x14ac:dyDescent="0.25">
      <c r="D170" s="13">
        <v>0.77222222222222225</v>
      </c>
      <c r="E170" s="13">
        <v>0.8305555555555556</v>
      </c>
      <c r="F170" s="16">
        <f t="shared" si="2"/>
        <v>84.000000000000028</v>
      </c>
    </row>
    <row r="171" spans="2:16" x14ac:dyDescent="0.25">
      <c r="F171" s="16">
        <f t="shared" si="2"/>
        <v>0</v>
      </c>
    </row>
    <row r="172" spans="2:16" x14ac:dyDescent="0.25">
      <c r="B172" s="1" t="s">
        <v>18</v>
      </c>
      <c r="C172" s="29">
        <v>43833</v>
      </c>
      <c r="D172" s="13">
        <v>0.32500000000000001</v>
      </c>
      <c r="E172" s="13">
        <v>0.35000000000000003</v>
      </c>
      <c r="F172" s="16">
        <f t="shared" ref="F172:F235" si="5">(E172-D172)*24*60</f>
        <v>36.000000000000028</v>
      </c>
      <c r="H172" s="2" t="s">
        <v>8</v>
      </c>
      <c r="I172" s="28">
        <f>SUM(F172:F173)</f>
        <v>162.00000000000006</v>
      </c>
      <c r="K172" s="30">
        <f>(QUOTIENT(I172,60))</f>
        <v>2</v>
      </c>
      <c r="L172" s="31">
        <f>MOD(I172,60)</f>
        <v>42.000000000000057</v>
      </c>
    </row>
    <row r="173" spans="2:16" x14ac:dyDescent="0.25">
      <c r="D173" s="13">
        <v>0.35486111111111113</v>
      </c>
      <c r="E173" s="13">
        <v>0.44236111111111115</v>
      </c>
      <c r="F173" s="16">
        <f t="shared" si="5"/>
        <v>126.00000000000003</v>
      </c>
    </row>
    <row r="174" spans="2:16" x14ac:dyDescent="0.25">
      <c r="F174" s="16">
        <f>(E174-D174)*24*60</f>
        <v>0</v>
      </c>
    </row>
    <row r="175" spans="2:16" x14ac:dyDescent="0.25">
      <c r="B175" s="1" t="s">
        <v>19</v>
      </c>
      <c r="C175" s="29">
        <v>43834</v>
      </c>
      <c r="D175" s="13">
        <v>0.5541666666666667</v>
      </c>
      <c r="E175" s="13">
        <v>0.5854166666666667</v>
      </c>
      <c r="F175" s="16">
        <f>(E175-D175)*24*60</f>
        <v>45</v>
      </c>
      <c r="H175" s="2" t="s">
        <v>8</v>
      </c>
      <c r="I175" s="28">
        <f>SUM(F175:F176)</f>
        <v>45</v>
      </c>
      <c r="K175" s="30">
        <f>(QUOTIENT(I175,60))</f>
        <v>0</v>
      </c>
      <c r="L175" s="31">
        <f>MOD(I175,60)</f>
        <v>45</v>
      </c>
    </row>
    <row r="176" spans="2:16" x14ac:dyDescent="0.25">
      <c r="F176" s="16">
        <f t="shared" si="5"/>
        <v>0</v>
      </c>
    </row>
    <row r="177" spans="2:19" x14ac:dyDescent="0.25">
      <c r="B177" s="1" t="s">
        <v>20</v>
      </c>
      <c r="C177" s="29">
        <v>43835</v>
      </c>
      <c r="D177" s="13">
        <v>0.5180555555555556</v>
      </c>
      <c r="E177" s="13">
        <v>0.5229166666666667</v>
      </c>
      <c r="F177" s="16">
        <f t="shared" si="5"/>
        <v>6.9999999999999751</v>
      </c>
      <c r="H177" s="2" t="s">
        <v>8</v>
      </c>
      <c r="I177" s="28">
        <f>SUM(F177:F185)</f>
        <v>513.99999999999989</v>
      </c>
      <c r="K177" s="30">
        <f>(QUOTIENT(I177,60))</f>
        <v>8</v>
      </c>
      <c r="L177" s="31">
        <f>MOD(I177,60)</f>
        <v>33.999999999999886</v>
      </c>
    </row>
    <row r="178" spans="2:19" ht="30" x14ac:dyDescent="0.25">
      <c r="D178" s="13">
        <v>0.68263888888888891</v>
      </c>
      <c r="E178" s="13">
        <v>0.69027777777777777</v>
      </c>
      <c r="F178" s="16">
        <f t="shared" si="5"/>
        <v>10.999999999999961</v>
      </c>
      <c r="O178" s="1" t="s">
        <v>33</v>
      </c>
      <c r="P178" s="1">
        <f>SUM(F179,F180)</f>
        <v>176</v>
      </c>
      <c r="R178" s="33">
        <f>(QUOTIENT(P178,60))</f>
        <v>2</v>
      </c>
      <c r="S178" s="34">
        <f>MOD(P178,60)</f>
        <v>56</v>
      </c>
    </row>
    <row r="179" spans="2:19" x14ac:dyDescent="0.25">
      <c r="C179" s="1" t="s">
        <v>32</v>
      </c>
      <c r="D179" s="13">
        <v>0.71180555555555547</v>
      </c>
      <c r="E179" s="13">
        <v>0.82916666666666661</v>
      </c>
      <c r="F179" s="16">
        <f t="shared" si="5"/>
        <v>169.00000000000003</v>
      </c>
    </row>
    <row r="180" spans="2:19" x14ac:dyDescent="0.25">
      <c r="C180" s="1" t="s">
        <v>32</v>
      </c>
      <c r="D180" s="13">
        <v>0.87569444444444444</v>
      </c>
      <c r="E180" s="13">
        <v>0.88055555555555554</v>
      </c>
      <c r="F180" s="16">
        <f t="shared" si="5"/>
        <v>6.9999999999999751</v>
      </c>
    </row>
    <row r="181" spans="2:19" x14ac:dyDescent="0.25">
      <c r="D181" s="13">
        <v>0.88055555555555554</v>
      </c>
      <c r="E181" s="13">
        <v>0.88750000000000007</v>
      </c>
      <c r="F181" s="16">
        <f t="shared" si="5"/>
        <v>10.000000000000124</v>
      </c>
    </row>
    <row r="182" spans="2:19" x14ac:dyDescent="0.25">
      <c r="D182" s="13">
        <v>0.88750000000000007</v>
      </c>
      <c r="E182" s="13">
        <v>0.92222222222222217</v>
      </c>
      <c r="F182" s="16">
        <f t="shared" si="5"/>
        <v>49.999999999999822</v>
      </c>
    </row>
    <row r="183" spans="2:19" x14ac:dyDescent="0.25">
      <c r="D183" s="13">
        <v>0.9375</v>
      </c>
      <c r="E183" s="13">
        <v>0.99930555555555556</v>
      </c>
      <c r="F183" s="16">
        <f t="shared" si="5"/>
        <v>89</v>
      </c>
    </row>
    <row r="184" spans="2:19" x14ac:dyDescent="0.25">
      <c r="D184" s="13">
        <v>0</v>
      </c>
      <c r="E184" s="13">
        <v>6.1111111111111116E-2</v>
      </c>
      <c r="F184" s="16">
        <f t="shared" si="5"/>
        <v>88</v>
      </c>
    </row>
    <row r="185" spans="2:19" x14ac:dyDescent="0.25">
      <c r="D185" s="13">
        <v>7.5694444444444439E-2</v>
      </c>
      <c r="E185" s="13">
        <v>0.13333333333333333</v>
      </c>
      <c r="F185" s="16">
        <f t="shared" si="5"/>
        <v>83</v>
      </c>
    </row>
    <row r="186" spans="2:19" x14ac:dyDescent="0.25">
      <c r="F186" s="16">
        <f t="shared" si="5"/>
        <v>0</v>
      </c>
    </row>
    <row r="187" spans="2:19" x14ac:dyDescent="0.25">
      <c r="B187" s="1" t="s">
        <v>34</v>
      </c>
      <c r="C187" s="29">
        <v>43837</v>
      </c>
      <c r="D187" s="13">
        <v>0.81527777777777777</v>
      </c>
      <c r="E187" s="13">
        <v>0.83680555555555547</v>
      </c>
      <c r="F187" s="16">
        <f t="shared" si="5"/>
        <v>30.99999999999989</v>
      </c>
      <c r="H187" s="2" t="s">
        <v>8</v>
      </c>
      <c r="I187" s="28">
        <f>SUM(F187:F199)</f>
        <v>329</v>
      </c>
      <c r="K187" s="30">
        <f>(QUOTIENT(I187,60))</f>
        <v>5</v>
      </c>
      <c r="L187" s="31">
        <f>MOD(I187,60)</f>
        <v>29</v>
      </c>
    </row>
    <row r="188" spans="2:19" x14ac:dyDescent="0.25">
      <c r="D188" s="13">
        <v>0.85416666666666663</v>
      </c>
      <c r="E188" s="13">
        <v>0.86249999999999993</v>
      </c>
      <c r="F188" s="16">
        <f t="shared" si="5"/>
        <v>11.999999999999957</v>
      </c>
    </row>
    <row r="189" spans="2:19" x14ac:dyDescent="0.25">
      <c r="D189" s="13">
        <v>0.86875000000000002</v>
      </c>
      <c r="E189" s="13">
        <v>0.87986111111111109</v>
      </c>
      <c r="F189" s="16">
        <f t="shared" si="5"/>
        <v>15.999999999999943</v>
      </c>
    </row>
    <row r="190" spans="2:19" x14ac:dyDescent="0.25">
      <c r="D190" s="13">
        <v>0.8847222222222223</v>
      </c>
      <c r="E190" s="13">
        <v>0.88750000000000007</v>
      </c>
      <c r="F190" s="16">
        <f t="shared" si="5"/>
        <v>3.9999999999999858</v>
      </c>
    </row>
    <row r="191" spans="2:19" x14ac:dyDescent="0.25">
      <c r="D191" s="13">
        <v>0.8930555555555556</v>
      </c>
      <c r="E191" s="13">
        <v>0.91805555555555562</v>
      </c>
      <c r="F191" s="16">
        <f t="shared" si="5"/>
        <v>36.000000000000028</v>
      </c>
    </row>
    <row r="192" spans="2:19" x14ac:dyDescent="0.25">
      <c r="D192" s="13">
        <v>0.97638888888888886</v>
      </c>
      <c r="E192" s="13">
        <v>0.98055555555555562</v>
      </c>
      <c r="F192" s="16">
        <f t="shared" si="5"/>
        <v>6.0000000000001386</v>
      </c>
    </row>
    <row r="193" spans="3:19" x14ac:dyDescent="0.25">
      <c r="D193" s="13">
        <v>0.9868055555555556</v>
      </c>
      <c r="E193" s="13">
        <v>0.99930555555555556</v>
      </c>
      <c r="F193" s="16">
        <f t="shared" si="5"/>
        <v>17.999999999999936</v>
      </c>
    </row>
    <row r="194" spans="3:19" x14ac:dyDescent="0.25">
      <c r="D194" s="13">
        <v>0</v>
      </c>
      <c r="E194" s="13">
        <v>1.3888888888888888E-2</v>
      </c>
      <c r="F194" s="16">
        <f t="shared" si="5"/>
        <v>20</v>
      </c>
    </row>
    <row r="195" spans="3:19" x14ac:dyDescent="0.25">
      <c r="D195" s="13">
        <v>5.5555555555555552E-2</v>
      </c>
      <c r="E195" s="13">
        <v>0.1388888888888889</v>
      </c>
      <c r="F195" s="16">
        <f t="shared" si="5"/>
        <v>120</v>
      </c>
    </row>
    <row r="196" spans="3:19" x14ac:dyDescent="0.25">
      <c r="F196" s="16">
        <f t="shared" si="5"/>
        <v>0</v>
      </c>
    </row>
    <row r="197" spans="3:19" ht="30" x14ac:dyDescent="0.25">
      <c r="C197" s="29">
        <v>43838</v>
      </c>
      <c r="D197" s="13">
        <v>0.85416666666666663</v>
      </c>
      <c r="E197" s="13">
        <v>0.86597222222222225</v>
      </c>
      <c r="F197" s="16">
        <f t="shared" si="5"/>
        <v>17.000000000000099</v>
      </c>
      <c r="H197" s="2" t="s">
        <v>8</v>
      </c>
      <c r="I197" s="28">
        <f>SUM(F197:F209)</f>
        <v>260</v>
      </c>
      <c r="K197" s="30">
        <f>(QUOTIENT(I197,60))</f>
        <v>4</v>
      </c>
      <c r="L197" s="31">
        <f>MOD(I197,60)</f>
        <v>20</v>
      </c>
      <c r="O197" s="1" t="s">
        <v>37</v>
      </c>
      <c r="P197" s="35">
        <f>SUM(F201,F199,F202,F203,F205,F206)</f>
        <v>120.99999999999991</v>
      </c>
      <c r="R197" s="30">
        <f>(QUOTIENT(P197,60))</f>
        <v>2</v>
      </c>
      <c r="S197" s="31">
        <f>MOD(P197,60)</f>
        <v>0.99999999999991473</v>
      </c>
    </row>
    <row r="198" spans="3:19" x14ac:dyDescent="0.25">
      <c r="C198" s="1" t="s">
        <v>35</v>
      </c>
      <c r="D198" s="13">
        <v>0.86597222222222225</v>
      </c>
      <c r="E198" s="13">
        <v>0.88750000000000007</v>
      </c>
      <c r="F198" s="16">
        <f t="shared" si="5"/>
        <v>31.00000000000005</v>
      </c>
    </row>
    <row r="199" spans="3:19" ht="30" x14ac:dyDescent="0.25">
      <c r="C199" s="1" t="s">
        <v>37</v>
      </c>
      <c r="D199" s="13">
        <v>0.88750000000000007</v>
      </c>
      <c r="E199" s="13">
        <v>0.9</v>
      </c>
      <c r="F199" s="16">
        <f t="shared" si="5"/>
        <v>17.999999999999936</v>
      </c>
    </row>
    <row r="200" spans="3:19" x14ac:dyDescent="0.25">
      <c r="C200" s="1" t="s">
        <v>36</v>
      </c>
      <c r="D200" s="13">
        <v>0.9</v>
      </c>
      <c r="E200" s="13">
        <v>0.92986111111111114</v>
      </c>
      <c r="F200" s="16">
        <f t="shared" si="5"/>
        <v>43.000000000000007</v>
      </c>
    </row>
    <row r="201" spans="3:19" ht="30" x14ac:dyDescent="0.25">
      <c r="C201" s="1" t="s">
        <v>37</v>
      </c>
      <c r="D201" s="13">
        <v>0.96250000000000002</v>
      </c>
      <c r="E201" s="13">
        <v>0.99930555555555556</v>
      </c>
      <c r="F201" s="16">
        <f t="shared" si="5"/>
        <v>52.999999999999972</v>
      </c>
    </row>
    <row r="202" spans="3:19" ht="30" x14ac:dyDescent="0.25">
      <c r="C202" s="1" t="s">
        <v>37</v>
      </c>
      <c r="D202" s="13">
        <v>6.9444444444444447E-4</v>
      </c>
      <c r="E202" s="13">
        <v>4.1666666666666666E-3</v>
      </c>
      <c r="F202" s="16">
        <f t="shared" si="5"/>
        <v>5</v>
      </c>
    </row>
    <row r="203" spans="3:19" ht="30" x14ac:dyDescent="0.25">
      <c r="C203" s="1" t="s">
        <v>37</v>
      </c>
      <c r="D203" s="13">
        <v>7.1527777777777787E-2</v>
      </c>
      <c r="E203" s="13">
        <v>8.6805555555555566E-2</v>
      </c>
      <c r="F203" s="16">
        <f t="shared" si="5"/>
        <v>22</v>
      </c>
    </row>
    <row r="204" spans="3:19" x14ac:dyDescent="0.25">
      <c r="D204" s="13">
        <v>8.6805555555555566E-2</v>
      </c>
      <c r="E204" s="13">
        <v>9.0277777777777776E-2</v>
      </c>
      <c r="F204" s="16">
        <f t="shared" si="5"/>
        <v>4.9999999999999822</v>
      </c>
    </row>
    <row r="205" spans="3:19" ht="30" x14ac:dyDescent="0.25">
      <c r="C205" s="1" t="s">
        <v>37</v>
      </c>
      <c r="D205" s="13">
        <v>9.0277777777777776E-2</v>
      </c>
      <c r="E205" s="13">
        <v>9.2361111111111116E-2</v>
      </c>
      <c r="F205" s="16">
        <f>(E205-D205)*24*60</f>
        <v>3.0000000000000093</v>
      </c>
    </row>
    <row r="206" spans="3:19" ht="30" x14ac:dyDescent="0.25">
      <c r="C206" s="1" t="s">
        <v>37</v>
      </c>
      <c r="D206" s="13">
        <v>9.3055555555555558E-2</v>
      </c>
      <c r="E206" s="13">
        <v>0.10694444444444444</v>
      </c>
      <c r="F206" s="16">
        <f t="shared" si="5"/>
        <v>19.999999999999989</v>
      </c>
    </row>
    <row r="207" spans="3:19" x14ac:dyDescent="0.25">
      <c r="D207" s="13">
        <v>0.10694444444444444</v>
      </c>
      <c r="E207" s="13">
        <v>0.12638888888888888</v>
      </c>
      <c r="F207" s="16">
        <f t="shared" si="5"/>
        <v>28</v>
      </c>
    </row>
    <row r="208" spans="3:19" x14ac:dyDescent="0.25">
      <c r="F208" s="16">
        <f t="shared" si="5"/>
        <v>0</v>
      </c>
    </row>
    <row r="209" spans="1:26" ht="30" x14ac:dyDescent="0.25">
      <c r="A209" s="1" t="s">
        <v>38</v>
      </c>
      <c r="B209" s="29">
        <v>43839</v>
      </c>
      <c r="C209" s="1" t="s">
        <v>37</v>
      </c>
      <c r="D209" s="36">
        <v>0.88402777777777775</v>
      </c>
      <c r="E209" s="13">
        <v>0.89444444444444438</v>
      </c>
      <c r="F209" s="16">
        <f t="shared" si="5"/>
        <v>14.999999999999947</v>
      </c>
      <c r="H209" s="2" t="s">
        <v>8</v>
      </c>
      <c r="I209" s="28">
        <f>SUM(F209:F215)</f>
        <v>117.99999999999991</v>
      </c>
      <c r="K209" s="30">
        <f>(QUOTIENT(I209,60))</f>
        <v>1</v>
      </c>
      <c r="L209" s="31">
        <f>MOD(I209,60)</f>
        <v>57.999999999999915</v>
      </c>
      <c r="O209" s="1" t="s">
        <v>37</v>
      </c>
      <c r="P209" s="35">
        <f>SUM(F211,F209)</f>
        <v>27.999999999999741</v>
      </c>
      <c r="R209" s="30">
        <f>(QUOTIENT(P209,60))</f>
        <v>0</v>
      </c>
      <c r="S209" s="31">
        <f>MOD(P209,60)</f>
        <v>27.999999999999741</v>
      </c>
    </row>
    <row r="210" spans="1:26" x14ac:dyDescent="0.25">
      <c r="D210" s="13">
        <v>0.89444444444444438</v>
      </c>
      <c r="E210" s="13">
        <v>0.91319444444444453</v>
      </c>
      <c r="F210" s="16">
        <f t="shared" si="5"/>
        <v>27.000000000000224</v>
      </c>
    </row>
    <row r="211" spans="1:26" ht="30" x14ac:dyDescent="0.25">
      <c r="C211" s="1" t="s">
        <v>37</v>
      </c>
      <c r="D211" s="13">
        <v>0.91319444444444453</v>
      </c>
      <c r="E211" s="13">
        <v>0.92222222222222217</v>
      </c>
      <c r="F211" s="16">
        <f t="shared" si="5"/>
        <v>12.999999999999794</v>
      </c>
    </row>
    <row r="212" spans="1:26" x14ac:dyDescent="0.25">
      <c r="D212" s="13">
        <v>0.95486111111111116</v>
      </c>
      <c r="E212" s="13">
        <v>0.96666666666666667</v>
      </c>
      <c r="F212" s="16">
        <f t="shared" si="5"/>
        <v>16.99999999999994</v>
      </c>
    </row>
    <row r="213" spans="1:26" x14ac:dyDescent="0.25">
      <c r="D213" s="13">
        <v>0.96875</v>
      </c>
      <c r="E213" s="13">
        <v>0.9819444444444444</v>
      </c>
      <c r="F213" s="16">
        <f t="shared" si="5"/>
        <v>18.999999999999932</v>
      </c>
    </row>
    <row r="214" spans="1:26" x14ac:dyDescent="0.25">
      <c r="D214" s="13">
        <v>0.98541666666666661</v>
      </c>
      <c r="E214" s="13">
        <v>0.99930555555555556</v>
      </c>
      <c r="F214" s="16">
        <f t="shared" si="5"/>
        <v>20.000000000000089</v>
      </c>
    </row>
    <row r="215" spans="1:26" x14ac:dyDescent="0.25">
      <c r="D215" s="13">
        <v>0</v>
      </c>
      <c r="E215" s="13">
        <v>4.8611111111111112E-3</v>
      </c>
      <c r="F215" s="16">
        <f t="shared" si="5"/>
        <v>7</v>
      </c>
    </row>
    <row r="216" spans="1:26" x14ac:dyDescent="0.25">
      <c r="F216" s="16">
        <f t="shared" si="5"/>
        <v>0</v>
      </c>
      <c r="X216" s="1" t="s">
        <v>43</v>
      </c>
    </row>
    <row r="217" spans="1:26" ht="30" x14ac:dyDescent="0.25">
      <c r="A217" s="1" t="s">
        <v>39</v>
      </c>
      <c r="B217" s="29">
        <v>43840</v>
      </c>
      <c r="C217" s="1" t="s">
        <v>32</v>
      </c>
      <c r="D217" s="13">
        <v>0.58888888888888891</v>
      </c>
      <c r="E217" s="13">
        <v>0.66666666666666663</v>
      </c>
      <c r="F217" s="16">
        <f t="shared" si="5"/>
        <v>111.99999999999991</v>
      </c>
      <c r="H217" s="2" t="s">
        <v>8</v>
      </c>
      <c r="I217" s="28">
        <f>SUM(F217:F223)</f>
        <v>371.99999999999977</v>
      </c>
      <c r="K217" s="30">
        <f>(QUOTIENT(I217,60))</f>
        <v>6</v>
      </c>
      <c r="L217" s="31">
        <f>MOD(I217,60)</f>
        <v>11.999999999999773</v>
      </c>
      <c r="O217" s="1" t="s">
        <v>37</v>
      </c>
      <c r="P217" s="35">
        <f>SUM(F217:F222)</f>
        <v>345.99999999999977</v>
      </c>
      <c r="R217" s="30">
        <f>(QUOTIENT(P217,60))</f>
        <v>5</v>
      </c>
      <c r="S217" s="31">
        <f>MOD(P217,60)</f>
        <v>45.999999999999773</v>
      </c>
      <c r="T217" s="1" t="s">
        <v>41</v>
      </c>
      <c r="V217" s="28"/>
      <c r="X217" s="1">
        <v>560</v>
      </c>
      <c r="Y217" s="1">
        <v>1000</v>
      </c>
      <c r="Z217" s="1" t="s">
        <v>40</v>
      </c>
    </row>
    <row r="218" spans="1:26" x14ac:dyDescent="0.25">
      <c r="C218" s="1" t="s">
        <v>32</v>
      </c>
      <c r="D218" s="13">
        <v>0.70833333333333337</v>
      </c>
      <c r="E218" s="13">
        <v>0.71527777777777779</v>
      </c>
      <c r="F218" s="16">
        <f t="shared" si="5"/>
        <v>9.9999999999999645</v>
      </c>
      <c r="X218" s="1">
        <v>315</v>
      </c>
      <c r="Y218" s="1">
        <f>Y217/Y219</f>
        <v>562.5</v>
      </c>
    </row>
    <row r="219" spans="1:26" ht="45" x14ac:dyDescent="0.25">
      <c r="C219" s="1" t="s">
        <v>32</v>
      </c>
      <c r="D219" s="13">
        <v>0.78819444444444453</v>
      </c>
      <c r="E219" s="13">
        <v>0.81458333333333333</v>
      </c>
      <c r="F219" s="16">
        <f t="shared" si="5"/>
        <v>37.999999999999865</v>
      </c>
      <c r="O219" s="1" t="s">
        <v>42</v>
      </c>
      <c r="P219" s="28">
        <f>SUM($P$217,$P$209,$P$197,$P$178)</f>
        <v>670.99999999999943</v>
      </c>
      <c r="R219" s="30">
        <f>(QUOTIENT(P219,60))</f>
        <v>11</v>
      </c>
      <c r="S219" s="31">
        <f>MOD(P219,60)</f>
        <v>10.999999999999432</v>
      </c>
      <c r="X219" s="1">
        <f>X217/X218</f>
        <v>1.7777777777777777</v>
      </c>
      <c r="Y219" s="1">
        <f>X219</f>
        <v>1.7777777777777777</v>
      </c>
    </row>
    <row r="220" spans="1:26" x14ac:dyDescent="0.25">
      <c r="C220" s="1" t="s">
        <v>32</v>
      </c>
      <c r="D220" s="13">
        <v>0.82986111111111116</v>
      </c>
      <c r="E220" s="13">
        <v>0.89583333333333337</v>
      </c>
      <c r="F220" s="16">
        <f t="shared" si="5"/>
        <v>94.999999999999986</v>
      </c>
    </row>
    <row r="221" spans="1:26" x14ac:dyDescent="0.25">
      <c r="C221" s="1" t="s">
        <v>32</v>
      </c>
      <c r="D221" s="13">
        <v>0.90486111111111101</v>
      </c>
      <c r="E221" s="13">
        <v>0.93055555555555547</v>
      </c>
      <c r="F221" s="16">
        <f t="shared" si="5"/>
        <v>37.000000000000028</v>
      </c>
      <c r="R221" s="1" t="s">
        <v>44</v>
      </c>
      <c r="S221" s="37">
        <f>P219/60*12</f>
        <v>134.1999999999999</v>
      </c>
    </row>
    <row r="222" spans="1:26" x14ac:dyDescent="0.25">
      <c r="C222" s="1" t="s">
        <v>32</v>
      </c>
      <c r="D222" s="13">
        <v>1.8055555555555557E-2</v>
      </c>
      <c r="E222" s="13">
        <v>5.5555555555555552E-2</v>
      </c>
      <c r="F222" s="16">
        <f t="shared" si="5"/>
        <v>53.999999999999986</v>
      </c>
      <c r="R222" s="1" t="s">
        <v>45</v>
      </c>
      <c r="S222" s="37">
        <f>P219/60*15</f>
        <v>167.74999999999986</v>
      </c>
    </row>
    <row r="223" spans="1:26" ht="90" x14ac:dyDescent="0.25">
      <c r="C223" s="1" t="s">
        <v>46</v>
      </c>
      <c r="D223" s="13">
        <v>7.2916666666666671E-2</v>
      </c>
      <c r="E223" s="13">
        <v>9.0972222222222218E-2</v>
      </c>
      <c r="F223" s="16">
        <f t="shared" si="5"/>
        <v>25.999999999999986</v>
      </c>
    </row>
    <row r="224" spans="1:26" x14ac:dyDescent="0.25">
      <c r="F224" s="16">
        <f t="shared" si="5"/>
        <v>0</v>
      </c>
    </row>
    <row r="225" spans="2:19" ht="30" x14ac:dyDescent="0.25">
      <c r="B225" s="29">
        <v>43841</v>
      </c>
      <c r="C225" s="1" t="s">
        <v>32</v>
      </c>
      <c r="D225" s="13">
        <v>0.60972222222222217</v>
      </c>
      <c r="E225" s="36">
        <v>0.63958333333333328</v>
      </c>
      <c r="F225" s="16">
        <f t="shared" si="5"/>
        <v>43.000000000000007</v>
      </c>
      <c r="H225" s="2" t="s">
        <v>8</v>
      </c>
      <c r="I225" s="28">
        <f>SUM(F225:F228)</f>
        <v>285.99999999999994</v>
      </c>
      <c r="K225" s="30">
        <f>(QUOTIENT(I225,60))</f>
        <v>4</v>
      </c>
      <c r="L225" s="31">
        <f>MOD(I225,60)</f>
        <v>45.999999999999943</v>
      </c>
      <c r="O225" s="1" t="s">
        <v>33</v>
      </c>
      <c r="P225" s="1">
        <f>SUM($F$225:$F$228,$F$217:$F$222,$F$179:$F$180,$F$235,$F$238,$F$239)</f>
        <v>924.99999999999966</v>
      </c>
      <c r="R225" s="30">
        <f>(QUOTIENT(P225,60))</f>
        <v>15</v>
      </c>
      <c r="S225" s="31">
        <f>MOD(P225,60)</f>
        <v>24.999999999999659</v>
      </c>
    </row>
    <row r="226" spans="2:19" x14ac:dyDescent="0.25">
      <c r="C226" s="1" t="s">
        <v>32</v>
      </c>
      <c r="D226" s="13">
        <v>0.64722222222222225</v>
      </c>
      <c r="E226" s="36">
        <v>0.6645833333333333</v>
      </c>
      <c r="F226" s="16">
        <f t="shared" si="5"/>
        <v>24.999999999999911</v>
      </c>
    </row>
    <row r="227" spans="2:19" x14ac:dyDescent="0.25">
      <c r="C227" s="1" t="s">
        <v>32</v>
      </c>
      <c r="D227" s="36">
        <v>0.67083333333333339</v>
      </c>
      <c r="E227" s="36">
        <v>0.77916666666666667</v>
      </c>
      <c r="F227" s="16">
        <f t="shared" si="5"/>
        <v>155.99999999999991</v>
      </c>
    </row>
    <row r="228" spans="2:19" x14ac:dyDescent="0.25">
      <c r="C228" s="1" t="s">
        <v>47</v>
      </c>
      <c r="D228" s="13">
        <v>0.87361111111111101</v>
      </c>
      <c r="E228" s="13">
        <v>0.91666666666666663</v>
      </c>
      <c r="F228" s="16">
        <f t="shared" si="5"/>
        <v>62.000000000000099</v>
      </c>
    </row>
    <row r="229" spans="2:19" x14ac:dyDescent="0.25">
      <c r="F229" s="16">
        <f t="shared" si="5"/>
        <v>0</v>
      </c>
    </row>
    <row r="230" spans="2:19" x14ac:dyDescent="0.25">
      <c r="B230" s="29">
        <v>43842</v>
      </c>
      <c r="D230" s="13">
        <v>0.74583333333333324</v>
      </c>
      <c r="E230" s="13">
        <v>0.75347222222222221</v>
      </c>
      <c r="F230" s="16">
        <f t="shared" si="5"/>
        <v>11.000000000000121</v>
      </c>
      <c r="H230" s="2" t="s">
        <v>8</v>
      </c>
      <c r="I230" s="28">
        <f>SUM(F230:F232)</f>
        <v>53.000000000000121</v>
      </c>
      <c r="K230" s="30">
        <f>(QUOTIENT(I230,60))</f>
        <v>0</v>
      </c>
      <c r="L230" s="31">
        <f>MOD(I230,60)</f>
        <v>53.000000000000121</v>
      </c>
    </row>
    <row r="231" spans="2:19" x14ac:dyDescent="0.25">
      <c r="D231" s="13">
        <v>1.7361111111111112E-2</v>
      </c>
      <c r="E231" s="13">
        <v>2.7777777777777776E-2</v>
      </c>
      <c r="F231" s="16">
        <f t="shared" si="5"/>
        <v>14.999999999999996</v>
      </c>
    </row>
    <row r="232" spans="2:19" ht="30" x14ac:dyDescent="0.25">
      <c r="C232" s="1" t="s">
        <v>48</v>
      </c>
      <c r="D232" s="13">
        <v>2.7777777777777776E-2</v>
      </c>
      <c r="E232" s="13">
        <v>4.6527777777777779E-2</v>
      </c>
      <c r="F232" s="16">
        <f t="shared" si="5"/>
        <v>27.000000000000004</v>
      </c>
    </row>
    <row r="233" spans="2:19" x14ac:dyDescent="0.25">
      <c r="F233" s="16">
        <f t="shared" si="5"/>
        <v>0</v>
      </c>
    </row>
    <row r="234" spans="2:19" x14ac:dyDescent="0.25">
      <c r="B234" s="29">
        <v>43845</v>
      </c>
      <c r="D234" s="13">
        <v>0.90763888888888899</v>
      </c>
      <c r="E234" s="13">
        <v>0.91736111111111107</v>
      </c>
      <c r="F234" s="16">
        <f t="shared" si="5"/>
        <v>13.99999999999979</v>
      </c>
      <c r="H234" s="2" t="s">
        <v>8</v>
      </c>
      <c r="I234" s="28">
        <f>SUM(F234:F235)</f>
        <v>57.999999999999787</v>
      </c>
      <c r="K234" s="30">
        <f>(QUOTIENT(I234,60))</f>
        <v>0</v>
      </c>
      <c r="L234" s="31">
        <f>MOD(I234,60)</f>
        <v>57.999999999999787</v>
      </c>
    </row>
    <row r="235" spans="2:19" x14ac:dyDescent="0.25">
      <c r="C235" s="1" t="s">
        <v>32</v>
      </c>
      <c r="D235" s="13">
        <v>0.91736111111111107</v>
      </c>
      <c r="E235" s="13">
        <v>0.94791666666666663</v>
      </c>
      <c r="F235" s="16">
        <f t="shared" si="5"/>
        <v>44</v>
      </c>
    </row>
    <row r="236" spans="2:19" x14ac:dyDescent="0.25">
      <c r="D236" s="36"/>
    </row>
    <row r="238" spans="2:19" ht="30" x14ac:dyDescent="0.25">
      <c r="B238" s="29">
        <v>43846</v>
      </c>
      <c r="C238" s="1" t="s">
        <v>32</v>
      </c>
      <c r="D238" s="36">
        <v>0.48749999999999999</v>
      </c>
      <c r="E238" s="13">
        <v>0.52083333333333337</v>
      </c>
      <c r="F238" s="16">
        <f t="shared" ref="F238:F239" si="6">(E238-D238)*24*60</f>
        <v>48.000000000000071</v>
      </c>
      <c r="H238" s="2" t="s">
        <v>8</v>
      </c>
      <c r="I238" s="28">
        <f>SUM(F238:F240)</f>
        <v>76.000000000000142</v>
      </c>
      <c r="K238" s="30">
        <f>(QUOTIENT(I238,60))</f>
        <v>1</v>
      </c>
      <c r="L238" s="31">
        <f>MOD(I238,60)</f>
        <v>16.000000000000142</v>
      </c>
      <c r="O238" s="1" t="s">
        <v>33</v>
      </c>
      <c r="P238" s="1">
        <f>SUM($F$225:$F$228,$F$217:$F$222,$F$179:$F$180,$F$235,$F$238,$F$239,$F$242,$F$248,$F$244,$F$249,$F$250)</f>
        <v>993.99999999999955</v>
      </c>
      <c r="R238" s="30">
        <f>(QUOTIENT(P238,60))</f>
        <v>16</v>
      </c>
      <c r="S238" s="31">
        <f>MOD(P238,60)</f>
        <v>33.999999999999545</v>
      </c>
    </row>
    <row r="239" spans="2:19" x14ac:dyDescent="0.25">
      <c r="C239" s="1" t="s">
        <v>32</v>
      </c>
      <c r="D239" s="13">
        <v>0.52986111111111112</v>
      </c>
      <c r="E239" s="13">
        <v>0.54722222222222217</v>
      </c>
      <c r="F239" s="16">
        <f t="shared" si="6"/>
        <v>24.999999999999911</v>
      </c>
    </row>
    <row r="240" spans="2:19" x14ac:dyDescent="0.25">
      <c r="D240" s="13">
        <v>0.54861111111111105</v>
      </c>
      <c r="E240" s="13">
        <v>0.55069444444444449</v>
      </c>
      <c r="F240" s="16">
        <f t="shared" ref="F240:F303" si="7">(E240-D240)*24*60</f>
        <v>3.0000000000001492</v>
      </c>
    </row>
    <row r="241" spans="2:12" x14ac:dyDescent="0.25">
      <c r="F241" s="16">
        <f t="shared" si="7"/>
        <v>0</v>
      </c>
    </row>
    <row r="242" spans="2:12" x14ac:dyDescent="0.25">
      <c r="B242" s="29">
        <v>43848</v>
      </c>
      <c r="C242" s="1" t="s">
        <v>47</v>
      </c>
      <c r="D242" s="13">
        <v>0.90902777777777777</v>
      </c>
      <c r="E242" s="13">
        <v>0.92152777777777783</v>
      </c>
      <c r="F242" s="16">
        <f t="shared" si="7"/>
        <v>18.000000000000096</v>
      </c>
      <c r="H242" s="2" t="s">
        <v>8</v>
      </c>
      <c r="I242" s="28">
        <f>SUM(F242)</f>
        <v>18.000000000000096</v>
      </c>
      <c r="K242" s="30">
        <f>(QUOTIENT(I242,60))</f>
        <v>0</v>
      </c>
      <c r="L242" s="31">
        <f>MOD(I242,60)</f>
        <v>18.000000000000096</v>
      </c>
    </row>
    <row r="243" spans="2:12" x14ac:dyDescent="0.25">
      <c r="F243" s="16">
        <f t="shared" si="7"/>
        <v>0</v>
      </c>
    </row>
    <row r="244" spans="2:12" x14ac:dyDescent="0.25">
      <c r="B244" s="29">
        <v>43849</v>
      </c>
      <c r="C244" s="1" t="s">
        <v>47</v>
      </c>
      <c r="D244" s="13">
        <v>0.51666666666666672</v>
      </c>
      <c r="E244" s="13">
        <v>0.5229166666666667</v>
      </c>
      <c r="F244" s="16">
        <f t="shared" si="7"/>
        <v>8.999999999999968</v>
      </c>
      <c r="H244" s="2" t="s">
        <v>8</v>
      </c>
      <c r="I244" s="28">
        <f>SUM(F244:F258)</f>
        <v>197.99999999999994</v>
      </c>
      <c r="K244" s="30">
        <f>(QUOTIENT(I244,60))</f>
        <v>3</v>
      </c>
      <c r="L244" s="31">
        <f>MOD(I244,60)</f>
        <v>17.999999999999943</v>
      </c>
    </row>
    <row r="245" spans="2:12" ht="45" x14ac:dyDescent="0.25">
      <c r="C245" s="1" t="s">
        <v>49</v>
      </c>
      <c r="D245" s="36">
        <v>4.1666666666666666E-3</v>
      </c>
      <c r="F245" s="16">
        <f t="shared" si="7"/>
        <v>-6</v>
      </c>
    </row>
    <row r="246" spans="2:12" x14ac:dyDescent="0.25">
      <c r="F246" s="16">
        <f t="shared" si="7"/>
        <v>0</v>
      </c>
    </row>
    <row r="247" spans="2:12" x14ac:dyDescent="0.25">
      <c r="B247" s="29">
        <v>43850</v>
      </c>
      <c r="C247" s="1" t="s">
        <v>50</v>
      </c>
      <c r="D247" s="13">
        <v>0.72430555555555554</v>
      </c>
      <c r="E247" s="13">
        <v>0.77916666666666667</v>
      </c>
      <c r="F247" s="16">
        <f t="shared" si="7"/>
        <v>79.000000000000043</v>
      </c>
      <c r="H247" s="2" t="s">
        <v>8</v>
      </c>
      <c r="I247" s="28">
        <f>SUM(F247:F254)</f>
        <v>172.99999999999989</v>
      </c>
      <c r="K247" s="30">
        <f>(QUOTIENT(I247,60))</f>
        <v>2</v>
      </c>
      <c r="L247" s="31">
        <f>MOD(I247,60)</f>
        <v>52.999999999999886</v>
      </c>
    </row>
    <row r="248" spans="2:12" x14ac:dyDescent="0.25">
      <c r="C248" s="1" t="s">
        <v>47</v>
      </c>
      <c r="D248" s="13">
        <v>0.75694444444444453</v>
      </c>
      <c r="E248" s="13">
        <v>0.77916666666666667</v>
      </c>
      <c r="F248" s="16">
        <f t="shared" si="7"/>
        <v>31.999999999999886</v>
      </c>
    </row>
    <row r="249" spans="2:12" x14ac:dyDescent="0.25">
      <c r="C249" s="1" t="s">
        <v>47</v>
      </c>
      <c r="D249" s="13">
        <v>0.78263888888888899</v>
      </c>
      <c r="E249" s="13">
        <v>0.78333333333333333</v>
      </c>
      <c r="F249" s="16">
        <f t="shared" si="7"/>
        <v>0.99999999999983658</v>
      </c>
    </row>
    <row r="250" spans="2:12" x14ac:dyDescent="0.25">
      <c r="C250" s="1" t="s">
        <v>47</v>
      </c>
      <c r="D250" s="13">
        <v>0.78333333333333333</v>
      </c>
      <c r="E250" s="13">
        <v>0.7895833333333333</v>
      </c>
      <c r="F250" s="16">
        <f t="shared" si="7"/>
        <v>8.999999999999968</v>
      </c>
    </row>
    <row r="251" spans="2:12" x14ac:dyDescent="0.25">
      <c r="C251" s="1" t="s">
        <v>50</v>
      </c>
      <c r="D251" s="13">
        <v>0.79166666666666663</v>
      </c>
      <c r="E251" s="36">
        <v>0.80555555555555547</v>
      </c>
      <c r="F251" s="16">
        <f t="shared" si="7"/>
        <v>19.999999999999929</v>
      </c>
    </row>
    <row r="252" spans="2:12" x14ac:dyDescent="0.25">
      <c r="C252" s="1" t="s">
        <v>50</v>
      </c>
      <c r="D252" s="13">
        <v>0.82638888888888884</v>
      </c>
      <c r="E252" s="13">
        <v>0.83611111111111114</v>
      </c>
      <c r="F252" s="16">
        <f t="shared" si="7"/>
        <v>14.00000000000011</v>
      </c>
    </row>
    <row r="253" spans="2:12" x14ac:dyDescent="0.25">
      <c r="C253" s="1" t="s">
        <v>51</v>
      </c>
      <c r="D253" s="13">
        <v>0.84166666666666667</v>
      </c>
      <c r="E253" s="13">
        <v>0.84305555555555556</v>
      </c>
      <c r="F253" s="16">
        <f t="shared" si="7"/>
        <v>1.9999999999999929</v>
      </c>
    </row>
    <row r="254" spans="2:12" x14ac:dyDescent="0.25">
      <c r="C254" s="1" t="s">
        <v>51</v>
      </c>
      <c r="D254" s="13">
        <v>0.84722222222222221</v>
      </c>
      <c r="E254" s="36">
        <v>0.85833333333333339</v>
      </c>
      <c r="F254" s="16">
        <f t="shared" si="7"/>
        <v>16.000000000000103</v>
      </c>
    </row>
    <row r="255" spans="2:12" x14ac:dyDescent="0.25">
      <c r="E255" s="36"/>
    </row>
    <row r="256" spans="2:12" x14ac:dyDescent="0.25">
      <c r="B256" s="29">
        <v>43851</v>
      </c>
      <c r="C256" s="1" t="s">
        <v>52</v>
      </c>
      <c r="D256" s="13">
        <v>0.59722222222222221</v>
      </c>
      <c r="E256" s="13">
        <v>0.60069444444444442</v>
      </c>
      <c r="F256" s="16">
        <f t="shared" si="7"/>
        <v>4.9999999999999822</v>
      </c>
      <c r="H256" s="2" t="s">
        <v>8</v>
      </c>
      <c r="I256" s="28">
        <f>SUM(F256:F264)</f>
        <v>154.00000000000026</v>
      </c>
      <c r="K256" s="30">
        <f>(QUOTIENT(I256,60))</f>
        <v>2</v>
      </c>
      <c r="L256" s="31">
        <f>MOD(I256,60)</f>
        <v>34.000000000000256</v>
      </c>
    </row>
    <row r="257" spans="2:19" x14ac:dyDescent="0.25">
      <c r="D257" s="13">
        <v>0.60069444444444442</v>
      </c>
      <c r="E257" s="13">
        <v>0.60763888888888895</v>
      </c>
      <c r="F257" s="16">
        <f t="shared" si="7"/>
        <v>10.000000000000124</v>
      </c>
    </row>
    <row r="258" spans="2:19" ht="30" x14ac:dyDescent="0.25">
      <c r="D258" s="36">
        <v>0.65416666666666667</v>
      </c>
      <c r="E258" s="13">
        <v>0.65902777777777777</v>
      </c>
      <c r="F258" s="16">
        <f t="shared" si="7"/>
        <v>6.9999999999999751</v>
      </c>
      <c r="O258" s="1" t="s">
        <v>33</v>
      </c>
      <c r="P258" s="1">
        <f>SUM($F$225:$F$228,$F$217:$F$222,$F$179:$F$180,$F$235,$F$238,$F$239,$F$242,$F$248,$F$244,$F$249,$F$250,$F$256)</f>
        <v>998.99999999999955</v>
      </c>
      <c r="R258" s="30">
        <f>(QUOTIENT(P258,60))</f>
        <v>16</v>
      </c>
      <c r="S258" s="31">
        <f>MOD(P258,60)</f>
        <v>38.999999999999545</v>
      </c>
    </row>
    <row r="259" spans="2:19" x14ac:dyDescent="0.25">
      <c r="D259" s="13">
        <v>0.66111111111111109</v>
      </c>
      <c r="E259" s="36">
        <v>0.67291666666666661</v>
      </c>
      <c r="F259" s="16">
        <f t="shared" si="7"/>
        <v>16.99999999999994</v>
      </c>
    </row>
    <row r="260" spans="2:19" x14ac:dyDescent="0.25">
      <c r="D260" s="13">
        <v>0.68055555555555547</v>
      </c>
      <c r="E260" s="13">
        <v>0.70138888888888884</v>
      </c>
      <c r="F260" s="16">
        <f t="shared" si="7"/>
        <v>30.000000000000053</v>
      </c>
    </row>
    <row r="261" spans="2:19" x14ac:dyDescent="0.25">
      <c r="D261" s="13">
        <v>0.70138888888888884</v>
      </c>
      <c r="E261" s="13">
        <v>0.71111111111111114</v>
      </c>
      <c r="F261" s="16">
        <f t="shared" si="7"/>
        <v>14.00000000000011</v>
      </c>
    </row>
    <row r="262" spans="2:19" x14ac:dyDescent="0.25">
      <c r="D262" s="13">
        <v>0.72638888888888886</v>
      </c>
      <c r="E262" s="13">
        <v>0.74097222222222225</v>
      </c>
      <c r="F262" s="16">
        <f t="shared" si="7"/>
        <v>21.000000000000085</v>
      </c>
    </row>
    <row r="263" spans="2:19" x14ac:dyDescent="0.25">
      <c r="D263" s="36">
        <v>0.78055555555555556</v>
      </c>
      <c r="E263" s="13">
        <v>0.78263888888888899</v>
      </c>
      <c r="F263" s="16">
        <f t="shared" si="7"/>
        <v>3.0000000000001492</v>
      </c>
    </row>
    <row r="264" spans="2:19" x14ac:dyDescent="0.25">
      <c r="D264" s="36">
        <v>0.79375000000000007</v>
      </c>
      <c r="E264" s="13">
        <v>0.82638888888888884</v>
      </c>
      <c r="F264" s="16">
        <f t="shared" si="7"/>
        <v>46.999999999999829</v>
      </c>
    </row>
    <row r="265" spans="2:19" x14ac:dyDescent="0.25">
      <c r="F265" s="16">
        <f t="shared" si="7"/>
        <v>0</v>
      </c>
    </row>
    <row r="266" spans="2:19" x14ac:dyDescent="0.25">
      <c r="B266" s="29">
        <v>43852</v>
      </c>
      <c r="D266" s="13">
        <v>0.31597222222222221</v>
      </c>
      <c r="E266" s="36">
        <v>0.34097222222222223</v>
      </c>
      <c r="F266" s="16">
        <f t="shared" si="7"/>
        <v>36.000000000000028</v>
      </c>
      <c r="H266" s="2" t="s">
        <v>8</v>
      </c>
      <c r="I266" s="28">
        <f>SUM(F266:F280)</f>
        <v>496.00000000000017</v>
      </c>
      <c r="K266" s="30">
        <f>(QUOTIENT(I266,60))</f>
        <v>8</v>
      </c>
      <c r="L266" s="31">
        <f>MOD(I266,60)</f>
        <v>16.000000000000171</v>
      </c>
    </row>
    <row r="267" spans="2:19" x14ac:dyDescent="0.25">
      <c r="D267" s="36">
        <v>0.35416666666666669</v>
      </c>
      <c r="E267" s="13">
        <v>0.35902777777777778</v>
      </c>
      <c r="F267" s="16">
        <f t="shared" si="7"/>
        <v>6.9999999999999751</v>
      </c>
    </row>
    <row r="268" spans="2:19" x14ac:dyDescent="0.25">
      <c r="D268" s="36">
        <v>0.40277777777777773</v>
      </c>
      <c r="E268" s="36">
        <v>0.41250000000000003</v>
      </c>
      <c r="F268" s="16">
        <f t="shared" si="7"/>
        <v>14.00000000000011</v>
      </c>
    </row>
    <row r="269" spans="2:19" x14ac:dyDescent="0.25">
      <c r="D269" s="13">
        <v>0.4201388888888889</v>
      </c>
      <c r="E269" s="13">
        <v>0.4284722222222222</v>
      </c>
      <c r="F269" s="16">
        <f t="shared" si="7"/>
        <v>11.999999999999957</v>
      </c>
    </row>
    <row r="270" spans="2:19" x14ac:dyDescent="0.25">
      <c r="D270" s="36">
        <v>0.45694444444444443</v>
      </c>
      <c r="E270" s="36">
        <v>0.48888888888888887</v>
      </c>
      <c r="F270" s="16">
        <f t="shared" si="7"/>
        <v>46</v>
      </c>
    </row>
    <row r="271" spans="2:19" ht="30" x14ac:dyDescent="0.25">
      <c r="C271" s="1" t="s">
        <v>53</v>
      </c>
      <c r="D271" s="36">
        <v>0.51597222222222217</v>
      </c>
      <c r="E271" s="13">
        <v>0.53125</v>
      </c>
      <c r="F271" s="16">
        <f t="shared" si="7"/>
        <v>22.000000000000082</v>
      </c>
    </row>
    <row r="272" spans="2:19" x14ac:dyDescent="0.25">
      <c r="C272" s="1" t="s">
        <v>54</v>
      </c>
      <c r="D272" s="13">
        <v>0.55486111111111114</v>
      </c>
      <c r="E272" s="13">
        <v>0.5625</v>
      </c>
      <c r="F272" s="16">
        <f t="shared" si="7"/>
        <v>10.999999999999961</v>
      </c>
    </row>
    <row r="273" spans="2:18" x14ac:dyDescent="0.25">
      <c r="C273" s="1" t="s">
        <v>52</v>
      </c>
      <c r="D273" s="36">
        <v>0.65833333333333333</v>
      </c>
      <c r="E273" s="36">
        <v>0.67569444444444438</v>
      </c>
      <c r="F273" s="16">
        <f t="shared" si="7"/>
        <v>24.999999999999911</v>
      </c>
    </row>
    <row r="274" spans="2:18" ht="30" x14ac:dyDescent="0.25">
      <c r="C274" s="1" t="s">
        <v>55</v>
      </c>
      <c r="D274" s="13">
        <v>0.67569444444444438</v>
      </c>
      <c r="E274" s="36">
        <v>0.7055555555555556</v>
      </c>
      <c r="F274" s="16">
        <f t="shared" si="7"/>
        <v>43.000000000000171</v>
      </c>
      <c r="N274" s="1" t="s">
        <v>33</v>
      </c>
      <c r="O274" s="1">
        <f>SUM($F$225:$F$228,$F$217:$F$222,$F$179:$F$180,$F$235,$F$238,$F$239,$F$242,$F$248,$F$244,$F$249,$F$250,$F$256,$F$275,$F$273,$F$272,$F$277,$F$279, $F$283,$F$282,$F$284,$F$286)</f>
        <v>1357.9999999999995</v>
      </c>
      <c r="Q274" s="30">
        <f>(QUOTIENT(O274,60))</f>
        <v>22</v>
      </c>
      <c r="R274" s="31">
        <f>MOD(O274,60)</f>
        <v>37.999999999999545</v>
      </c>
    </row>
    <row r="275" spans="2:18" x14ac:dyDescent="0.25">
      <c r="C275" s="1" t="s">
        <v>56</v>
      </c>
      <c r="D275" s="13">
        <v>0.7055555555555556</v>
      </c>
      <c r="E275" s="13">
        <v>0.7319444444444444</v>
      </c>
      <c r="F275" s="16">
        <f t="shared" si="7"/>
        <v>37.999999999999865</v>
      </c>
    </row>
    <row r="276" spans="2:18" x14ac:dyDescent="0.25">
      <c r="F276" s="16">
        <f t="shared" si="7"/>
        <v>0</v>
      </c>
    </row>
    <row r="277" spans="2:18" x14ac:dyDescent="0.25">
      <c r="B277" s="29">
        <v>43853</v>
      </c>
      <c r="C277" s="1" t="s">
        <v>47</v>
      </c>
      <c r="D277" s="13">
        <v>0.39861111111111108</v>
      </c>
      <c r="E277" s="13">
        <v>0.41250000000000003</v>
      </c>
      <c r="F277" s="16">
        <f t="shared" si="7"/>
        <v>20.000000000000089</v>
      </c>
    </row>
    <row r="278" spans="2:18" ht="30" x14ac:dyDescent="0.25">
      <c r="C278" s="1" t="s">
        <v>57</v>
      </c>
      <c r="D278" s="13">
        <v>0.41250000000000003</v>
      </c>
      <c r="E278" s="13">
        <v>0.49583333333333335</v>
      </c>
      <c r="F278" s="16">
        <f t="shared" si="7"/>
        <v>119.99999999999997</v>
      </c>
    </row>
    <row r="279" spans="2:18" x14ac:dyDescent="0.25">
      <c r="C279" s="1" t="s">
        <v>47</v>
      </c>
      <c r="D279" s="13">
        <v>0.48888888888888887</v>
      </c>
      <c r="E279" s="13">
        <v>0.52500000000000002</v>
      </c>
      <c r="F279" s="16">
        <f t="shared" si="7"/>
        <v>52.000000000000057</v>
      </c>
    </row>
    <row r="280" spans="2:18" x14ac:dyDescent="0.25">
      <c r="C280" s="1" t="s">
        <v>50</v>
      </c>
      <c r="D280" s="36">
        <v>0.65625</v>
      </c>
      <c r="E280" s="13">
        <v>0.69097222222222221</v>
      </c>
      <c r="F280" s="16">
        <f t="shared" si="7"/>
        <v>49.999999999999986</v>
      </c>
    </row>
    <row r="281" spans="2:18" x14ac:dyDescent="0.25">
      <c r="D281" s="38"/>
      <c r="F281" s="16">
        <f t="shared" si="7"/>
        <v>0</v>
      </c>
    </row>
    <row r="282" spans="2:18" x14ac:dyDescent="0.25">
      <c r="C282" s="1" t="s">
        <v>47</v>
      </c>
      <c r="D282" s="36">
        <v>0.59375</v>
      </c>
      <c r="E282" s="13">
        <v>0.65763888888888888</v>
      </c>
      <c r="F282" s="16">
        <f t="shared" si="7"/>
        <v>92</v>
      </c>
    </row>
    <row r="283" spans="2:18" x14ac:dyDescent="0.25">
      <c r="B283" s="29">
        <v>43854</v>
      </c>
      <c r="C283" s="1" t="s">
        <v>47</v>
      </c>
      <c r="D283" s="36">
        <v>0.74652777777777779</v>
      </c>
      <c r="E283" s="13">
        <v>0.8125</v>
      </c>
      <c r="F283" s="16">
        <f t="shared" si="7"/>
        <v>94.999999999999986</v>
      </c>
    </row>
    <row r="284" spans="2:18" x14ac:dyDescent="0.25">
      <c r="C284" s="1" t="s">
        <v>47</v>
      </c>
      <c r="D284" s="13">
        <v>0.93055555555555547</v>
      </c>
      <c r="E284" s="13">
        <v>0.9375</v>
      </c>
      <c r="F284" s="16">
        <f t="shared" si="7"/>
        <v>10.000000000000124</v>
      </c>
    </row>
    <row r="285" spans="2:18" x14ac:dyDescent="0.25">
      <c r="F285" s="16">
        <f t="shared" si="7"/>
        <v>0</v>
      </c>
    </row>
    <row r="286" spans="2:18" x14ac:dyDescent="0.25">
      <c r="B286" s="29">
        <v>43855</v>
      </c>
      <c r="C286" s="1" t="s">
        <v>47</v>
      </c>
      <c r="D286" s="13">
        <v>0.64583333333333337</v>
      </c>
      <c r="E286" s="13">
        <v>0.65694444444444444</v>
      </c>
      <c r="F286" s="16">
        <f t="shared" si="7"/>
        <v>15.999999999999943</v>
      </c>
    </row>
    <row r="287" spans="2:18" x14ac:dyDescent="0.25">
      <c r="D287" s="13">
        <v>0.65763888888888888</v>
      </c>
      <c r="E287" s="13">
        <v>0.67499999999999993</v>
      </c>
      <c r="F287" s="16">
        <f t="shared" si="7"/>
        <v>24.999999999999911</v>
      </c>
    </row>
    <row r="288" spans="2:18" x14ac:dyDescent="0.25">
      <c r="F288" s="16">
        <f t="shared" si="7"/>
        <v>0</v>
      </c>
    </row>
    <row r="289" spans="2:18" ht="30" x14ac:dyDescent="0.25">
      <c r="B289" s="29">
        <v>43857</v>
      </c>
      <c r="D289" s="36">
        <v>0.3263888888888889</v>
      </c>
      <c r="E289" s="13">
        <v>0.33888888888888885</v>
      </c>
      <c r="F289" s="16">
        <f t="shared" si="7"/>
        <v>17.999999999999936</v>
      </c>
      <c r="H289" s="2" t="s">
        <v>8</v>
      </c>
      <c r="I289" s="28">
        <f>SUM(F289:F291)</f>
        <v>66</v>
      </c>
      <c r="K289" s="30">
        <f>(QUOTIENT(I289,60))</f>
        <v>1</v>
      </c>
      <c r="L289" s="31">
        <f>MOD(I289,60)</f>
        <v>6</v>
      </c>
      <c r="N289" s="1" t="s">
        <v>33</v>
      </c>
      <c r="O289" s="1">
        <f>SUM($F$225:$F$228,$F$217:$F$222,$F$179:$F$180,$F$235,$F$238,$F$301,$F$300,$F$297,$F$298,$F$293,$F$295,$F$239,$F$242,$F$248,$F$244,$F$249,$F$250,$F$256,$F$275,$F$273,$F$272,$F$277,$F$279, $F$283,$F$282,$F$284,$F$286)</f>
        <v>1624.9999999999993</v>
      </c>
      <c r="Q289" s="30">
        <f>(QUOTIENT(O289,60))</f>
        <v>27</v>
      </c>
      <c r="R289" s="31">
        <f>MOD(O289,60)</f>
        <v>4.9999999999993179</v>
      </c>
    </row>
    <row r="290" spans="2:18" x14ac:dyDescent="0.25">
      <c r="D290" s="13">
        <v>0.3743055555555555</v>
      </c>
      <c r="E290" s="13">
        <v>0.39027777777777778</v>
      </c>
      <c r="F290" s="16">
        <f t="shared" si="7"/>
        <v>23.000000000000078</v>
      </c>
    </row>
    <row r="291" spans="2:18" x14ac:dyDescent="0.25">
      <c r="D291" s="13">
        <v>0.40347222222222223</v>
      </c>
      <c r="E291" s="13">
        <v>0.42083333333333334</v>
      </c>
      <c r="F291" s="16">
        <f t="shared" si="7"/>
        <v>24.999999999999993</v>
      </c>
    </row>
    <row r="292" spans="2:18" x14ac:dyDescent="0.25">
      <c r="F292" s="16">
        <f t="shared" si="7"/>
        <v>0</v>
      </c>
    </row>
    <row r="293" spans="2:18" x14ac:dyDescent="0.25">
      <c r="B293" s="29">
        <v>43857</v>
      </c>
      <c r="C293" s="1" t="s">
        <v>47</v>
      </c>
      <c r="D293" s="13">
        <v>0.7416666666666667</v>
      </c>
      <c r="E293" s="13">
        <v>0.75347222222222221</v>
      </c>
      <c r="F293" s="16">
        <f t="shared" si="7"/>
        <v>16.99999999999994</v>
      </c>
    </row>
    <row r="294" spans="2:18" x14ac:dyDescent="0.25">
      <c r="F294" s="16">
        <f t="shared" si="7"/>
        <v>0</v>
      </c>
    </row>
    <row r="295" spans="2:18" x14ac:dyDescent="0.25">
      <c r="B295" s="29">
        <v>43858</v>
      </c>
      <c r="C295" s="1" t="s">
        <v>47</v>
      </c>
      <c r="D295" s="13">
        <v>0.65347222222222223</v>
      </c>
      <c r="E295" s="36">
        <v>0.65833333333333333</v>
      </c>
      <c r="F295" s="16">
        <f t="shared" si="7"/>
        <v>6.9999999999999751</v>
      </c>
    </row>
    <row r="296" spans="2:18" x14ac:dyDescent="0.25">
      <c r="C296" s="1" t="s">
        <v>58</v>
      </c>
      <c r="D296" s="13">
        <v>0.65833333333333333</v>
      </c>
      <c r="E296" s="13">
        <v>0.69097222222222221</v>
      </c>
      <c r="F296" s="16">
        <f t="shared" si="7"/>
        <v>46.999999999999993</v>
      </c>
    </row>
    <row r="297" spans="2:18" x14ac:dyDescent="0.25">
      <c r="C297" s="1" t="s">
        <v>59</v>
      </c>
      <c r="D297" s="13">
        <v>0.68402777777777779</v>
      </c>
      <c r="E297" s="13">
        <v>0.70277777777777783</v>
      </c>
      <c r="F297" s="16">
        <f t="shared" si="7"/>
        <v>27.000000000000064</v>
      </c>
    </row>
    <row r="298" spans="2:18" x14ac:dyDescent="0.25">
      <c r="C298" s="1" t="s">
        <v>47</v>
      </c>
      <c r="D298" s="13">
        <v>0.70486111111111116</v>
      </c>
      <c r="E298" s="13">
        <v>0.77638888888888891</v>
      </c>
      <c r="F298" s="16">
        <f t="shared" si="7"/>
        <v>102.99999999999996</v>
      </c>
    </row>
    <row r="299" spans="2:18" x14ac:dyDescent="0.25">
      <c r="F299" s="16">
        <f t="shared" si="7"/>
        <v>0</v>
      </c>
    </row>
    <row r="300" spans="2:18" x14ac:dyDescent="0.25">
      <c r="B300" s="29">
        <v>43860</v>
      </c>
      <c r="C300" s="1" t="s">
        <v>47</v>
      </c>
      <c r="D300" s="13">
        <v>0.46875</v>
      </c>
      <c r="E300" s="13">
        <v>0.4777777777777778</v>
      </c>
      <c r="F300" s="16">
        <f t="shared" si="7"/>
        <v>13.000000000000034</v>
      </c>
    </row>
    <row r="301" spans="2:18" x14ac:dyDescent="0.25">
      <c r="C301" s="1" t="s">
        <v>47</v>
      </c>
      <c r="D301" s="13">
        <v>0.79861111111111116</v>
      </c>
      <c r="E301" s="13">
        <v>0.86805555555555547</v>
      </c>
      <c r="F301" s="16">
        <f t="shared" si="7"/>
        <v>99.999999999999801</v>
      </c>
    </row>
    <row r="302" spans="2:18" x14ac:dyDescent="0.25">
      <c r="C302" s="1" t="s">
        <v>52</v>
      </c>
      <c r="D302" s="13">
        <v>0.88055555555555554</v>
      </c>
      <c r="E302" s="13">
        <v>0.89930555555555547</v>
      </c>
      <c r="F302" s="16">
        <f t="shared" si="7"/>
        <v>26.999999999999904</v>
      </c>
    </row>
    <row r="303" spans="2:18" ht="30" x14ac:dyDescent="0.25">
      <c r="C303" s="1" t="s">
        <v>47</v>
      </c>
      <c r="D303" s="13">
        <v>0.90625</v>
      </c>
      <c r="E303" s="13">
        <v>0.91319444444444453</v>
      </c>
      <c r="F303" s="16">
        <f t="shared" si="7"/>
        <v>10.000000000000124</v>
      </c>
      <c r="N303" s="1" t="s">
        <v>33</v>
      </c>
      <c r="O303" s="1">
        <f>SUM($F$225:$F$228,$F$302,$F$303,$F$305,$F$217:$F$222,$F$179:$F$180,$F$235,$F$238,$F$301,$F$306,$F$300,$F$297,$F$298,$F$293,$F$295,$F$239,$F$242,$F$248,$F$244,$F$249,$F$250,$F$256,$F$275,$F$273,$F$272,$F$277,$F$279, $F$283,$F$282,$F$284,$F$286)</f>
        <v>1831.9999999999993</v>
      </c>
      <c r="Q303" s="30">
        <f>(QUOTIENT(O303,60))</f>
        <v>30</v>
      </c>
      <c r="R303" s="31">
        <f>MOD(O303,60)</f>
        <v>31.999999999999318</v>
      </c>
    </row>
    <row r="304" spans="2:18" x14ac:dyDescent="0.25">
      <c r="F304" s="16">
        <f t="shared" ref="F304:F367" si="8">(E304-D304)*24*60</f>
        <v>0</v>
      </c>
    </row>
    <row r="305" spans="2:12" x14ac:dyDescent="0.25">
      <c r="B305" s="29">
        <v>43861</v>
      </c>
      <c r="C305" s="1" t="s">
        <v>47</v>
      </c>
      <c r="D305" s="13">
        <v>0.93819444444444444</v>
      </c>
      <c r="E305" s="13">
        <v>0.99375000000000002</v>
      </c>
      <c r="F305" s="16">
        <f t="shared" si="8"/>
        <v>80.000000000000028</v>
      </c>
    </row>
    <row r="306" spans="2:12" x14ac:dyDescent="0.25">
      <c r="C306" s="1" t="s">
        <v>59</v>
      </c>
      <c r="D306" s="13">
        <v>0.91666666666666663</v>
      </c>
      <c r="E306" s="13">
        <v>0.97916666666666663</v>
      </c>
      <c r="F306" s="16">
        <f t="shared" si="8"/>
        <v>90</v>
      </c>
    </row>
    <row r="307" spans="2:12" x14ac:dyDescent="0.25">
      <c r="F307" s="16">
        <f t="shared" si="8"/>
        <v>0</v>
      </c>
    </row>
    <row r="308" spans="2:12" x14ac:dyDescent="0.25">
      <c r="B308" s="29">
        <v>43866</v>
      </c>
      <c r="C308" s="1" t="s">
        <v>50</v>
      </c>
      <c r="D308" s="13">
        <v>0.76458333333333339</v>
      </c>
      <c r="E308" s="13">
        <v>0.7944444444444444</v>
      </c>
      <c r="F308" s="16">
        <f t="shared" si="8"/>
        <v>42.999999999999844</v>
      </c>
    </row>
    <row r="309" spans="2:12" x14ac:dyDescent="0.25">
      <c r="F309" s="16">
        <f t="shared" si="8"/>
        <v>0</v>
      </c>
      <c r="I309" s="41"/>
    </row>
    <row r="310" spans="2:12" x14ac:dyDescent="0.25">
      <c r="B310" s="29">
        <v>43867</v>
      </c>
      <c r="C310" s="1" t="s">
        <v>51</v>
      </c>
      <c r="D310" s="13">
        <v>0.4375</v>
      </c>
      <c r="E310" s="13">
        <v>0.46388888888888885</v>
      </c>
      <c r="F310" s="16">
        <f t="shared" si="8"/>
        <v>37.999999999999943</v>
      </c>
      <c r="H310" s="2" t="s">
        <v>8</v>
      </c>
      <c r="I310" s="28">
        <f>SUM(F310:F325)</f>
        <v>-627.00000000000023</v>
      </c>
      <c r="K310" s="30">
        <f>(QUOTIENT(I310,60))</f>
        <v>-10</v>
      </c>
      <c r="L310" s="31">
        <f>MOD(I310,60)</f>
        <v>32.999999999999773</v>
      </c>
    </row>
    <row r="311" spans="2:12" x14ac:dyDescent="0.25">
      <c r="D311" s="36">
        <v>0.50624999999999998</v>
      </c>
      <c r="E311" s="13">
        <v>0.52083333333333337</v>
      </c>
      <c r="F311" s="16">
        <f t="shared" si="8"/>
        <v>21.000000000000085</v>
      </c>
    </row>
    <row r="312" spans="2:12" x14ac:dyDescent="0.25">
      <c r="D312" s="13">
        <v>0.59375</v>
      </c>
      <c r="E312" s="13">
        <v>0.68125000000000002</v>
      </c>
      <c r="F312" s="16">
        <f t="shared" si="8"/>
        <v>126.00000000000003</v>
      </c>
    </row>
    <row r="313" spans="2:12" x14ac:dyDescent="0.25">
      <c r="D313" s="36">
        <v>0.72430555555555554</v>
      </c>
      <c r="E313" s="13">
        <v>0.74305555555555547</v>
      </c>
      <c r="F313" s="16">
        <f t="shared" si="8"/>
        <v>26.999999999999904</v>
      </c>
    </row>
    <row r="314" spans="2:12" x14ac:dyDescent="0.25">
      <c r="D314" s="36">
        <v>0.8354166666666667</v>
      </c>
      <c r="E314" s="13">
        <v>0.87013888888888891</v>
      </c>
      <c r="F314" s="16">
        <f t="shared" si="8"/>
        <v>49.999999999999986</v>
      </c>
    </row>
    <row r="315" spans="2:12" x14ac:dyDescent="0.25">
      <c r="F315" s="16">
        <f t="shared" si="8"/>
        <v>0</v>
      </c>
    </row>
    <row r="316" spans="2:12" x14ac:dyDescent="0.25">
      <c r="D316" s="36">
        <v>0.33958333333333335</v>
      </c>
      <c r="E316" s="13">
        <v>0.35833333333333334</v>
      </c>
      <c r="F316" s="16">
        <f t="shared" si="8"/>
        <v>26.999999999999986</v>
      </c>
    </row>
    <row r="317" spans="2:12" x14ac:dyDescent="0.25">
      <c r="D317" s="13">
        <v>0.36736111111111108</v>
      </c>
      <c r="E317" s="13">
        <v>0.39583333333333331</v>
      </c>
      <c r="F317" s="16">
        <f t="shared" si="8"/>
        <v>41.000000000000014</v>
      </c>
    </row>
    <row r="318" spans="2:12" x14ac:dyDescent="0.25">
      <c r="D318" s="13">
        <v>0.42499999999999999</v>
      </c>
      <c r="E318" s="13">
        <v>0.4284722222222222</v>
      </c>
      <c r="F318" s="16">
        <f t="shared" si="8"/>
        <v>4.9999999999999822</v>
      </c>
    </row>
    <row r="319" spans="2:12" x14ac:dyDescent="0.25">
      <c r="D319" s="13">
        <v>0.4381944444444445</v>
      </c>
      <c r="E319" s="13">
        <v>0.48541666666666666</v>
      </c>
      <c r="F319" s="16">
        <f t="shared" si="8"/>
        <v>67.999999999999915</v>
      </c>
    </row>
    <row r="320" spans="2:12" x14ac:dyDescent="0.25">
      <c r="D320" s="13">
        <v>0.49305555555555558</v>
      </c>
      <c r="E320" s="13">
        <v>0.54166666666666663</v>
      </c>
      <c r="F320" s="16">
        <f t="shared" si="8"/>
        <v>69.999999999999915</v>
      </c>
    </row>
    <row r="321" spans="4:6" x14ac:dyDescent="0.25">
      <c r="D321" s="13">
        <v>0.76388888888888884</v>
      </c>
      <c r="F321" s="16">
        <f t="shared" si="8"/>
        <v>-1100</v>
      </c>
    </row>
    <row r="322" spans="4:6" x14ac:dyDescent="0.25">
      <c r="F322" s="16">
        <f t="shared" si="8"/>
        <v>0</v>
      </c>
    </row>
    <row r="323" spans="4:6" x14ac:dyDescent="0.25">
      <c r="F323" s="16">
        <f t="shared" si="8"/>
        <v>0</v>
      </c>
    </row>
    <row r="324" spans="4:6" x14ac:dyDescent="0.25">
      <c r="F324" s="16">
        <f t="shared" si="8"/>
        <v>0</v>
      </c>
    </row>
    <row r="325" spans="4:6" x14ac:dyDescent="0.25">
      <c r="F325" s="16">
        <f t="shared" si="8"/>
        <v>0</v>
      </c>
    </row>
    <row r="326" spans="4:6" x14ac:dyDescent="0.25">
      <c r="F326" s="16">
        <f t="shared" si="8"/>
        <v>0</v>
      </c>
    </row>
    <row r="327" spans="4:6" x14ac:dyDescent="0.25">
      <c r="F327" s="16">
        <f t="shared" si="8"/>
        <v>0</v>
      </c>
    </row>
    <row r="328" spans="4:6" x14ac:dyDescent="0.25">
      <c r="F328" s="16">
        <f t="shared" si="8"/>
        <v>0</v>
      </c>
    </row>
    <row r="329" spans="4:6" x14ac:dyDescent="0.25">
      <c r="F329" s="16">
        <f t="shared" si="8"/>
        <v>0</v>
      </c>
    </row>
    <row r="330" spans="4:6" x14ac:dyDescent="0.25">
      <c r="F330" s="16">
        <f t="shared" si="8"/>
        <v>0</v>
      </c>
    </row>
    <row r="331" spans="4:6" x14ac:dyDescent="0.25">
      <c r="F331" s="16">
        <f t="shared" si="8"/>
        <v>0</v>
      </c>
    </row>
    <row r="332" spans="4:6" x14ac:dyDescent="0.25">
      <c r="F332" s="16">
        <f t="shared" si="8"/>
        <v>0</v>
      </c>
    </row>
    <row r="333" spans="4:6" x14ac:dyDescent="0.25">
      <c r="F333" s="16">
        <f t="shared" si="8"/>
        <v>0</v>
      </c>
    </row>
    <row r="334" spans="4:6" x14ac:dyDescent="0.25">
      <c r="F334" s="16">
        <f t="shared" si="8"/>
        <v>0</v>
      </c>
    </row>
    <row r="335" spans="4:6" x14ac:dyDescent="0.25">
      <c r="F335" s="16">
        <f t="shared" si="8"/>
        <v>0</v>
      </c>
    </row>
    <row r="336" spans="4:6" x14ac:dyDescent="0.25">
      <c r="F336" s="16">
        <f t="shared" si="8"/>
        <v>0</v>
      </c>
    </row>
    <row r="337" spans="6:6" x14ac:dyDescent="0.25">
      <c r="F337" s="16">
        <f t="shared" si="8"/>
        <v>0</v>
      </c>
    </row>
    <row r="338" spans="6:6" x14ac:dyDescent="0.25">
      <c r="F338" s="16">
        <f t="shared" si="8"/>
        <v>0</v>
      </c>
    </row>
    <row r="339" spans="6:6" x14ac:dyDescent="0.25">
      <c r="F339" s="16">
        <f t="shared" si="8"/>
        <v>0</v>
      </c>
    </row>
    <row r="340" spans="6:6" x14ac:dyDescent="0.25">
      <c r="F340" s="16">
        <f t="shared" si="8"/>
        <v>0</v>
      </c>
    </row>
    <row r="341" spans="6:6" x14ac:dyDescent="0.25">
      <c r="F341" s="16">
        <f t="shared" si="8"/>
        <v>0</v>
      </c>
    </row>
    <row r="342" spans="6:6" x14ac:dyDescent="0.25">
      <c r="F342" s="16">
        <f t="shared" si="8"/>
        <v>0</v>
      </c>
    </row>
    <row r="343" spans="6:6" x14ac:dyDescent="0.25">
      <c r="F343" s="16">
        <f t="shared" si="8"/>
        <v>0</v>
      </c>
    </row>
    <row r="344" spans="6:6" x14ac:dyDescent="0.25">
      <c r="F344" s="16">
        <f t="shared" si="8"/>
        <v>0</v>
      </c>
    </row>
    <row r="345" spans="6:6" x14ac:dyDescent="0.25">
      <c r="F345" s="16">
        <f t="shared" si="8"/>
        <v>0</v>
      </c>
    </row>
    <row r="346" spans="6:6" x14ac:dyDescent="0.25">
      <c r="F346" s="16">
        <f t="shared" si="8"/>
        <v>0</v>
      </c>
    </row>
    <row r="347" spans="6:6" x14ac:dyDescent="0.25">
      <c r="F347" s="16">
        <f t="shared" si="8"/>
        <v>0</v>
      </c>
    </row>
    <row r="348" spans="6:6" x14ac:dyDescent="0.25">
      <c r="F348" s="16">
        <f t="shared" si="8"/>
        <v>0</v>
      </c>
    </row>
    <row r="349" spans="6:6" x14ac:dyDescent="0.25">
      <c r="F349" s="16">
        <f t="shared" si="8"/>
        <v>0</v>
      </c>
    </row>
    <row r="350" spans="6:6" x14ac:dyDescent="0.25">
      <c r="F350" s="16">
        <f t="shared" si="8"/>
        <v>0</v>
      </c>
    </row>
    <row r="351" spans="6:6" x14ac:dyDescent="0.25">
      <c r="F351" s="16">
        <f t="shared" si="8"/>
        <v>0</v>
      </c>
    </row>
    <row r="352" spans="6:6" x14ac:dyDescent="0.25">
      <c r="F352" s="16">
        <f t="shared" si="8"/>
        <v>0</v>
      </c>
    </row>
    <row r="353" spans="6:6" x14ac:dyDescent="0.25">
      <c r="F353" s="16">
        <f t="shared" si="8"/>
        <v>0</v>
      </c>
    </row>
    <row r="354" spans="6:6" x14ac:dyDescent="0.25">
      <c r="F354" s="16">
        <f t="shared" si="8"/>
        <v>0</v>
      </c>
    </row>
    <row r="355" spans="6:6" x14ac:dyDescent="0.25">
      <c r="F355" s="16">
        <f t="shared" si="8"/>
        <v>0</v>
      </c>
    </row>
    <row r="356" spans="6:6" x14ac:dyDescent="0.25">
      <c r="F356" s="16">
        <f t="shared" si="8"/>
        <v>0</v>
      </c>
    </row>
    <row r="357" spans="6:6" x14ac:dyDescent="0.25">
      <c r="F357" s="16">
        <f t="shared" si="8"/>
        <v>0</v>
      </c>
    </row>
    <row r="358" spans="6:6" x14ac:dyDescent="0.25">
      <c r="F358" s="16">
        <f t="shared" si="8"/>
        <v>0</v>
      </c>
    </row>
    <row r="359" spans="6:6" x14ac:dyDescent="0.25">
      <c r="F359" s="16">
        <f t="shared" si="8"/>
        <v>0</v>
      </c>
    </row>
    <row r="360" spans="6:6" x14ac:dyDescent="0.25">
      <c r="F360" s="16">
        <f t="shared" si="8"/>
        <v>0</v>
      </c>
    </row>
    <row r="361" spans="6:6" x14ac:dyDescent="0.25">
      <c r="F361" s="16">
        <f t="shared" si="8"/>
        <v>0</v>
      </c>
    </row>
    <row r="362" spans="6:6" x14ac:dyDescent="0.25">
      <c r="F362" s="16">
        <f t="shared" si="8"/>
        <v>0</v>
      </c>
    </row>
    <row r="363" spans="6:6" x14ac:dyDescent="0.25">
      <c r="F363" s="16">
        <f t="shared" si="8"/>
        <v>0</v>
      </c>
    </row>
    <row r="364" spans="6:6" x14ac:dyDescent="0.25">
      <c r="F364" s="16">
        <f t="shared" si="8"/>
        <v>0</v>
      </c>
    </row>
    <row r="365" spans="6:6" x14ac:dyDescent="0.25">
      <c r="F365" s="16">
        <f t="shared" si="8"/>
        <v>0</v>
      </c>
    </row>
    <row r="366" spans="6:6" x14ac:dyDescent="0.25">
      <c r="F366" s="16">
        <f t="shared" si="8"/>
        <v>0</v>
      </c>
    </row>
    <row r="367" spans="6:6" x14ac:dyDescent="0.25">
      <c r="F367" s="16">
        <f t="shared" si="8"/>
        <v>0</v>
      </c>
    </row>
    <row r="368" spans="6:6" x14ac:dyDescent="0.25">
      <c r="F368" s="16">
        <f t="shared" ref="F368:F431" si="9">(E368-D368)*24*60</f>
        <v>0</v>
      </c>
    </row>
    <row r="369" spans="6:6" x14ac:dyDescent="0.25">
      <c r="F369" s="16">
        <f t="shared" si="9"/>
        <v>0</v>
      </c>
    </row>
    <row r="370" spans="6:6" x14ac:dyDescent="0.25">
      <c r="F370" s="16">
        <f t="shared" si="9"/>
        <v>0</v>
      </c>
    </row>
    <row r="371" spans="6:6" x14ac:dyDescent="0.25">
      <c r="F371" s="16">
        <f t="shared" si="9"/>
        <v>0</v>
      </c>
    </row>
    <row r="372" spans="6:6" x14ac:dyDescent="0.25">
      <c r="F372" s="16">
        <f t="shared" si="9"/>
        <v>0</v>
      </c>
    </row>
    <row r="373" spans="6:6" x14ac:dyDescent="0.25">
      <c r="F373" s="16">
        <f t="shared" si="9"/>
        <v>0</v>
      </c>
    </row>
    <row r="374" spans="6:6" x14ac:dyDescent="0.25">
      <c r="F374" s="16">
        <f t="shared" si="9"/>
        <v>0</v>
      </c>
    </row>
    <row r="375" spans="6:6" x14ac:dyDescent="0.25">
      <c r="F375" s="16">
        <f t="shared" si="9"/>
        <v>0</v>
      </c>
    </row>
    <row r="376" spans="6:6" x14ac:dyDescent="0.25">
      <c r="F376" s="16">
        <f t="shared" si="9"/>
        <v>0</v>
      </c>
    </row>
    <row r="377" spans="6:6" x14ac:dyDescent="0.25">
      <c r="F377" s="16">
        <f t="shared" si="9"/>
        <v>0</v>
      </c>
    </row>
    <row r="378" spans="6:6" x14ac:dyDescent="0.25">
      <c r="F378" s="16">
        <f t="shared" si="9"/>
        <v>0</v>
      </c>
    </row>
    <row r="379" spans="6:6" x14ac:dyDescent="0.25">
      <c r="F379" s="16">
        <f t="shared" si="9"/>
        <v>0</v>
      </c>
    </row>
    <row r="380" spans="6:6" x14ac:dyDescent="0.25">
      <c r="F380" s="16">
        <f t="shared" si="9"/>
        <v>0</v>
      </c>
    </row>
    <row r="381" spans="6:6" x14ac:dyDescent="0.25">
      <c r="F381" s="16">
        <f t="shared" si="9"/>
        <v>0</v>
      </c>
    </row>
    <row r="382" spans="6:6" x14ac:dyDescent="0.25">
      <c r="F382" s="16">
        <f t="shared" si="9"/>
        <v>0</v>
      </c>
    </row>
    <row r="383" spans="6:6" x14ac:dyDescent="0.25">
      <c r="F383" s="16">
        <f t="shared" si="9"/>
        <v>0</v>
      </c>
    </row>
    <row r="384" spans="6:6" x14ac:dyDescent="0.25">
      <c r="F384" s="16">
        <f t="shared" si="9"/>
        <v>0</v>
      </c>
    </row>
    <row r="385" spans="6:6" x14ac:dyDescent="0.25">
      <c r="F385" s="16">
        <f t="shared" si="9"/>
        <v>0</v>
      </c>
    </row>
    <row r="386" spans="6:6" x14ac:dyDescent="0.25">
      <c r="F386" s="16">
        <f t="shared" si="9"/>
        <v>0</v>
      </c>
    </row>
    <row r="387" spans="6:6" x14ac:dyDescent="0.25">
      <c r="F387" s="16">
        <f t="shared" si="9"/>
        <v>0</v>
      </c>
    </row>
    <row r="388" spans="6:6" x14ac:dyDescent="0.25">
      <c r="F388" s="16">
        <f t="shared" si="9"/>
        <v>0</v>
      </c>
    </row>
    <row r="389" spans="6:6" x14ac:dyDescent="0.25">
      <c r="F389" s="16">
        <f t="shared" si="9"/>
        <v>0</v>
      </c>
    </row>
    <row r="390" spans="6:6" x14ac:dyDescent="0.25">
      <c r="F390" s="16">
        <f t="shared" si="9"/>
        <v>0</v>
      </c>
    </row>
    <row r="391" spans="6:6" x14ac:dyDescent="0.25">
      <c r="F391" s="16">
        <f t="shared" si="9"/>
        <v>0</v>
      </c>
    </row>
    <row r="392" spans="6:6" x14ac:dyDescent="0.25">
      <c r="F392" s="16">
        <f t="shared" si="9"/>
        <v>0</v>
      </c>
    </row>
    <row r="393" spans="6:6" x14ac:dyDescent="0.25">
      <c r="F393" s="16">
        <f t="shared" si="9"/>
        <v>0</v>
      </c>
    </row>
    <row r="394" spans="6:6" x14ac:dyDescent="0.25">
      <c r="F394" s="16">
        <f t="shared" si="9"/>
        <v>0</v>
      </c>
    </row>
    <row r="395" spans="6:6" x14ac:dyDescent="0.25">
      <c r="F395" s="16">
        <f t="shared" si="9"/>
        <v>0</v>
      </c>
    </row>
    <row r="396" spans="6:6" x14ac:dyDescent="0.25">
      <c r="F396" s="16">
        <f t="shared" si="9"/>
        <v>0</v>
      </c>
    </row>
    <row r="397" spans="6:6" x14ac:dyDescent="0.25">
      <c r="F397" s="16">
        <f t="shared" si="9"/>
        <v>0</v>
      </c>
    </row>
    <row r="398" spans="6:6" x14ac:dyDescent="0.25">
      <c r="F398" s="16">
        <f t="shared" si="9"/>
        <v>0</v>
      </c>
    </row>
    <row r="399" spans="6:6" x14ac:dyDescent="0.25">
      <c r="F399" s="16">
        <f t="shared" si="9"/>
        <v>0</v>
      </c>
    </row>
    <row r="400" spans="6:6" x14ac:dyDescent="0.25">
      <c r="F400" s="16">
        <f t="shared" si="9"/>
        <v>0</v>
      </c>
    </row>
    <row r="401" spans="6:6" x14ac:dyDescent="0.25">
      <c r="F401" s="16">
        <f t="shared" si="9"/>
        <v>0</v>
      </c>
    </row>
    <row r="402" spans="6:6" x14ac:dyDescent="0.25">
      <c r="F402" s="16">
        <f t="shared" si="9"/>
        <v>0</v>
      </c>
    </row>
    <row r="403" spans="6:6" x14ac:dyDescent="0.25">
      <c r="F403" s="16">
        <f t="shared" si="9"/>
        <v>0</v>
      </c>
    </row>
    <row r="404" spans="6:6" x14ac:dyDescent="0.25">
      <c r="F404" s="16">
        <f t="shared" si="9"/>
        <v>0</v>
      </c>
    </row>
    <row r="405" spans="6:6" x14ac:dyDescent="0.25">
      <c r="F405" s="16">
        <f t="shared" si="9"/>
        <v>0</v>
      </c>
    </row>
    <row r="406" spans="6:6" x14ac:dyDescent="0.25">
      <c r="F406" s="16">
        <f t="shared" si="9"/>
        <v>0</v>
      </c>
    </row>
    <row r="407" spans="6:6" x14ac:dyDescent="0.25">
      <c r="F407" s="16">
        <f t="shared" si="9"/>
        <v>0</v>
      </c>
    </row>
    <row r="408" spans="6:6" x14ac:dyDescent="0.25">
      <c r="F408" s="16">
        <f t="shared" si="9"/>
        <v>0</v>
      </c>
    </row>
    <row r="409" spans="6:6" x14ac:dyDescent="0.25">
      <c r="F409" s="16">
        <f t="shared" si="9"/>
        <v>0</v>
      </c>
    </row>
    <row r="410" spans="6:6" x14ac:dyDescent="0.25">
      <c r="F410" s="16">
        <f t="shared" si="9"/>
        <v>0</v>
      </c>
    </row>
    <row r="411" spans="6:6" x14ac:dyDescent="0.25">
      <c r="F411" s="16">
        <f t="shared" si="9"/>
        <v>0</v>
      </c>
    </row>
    <row r="412" spans="6:6" x14ac:dyDescent="0.25">
      <c r="F412" s="16">
        <f t="shared" si="9"/>
        <v>0</v>
      </c>
    </row>
    <row r="413" spans="6:6" x14ac:dyDescent="0.25">
      <c r="F413" s="16">
        <f t="shared" si="9"/>
        <v>0</v>
      </c>
    </row>
    <row r="414" spans="6:6" x14ac:dyDescent="0.25">
      <c r="F414" s="16">
        <f t="shared" si="9"/>
        <v>0</v>
      </c>
    </row>
    <row r="415" spans="6:6" x14ac:dyDescent="0.25">
      <c r="F415" s="16">
        <f t="shared" si="9"/>
        <v>0</v>
      </c>
    </row>
    <row r="416" spans="6:6" x14ac:dyDescent="0.25">
      <c r="F416" s="16">
        <f t="shared" si="9"/>
        <v>0</v>
      </c>
    </row>
    <row r="417" spans="6:6" x14ac:dyDescent="0.25">
      <c r="F417" s="16">
        <f t="shared" si="9"/>
        <v>0</v>
      </c>
    </row>
    <row r="418" spans="6:6" x14ac:dyDescent="0.25">
      <c r="F418" s="16">
        <f t="shared" si="9"/>
        <v>0</v>
      </c>
    </row>
    <row r="419" spans="6:6" x14ac:dyDescent="0.25">
      <c r="F419" s="16">
        <f t="shared" si="9"/>
        <v>0</v>
      </c>
    </row>
    <row r="420" spans="6:6" x14ac:dyDescent="0.25">
      <c r="F420" s="16">
        <f t="shared" si="9"/>
        <v>0</v>
      </c>
    </row>
    <row r="421" spans="6:6" x14ac:dyDescent="0.25">
      <c r="F421" s="16">
        <f t="shared" si="9"/>
        <v>0</v>
      </c>
    </row>
    <row r="422" spans="6:6" x14ac:dyDescent="0.25">
      <c r="F422" s="16">
        <f t="shared" si="9"/>
        <v>0</v>
      </c>
    </row>
    <row r="423" spans="6:6" x14ac:dyDescent="0.25">
      <c r="F423" s="16">
        <f t="shared" si="9"/>
        <v>0</v>
      </c>
    </row>
    <row r="424" spans="6:6" x14ac:dyDescent="0.25">
      <c r="F424" s="16">
        <f t="shared" si="9"/>
        <v>0</v>
      </c>
    </row>
    <row r="425" spans="6:6" x14ac:dyDescent="0.25">
      <c r="F425" s="16">
        <f t="shared" si="9"/>
        <v>0</v>
      </c>
    </row>
    <row r="426" spans="6:6" x14ac:dyDescent="0.25">
      <c r="F426" s="16">
        <f t="shared" si="9"/>
        <v>0</v>
      </c>
    </row>
    <row r="427" spans="6:6" x14ac:dyDescent="0.25">
      <c r="F427" s="16">
        <f t="shared" si="9"/>
        <v>0</v>
      </c>
    </row>
    <row r="428" spans="6:6" x14ac:dyDescent="0.25">
      <c r="F428" s="16">
        <f t="shared" si="9"/>
        <v>0</v>
      </c>
    </row>
    <row r="429" spans="6:6" x14ac:dyDescent="0.25">
      <c r="F429" s="16">
        <f t="shared" si="9"/>
        <v>0</v>
      </c>
    </row>
    <row r="430" spans="6:6" x14ac:dyDescent="0.25">
      <c r="F430" s="16">
        <f t="shared" si="9"/>
        <v>0</v>
      </c>
    </row>
    <row r="431" spans="6:6" x14ac:dyDescent="0.25">
      <c r="F431" s="16">
        <f t="shared" si="9"/>
        <v>0</v>
      </c>
    </row>
    <row r="432" spans="6:6" x14ac:dyDescent="0.25">
      <c r="F432" s="16">
        <f t="shared" ref="F432:F495" si="10">(E432-D432)*24*60</f>
        <v>0</v>
      </c>
    </row>
    <row r="433" spans="6:6" x14ac:dyDescent="0.25">
      <c r="F433" s="16">
        <f t="shared" si="10"/>
        <v>0</v>
      </c>
    </row>
    <row r="434" spans="6:6" x14ac:dyDescent="0.25">
      <c r="F434" s="16">
        <f t="shared" si="10"/>
        <v>0</v>
      </c>
    </row>
    <row r="435" spans="6:6" x14ac:dyDescent="0.25">
      <c r="F435" s="16">
        <f t="shared" si="10"/>
        <v>0</v>
      </c>
    </row>
    <row r="436" spans="6:6" x14ac:dyDescent="0.25">
      <c r="F436" s="16">
        <f t="shared" si="10"/>
        <v>0</v>
      </c>
    </row>
    <row r="437" spans="6:6" x14ac:dyDescent="0.25">
      <c r="F437" s="16">
        <f t="shared" si="10"/>
        <v>0</v>
      </c>
    </row>
    <row r="438" spans="6:6" x14ac:dyDescent="0.25">
      <c r="F438" s="16">
        <f t="shared" si="10"/>
        <v>0</v>
      </c>
    </row>
    <row r="439" spans="6:6" x14ac:dyDescent="0.25">
      <c r="F439" s="16">
        <f t="shared" si="10"/>
        <v>0</v>
      </c>
    </row>
    <row r="440" spans="6:6" x14ac:dyDescent="0.25">
      <c r="F440" s="16">
        <f t="shared" si="10"/>
        <v>0</v>
      </c>
    </row>
    <row r="441" spans="6:6" x14ac:dyDescent="0.25">
      <c r="F441" s="16">
        <f t="shared" si="10"/>
        <v>0</v>
      </c>
    </row>
    <row r="442" spans="6:6" x14ac:dyDescent="0.25">
      <c r="F442" s="16">
        <f t="shared" si="10"/>
        <v>0</v>
      </c>
    </row>
    <row r="443" spans="6:6" x14ac:dyDescent="0.25">
      <c r="F443" s="16">
        <f t="shared" si="10"/>
        <v>0</v>
      </c>
    </row>
    <row r="444" spans="6:6" x14ac:dyDescent="0.25">
      <c r="F444" s="16">
        <f t="shared" si="10"/>
        <v>0</v>
      </c>
    </row>
    <row r="445" spans="6:6" x14ac:dyDescent="0.25">
      <c r="F445" s="16">
        <f t="shared" si="10"/>
        <v>0</v>
      </c>
    </row>
    <row r="446" spans="6:6" x14ac:dyDescent="0.25">
      <c r="F446" s="16">
        <f t="shared" si="10"/>
        <v>0</v>
      </c>
    </row>
    <row r="447" spans="6:6" x14ac:dyDescent="0.25">
      <c r="F447" s="16">
        <f t="shared" si="10"/>
        <v>0</v>
      </c>
    </row>
    <row r="448" spans="6:6" x14ac:dyDescent="0.25">
      <c r="F448" s="16">
        <f t="shared" si="10"/>
        <v>0</v>
      </c>
    </row>
    <row r="449" spans="6:6" x14ac:dyDescent="0.25">
      <c r="F449" s="16">
        <f t="shared" si="10"/>
        <v>0</v>
      </c>
    </row>
    <row r="450" spans="6:6" x14ac:dyDescent="0.25">
      <c r="F450" s="16">
        <f t="shared" si="10"/>
        <v>0</v>
      </c>
    </row>
    <row r="451" spans="6:6" x14ac:dyDescent="0.25">
      <c r="F451" s="16">
        <f t="shared" si="10"/>
        <v>0</v>
      </c>
    </row>
    <row r="452" spans="6:6" x14ac:dyDescent="0.25">
      <c r="F452" s="16">
        <f t="shared" si="10"/>
        <v>0</v>
      </c>
    </row>
    <row r="453" spans="6:6" x14ac:dyDescent="0.25">
      <c r="F453" s="16">
        <f t="shared" si="10"/>
        <v>0</v>
      </c>
    </row>
    <row r="454" spans="6:6" x14ac:dyDescent="0.25">
      <c r="F454" s="16">
        <f t="shared" si="10"/>
        <v>0</v>
      </c>
    </row>
    <row r="455" spans="6:6" x14ac:dyDescent="0.25">
      <c r="F455" s="16">
        <f t="shared" si="10"/>
        <v>0</v>
      </c>
    </row>
    <row r="456" spans="6:6" x14ac:dyDescent="0.25">
      <c r="F456" s="16">
        <f t="shared" si="10"/>
        <v>0</v>
      </c>
    </row>
    <row r="457" spans="6:6" x14ac:dyDescent="0.25">
      <c r="F457" s="16">
        <f t="shared" si="10"/>
        <v>0</v>
      </c>
    </row>
    <row r="458" spans="6:6" x14ac:dyDescent="0.25">
      <c r="F458" s="16">
        <f t="shared" si="10"/>
        <v>0</v>
      </c>
    </row>
    <row r="459" spans="6:6" x14ac:dyDescent="0.25">
      <c r="F459" s="16">
        <f t="shared" si="10"/>
        <v>0</v>
      </c>
    </row>
    <row r="460" spans="6:6" x14ac:dyDescent="0.25">
      <c r="F460" s="16">
        <f t="shared" si="10"/>
        <v>0</v>
      </c>
    </row>
    <row r="461" spans="6:6" x14ac:dyDescent="0.25">
      <c r="F461" s="16">
        <f t="shared" si="10"/>
        <v>0</v>
      </c>
    </row>
    <row r="462" spans="6:6" x14ac:dyDescent="0.25">
      <c r="F462" s="16">
        <f t="shared" si="10"/>
        <v>0</v>
      </c>
    </row>
    <row r="463" spans="6:6" x14ac:dyDescent="0.25">
      <c r="F463" s="16">
        <f t="shared" si="10"/>
        <v>0</v>
      </c>
    </row>
    <row r="464" spans="6:6" x14ac:dyDescent="0.25">
      <c r="F464" s="16">
        <f t="shared" si="10"/>
        <v>0</v>
      </c>
    </row>
    <row r="465" spans="6:6" x14ac:dyDescent="0.25">
      <c r="F465" s="16">
        <f t="shared" si="10"/>
        <v>0</v>
      </c>
    </row>
    <row r="466" spans="6:6" x14ac:dyDescent="0.25">
      <c r="F466" s="16">
        <f t="shared" si="10"/>
        <v>0</v>
      </c>
    </row>
    <row r="467" spans="6:6" x14ac:dyDescent="0.25">
      <c r="F467" s="16">
        <f t="shared" si="10"/>
        <v>0</v>
      </c>
    </row>
    <row r="468" spans="6:6" x14ac:dyDescent="0.25">
      <c r="F468" s="16">
        <f t="shared" si="10"/>
        <v>0</v>
      </c>
    </row>
    <row r="469" spans="6:6" x14ac:dyDescent="0.25">
      <c r="F469" s="16">
        <f t="shared" si="10"/>
        <v>0</v>
      </c>
    </row>
    <row r="470" spans="6:6" x14ac:dyDescent="0.25">
      <c r="F470" s="16">
        <f t="shared" si="10"/>
        <v>0</v>
      </c>
    </row>
    <row r="471" spans="6:6" x14ac:dyDescent="0.25">
      <c r="F471" s="16">
        <f t="shared" si="10"/>
        <v>0</v>
      </c>
    </row>
    <row r="472" spans="6:6" x14ac:dyDescent="0.25">
      <c r="F472" s="16">
        <f t="shared" si="10"/>
        <v>0</v>
      </c>
    </row>
    <row r="473" spans="6:6" x14ac:dyDescent="0.25">
      <c r="F473" s="16">
        <f t="shared" si="10"/>
        <v>0</v>
      </c>
    </row>
    <row r="474" spans="6:6" x14ac:dyDescent="0.25">
      <c r="F474" s="16">
        <f t="shared" si="10"/>
        <v>0</v>
      </c>
    </row>
    <row r="475" spans="6:6" x14ac:dyDescent="0.25">
      <c r="F475" s="16">
        <f t="shared" si="10"/>
        <v>0</v>
      </c>
    </row>
    <row r="476" spans="6:6" x14ac:dyDescent="0.25">
      <c r="F476" s="16">
        <f t="shared" si="10"/>
        <v>0</v>
      </c>
    </row>
    <row r="477" spans="6:6" x14ac:dyDescent="0.25">
      <c r="F477" s="16">
        <f t="shared" si="10"/>
        <v>0</v>
      </c>
    </row>
    <row r="478" spans="6:6" x14ac:dyDescent="0.25">
      <c r="F478" s="16">
        <f t="shared" si="10"/>
        <v>0</v>
      </c>
    </row>
    <row r="479" spans="6:6" x14ac:dyDescent="0.25">
      <c r="F479" s="16">
        <f t="shared" si="10"/>
        <v>0</v>
      </c>
    </row>
    <row r="480" spans="6:6" x14ac:dyDescent="0.25">
      <c r="F480" s="16">
        <f t="shared" si="10"/>
        <v>0</v>
      </c>
    </row>
    <row r="481" spans="6:6" x14ac:dyDescent="0.25">
      <c r="F481" s="16">
        <f t="shared" si="10"/>
        <v>0</v>
      </c>
    </row>
    <row r="482" spans="6:6" x14ac:dyDescent="0.25">
      <c r="F482" s="16">
        <f t="shared" si="10"/>
        <v>0</v>
      </c>
    </row>
    <row r="483" spans="6:6" x14ac:dyDescent="0.25">
      <c r="F483" s="16">
        <f t="shared" si="10"/>
        <v>0</v>
      </c>
    </row>
    <row r="484" spans="6:6" x14ac:dyDescent="0.25">
      <c r="F484" s="16">
        <f t="shared" si="10"/>
        <v>0</v>
      </c>
    </row>
    <row r="485" spans="6:6" x14ac:dyDescent="0.25">
      <c r="F485" s="16">
        <f t="shared" si="10"/>
        <v>0</v>
      </c>
    </row>
    <row r="486" spans="6:6" x14ac:dyDescent="0.25">
      <c r="F486" s="16">
        <f t="shared" si="10"/>
        <v>0</v>
      </c>
    </row>
    <row r="487" spans="6:6" x14ac:dyDescent="0.25">
      <c r="F487" s="16">
        <f t="shared" si="10"/>
        <v>0</v>
      </c>
    </row>
    <row r="488" spans="6:6" x14ac:dyDescent="0.25">
      <c r="F488" s="16">
        <f t="shared" si="10"/>
        <v>0</v>
      </c>
    </row>
    <row r="489" spans="6:6" x14ac:dyDescent="0.25">
      <c r="F489" s="16">
        <f t="shared" si="10"/>
        <v>0</v>
      </c>
    </row>
    <row r="490" spans="6:6" x14ac:dyDescent="0.25">
      <c r="F490" s="16">
        <f t="shared" si="10"/>
        <v>0</v>
      </c>
    </row>
    <row r="491" spans="6:6" x14ac:dyDescent="0.25">
      <c r="F491" s="16">
        <f t="shared" si="10"/>
        <v>0</v>
      </c>
    </row>
    <row r="492" spans="6:6" x14ac:dyDescent="0.25">
      <c r="F492" s="16">
        <f t="shared" si="10"/>
        <v>0</v>
      </c>
    </row>
    <row r="493" spans="6:6" x14ac:dyDescent="0.25">
      <c r="F493" s="16">
        <f t="shared" si="10"/>
        <v>0</v>
      </c>
    </row>
    <row r="494" spans="6:6" x14ac:dyDescent="0.25">
      <c r="F494" s="16">
        <f t="shared" si="10"/>
        <v>0</v>
      </c>
    </row>
    <row r="495" spans="6:6" x14ac:dyDescent="0.25">
      <c r="F495" s="16">
        <f t="shared" si="10"/>
        <v>0</v>
      </c>
    </row>
    <row r="496" spans="6:6" x14ac:dyDescent="0.25">
      <c r="F496" s="16">
        <f t="shared" ref="F496:F497" si="11">(E496-D496)*24*60</f>
        <v>0</v>
      </c>
    </row>
    <row r="497" spans="6:6" x14ac:dyDescent="0.25">
      <c r="F497" s="16">
        <f t="shared" si="11"/>
        <v>0</v>
      </c>
    </row>
  </sheetData>
  <autoFilter ref="B256:F300" xr:uid="{C8B3E621-0270-49BB-B482-FD2982FD38D7}"/>
  <mergeCells count="2">
    <mergeCell ref="F14:J14"/>
    <mergeCell ref="P113:Q113"/>
  </mergeCell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L M l U A a U 3 q u m A A A A + A A A A B I A H A B D b 2 5 m a W c v U G F j a 2 F n Z S 5 4 b W w g o h g A K K A U A A A A A A A A A A A A A A A A A A A A A A A A A A A A h Y 8 x D o I w G E a v Q r r T Q o 1 A y E 8 Z X C U x I R r X p l R o h G J o s d z N w S N 5 B U k U d X P 8 X t 7 w v s f t D v n U t d 5 V D k b 1 O k M h D p A n t e g r p e s M j f b k J y h n s O P i z G v p z b I 2 6 W S q D D X W X l J C n H P Y r X A / 1 I Q G Q U i O x b Y U j e w 4 + s j q v + w r b S z X Q i I G h 1 c M o z i O 8 D q K E 0 y j E M i C o V D 6 q 9 C 5 G A d A f i B s x t a O g 2 R S + / s S y D K B v F + w J 1 B L A w Q U A A I A C A D I s y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M l U C i K R 7 g O A A A A E Q A A A B M A H A B G b 3 J t d W x h c y 9 T Z W N 0 a W 9 u M S 5 t I K I Y A C i g F A A A A A A A A A A A A A A A A A A A A A A A A A A A A C t O T S 7 J z M 9 T C I b Q h t Y A U E s B A i 0 A F A A C A A g A y L M l U A a U 3 q u m A A A A + A A A A B I A A A A A A A A A A A A A A A A A A A A A A E N v b m Z p Z y 9 Q Y W N r Y W d l L n h t b F B L A Q I t A B Q A A g A I A M i z J V A P y u m r p A A A A O k A A A A T A A A A A A A A A A A A A A A A A P I A A A B b Q 2 9 u d G V u d F 9 U e X B l c 1 0 u e G 1 s U E s B A i 0 A F A A C A A g A y L M l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k t K A A 2 o i R E q N A y 6 A 9 L 3 i E A A A A A A g A A A A A A E G Y A A A A B A A A g A A A A x Y 0 W d M y U l n v z d O q e P m l y x p f K c O b 3 m u 7 v Q 3 h X d + H P v D c A A A A A D o A A A A A C A A A g A A A A z D 7 6 j j o w 5 T e b s u t r l e S T v L 3 h j Y h V k u u C E y e L H u P d E a B Q A A A A H D L p q b p C j C j n w S Y f L 0 j 1 f n g 6 F o 6 h l G i F w f S 3 m P B e 2 b P M 1 q D o f 6 9 2 5 m 5 v F a + d 7 J B p P y S n z 4 C X R O K P R M s b D / e O F 8 F P o v i L m 1 P z k o 9 z j t R I R v 9 A A A A A t u V X 5 S G 9 X t 3 Z x G u h J b B 5 p C v L Y Y a B 4 G I 9 O s 4 5 N C b u n 3 2 Z m 3 B Q H o n L d R V p r g 9 v Z u H A N L t 6 o S E G x L Y x 2 C N o e g 5 N t w = = < / D a t a M a s h u p > 
</file>

<file path=customXml/itemProps1.xml><?xml version="1.0" encoding="utf-8"?>
<ds:datastoreItem xmlns:ds="http://schemas.openxmlformats.org/officeDocument/2006/customXml" ds:itemID="{794511D0-22F0-4B43-A1BC-384258800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 8470p</dc:creator>
  <cp:lastModifiedBy>HP EliteBook 8470p</cp:lastModifiedBy>
  <dcterms:created xsi:type="dcterms:W3CDTF">2019-07-05T01:04:12Z</dcterms:created>
  <dcterms:modified xsi:type="dcterms:W3CDTF">2020-02-08T02:39:01Z</dcterms:modified>
</cp:coreProperties>
</file>