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olbert\Dropbox\personal\resume\Berkeley - fall 2019\work samples\campaign exec council pipeline report\data\"/>
    </mc:Choice>
  </mc:AlternateContent>
  <bookViews>
    <workbookView xWindow="1740" yWindow="-120" windowWidth="29040" windowHeight="15840" activeTab="1"/>
  </bookViews>
  <sheets>
    <sheet name="Sheet1" sheetId="2" r:id="rId1"/>
    <sheet name="td prospects.2019-02-12" sheetId="1" r:id="rId2"/>
  </sheets>
  <calcPr calcId="162913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F16" i="2" l="1"/>
  <c r="E16" i="2"/>
</calcChain>
</file>

<file path=xl/sharedStrings.xml><?xml version="1.0" encoding="utf-8"?>
<sst xmlns="http://schemas.openxmlformats.org/spreadsheetml/2006/main" count="1772" uniqueCount="577">
  <si>
    <t>pidm</t>
  </si>
  <si>
    <t>firstname</t>
  </si>
  <si>
    <t>lastname</t>
  </si>
  <si>
    <t>persontoaddname</t>
  </si>
  <si>
    <t>solicitor</t>
  </si>
  <si>
    <t>deceased</t>
  </si>
  <si>
    <t>solc</t>
  </si>
  <si>
    <t>prospectstatus</t>
  </si>
  <si>
    <t>likelihood</t>
  </si>
  <si>
    <t>proposal</t>
  </si>
  <si>
    <t>to ask</t>
  </si>
  <si>
    <t>result</t>
  </si>
  <si>
    <t>area</t>
  </si>
  <si>
    <t>priorityaugust2018</t>
  </si>
  <si>
    <t>priorityaugust2019</t>
  </si>
  <si>
    <t>named</t>
  </si>
  <si>
    <t>likelytogive</t>
  </si>
  <si>
    <t>namedspace</t>
  </si>
  <si>
    <t>primdnrc</t>
  </si>
  <si>
    <t>area_of_interest</t>
  </si>
  <si>
    <t>excl</t>
  </si>
  <si>
    <t>lifeg</t>
  </si>
  <si>
    <t>lifepledges</t>
  </si>
  <si>
    <t>lifememos</t>
  </si>
  <si>
    <t>lifeevents</t>
  </si>
  <si>
    <t>lifecontacts</t>
  </si>
  <si>
    <t>fy0contacts</t>
  </si>
  <si>
    <t>fy1contacts</t>
  </si>
  <si>
    <t>prospectstatus2</t>
  </si>
  <si>
    <t>solcsec</t>
  </si>
  <si>
    <t>affinity</t>
  </si>
  <si>
    <t>we14</t>
  </si>
  <si>
    <t>we14model</t>
  </si>
  <si>
    <t>athletics_ind</t>
  </si>
  <si>
    <t>totalc</t>
  </si>
  <si>
    <t>final_total_cap</t>
  </si>
  <si>
    <t>final_rem_cap</t>
  </si>
  <si>
    <t>lkrating</t>
  </si>
  <si>
    <t>muprediction</t>
  </si>
  <si>
    <t>score</t>
  </si>
  <si>
    <t>N</t>
  </si>
  <si>
    <t>A-NTG</t>
  </si>
  <si>
    <t>Discovery</t>
  </si>
  <si>
    <t>ALUM</t>
  </si>
  <si>
    <t>T&amp;D</t>
  </si>
  <si>
    <t>Newly Assigned</t>
  </si>
  <si>
    <t>$50K - $75K</t>
  </si>
  <si>
    <t>1 - very likely to give</t>
  </si>
  <si>
    <t>Assigned</t>
  </si>
  <si>
    <t>OTHR</t>
  </si>
  <si>
    <t>$100K - $200K</t>
  </si>
  <si>
    <t>not rated</t>
  </si>
  <si>
    <t>Cultivation</t>
  </si>
  <si>
    <t>TRUF</t>
  </si>
  <si>
    <t>NPH~NPS</t>
  </si>
  <si>
    <t>Mandi</t>
  </si>
  <si>
    <t>A-ALP</t>
  </si>
  <si>
    <t>Dressing Room</t>
  </si>
  <si>
    <t>x</t>
  </si>
  <si>
    <t>NSC</t>
  </si>
  <si>
    <t>$500K - $1M</t>
  </si>
  <si>
    <t>Nathan</t>
  </si>
  <si>
    <t>NPS</t>
  </si>
  <si>
    <t>$75K - $100K</t>
  </si>
  <si>
    <t>Mandi/Laura</t>
  </si>
  <si>
    <t>Solicited</t>
  </si>
  <si>
    <t>PRNF</t>
  </si>
  <si>
    <t>Stewardship</t>
  </si>
  <si>
    <t>$30K - $40K</t>
  </si>
  <si>
    <t>Active</t>
  </si>
  <si>
    <t>not likely to give</t>
  </si>
  <si>
    <t>President</t>
  </si>
  <si>
    <t>A-GB</t>
  </si>
  <si>
    <t>top 10</t>
  </si>
  <si>
    <t>NPS~NSS</t>
  </si>
  <si>
    <t>$300K - $500K</t>
  </si>
  <si>
    <t>TRUS</t>
  </si>
  <si>
    <t>2 - likely to give</t>
  </si>
  <si>
    <t>Athletics</t>
  </si>
  <si>
    <t>NPH</t>
  </si>
  <si>
    <t>Pres. White</t>
  </si>
  <si>
    <t>NME~NOB</t>
  </si>
  <si>
    <t>A-LN</t>
  </si>
  <si>
    <t>NMS</t>
  </si>
  <si>
    <t>Unassigned</t>
  </si>
  <si>
    <t>NES~NME</t>
  </si>
  <si>
    <t>$200K - $300K</t>
  </si>
  <si>
    <t>Football</t>
  </si>
  <si>
    <t>Travis Fritzsche</t>
  </si>
  <si>
    <t>Gina</t>
  </si>
  <si>
    <t>NSS</t>
  </si>
  <si>
    <t>Wrestling</t>
  </si>
  <si>
    <t>$40K - $50K</t>
  </si>
  <si>
    <t>Terry</t>
  </si>
  <si>
    <t>not interested</t>
  </si>
  <si>
    <t>Bridget</t>
  </si>
  <si>
    <t>CTD</t>
  </si>
  <si>
    <t>Experimental Theatre--stage or whole?</t>
  </si>
  <si>
    <t>Laura</t>
  </si>
  <si>
    <t>Control Room and Light Board Console</t>
  </si>
  <si>
    <t>Basketball</t>
  </si>
  <si>
    <t>international</t>
  </si>
  <si>
    <t>Dormant</t>
  </si>
  <si>
    <t>Sound Light Lab</t>
  </si>
  <si>
    <t>B</t>
  </si>
  <si>
    <t>NEM~NPS</t>
  </si>
  <si>
    <t>D</t>
  </si>
  <si>
    <t>Cheerleading</t>
  </si>
  <si>
    <t>A-KAM</t>
  </si>
  <si>
    <t>Grand Lobby</t>
  </si>
  <si>
    <t>$20K - $25k</t>
  </si>
  <si>
    <t>Other Athletics</t>
  </si>
  <si>
    <t>Shirley Stanley</t>
  </si>
  <si>
    <t>FACR</t>
  </si>
  <si>
    <t>NEM~NSC</t>
  </si>
  <si>
    <t>Large Dance Studio</t>
  </si>
  <si>
    <t>President/Kim</t>
  </si>
  <si>
    <t>$1M - $5M</t>
  </si>
  <si>
    <t>NAW~NES~NMS~NPS~NSS</t>
  </si>
  <si>
    <t>Jon</t>
  </si>
  <si>
    <t>NES~NME~NOB~NPH~NPS</t>
  </si>
  <si>
    <t>Lane</t>
  </si>
  <si>
    <t>Kim</t>
  </si>
  <si>
    <t>NME</t>
  </si>
  <si>
    <t>NME~NOB~NPS~NSS</t>
  </si>
  <si>
    <t>Moore</t>
  </si>
  <si>
    <t>NOQ~NSS</t>
  </si>
  <si>
    <t>Naming TBA</t>
  </si>
  <si>
    <t>NMS~NPS~PWN</t>
  </si>
  <si>
    <t>Directors office and faculty office</t>
  </si>
  <si>
    <t>NMS~NPH</t>
  </si>
  <si>
    <t>Reynolds</t>
  </si>
  <si>
    <t>Inactive</t>
  </si>
  <si>
    <t>Faculty office</t>
  </si>
  <si>
    <t>NPH~PWN</t>
  </si>
  <si>
    <t>PRNG</t>
  </si>
  <si>
    <t>$25K - $30K</t>
  </si>
  <si>
    <t>Track</t>
  </si>
  <si>
    <t>Golf</t>
  </si>
  <si>
    <t>ALMN</t>
  </si>
  <si>
    <t>A-CEB</t>
  </si>
  <si>
    <t>NFC</t>
  </si>
  <si>
    <t>Star dressing room?</t>
  </si>
  <si>
    <t>FACT</t>
  </si>
  <si>
    <t>G</t>
  </si>
  <si>
    <t>I</t>
  </si>
  <si>
    <t>PWN</t>
  </si>
  <si>
    <t>FOUF</t>
  </si>
  <si>
    <t>NOC</t>
  </si>
  <si>
    <t>NMS*NPS</t>
  </si>
  <si>
    <t>Costume Studio</t>
  </si>
  <si>
    <t>FOUC</t>
  </si>
  <si>
    <t>NONR</t>
  </si>
  <si>
    <t>Y</t>
  </si>
  <si>
    <t>ESTC</t>
  </si>
  <si>
    <t>ESTN</t>
  </si>
  <si>
    <t>Row Labels</t>
  </si>
  <si>
    <t>Grand Total</t>
  </si>
  <si>
    <t>Count of proposal</t>
  </si>
  <si>
    <t>Sum of proposal2</t>
  </si>
  <si>
    <t>Expected Totals</t>
  </si>
  <si>
    <t>Sum of result</t>
  </si>
  <si>
    <t>Still To Ask</t>
  </si>
  <si>
    <t xml:space="preserve">Gina </t>
  </si>
  <si>
    <t xml:space="preserve">President </t>
  </si>
  <si>
    <t>Lori</t>
  </si>
  <si>
    <t>A-LAK</t>
  </si>
  <si>
    <t xml:space="preserve">Not interested </t>
  </si>
  <si>
    <t>next project-griswold</t>
  </si>
  <si>
    <t>waiting on pledge agreement</t>
  </si>
  <si>
    <t>also interested in Griswold</t>
  </si>
  <si>
    <t>Kim/President</t>
  </si>
  <si>
    <t>Gina/President</t>
  </si>
  <si>
    <t>President/Gina</t>
  </si>
  <si>
    <t>Gina/Laura</t>
  </si>
  <si>
    <t>status to show</t>
  </si>
  <si>
    <t>Passed away prior to solictation</t>
  </si>
  <si>
    <t>ask by dt to show</t>
  </si>
  <si>
    <t>Add'l $200K highly likely</t>
  </si>
  <si>
    <t>reviewed</t>
  </si>
  <si>
    <t>Attemped May visit, follow up</t>
  </si>
  <si>
    <t>in progress</t>
  </si>
  <si>
    <t>DO NOT SHOW</t>
  </si>
  <si>
    <t>Made $50K gift</t>
  </si>
  <si>
    <t>per guidelines</t>
  </si>
  <si>
    <t>solicited</t>
  </si>
  <si>
    <t xml:space="preserve"> </t>
  </si>
  <si>
    <t>discovery conv in late summer</t>
  </si>
  <si>
    <t>solicited, pending follow-up</t>
  </si>
  <si>
    <t>solicited in June 2019, not interested</t>
  </si>
  <si>
    <t>add'l $20K ask in late summer</t>
  </si>
  <si>
    <t>solicited for add'l gift, not interested</t>
  </si>
  <si>
    <t>add'l $50K pledge in June 2019</t>
  </si>
  <si>
    <t>Laura/Gina</t>
  </si>
  <si>
    <t>LA visit in Sept</t>
  </si>
  <si>
    <t>attempted May visit</t>
  </si>
  <si>
    <t>add'l $25K considered</t>
  </si>
  <si>
    <t>continued outreach</t>
  </si>
  <si>
    <t>intersted in scholarship only</t>
  </si>
  <si>
    <t>reassesing cultivation</t>
  </si>
  <si>
    <t>ongoing conversation</t>
  </si>
  <si>
    <t>sent info to consider</t>
  </si>
  <si>
    <t>deceased Aug 2018</t>
  </si>
  <si>
    <t>declined visits, unresponsive</t>
  </si>
  <si>
    <t>unresponsive</t>
  </si>
  <si>
    <t>continued cultivation</t>
  </si>
  <si>
    <t>recurring gift</t>
  </si>
  <si>
    <t>declined</t>
  </si>
  <si>
    <t>add'l $17K in June 2019 for $30K total</t>
  </si>
  <si>
    <t>need amt</t>
  </si>
  <si>
    <t>Caroline</t>
  </si>
  <si>
    <t>add'l $25K pledge in May</t>
  </si>
  <si>
    <t>commit made July 2019</t>
  </si>
  <si>
    <t>solicited, follow-up at Homecoming</t>
  </si>
  <si>
    <t>visit scheduled for Homecoming</t>
  </si>
  <si>
    <t>n</t>
  </si>
  <si>
    <t xml:space="preserve">Pending; has declined a major gift </t>
  </si>
  <si>
    <t>made addl $50K gift in Oct2019</t>
  </si>
  <si>
    <t>Hahn</t>
  </si>
  <si>
    <t>70.5 IRA distribution; needs to sign GA</t>
  </si>
  <si>
    <t xml:space="preserve">Not interested in addl gift </t>
  </si>
  <si>
    <t xml:space="preserve">$1K for seat </t>
  </si>
  <si>
    <t>considering addl $5K in Jan</t>
  </si>
  <si>
    <t>Ask about pianos for CTD</t>
  </si>
  <si>
    <t>Seth</t>
  </si>
  <si>
    <t>Morissette</t>
  </si>
  <si>
    <t>Adelle</t>
  </si>
  <si>
    <t>Streich</t>
  </si>
  <si>
    <t>Ms.</t>
  </si>
  <si>
    <t>Trena</t>
  </si>
  <si>
    <t>Johnie</t>
  </si>
  <si>
    <t>Keeling</t>
  </si>
  <si>
    <t>Franco</t>
  </si>
  <si>
    <t>Adams-McCullough</t>
  </si>
  <si>
    <t>Arlyn</t>
  </si>
  <si>
    <t>Gutkowski</t>
  </si>
  <si>
    <t>Miss</t>
  </si>
  <si>
    <t>Tarsha</t>
  </si>
  <si>
    <t>Kurtis</t>
  </si>
  <si>
    <t>Kunde</t>
  </si>
  <si>
    <t>Vincent</t>
  </si>
  <si>
    <t>Kirlin</t>
  </si>
  <si>
    <t>Ottilie</t>
  </si>
  <si>
    <t>Conroy</t>
  </si>
  <si>
    <t>Sherron</t>
  </si>
  <si>
    <t>Trudi</t>
  </si>
  <si>
    <t>Gulgowski-Bailey</t>
  </si>
  <si>
    <t>Collin</t>
  </si>
  <si>
    <t>Abernathy</t>
  </si>
  <si>
    <t>Johanna</t>
  </si>
  <si>
    <t>Davis</t>
  </si>
  <si>
    <t>Felecia</t>
  </si>
  <si>
    <t>Steuber</t>
  </si>
  <si>
    <t>Kingston</t>
  </si>
  <si>
    <t>Hermiston</t>
  </si>
  <si>
    <t>Reason</t>
  </si>
  <si>
    <t>Weimann</t>
  </si>
  <si>
    <t>Octavie</t>
  </si>
  <si>
    <t>Hintz</t>
  </si>
  <si>
    <t>Dink</t>
  </si>
  <si>
    <t>Murazik</t>
  </si>
  <si>
    <t>Chase</t>
  </si>
  <si>
    <t>Halvorson-Stoltenberg</t>
  </si>
  <si>
    <t>Marnie</t>
  </si>
  <si>
    <t>Maggio</t>
  </si>
  <si>
    <t>Bryton</t>
  </si>
  <si>
    <t>Huels</t>
  </si>
  <si>
    <t>Margarete</t>
  </si>
  <si>
    <t>Pouros</t>
  </si>
  <si>
    <t>Jean</t>
  </si>
  <si>
    <t>Cormier</t>
  </si>
  <si>
    <t>Tenisha</t>
  </si>
  <si>
    <t>Jacobson</t>
  </si>
  <si>
    <t>Jordyn</t>
  </si>
  <si>
    <t>Tillman</t>
  </si>
  <si>
    <t>Dane</t>
  </si>
  <si>
    <t>Brekke</t>
  </si>
  <si>
    <t>Langworth</t>
  </si>
  <si>
    <t>Cinnamon</t>
  </si>
  <si>
    <t>Mosciski</t>
  </si>
  <si>
    <t>Sheridan</t>
  </si>
  <si>
    <t>Sporer</t>
  </si>
  <si>
    <t>Georganna</t>
  </si>
  <si>
    <t>Metz</t>
  </si>
  <si>
    <t>Nolan</t>
  </si>
  <si>
    <t>Hessel</t>
  </si>
  <si>
    <t>Mabel</t>
  </si>
  <si>
    <t>Bins</t>
  </si>
  <si>
    <t>Nasir</t>
  </si>
  <si>
    <t>Sawayn</t>
  </si>
  <si>
    <t>Jiles</t>
  </si>
  <si>
    <t>Tremblay</t>
  </si>
  <si>
    <t>Blossom</t>
  </si>
  <si>
    <t>Anya</t>
  </si>
  <si>
    <t>Strosin</t>
  </si>
  <si>
    <t>Simon</t>
  </si>
  <si>
    <t>Reilly</t>
  </si>
  <si>
    <t>Owen</t>
  </si>
  <si>
    <t>Koch-Herman</t>
  </si>
  <si>
    <t>Camren</t>
  </si>
  <si>
    <t>Kihn</t>
  </si>
  <si>
    <t>Elden</t>
  </si>
  <si>
    <t>Gerhold</t>
  </si>
  <si>
    <t>Garner</t>
  </si>
  <si>
    <t>Prohaska</t>
  </si>
  <si>
    <t>Zita</t>
  </si>
  <si>
    <t>Pfeffer</t>
  </si>
  <si>
    <t>Deion</t>
  </si>
  <si>
    <t>Fay</t>
  </si>
  <si>
    <t>Ainsley</t>
  </si>
  <si>
    <t>Orn</t>
  </si>
  <si>
    <t>Katarina</t>
  </si>
  <si>
    <t>Frami</t>
  </si>
  <si>
    <t>Lucian</t>
  </si>
  <si>
    <t>Goldner</t>
  </si>
  <si>
    <t>Elder</t>
  </si>
  <si>
    <t>Hebert</t>
  </si>
  <si>
    <t>Kuhn</t>
  </si>
  <si>
    <t>Rush</t>
  </si>
  <si>
    <t>Rohan</t>
  </si>
  <si>
    <t>Aubrey</t>
  </si>
  <si>
    <t>Jerde</t>
  </si>
  <si>
    <t>Abigail</t>
  </si>
  <si>
    <t>Elige</t>
  </si>
  <si>
    <t>McCullough</t>
  </si>
  <si>
    <t>Sam</t>
  </si>
  <si>
    <t>Bartoletti</t>
  </si>
  <si>
    <t>Karlee</t>
  </si>
  <si>
    <t>Hoeger</t>
  </si>
  <si>
    <t>Genevra</t>
  </si>
  <si>
    <t>Johns</t>
  </si>
  <si>
    <t>Cooper</t>
  </si>
  <si>
    <t>Ryan</t>
  </si>
  <si>
    <t>Shawna</t>
  </si>
  <si>
    <t>Bradtke</t>
  </si>
  <si>
    <t>Marlen</t>
  </si>
  <si>
    <t>Rice</t>
  </si>
  <si>
    <t>Amber</t>
  </si>
  <si>
    <t>Wolf</t>
  </si>
  <si>
    <t>Lourdes</t>
  </si>
  <si>
    <t>Gleichner</t>
  </si>
  <si>
    <t>Sena</t>
  </si>
  <si>
    <t>Mante-Schinner</t>
  </si>
  <si>
    <t>Benjamin</t>
  </si>
  <si>
    <t>Bechtelar</t>
  </si>
  <si>
    <t>Rueben</t>
  </si>
  <si>
    <t>Huels-Osinski</t>
  </si>
  <si>
    <t>Amie</t>
  </si>
  <si>
    <t>Stark</t>
  </si>
  <si>
    <t>Jenny</t>
  </si>
  <si>
    <t>Flatley</t>
  </si>
  <si>
    <t>Santos</t>
  </si>
  <si>
    <t>Heidenreich</t>
  </si>
  <si>
    <t>Estefany</t>
  </si>
  <si>
    <t>Greenfelder</t>
  </si>
  <si>
    <t>Arne</t>
  </si>
  <si>
    <t>Herman</t>
  </si>
  <si>
    <t>Tatyana</t>
  </si>
  <si>
    <t>Brett</t>
  </si>
  <si>
    <t>Powlowski</t>
  </si>
  <si>
    <t>Jaiden</t>
  </si>
  <si>
    <t>Lillian</t>
  </si>
  <si>
    <t>Vernia</t>
  </si>
  <si>
    <t>Christiansen</t>
  </si>
  <si>
    <t>Beryl</t>
  </si>
  <si>
    <t>Hammes</t>
  </si>
  <si>
    <t>Florentino</t>
  </si>
  <si>
    <t>Parker</t>
  </si>
  <si>
    <t>Winona</t>
  </si>
  <si>
    <t>Becker</t>
  </si>
  <si>
    <t>Pamela</t>
  </si>
  <si>
    <t>Lexi</t>
  </si>
  <si>
    <t>Spinka</t>
  </si>
  <si>
    <t>Louetta</t>
  </si>
  <si>
    <t>Orley</t>
  </si>
  <si>
    <t>Wiza-Pfannerstill</t>
  </si>
  <si>
    <t>Gerrit</t>
  </si>
  <si>
    <t>Turcotte</t>
  </si>
  <si>
    <t>Santo</t>
  </si>
  <si>
    <t>Patti</t>
  </si>
  <si>
    <t>Borer</t>
  </si>
  <si>
    <t>Arlo</t>
  </si>
  <si>
    <t>Ward</t>
  </si>
  <si>
    <t>Vincenzo</t>
  </si>
  <si>
    <t>O'Connell</t>
  </si>
  <si>
    <t>Chuck</t>
  </si>
  <si>
    <t>Koepp</t>
  </si>
  <si>
    <t>Virgil</t>
  </si>
  <si>
    <t>Hauck</t>
  </si>
  <si>
    <t>Parthenia</t>
  </si>
  <si>
    <t>Kertzmann</t>
  </si>
  <si>
    <t>Winfred</t>
  </si>
  <si>
    <t>Wuckert</t>
  </si>
  <si>
    <t>Rowan</t>
  </si>
  <si>
    <t>Botsford-Doyle</t>
  </si>
  <si>
    <t>Connie</t>
  </si>
  <si>
    <t>Stroman</t>
  </si>
  <si>
    <t>Arlin</t>
  </si>
  <si>
    <t>Schiller</t>
  </si>
  <si>
    <t>Katie</t>
  </si>
  <si>
    <t>Batz</t>
  </si>
  <si>
    <t>Jacquez</t>
  </si>
  <si>
    <t>Lehner</t>
  </si>
  <si>
    <t>Socorro</t>
  </si>
  <si>
    <t>Nicolas</t>
  </si>
  <si>
    <t>Luciano</t>
  </si>
  <si>
    <t>Little</t>
  </si>
  <si>
    <t>Thelma</t>
  </si>
  <si>
    <t>Barry</t>
  </si>
  <si>
    <t>Keebler</t>
  </si>
  <si>
    <t>French</t>
  </si>
  <si>
    <t>Elda</t>
  </si>
  <si>
    <t>Weissnat</t>
  </si>
  <si>
    <t>Solomon</t>
  </si>
  <si>
    <t>Pfannerstill</t>
  </si>
  <si>
    <t>Demetra</t>
  </si>
  <si>
    <t>Yost</t>
  </si>
  <si>
    <t>Dixie</t>
  </si>
  <si>
    <t>Schaden</t>
  </si>
  <si>
    <t>Cari</t>
  </si>
  <si>
    <t>Jaycee</t>
  </si>
  <si>
    <t>Kaylene</t>
  </si>
  <si>
    <t>Cassidy</t>
  </si>
  <si>
    <t>Green</t>
  </si>
  <si>
    <t>Grace</t>
  </si>
  <si>
    <t>Satterfield</t>
  </si>
  <si>
    <t>Che</t>
  </si>
  <si>
    <t>Schmeler</t>
  </si>
  <si>
    <t>Raymon</t>
  </si>
  <si>
    <t>Christen</t>
  </si>
  <si>
    <t>Homenick</t>
  </si>
  <si>
    <t>Phebe</t>
  </si>
  <si>
    <t>Dimitri</t>
  </si>
  <si>
    <t>Witting</t>
  </si>
  <si>
    <t>Merl</t>
  </si>
  <si>
    <t>Stoltenberg</t>
  </si>
  <si>
    <t>Lee</t>
  </si>
  <si>
    <t>Fisher</t>
  </si>
  <si>
    <t>Orin</t>
  </si>
  <si>
    <t>Wenzel</t>
  </si>
  <si>
    <t>Ebert</t>
  </si>
  <si>
    <t>Virge</t>
  </si>
  <si>
    <t>Soren</t>
  </si>
  <si>
    <t>Cummings</t>
  </si>
  <si>
    <t>Darcy</t>
  </si>
  <si>
    <t>Walter</t>
  </si>
  <si>
    <t>McGlynn</t>
  </si>
  <si>
    <t>Gunner</t>
  </si>
  <si>
    <t>Champlin</t>
  </si>
  <si>
    <t>Corry</t>
  </si>
  <si>
    <t>Beahan</t>
  </si>
  <si>
    <t>Wanda</t>
  </si>
  <si>
    <t>Huels-Torphy</t>
  </si>
  <si>
    <t>Isreal</t>
  </si>
  <si>
    <t>Billy</t>
  </si>
  <si>
    <t>Emard</t>
  </si>
  <si>
    <t>Stoney</t>
  </si>
  <si>
    <t>Gusikowski</t>
  </si>
  <si>
    <t>Anais</t>
  </si>
  <si>
    <t>Nicholaus</t>
  </si>
  <si>
    <t>Ellwood</t>
  </si>
  <si>
    <t>Welch</t>
  </si>
  <si>
    <t>Kaylie</t>
  </si>
  <si>
    <t>Morar</t>
  </si>
  <si>
    <t>North</t>
  </si>
  <si>
    <t>Thiel</t>
  </si>
  <si>
    <t>Marita</t>
  </si>
  <si>
    <t>Rodriguez</t>
  </si>
  <si>
    <t>Robt</t>
  </si>
  <si>
    <t>Ankunding</t>
  </si>
  <si>
    <t>Delinda</t>
  </si>
  <si>
    <t>McLaughlin</t>
  </si>
  <si>
    <t>Clementina</t>
  </si>
  <si>
    <t>Dietrich</t>
  </si>
  <si>
    <t>Gilford</t>
  </si>
  <si>
    <t>Wiegand</t>
  </si>
  <si>
    <t>Tucker</t>
  </si>
  <si>
    <t>Levon</t>
  </si>
  <si>
    <t>Verle</t>
  </si>
  <si>
    <t>VonRueden</t>
  </si>
  <si>
    <t>Kipp</t>
  </si>
  <si>
    <t>Stracke</t>
  </si>
  <si>
    <t>Nylah</t>
  </si>
  <si>
    <t>Haley</t>
  </si>
  <si>
    <t>Kaila</t>
  </si>
  <si>
    <t>Legros</t>
  </si>
  <si>
    <t>Mellie</t>
  </si>
  <si>
    <t>Delcie</t>
  </si>
  <si>
    <t>Scarlet</t>
  </si>
  <si>
    <t>Collier-Bernhard</t>
  </si>
  <si>
    <t>Livia</t>
  </si>
  <si>
    <t>Gutmann-Mann</t>
  </si>
  <si>
    <t>Abby</t>
  </si>
  <si>
    <t>Labadie</t>
  </si>
  <si>
    <t>Andres</t>
  </si>
  <si>
    <t>Jadyn</t>
  </si>
  <si>
    <t>Raynor</t>
  </si>
  <si>
    <t>Ala</t>
  </si>
  <si>
    <t>Dion</t>
  </si>
  <si>
    <t>Angus</t>
  </si>
  <si>
    <t>Herzog</t>
  </si>
  <si>
    <t>Edra</t>
  </si>
  <si>
    <t>Bernhard</t>
  </si>
  <si>
    <t>Owens</t>
  </si>
  <si>
    <t>Wisoky</t>
  </si>
  <si>
    <t>Etha</t>
  </si>
  <si>
    <t>Roob</t>
  </si>
  <si>
    <t>Theola</t>
  </si>
  <si>
    <t>Gerhold-Durgan</t>
  </si>
  <si>
    <t>Antione</t>
  </si>
  <si>
    <t>Leuschke</t>
  </si>
  <si>
    <t>Valencia</t>
  </si>
  <si>
    <t>Braun</t>
  </si>
  <si>
    <t>Ronda</t>
  </si>
  <si>
    <t>Emmerich</t>
  </si>
  <si>
    <t>Jasmyne</t>
  </si>
  <si>
    <t>Williamson</t>
  </si>
  <si>
    <t>Christion</t>
  </si>
  <si>
    <t>Wintheiser-Runolfsson</t>
  </si>
  <si>
    <t>Brooke</t>
  </si>
  <si>
    <t>Hartmann</t>
  </si>
  <si>
    <t>Elmer</t>
  </si>
  <si>
    <t>Kristen</t>
  </si>
  <si>
    <t>Sanford</t>
  </si>
  <si>
    <t>Severt</t>
  </si>
  <si>
    <t>Marlyn</t>
  </si>
  <si>
    <t>Kohler</t>
  </si>
  <si>
    <t>Frankie</t>
  </si>
  <si>
    <t>Pollich</t>
  </si>
  <si>
    <t>Onie</t>
  </si>
  <si>
    <t>Hirthe</t>
  </si>
  <si>
    <t>Carolynn</t>
  </si>
  <si>
    <t>Jaheem</t>
  </si>
  <si>
    <t>Armstrong</t>
  </si>
  <si>
    <t>Deanna</t>
  </si>
  <si>
    <t>Kris</t>
  </si>
  <si>
    <t>Hays</t>
  </si>
  <si>
    <t>Crooks</t>
  </si>
  <si>
    <t>Jamil</t>
  </si>
  <si>
    <t>Murray</t>
  </si>
  <si>
    <t>Avon</t>
  </si>
  <si>
    <t>Considine</t>
  </si>
  <si>
    <t>Brandin</t>
  </si>
  <si>
    <t>Muller</t>
  </si>
  <si>
    <t>Electa</t>
  </si>
  <si>
    <t>Bogan</t>
  </si>
  <si>
    <t>Jimmy</t>
  </si>
  <si>
    <t>Johnson-Mayert</t>
  </si>
  <si>
    <t>Jaylan</t>
  </si>
  <si>
    <t>Jeramie</t>
  </si>
  <si>
    <t>Corwin</t>
  </si>
  <si>
    <t>Quigley</t>
  </si>
  <si>
    <t>Estefania</t>
  </si>
  <si>
    <t>Marquise</t>
  </si>
  <si>
    <t>Shanon</t>
  </si>
  <si>
    <t>Baumbach</t>
  </si>
  <si>
    <t>Tamica</t>
  </si>
  <si>
    <t>Kerluke</t>
  </si>
  <si>
    <t>Yosef</t>
  </si>
  <si>
    <t>Kenisha</t>
  </si>
  <si>
    <t>Kessler</t>
  </si>
  <si>
    <t>Mortimer</t>
  </si>
  <si>
    <t>Wiza</t>
  </si>
  <si>
    <t>Math</t>
  </si>
  <si>
    <t>Dickinson</t>
  </si>
  <si>
    <t>Wilkinson</t>
  </si>
  <si>
    <t>Asha</t>
  </si>
  <si>
    <t>Bailey</t>
  </si>
  <si>
    <t>Reatha</t>
  </si>
  <si>
    <t>Kshlerin</t>
  </si>
  <si>
    <t>Tracee</t>
  </si>
  <si>
    <t>Heathcote</t>
  </si>
  <si>
    <t>Layton</t>
  </si>
  <si>
    <t>Jacobi</t>
  </si>
  <si>
    <t>Declined $2.5M, cont. cultivation</t>
  </si>
  <si>
    <t xml:space="preserve">through Smith Foundation </t>
  </si>
  <si>
    <t xml:space="preserve">Greg Smith matching challenge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</si>
</sst>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m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1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pivotButton="1"/>
    <xf numFmtId="9" fontId="0" fillId="0" borderId="0" xfId="0" applyNumberFormat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164" fontId="0" fillId="0" borderId="0" xfId="0" applyNumberFormat="1"/>
    <xf numFmtId="164" fontId="16" fillId="33" borderId="11" xfId="0" applyNumberFormat="1" applyFont="1" applyFill="1" applyBorder="1"/>
    <xf numFmtId="44" fontId="0" fillId="0" borderId="0" xfId="0" applyNumberFormat="1"/>
    <xf numFmtId="44" fontId="0" fillId="0" borderId="12" xfId="1" applyFont="1" applyBorder="1"/>
    <xf numFmtId="44" fontId="0" fillId="0" borderId="13" xfId="1" applyFont="1" applyBorder="1"/>
    <xf numFmtId="164" fontId="16" fillId="33" borderId="12" xfId="0" applyNumberFormat="1" applyFont="1" applyFill="1" applyBorder="1"/>
    <xf numFmtId="0" fontId="16" fillId="33" borderId="14" xfId="0" applyFont="1" applyFill="1" applyBorder="1"/>
    <xf numFmtId="6" fontId="0" fillId="0" borderId="0" xfId="1" applyNumberFormat="1" applyFont="1"/>
    <xf numFmtId="44" fontId="0" fillId="0" borderId="0" xfId="1" applyFont="1" applyFill="1"/>
    <xf numFmtId="6" fontId="0" fillId="0" borderId="0" xfId="1" applyNumberFormat="1" applyFont="1" applyFill="1"/>
    <xf numFmtId="165" fontId="0" fillId="0" borderId="0" xfId="0" applyNumberFormat="1"/>
    <xf numFmtId="165" fontId="0" fillId="0" borderId="0" xfId="1" applyNumberFormat="1" applyFont="1"/>
    <xf numFmtId="0" fontId="16" fillId="0" borderId="0" xfId="0" applyFont="1"/>
    <xf numFmtId="8" fontId="0" fillId="0" borderId="0" xfId="1" applyNumberFormat="1" applyFont="1"/>
    <xf numFmtId="8" fontId="0" fillId="0" borderId="0" xfId="1" applyNumberFormat="1" applyFont="1" applyFill="1"/>
    <xf numFmtId="165" fontId="18" fillId="0" borderId="0" xfId="1" applyNumberFormat="1" applyFont="1"/>
    <xf numFmtId="44" fontId="18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mm\ yyyy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e Tolbert" refreshedDate="43571.628463657406" createdVersion="6" refreshedVersion="6" minRefreshableVersion="3" recordCount="141">
  <cacheSource type="worksheet">
    <worksheetSource name="Table1"/>
  </cacheSource>
  <cacheFields count="51">
    <cacheField name="pidm" numFmtId="0">
      <sharedItems containsSemiMixedTypes="0" containsString="0" containsNumber="1" containsInteger="1" minValue="623" maxValue="864891"/>
    </cacheField>
    <cacheField name="firstname" numFmtId="0">
      <sharedItems containsBlank="1"/>
    </cacheField>
    <cacheField name="lastname" numFmtId="0">
      <sharedItems/>
    </cacheField>
    <cacheField name="persontoaddname" numFmtId="0">
      <sharedItems containsBlank="1"/>
    </cacheField>
    <cacheField name="solicitor" numFmtId="0">
      <sharedItems containsBlank="1"/>
    </cacheField>
    <cacheField name="deceased" numFmtId="0">
      <sharedItems containsBlank="1"/>
    </cacheField>
    <cacheField name="solc" numFmtId="0">
      <sharedItems containsBlank="1"/>
    </cacheField>
    <cacheField name="prospectstatus" numFmtId="0">
      <sharedItems/>
    </cacheField>
    <cacheField name="likelihood" numFmtId="9">
      <sharedItems containsSemiMixedTypes="0" containsString="0" containsNumber="1" minValue="0" maxValue="1" count="12">
        <n v="1"/>
        <n v="0.6"/>
        <n v="0.77"/>
        <n v="0.5"/>
        <n v="0.7"/>
        <n v="0.05"/>
        <n v="0.4"/>
        <n v="0.8"/>
        <n v="0.3"/>
        <n v="0.2"/>
        <n v="0.1"/>
        <n v="0"/>
      </sharedItems>
    </cacheField>
    <cacheField name="proposal" numFmtId="44">
      <sharedItems containsString="0" containsBlank="1" containsNumber="1" containsInteger="1" minValue="0" maxValue="4729800"/>
    </cacheField>
    <cacheField name="to ask" numFmtId="44">
      <sharedItems containsSemiMixedTypes="0" containsString="0" containsNumber="1" containsInteger="1" minValue="0" maxValue="1500000"/>
    </cacheField>
    <cacheField name="result" numFmtId="44">
      <sharedItems containsString="0" containsBlank="1" containsNumber="1" containsInteger="1" minValue="7000" maxValue="4729800"/>
    </cacheField>
    <cacheField name="area" numFmtId="0">
      <sharedItems containsBlank="1"/>
    </cacheField>
    <cacheField name="priorityaugust2018" numFmtId="0">
      <sharedItems containsBlank="1"/>
    </cacheField>
    <cacheField name="priorityaugust2019" numFmtId="0">
      <sharedItems containsNonDate="0" containsString="0" containsBlank="1"/>
    </cacheField>
    <cacheField name="allcomments" numFmtId="0">
      <sharedItems containsBlank="1"/>
    </cacheField>
    <cacheField name="giftamountcomments" numFmtId="0">
      <sharedItems containsBlank="1"/>
    </cacheField>
    <cacheField name="comments" numFmtId="0">
      <sharedItems containsBlank="1"/>
    </cacheField>
    <cacheField name="named" numFmtId="0">
      <sharedItems containsBlank="1"/>
    </cacheField>
    <cacheField name="likelytogive" numFmtId="0">
      <sharedItems containsBlank="1"/>
    </cacheField>
    <cacheField name="namedspace" numFmtId="0">
      <sharedItems containsBlank="1"/>
    </cacheField>
    <cacheField name="classyr" numFmtId="0">
      <sharedItems containsString="0" containsBlank="1" containsNumber="1" containsInteger="1" minValue="0" maxValue="2008"/>
    </cacheField>
    <cacheField name="primdnrc" numFmtId="0">
      <sharedItems/>
    </cacheField>
    <cacheField name="area_of_interest" numFmtId="0">
      <sharedItems containsBlank="1"/>
    </cacheField>
    <cacheField name="excl" numFmtId="0">
      <sharedItems containsBlank="1"/>
    </cacheField>
    <cacheField name="addr1" numFmtId="0">
      <sharedItems containsBlank="1"/>
    </cacheField>
    <cacheField name="city" numFmtId="0">
      <sharedItems containsBlank="1"/>
    </cacheField>
    <cacheField name="st" numFmtId="0">
      <sharedItems containsBlank="1"/>
    </cacheField>
    <cacheField name="zip" numFmtId="0">
      <sharedItems containsBlank="1" containsMixedTypes="1" containsNumber="1" containsInteger="1" minValue="62521" maxValue="62521"/>
    </cacheField>
    <cacheField name="homephone" numFmtId="0">
      <sharedItems containsBlank="1" containsMixedTypes="1" containsNumber="1" containsInteger="1" minValue="2174258285" maxValue="8008391754"/>
    </cacheField>
    <cacheField name="cellphone" numFmtId="0">
      <sharedItems containsBlank="1"/>
    </cacheField>
    <cacheField name="prefemail" numFmtId="0">
      <sharedItems containsBlank="1"/>
    </cacheField>
    <cacheField name="lifeg" numFmtId="0">
      <sharedItems containsString="0" containsBlank="1" containsNumber="1" minValue="0" maxValue="1182437.1000000001"/>
    </cacheField>
    <cacheField name="lifepledges" numFmtId="0">
      <sharedItems containsString="0" containsBlank="1" containsNumber="1" minValue="0" maxValue="7180360"/>
    </cacheField>
    <cacheField name="lifememos" numFmtId="0">
      <sharedItems containsString="0" containsBlank="1" containsNumber="1" minValue="0" maxValue="2244689.84"/>
    </cacheField>
    <cacheField name="lifeevents" numFmtId="0">
      <sharedItems containsString="0" containsBlank="1" containsNumber="1" containsInteger="1" minValue="0" maxValue="118"/>
    </cacheField>
    <cacheField name="lifecontacts" numFmtId="0">
      <sharedItems containsString="0" containsBlank="1" containsNumber="1" containsInteger="1" minValue="0" maxValue="129"/>
    </cacheField>
    <cacheField name="fy0contacts" numFmtId="0">
      <sharedItems containsString="0" containsBlank="1" containsNumber="1" containsInteger="1" minValue="0" maxValue="4"/>
    </cacheField>
    <cacheField name="fy1contacts" numFmtId="0">
      <sharedItems containsString="0" containsBlank="1" containsNumber="1" containsInteger="1" minValue="0" maxValue="13"/>
    </cacheField>
    <cacheField name="prospectstatus2" numFmtId="0">
      <sharedItems containsBlank="1"/>
    </cacheField>
    <cacheField name="solcsec" numFmtId="0">
      <sharedItems containsBlank="1"/>
    </cacheField>
    <cacheField name="affinity" numFmtId="0">
      <sharedItems containsString="0" containsBlank="1" containsNumber="1" containsInteger="1" minValue="3" maxValue="14"/>
    </cacheField>
    <cacheField name="we14" numFmtId="0">
      <sharedItems containsBlank="1" containsMixedTypes="1" containsNumber="1" containsInteger="1" minValue="0" maxValue="19"/>
    </cacheField>
    <cacheField name="we14model" numFmtId="0">
      <sharedItems containsBlank="1" containsMixedTypes="1" containsNumber="1" containsInteger="1" minValue="1" maxValue="9"/>
    </cacheField>
    <cacheField name="athletics_ind" numFmtId="0">
      <sharedItems containsBlank="1"/>
    </cacheField>
    <cacheField name="totalc" numFmtId="0">
      <sharedItems containsBlank="1" containsMixedTypes="1" containsNumber="1" minValue="0" maxValue="4699800"/>
    </cacheField>
    <cacheField name="final_total_cap" numFmtId="0">
      <sharedItems containsString="0" containsBlank="1" containsNumber="1" containsInteger="1" minValue="20000" maxValue="3000000"/>
    </cacheField>
    <cacheField name="final_rem_cap" numFmtId="0">
      <sharedItems containsString="0" containsBlank="1" containsNumber="1" containsInteger="1" minValue="0" maxValue="2906773"/>
    </cacheField>
    <cacheField name="lkrating" numFmtId="0">
      <sharedItems containsBlank="1" containsMixedTypes="1" containsNumber="1" containsInteger="1" minValue="1" maxValue="5"/>
    </cacheField>
    <cacheField name="muprediction" numFmtId="0">
      <sharedItems containsString="0" containsBlank="1" containsNumber="1" minValue="-2.5999999999999998E-16" maxValue="2.6360000000000001"/>
    </cacheField>
    <cacheField name="score" numFmtId="0">
      <sharedItems containsString="0" containsBlank="1" containsNumber="1" minValue="3" maxValue="7.636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n v="850063"/>
    <s v="Estate Of"/>
    <s v="Virginia Rogers"/>
    <m/>
    <m/>
    <s v="Y"/>
    <m/>
    <s v="Active"/>
    <x v="0"/>
    <n v="4729800"/>
    <n v="0"/>
    <n v="4729800"/>
    <s v="CTD"/>
    <m/>
    <m/>
    <s v="given $4,729,800; ; Named TBA"/>
    <s v="given $4,729,800"/>
    <m/>
    <s v="Naming TBA"/>
    <b v="0"/>
    <m/>
    <n v="1932"/>
    <s v="ESTN"/>
    <m/>
    <s v="NOC"/>
    <s v="c/o Tom Swaney"/>
    <s v="Chicago"/>
    <s v="IL"/>
    <s v="60603-2302"/>
    <s v="(312)853-7476"/>
    <s v="(312)391-7551"/>
    <s v="tswaney@sidley.com"/>
    <m/>
    <m/>
    <m/>
    <m/>
    <m/>
    <m/>
    <m/>
    <m/>
    <m/>
    <m/>
    <m/>
    <m/>
    <m/>
    <n v="4699800"/>
    <m/>
    <m/>
    <m/>
    <m/>
    <m/>
  </r>
  <r>
    <n v="335143"/>
    <s v="Julius"/>
    <s v="Hegeler"/>
    <m/>
    <s v="President"/>
    <s v="N"/>
    <s v="A-KAM"/>
    <s v="Cultivation"/>
    <x v="1"/>
    <n v="3000000"/>
    <n v="1000000"/>
    <n v="2000000"/>
    <s v="CTD"/>
    <s v="x"/>
    <m/>
    <s v="pledge of $2m, $1 million additional ask; ask for add $1M as closure gift; July note/ph call; Named Grand Lobby"/>
    <s v="pledge of $2m, $1 million additional ask"/>
    <s v="ask for add $1M as closure gift; July note/ph call"/>
    <s v="Grand Lobby"/>
    <s v="top 10"/>
    <s v="x"/>
    <n v="1950"/>
    <b v="1"/>
    <s v="T&amp;D"/>
    <s v="NPH"/>
    <s v="1716 N Logan Ave"/>
    <s v="Danville"/>
    <s v="IL"/>
    <s v="61832-1620"/>
    <s v="(217)446-0101"/>
    <s v="(217)474-1521"/>
    <m/>
    <n v="69834.17"/>
    <n v="0"/>
    <n v="338100"/>
    <n v="3"/>
    <n v="64"/>
    <n v="0"/>
    <n v="9"/>
    <s v="Newly Assigned"/>
    <s v="A-KAM"/>
    <n v="8"/>
    <s v="$200K - $300K"/>
    <s v="1 - very likely to give"/>
    <m/>
    <n v="0"/>
    <n v="1500000"/>
    <n v="1430166"/>
    <n v="1"/>
    <n v="1.1399999999999999"/>
    <n v="5.14"/>
  </r>
  <r>
    <n v="337140"/>
    <m/>
    <s v="Illinois Board of Higher Education"/>
    <m/>
    <m/>
    <m/>
    <s v="A-KAM"/>
    <s v="Cultivation"/>
    <x v="0"/>
    <n v="2000000"/>
    <n v="0"/>
    <n v="2000000"/>
    <s v="CTD"/>
    <m/>
    <m/>
    <s v="given $2M;"/>
    <s v="given $2M"/>
    <m/>
    <m/>
    <b v="0"/>
    <m/>
    <m/>
    <s v="NONR"/>
    <m/>
    <s v="NMS*NPS"/>
    <s v="Attn: Stephanie Bernoteit Sr Assoc Dir For Academic Affairs"/>
    <s v="Springfield"/>
    <s v="IL"/>
    <s v="62701-1377"/>
    <n v="2177822551"/>
    <m/>
    <m/>
    <m/>
    <m/>
    <m/>
    <m/>
    <m/>
    <m/>
    <m/>
    <m/>
    <m/>
    <m/>
    <m/>
    <m/>
    <m/>
    <n v="2000000"/>
    <m/>
    <m/>
    <m/>
    <m/>
    <m/>
  </r>
  <r>
    <n v="328583"/>
    <s v="Gerald"/>
    <s v="Demirjian"/>
    <m/>
    <s v="President"/>
    <s v="N"/>
    <s v="A-ALP"/>
    <s v="Cultivation"/>
    <x v="2"/>
    <n v="1910000"/>
    <n v="1500000"/>
    <n v="410000"/>
    <s v="CTD"/>
    <s v="x"/>
    <m/>
    <s v="given $410,000; Pat to send July note/ph call; Named Experimental Theatre--stage or whole?"/>
    <s v="given $410,000"/>
    <s v="Pat to send July note/ph call"/>
    <s v="Experimental Theatre--stage or whole?"/>
    <m/>
    <s v="x"/>
    <n v="0"/>
    <b v="1"/>
    <s v="T&amp;D"/>
    <s v="NPH"/>
    <s v="20 Lake Pt"/>
    <s v="Decatur"/>
    <s v="IL"/>
    <s v="62521-5500"/>
    <s v="(217)429-8510"/>
    <m/>
    <s v="jerierdemirjian@gmail.com"/>
    <n v="785587.28"/>
    <n v="750100"/>
    <n v="2244689.84"/>
    <n v="10"/>
    <n v="19"/>
    <n v="0"/>
    <n v="5"/>
    <s v="Newly Assigned"/>
    <m/>
    <n v="13"/>
    <s v="$300K - $500K"/>
    <s v="1 - very likely to give"/>
    <m/>
    <n v="410000"/>
    <n v="750000"/>
    <n v="0"/>
    <n v="4"/>
    <n v="1.58"/>
    <n v="6.58"/>
  </r>
  <r>
    <n v="337040"/>
    <s v="Stephen"/>
    <s v="Huss"/>
    <m/>
    <s v="Charlie"/>
    <s v="N"/>
    <s v="A-GB"/>
    <s v="Cultivation"/>
    <x v="0"/>
    <n v="500000"/>
    <n v="0"/>
    <n v="500000"/>
    <s v="griswold"/>
    <m/>
    <m/>
    <s v="given $500,170.20; Athletics additional interest, probably done on CTD; Named Large Dance Studio"/>
    <s v="given $500,170.20"/>
    <s v="Athletics additional interest, probably done on CTD"/>
    <s v="Large Dance Studio"/>
    <m/>
    <s v="x"/>
    <n v="0"/>
    <b v="1"/>
    <s v="T&amp;D"/>
    <s v="NPH"/>
    <s v="410 Shoreline Dr"/>
    <s v="Decatur"/>
    <s v="IL"/>
    <s v="62521-5512"/>
    <s v="(217)422-4910"/>
    <m/>
    <s v="shuss@millikin.edu"/>
    <n v="406215.17"/>
    <n v="357979.93"/>
    <n v="308020.27"/>
    <n v="78"/>
    <n v="83"/>
    <n v="0"/>
    <n v="8"/>
    <s v="Newly Assigned"/>
    <m/>
    <n v="11"/>
    <s v="$300K - $500K"/>
    <s v="1 - very likely to give"/>
    <m/>
    <n v="201149.93"/>
    <n v="3000000"/>
    <n v="2593785"/>
    <n v="5"/>
    <n v="1.8939999999999999"/>
    <n v="5.8940000000000001"/>
  </r>
  <r>
    <n v="725877"/>
    <m/>
    <s v="Amherst F Hardy Foundation"/>
    <s v="Mandi"/>
    <s v="Kim"/>
    <m/>
    <s v="A-KAM"/>
    <s v="Cultivation"/>
    <x v="0"/>
    <n v="477000"/>
    <n v="99315"/>
    <n v="377685"/>
    <s v="CTD"/>
    <m/>
    <m/>
    <s v="given $377,685; ; Named Costume Studio"/>
    <s v="given $377,685"/>
    <m/>
    <s v="Costume Studio"/>
    <m/>
    <s v="x"/>
    <m/>
    <s v="FOUC"/>
    <m/>
    <m/>
    <s v="130 N Water St"/>
    <s v="Decatur"/>
    <s v="IL"/>
    <s v="62523-1310"/>
    <n v="2174258285"/>
    <m/>
    <m/>
    <m/>
    <m/>
    <m/>
    <m/>
    <m/>
    <m/>
    <m/>
    <m/>
    <m/>
    <m/>
    <m/>
    <m/>
    <m/>
    <n v="377685"/>
    <m/>
    <m/>
    <m/>
    <m/>
    <m/>
  </r>
  <r>
    <n v="344261"/>
    <m/>
    <s v="James Millikin Estate"/>
    <s v="Mandi"/>
    <s v="Kim"/>
    <m/>
    <s v="A-KAM"/>
    <s v="Cultivation"/>
    <x v="0"/>
    <n v="475000"/>
    <n v="0"/>
    <n v="475000"/>
    <s v="CTD"/>
    <m/>
    <m/>
    <s v="given $475,000; ; Named TBA"/>
    <s v="given $475,000"/>
    <m/>
    <s v="Naming TBA"/>
    <m/>
    <m/>
    <m/>
    <s v="FOUF"/>
    <m/>
    <s v="NMS*NPS"/>
    <s v="c/o Downing &amp; Uhl"/>
    <s v="Decatur"/>
    <s v="IL"/>
    <s v="62525-0077"/>
    <n v="2174292391"/>
    <m/>
    <m/>
    <m/>
    <m/>
    <m/>
    <m/>
    <m/>
    <m/>
    <m/>
    <m/>
    <m/>
    <m/>
    <m/>
    <m/>
    <m/>
    <n v="475000"/>
    <m/>
    <m/>
    <m/>
    <m/>
    <m/>
  </r>
  <r>
    <n v="353869"/>
    <s v="Paul"/>
    <s v="Stanley"/>
    <m/>
    <s v="President"/>
    <s v="N"/>
    <s v="A-ALP"/>
    <s v="Cultivation"/>
    <x v="3"/>
    <n v="400000"/>
    <n v="359000"/>
    <n v="41000"/>
    <s v="CTD"/>
    <s v="x"/>
    <m/>
    <s v="given $41,113; large acting/dance studio ($400K); Pat/Chris to host Paul/Shirley for dinner; July note/ph call; Named Faculty office"/>
    <s v="given $41,113; large acting/dance studio ($400K)"/>
    <s v="Pat/Chris to host Paul/Shirley for dinner; July note/ph call"/>
    <s v="Faculty office"/>
    <s v="top 10"/>
    <s v="x"/>
    <n v="0"/>
    <s v="OTHR"/>
    <s v="T&amp;D"/>
    <m/>
    <s v="40 Lake Pt"/>
    <s v="Decatur"/>
    <s v="IL"/>
    <s v="62521-5500"/>
    <s v="(217)423-8212"/>
    <s v="(217)853-9004"/>
    <s v="pstanley@millikin.edu"/>
    <n v="57468"/>
    <n v="1500"/>
    <n v="1"/>
    <n v="62"/>
    <n v="16"/>
    <n v="0"/>
    <n v="1"/>
    <s v="Newly Assigned"/>
    <m/>
    <n v="10"/>
    <s v="$100K - $200K"/>
    <s v="1 - very likely to give"/>
    <m/>
    <n v="41913"/>
    <n v="75000"/>
    <n v="17532"/>
    <n v="3"/>
    <n v="0.74"/>
    <n v="3.74"/>
  </r>
  <r>
    <n v="824444"/>
    <s v="Estate Of"/>
    <s v="Janet Alberta Mertz"/>
    <m/>
    <m/>
    <s v="Y"/>
    <m/>
    <s v="Active"/>
    <x v="0"/>
    <n v="271000"/>
    <n v="0"/>
    <n v="271000"/>
    <s v="CTD"/>
    <m/>
    <m/>
    <s v="given $271,568; ; Named TBA"/>
    <s v="given $271,568"/>
    <m/>
    <s v="Naming TBA"/>
    <b v="0"/>
    <m/>
    <n v="0"/>
    <s v="ESTC"/>
    <m/>
    <s v="NOC"/>
    <s v="777 Main St"/>
    <s v="Hartford"/>
    <s v="CT"/>
    <s v="06115-2303"/>
    <s v="(860)952-7144"/>
    <m/>
    <m/>
    <m/>
    <m/>
    <m/>
    <m/>
    <m/>
    <m/>
    <m/>
    <m/>
    <m/>
    <m/>
    <m/>
    <m/>
    <m/>
    <n v="271568.65000000002"/>
    <m/>
    <m/>
    <m/>
    <m/>
    <m/>
  </r>
  <r>
    <n v="282729"/>
    <s v="Cynthia"/>
    <s v="Handler"/>
    <m/>
    <s v="Mandi"/>
    <s v="N"/>
    <s v="A-ALP"/>
    <s v="Solicited"/>
    <x v="4"/>
    <n v="200000"/>
    <n v="200000"/>
    <m/>
    <m/>
    <s v="x"/>
    <m/>
    <s v="$200,000 ask; interest in naming studio in honor of her dad, Jere Michel; waiting to hear back"/>
    <s v="$200,000 ask"/>
    <s v="interest in naming studio in honor of her dad, Jere Michel; waiting to hear back"/>
    <m/>
    <m/>
    <m/>
    <n v="1965"/>
    <s v="ALUM"/>
    <m/>
    <s v="NSS"/>
    <s v="616 S Seigel St"/>
    <s v="Decatur"/>
    <s v="IL"/>
    <s v="62522-3261"/>
    <s v="(217)454-4586"/>
    <s v="(217)454-4586"/>
    <s v="chandler@millikin.edu"/>
    <m/>
    <m/>
    <m/>
    <m/>
    <m/>
    <m/>
    <m/>
    <m/>
    <m/>
    <m/>
    <m/>
    <m/>
    <m/>
    <m/>
    <m/>
    <m/>
    <m/>
    <m/>
    <m/>
  </r>
  <r>
    <n v="342014"/>
    <s v="Peggy"/>
    <s v="Madden"/>
    <m/>
    <s v="Mandi/President"/>
    <s v="N"/>
    <s v="A-ALP"/>
    <s v="Cultivation"/>
    <x v="3"/>
    <n v="200000"/>
    <n v="75000"/>
    <n v="125000"/>
    <m/>
    <s v="x"/>
    <m/>
    <s v="$300,000 ask; starting conversation; Aug/Sept dinner--Pat to send note"/>
    <s v="$300,000 ask"/>
    <s v="starting conversation; Aug/Sept dinner--Pat to send note"/>
    <m/>
    <s v="top 10"/>
    <m/>
    <n v="0"/>
    <s v="TRUS"/>
    <s v="T&amp;D"/>
    <s v="NPH"/>
    <s v="125 S 44th St"/>
    <s v="Decatur"/>
    <s v="IL"/>
    <s v="62521-2501"/>
    <s v="(217)422-3189"/>
    <s v="(217)620-4275"/>
    <s v="peggymadden125@att.net"/>
    <n v="408129.91"/>
    <n v="336000"/>
    <n v="1057625"/>
    <n v="72"/>
    <n v="41"/>
    <n v="0"/>
    <n v="11"/>
    <s v="Cultivation"/>
    <s v="A-ALP"/>
    <n v="10"/>
    <s v="$300K - $500K"/>
    <s v="1 - very likely to give"/>
    <m/>
    <n v="20100"/>
    <n v="1500000"/>
    <n v="1081870"/>
    <n v="5"/>
    <n v="1.738"/>
    <n v="5.7380000000000004"/>
  </r>
  <r>
    <n v="177160"/>
    <s v="Eric"/>
    <s v="Zollinger"/>
    <m/>
    <s v="Mandi/President"/>
    <s v="N"/>
    <s v="A-ALP"/>
    <s v="Cultivation"/>
    <x v="0"/>
    <n v="172000"/>
    <n v="72000"/>
    <n v="100000"/>
    <m/>
    <m/>
    <m/>
    <s v="given $72,000; $100,000 pledge; ; Named TBA"/>
    <s v="given $72,000; $100,000 pledge"/>
    <m/>
    <s v="Naming TBA"/>
    <s v="top 10"/>
    <m/>
    <n v="1997"/>
    <s v="TRUS"/>
    <s v="T&amp;D"/>
    <m/>
    <s v="620 W 42nd St Apt S53G"/>
    <s v="New York"/>
    <s v="NY"/>
    <s v="10036-2060"/>
    <s v="(917)763-9079"/>
    <s v="(917)763-9079"/>
    <s v="ericznyc@mac.com"/>
    <n v="87996.62"/>
    <n v="23097"/>
    <n v="20"/>
    <n v="13"/>
    <n v="39"/>
    <n v="0"/>
    <n v="5"/>
    <s v="Cultivation"/>
    <m/>
    <n v="11"/>
    <s v="$100K - $200K"/>
    <s v="1 - very likely to give"/>
    <m/>
    <n v="172000"/>
    <n v="100000"/>
    <n v="11906"/>
    <n v="5"/>
    <n v="1.0958521299999999"/>
    <n v="5.0958521299999999"/>
  </r>
  <r>
    <n v="348052"/>
    <s v="Bud"/>
    <s v="Pilling"/>
    <m/>
    <s v="Mandi"/>
    <s v="N"/>
    <s v="A-ALP"/>
    <s v="Solicited"/>
    <x v="0"/>
    <n v="150000"/>
    <n v="75000"/>
    <n v="75000"/>
    <s v="CTD"/>
    <s v="x"/>
    <m/>
    <s v="given $75,000; ; Named TBA"/>
    <s v="given $75,000"/>
    <m/>
    <s v="Naming TBA"/>
    <s v="top 10"/>
    <m/>
    <n v="0"/>
    <b v="1"/>
    <s v="T&amp;D"/>
    <s v="NPH~NPS"/>
    <s v="The Terraces"/>
    <s v="Bonita Springs"/>
    <s v="FL"/>
    <s v="34134-7820"/>
    <s v="(239)992-3336"/>
    <m/>
    <s v="budpill@aol.com"/>
    <n v="1182437.1000000001"/>
    <n v="177000"/>
    <n v="16927"/>
    <n v="39"/>
    <n v="69"/>
    <n v="1"/>
    <n v="2"/>
    <s v="Cultivation"/>
    <m/>
    <n v="10"/>
    <s v="$1M - $5M"/>
    <s v="1 - very likely to give"/>
    <m/>
    <n v="50000"/>
    <n v="1500000"/>
    <n v="316563"/>
    <n v="5"/>
    <n v="1.742"/>
    <n v="6.742"/>
  </r>
  <r>
    <n v="337625"/>
    <s v="Elaine"/>
    <s v="Tinberg"/>
    <m/>
    <m/>
    <s v="N"/>
    <s v="A-KAM"/>
    <s v="Discovery"/>
    <x v="5"/>
    <n v="150000"/>
    <n v="150000"/>
    <m/>
    <m/>
    <m/>
    <m/>
    <s v="family foundation--try to connect"/>
    <m/>
    <s v="family foundation--try to connect"/>
    <m/>
    <b v="0"/>
    <m/>
    <n v="1975"/>
    <s v="ALUM"/>
    <s v="T&amp;D"/>
    <s v="NPS"/>
    <s v="159 Sheridan Rd"/>
    <s v="Winnetka"/>
    <s v="IL"/>
    <s v="60093-1554"/>
    <s v="(847)441-9152"/>
    <m/>
    <m/>
    <n v="5185"/>
    <n v="2435"/>
    <n v="0"/>
    <n v="0"/>
    <n v="12"/>
    <n v="0"/>
    <n v="0"/>
    <s v="Discovery"/>
    <m/>
    <n v="8"/>
    <s v="$1M - $5M"/>
    <s v="1 - very likely to give"/>
    <m/>
    <n v="0"/>
    <n v="1000000"/>
    <n v="994615"/>
    <n v="2"/>
    <n v="3.5999999999999997E-2"/>
    <n v="3.036"/>
  </r>
  <r>
    <n v="331131"/>
    <s v="Nancy"/>
    <s v="Eichenauer"/>
    <m/>
    <s v="Mandi"/>
    <s v="N"/>
    <s v="A-ALP"/>
    <s v="Assigned"/>
    <x v="6"/>
    <n v="135050"/>
    <n v="50000"/>
    <n v="85050"/>
    <s v="CTD"/>
    <s v="x"/>
    <m/>
    <s v="given $85,050; Meeting on 7/31; Named Control Room and Light Board Console"/>
    <s v="given $85,050"/>
    <s v="Meeting on 7/31"/>
    <s v="Control Room and Light Board Console"/>
    <m/>
    <s v="x"/>
    <n v="1953"/>
    <s v="ALUM"/>
    <s v="T&amp;D"/>
    <s v="NPH~NPS"/>
    <s v="56 Southside Country Clb"/>
    <s v="Decatur"/>
    <s v="IL"/>
    <s v="62521-9125"/>
    <s v="(217)429-6402"/>
    <m/>
    <s v="nanike31@hotmail.com"/>
    <n v="116811.45"/>
    <n v="85515"/>
    <n v="348098.5"/>
    <n v="47"/>
    <n v="24"/>
    <n v="0"/>
    <n v="3"/>
    <s v="Cultivation"/>
    <m/>
    <n v="10"/>
    <s v="$100K - $200K"/>
    <s v="1 - very likely to give"/>
    <s v="Basketball"/>
    <n v="85050"/>
    <n v="1500000"/>
    <n v="1383454"/>
    <s v="not rated"/>
    <n v="0.41399999999999998"/>
    <n v="3.4140000000000001"/>
  </r>
  <r>
    <n v="185191"/>
    <s v="Jodi"/>
    <s v="Benson"/>
    <m/>
    <s v="President"/>
    <s v="N"/>
    <s v="A-GB"/>
    <s v="Cultivation"/>
    <x v="1"/>
    <n v="100000"/>
    <n v="100000"/>
    <m/>
    <m/>
    <s v="x"/>
    <m/>
    <s v="$25,000 ask; Disney proposal reminder; July note/ph call"/>
    <s v="$25,000 ask"/>
    <s v="Disney proposal reminder; July note/ph call"/>
    <m/>
    <s v="top 10"/>
    <m/>
    <n v="1983"/>
    <s v="ALUM"/>
    <s v="T&amp;D"/>
    <s v="NPS~NSS"/>
    <s v="3304 Marina View Way"/>
    <s v="Gainesville"/>
    <s v="GA"/>
    <s v="30506-5002"/>
    <s v="(770)535-9665"/>
    <s v="(770)530-7268"/>
    <s v="jodimbenson@gmail.com"/>
    <n v="9225"/>
    <n v="5450"/>
    <n v="0"/>
    <n v="0"/>
    <n v="26"/>
    <n v="0"/>
    <n v="2"/>
    <s v="Newly Assigned"/>
    <m/>
    <n v="11"/>
    <s v="$100K - $200K"/>
    <s v="1 - very likely to give"/>
    <m/>
    <n v="0"/>
    <n v="100000"/>
    <n v="90525"/>
    <n v="2"/>
    <n v="0.209933333"/>
    <n v="3.2099333329999999"/>
  </r>
  <r>
    <n v="219186"/>
    <s v="Kenneth"/>
    <s v="Halcom"/>
    <m/>
    <s v="President"/>
    <s v="N"/>
    <s v="A-ALP"/>
    <s v="Cultivation"/>
    <x v="1"/>
    <n v="100000"/>
    <n v="100000"/>
    <m/>
    <s v="CTD"/>
    <s v="x"/>
    <m/>
    <s v="$100,000 ask; TDAC and NY visits; Pat to call Ken"/>
    <s v="$100,000 ask"/>
    <s v="TDAC and NY visits; Pat to call Ken"/>
    <m/>
    <s v="top 10"/>
    <m/>
    <n v="2000"/>
    <s v="ALUM"/>
    <s v="T&amp;D"/>
    <s v="NPS"/>
    <s v="76 Cat Rock Rd"/>
    <s v="Cos Cob"/>
    <s v="CT"/>
    <s v="06807-1708"/>
    <s v="(212)474-1000"/>
    <m/>
    <s v="khalcom@cravath.com"/>
    <n v="460"/>
    <n v="50"/>
    <n v="0"/>
    <n v="2"/>
    <n v="4"/>
    <n v="0"/>
    <n v="1"/>
    <s v="Newly Assigned"/>
    <m/>
    <n v="7"/>
    <s v="$200K - $300K"/>
    <s v="1 - very likely to give"/>
    <m/>
    <n v="100"/>
    <n v="200000"/>
    <n v="199540"/>
    <n v="1"/>
    <n v="3.5999999999999997E-2"/>
    <n v="3.036"/>
  </r>
  <r>
    <n v="348058"/>
    <s v="Sue"/>
    <s v="Pilling"/>
    <m/>
    <s v="Mandi"/>
    <s v="N"/>
    <s v="A-ALP"/>
    <s v="Cultivation"/>
    <x v="7"/>
    <n v="100000"/>
    <n v="100000"/>
    <m/>
    <m/>
    <s v="x"/>
    <m/>
    <s v="$500,000 ask for family; following up with"/>
    <s v="$500,000 ask for family"/>
    <s v="following up with"/>
    <m/>
    <s v="top 10"/>
    <m/>
    <n v="1974"/>
    <s v="TRUS"/>
    <s v="T&amp;D"/>
    <s v="NMS~NPS~PWN"/>
    <s v="139 S 44th St"/>
    <s v="Decatur"/>
    <s v="IL"/>
    <s v="62521-2501"/>
    <s v="(217)855-5645"/>
    <s v="(217)855-5645"/>
    <s v="suepil51@comcast.net"/>
    <n v="28352"/>
    <n v="20645"/>
    <n v="60000"/>
    <n v="28"/>
    <n v="39"/>
    <n v="1"/>
    <n v="9"/>
    <s v="Cultivation"/>
    <m/>
    <n v="11"/>
    <s v="$40K - $50K"/>
    <s v="1 - very likely to give"/>
    <s v="Other Athletics"/>
    <n v="100"/>
    <n v="40000"/>
    <n v="11648"/>
    <n v="3"/>
    <n v="1.8120000000000001"/>
    <n v="5.8120000000000003"/>
  </r>
  <r>
    <n v="351569"/>
    <s v="Joseph"/>
    <s v="Schrodt"/>
    <m/>
    <s v="Gina"/>
    <s v="N"/>
    <s v="A-GB"/>
    <s v="Cultivation"/>
    <x v="1"/>
    <n v="100000"/>
    <n v="100000"/>
    <m/>
    <m/>
    <m/>
    <m/>
    <s v="per athletics page; Athletics/TD"/>
    <m/>
    <s v="Athletics/TD; per athletics page"/>
    <m/>
    <m/>
    <m/>
    <n v="0"/>
    <s v="TRUS"/>
    <s v="T&amp;D"/>
    <s v="NPH"/>
    <s v="1124 W Weaver Rd"/>
    <s v="Forsyth"/>
    <s v="IL"/>
    <s v="62535-9011"/>
    <s v="(217)877-5740"/>
    <s v="(217)433-2755"/>
    <s v="mjschrodt@comcast.net"/>
    <n v="93227.4"/>
    <n v="50000"/>
    <n v="330385.39"/>
    <n v="77"/>
    <n v="65"/>
    <n v="2"/>
    <n v="4"/>
    <s v="Cultivation"/>
    <m/>
    <n v="12"/>
    <s v="$300K - $500K"/>
    <s v="1 - very likely to give"/>
    <m/>
    <n v="0"/>
    <n v="3000000"/>
    <n v="2906773"/>
    <n v="4"/>
    <n v="1.3680090439999999"/>
    <n v="6.3680090439999999"/>
  </r>
  <r>
    <n v="321035"/>
    <s v="Duane"/>
    <s v="Avis"/>
    <m/>
    <s v="Mandi"/>
    <s v="N"/>
    <s v="A-ALP"/>
    <s v="Cultivation"/>
    <x v="1"/>
    <n v="91588"/>
    <n v="25000"/>
    <n v="66588"/>
    <m/>
    <m/>
    <m/>
    <s v="given $66,588 plus $66,588 Caterpillar match; ; Named Dressing Room"/>
    <s v="given $66,588 plus $66,588 Caterpillar match"/>
    <m/>
    <s v="Dressing Room"/>
    <m/>
    <s v="x"/>
    <n v="1953"/>
    <s v="ALUM"/>
    <s v="T&amp;D"/>
    <s v="NSC"/>
    <s v="446 N Oakcrest Ave"/>
    <s v="Decatur"/>
    <s v="IL"/>
    <s v="62522-1815"/>
    <s v="(217)422-6678"/>
    <m/>
    <m/>
    <n v="498090.46"/>
    <n v="48300"/>
    <n v="476288.38"/>
    <n v="118"/>
    <n v="60"/>
    <n v="0"/>
    <n v="3"/>
    <s v="Cultivation"/>
    <m/>
    <n v="10"/>
    <s v="$500K - $1M"/>
    <s v="1 - very likely to give"/>
    <m/>
    <n v="66688.38"/>
    <n v="300000"/>
    <n v="0"/>
    <n v="5"/>
    <n v="2.3860000000000001"/>
    <n v="7.3860000000000001"/>
  </r>
  <r>
    <n v="132823"/>
    <s v="Randy"/>
    <s v="Rentfro"/>
    <m/>
    <s v="Mandi"/>
    <s v="N"/>
    <s v="A-ALP"/>
    <s v="Cultivation"/>
    <x v="0"/>
    <n v="80000"/>
    <n v="0"/>
    <n v="80000"/>
    <s v="CTD"/>
    <m/>
    <m/>
    <s v="given $35,850; add $45,000 pledge; on TDAC and BOT; Named Directors office and faculty office"/>
    <s v="given $35,850; add $45,000 pledge"/>
    <s v="on TDAC and BOT"/>
    <s v="Directors office and faculty office"/>
    <m/>
    <m/>
    <n v="1978"/>
    <s v="TRUS"/>
    <m/>
    <s v="NMS~NPH"/>
    <s v="4824 Heinman Cv"/>
    <s v="Palmetto"/>
    <s v="FL"/>
    <s v="34221-1103"/>
    <s v="(941)799-7495"/>
    <s v="(954)260-7309"/>
    <s v="randall.rentfro@gmail.com"/>
    <m/>
    <m/>
    <m/>
    <m/>
    <m/>
    <m/>
    <m/>
    <m/>
    <m/>
    <m/>
    <m/>
    <m/>
    <m/>
    <n v="35850"/>
    <m/>
    <m/>
    <m/>
    <m/>
    <m/>
  </r>
  <r>
    <n v="340524"/>
    <s v="Estella"/>
    <s v="Launtz"/>
    <m/>
    <m/>
    <s v="Y"/>
    <m/>
    <s v="Active"/>
    <x v="0"/>
    <n v="80000"/>
    <n v="0"/>
    <n v="80000"/>
    <s v="CTD"/>
    <m/>
    <m/>
    <s v="given $79,763; ; Named TBA"/>
    <s v="given $79,763"/>
    <m/>
    <s v="Naming TBA"/>
    <b v="0"/>
    <m/>
    <n v="1941"/>
    <s v="ALUM"/>
    <m/>
    <s v="NOC"/>
    <m/>
    <m/>
    <m/>
    <m/>
    <m/>
    <m/>
    <m/>
    <m/>
    <m/>
    <m/>
    <m/>
    <m/>
    <m/>
    <m/>
    <m/>
    <m/>
    <m/>
    <m/>
    <m/>
    <m/>
    <n v="0"/>
    <m/>
    <m/>
    <m/>
    <m/>
    <m/>
  </r>
  <r>
    <n v="337375"/>
    <s v="Robert"/>
    <s v="Jackels"/>
    <m/>
    <s v="Mandi"/>
    <s v="N"/>
    <s v="A-NTG"/>
    <s v="Assigned"/>
    <x v="1"/>
    <n v="60000"/>
    <n v="50000"/>
    <n v="10000"/>
    <s v="CTD"/>
    <m/>
    <m/>
    <s v="given $10,000; ; Named Sound Light Lab"/>
    <s v="given $10,000"/>
    <m/>
    <s v="Sound Light Lab"/>
    <m/>
    <s v="x"/>
    <n v="1966"/>
    <s v="ALUM"/>
    <m/>
    <s v="NAW~NES~NMS~NPS~NSS"/>
    <s v="255 Saddle Creek Dr"/>
    <s v="Roswell"/>
    <s v="GA"/>
    <s v="30076-1097"/>
    <s v="(678)230-5431"/>
    <s v="(678)230-5431"/>
    <s v="rjackels@bellsouth.net"/>
    <m/>
    <m/>
    <m/>
    <m/>
    <m/>
    <m/>
    <m/>
    <m/>
    <m/>
    <m/>
    <m/>
    <m/>
    <m/>
    <n v="10000"/>
    <m/>
    <m/>
    <m/>
    <m/>
    <m/>
  </r>
  <r>
    <n v="350506"/>
    <s v="Joan"/>
    <s v="Rothfuss"/>
    <m/>
    <s v="Mandi"/>
    <s v="N"/>
    <s v="A-ALP"/>
    <s v="Solicited"/>
    <x v="4"/>
    <n v="60000"/>
    <n v="30000"/>
    <n v="30000"/>
    <s v="CTD"/>
    <s v="x"/>
    <m/>
    <s v="given $30,000; waiting to hear back for visit, for August; Named Faculty office"/>
    <s v="given $30,000"/>
    <s v="waiting to hear back for visit, for August"/>
    <s v="Faculty office"/>
    <m/>
    <s v="x"/>
    <n v="1970"/>
    <s v="ALUM"/>
    <s v="T&amp;D"/>
    <m/>
    <s v="2172 Huntleigh Rd"/>
    <s v="Springfield"/>
    <s v="IL"/>
    <s v="62704-3272"/>
    <s v="(217)546-5474"/>
    <s v="(217)741-2536"/>
    <s v="j.rothfuss@comcast.net"/>
    <n v="230200"/>
    <n v="136495"/>
    <n v="0"/>
    <n v="34"/>
    <n v="72"/>
    <n v="0"/>
    <n v="10"/>
    <s v="Newly Assigned"/>
    <m/>
    <n v="12"/>
    <s v="$300K - $500K"/>
    <s v="1 - very likely to give"/>
    <m/>
    <n v="30000"/>
    <n v="150000"/>
    <n v="0"/>
    <n v="5"/>
    <n v="1.35"/>
    <n v="6.35"/>
  </r>
  <r>
    <n v="322924"/>
    <s v="Randy"/>
    <s v="Blackburn"/>
    <m/>
    <s v="ALP"/>
    <s v="N"/>
    <s v="A-GB"/>
    <s v="Cultivation"/>
    <x v="0"/>
    <n v="50000"/>
    <n v="0"/>
    <n v="50000"/>
    <m/>
    <m/>
    <m/>
    <s v="$50,000 commitment; conversation about interests"/>
    <s v="$50,000 commitment"/>
    <s v="conversation about interests"/>
    <m/>
    <m/>
    <m/>
    <n v="1974"/>
    <s v="TRUS"/>
    <m/>
    <s v="NPS~NSS"/>
    <s v="801 S 80th St"/>
    <s v="Omaha"/>
    <s v="NE"/>
    <s v="68114-5305"/>
    <s v="(402)502-1203"/>
    <s v="(402)203-3762"/>
    <s v="rsblackb@gmail.com"/>
    <m/>
    <m/>
    <m/>
    <m/>
    <m/>
    <m/>
    <m/>
    <m/>
    <m/>
    <m/>
    <m/>
    <m/>
    <m/>
    <m/>
    <m/>
    <m/>
    <m/>
    <m/>
    <m/>
  </r>
  <r>
    <n v="623"/>
    <s v="David"/>
    <s v="Giertz"/>
    <m/>
    <m/>
    <s v="N"/>
    <s v="A-ALP"/>
    <s v="Assigned"/>
    <x v="8"/>
    <n v="50000"/>
    <n v="50000"/>
    <m/>
    <m/>
    <m/>
    <m/>
    <s v="per athletics ; added new Nov FY19"/>
    <m/>
    <s v="added new Nov FY19; per athletics"/>
    <m/>
    <m/>
    <m/>
    <n v="1986"/>
    <s v="TRUF"/>
    <m/>
    <s v="NPH~NPS"/>
    <s v="1608 NE 9th St"/>
    <s v="Fort Lauderdale"/>
    <s v="FL"/>
    <s v="33304-4438"/>
    <s v="(954)309-9162"/>
    <m/>
    <s v="davegiertz@yahoo.com"/>
    <n v="61596.63"/>
    <n v="1030260"/>
    <n v="54606.38"/>
    <n v="5"/>
    <n v="105"/>
    <n v="4"/>
    <n v="2"/>
    <m/>
    <m/>
    <n v="12"/>
    <n v="15"/>
    <n v="1"/>
    <s v="B"/>
    <s v="B"/>
    <m/>
    <m/>
    <m/>
    <m/>
    <m/>
  </r>
  <r>
    <n v="344475"/>
    <s v="Janice"/>
    <s v="Jack"/>
    <m/>
    <s v="Mandi"/>
    <s v="N"/>
    <s v="A-ALP"/>
    <s v="Cultivation"/>
    <x v="0"/>
    <n v="50000"/>
    <n v="0"/>
    <n v="50000"/>
    <m/>
    <s v="x"/>
    <m/>
    <s v="recurring gift, $500 per month; scheduling visit in September"/>
    <s v="recurring gift, $500 per month"/>
    <s v="scheduling visit in September"/>
    <m/>
    <m/>
    <m/>
    <n v="1972"/>
    <s v="ALUM"/>
    <m/>
    <m/>
    <s v="502 San Carlos Rd"/>
    <s v="Minooka"/>
    <s v="IL"/>
    <s v="60447-9245"/>
    <s v="(815)467-7099"/>
    <s v="(815)263-7096"/>
    <s v="janfjack@aol.com"/>
    <m/>
    <m/>
    <m/>
    <m/>
    <m/>
    <m/>
    <m/>
    <m/>
    <m/>
    <m/>
    <m/>
    <m/>
    <m/>
    <m/>
    <m/>
    <m/>
    <m/>
    <m/>
    <m/>
  </r>
  <r>
    <n v="65608"/>
    <s v="Debi"/>
    <s v="Johnston"/>
    <m/>
    <s v="Mandi"/>
    <s v="N"/>
    <s v="A-ALP"/>
    <s v="Cultivation"/>
    <x v="9"/>
    <n v="50000"/>
    <n v="50000"/>
    <m/>
    <m/>
    <m/>
    <m/>
    <s v="too soon?; after U Commons support?"/>
    <m/>
    <s v="after U Commons support?; too soon?"/>
    <m/>
    <m/>
    <m/>
    <n v="1989"/>
    <s v="TRUS"/>
    <m/>
    <s v="NES~NME~NOB~NPH~NPS"/>
    <s v="551 Park Place Ct"/>
    <s v="Forsyth"/>
    <s v="IL"/>
    <s v="62535-9662"/>
    <s v="(217)433-4370"/>
    <s v="(217)433-4370"/>
    <s v="dbjohnston991@gmail.com"/>
    <m/>
    <m/>
    <m/>
    <m/>
    <m/>
    <m/>
    <m/>
    <m/>
    <m/>
    <m/>
    <m/>
    <m/>
    <m/>
    <n v="500"/>
    <m/>
    <m/>
    <m/>
    <m/>
    <m/>
  </r>
  <r>
    <n v="339725"/>
    <s v="Bernie"/>
    <s v="Kraft"/>
    <m/>
    <s v="Charlie"/>
    <s v="N"/>
    <s v="A-GB"/>
    <s v="Assigned"/>
    <x v="10"/>
    <n v="50000"/>
    <n v="50000"/>
    <m/>
    <m/>
    <m/>
    <m/>
    <m/>
    <m/>
    <m/>
    <m/>
    <m/>
    <m/>
    <n v="0"/>
    <b v="1"/>
    <s v="T&amp;D"/>
    <s v="NPH"/>
    <s v="7139 E Belmont Ave"/>
    <s v="Paradise Valley"/>
    <s v="AZ"/>
    <s v="85253-3181"/>
    <m/>
    <s v="(217)412-1014"/>
    <s v="bdkraft754@comcast.net"/>
    <n v="421202.38"/>
    <n v="247200"/>
    <n v="79000"/>
    <n v="21"/>
    <n v="56"/>
    <n v="0"/>
    <n v="1"/>
    <s v="Newly Assigned"/>
    <m/>
    <n v="12"/>
    <s v="$500K - $1M"/>
    <s v="1 - very likely to give"/>
    <s v="Other Athletics"/>
    <n v="0"/>
    <n v="3000000"/>
    <n v="2587798"/>
    <n v="3"/>
    <n v="0.83"/>
    <n v="5.83"/>
  </r>
  <r>
    <n v="340270"/>
    <s v="Robert"/>
    <s v="Landaas"/>
    <m/>
    <s v="Nathan"/>
    <s v="N"/>
    <m/>
    <s v="Cultivation"/>
    <x v="9"/>
    <n v="50000"/>
    <n v="50000"/>
    <m/>
    <m/>
    <m/>
    <m/>
    <s v="not responsive as of 2/20"/>
    <m/>
    <s v="not responsive as of 2/20"/>
    <m/>
    <m/>
    <m/>
    <n v="1974"/>
    <s v="ALUM"/>
    <s v="T&amp;D"/>
    <s v="NPS"/>
    <s v="8365 N River Rd"/>
    <s v="Milwaukee"/>
    <s v="WI"/>
    <s v="53217-2548"/>
    <m/>
    <m/>
    <s v="landaas@landaas.com"/>
    <n v="0"/>
    <n v="0"/>
    <n v="0"/>
    <n v="5"/>
    <n v="26"/>
    <n v="0"/>
    <n v="0"/>
    <s v="Cultivation"/>
    <m/>
    <n v="7"/>
    <s v="$500K - $1M"/>
    <s v="1 - very likely to give"/>
    <m/>
    <n v="0"/>
    <n v="500000"/>
    <m/>
    <s v="not rated"/>
    <n v="6.0000000000000001E-3"/>
    <n v="3.0059999999999998"/>
  </r>
  <r>
    <n v="608902"/>
    <s v="Marilynn"/>
    <s v="Madden"/>
    <m/>
    <s v="Mandi"/>
    <s v="N"/>
    <s v="A-ALP"/>
    <s v="Solicited"/>
    <x v="1"/>
    <n v="50000"/>
    <n v="30000"/>
    <n v="20000"/>
    <m/>
    <s v="x"/>
    <m/>
    <s v="has given $20,000, ask for at least $10K more; have follow up visit, 7/30"/>
    <s v="has given $20,000, ask for at least $10K more"/>
    <s v="have follow up visit, 7/30"/>
    <m/>
    <s v="top 10"/>
    <m/>
    <n v="0"/>
    <s v="OTHR"/>
    <m/>
    <m/>
    <s v="4540 Sweetwater Ct"/>
    <s v="Decatur"/>
    <s v="IL"/>
    <s v="62526-9624"/>
    <s v="(217)330-6899"/>
    <s v="(217)330-6899"/>
    <m/>
    <m/>
    <m/>
    <m/>
    <m/>
    <m/>
    <m/>
    <m/>
    <m/>
    <m/>
    <m/>
    <m/>
    <m/>
    <m/>
    <n v="1000"/>
    <m/>
    <m/>
    <m/>
    <m/>
    <m/>
  </r>
  <r>
    <n v="343414"/>
    <s v="Don"/>
    <s v="McIntyre"/>
    <m/>
    <s v="President"/>
    <s v="N"/>
    <s v="A-GB"/>
    <s v="Cultivation"/>
    <x v="4"/>
    <n v="50000"/>
    <n v="50000"/>
    <m/>
    <m/>
    <m/>
    <m/>
    <s v="visit in CA, possible prospect"/>
    <m/>
    <s v="visit in CA, possible prospect"/>
    <m/>
    <m/>
    <m/>
    <n v="1952"/>
    <b v="1"/>
    <m/>
    <s v="NPH"/>
    <s v="196 S Orange Grove Blvd"/>
    <s v="Pasadena"/>
    <s v="CA"/>
    <s v="91105-1703"/>
    <s v="(626)792-1716"/>
    <s v="(626)298-0947"/>
    <s v="dfmuac@sbcglobal.net"/>
    <m/>
    <m/>
    <m/>
    <m/>
    <m/>
    <m/>
    <m/>
    <m/>
    <m/>
    <m/>
    <m/>
    <m/>
    <m/>
    <m/>
    <m/>
    <m/>
    <m/>
    <m/>
    <m/>
  </r>
  <r>
    <n v="341119"/>
    <s v="Lucy"/>
    <s v="Smith"/>
    <m/>
    <s v="Mandi"/>
    <s v="N"/>
    <s v="A-ALP"/>
    <s v="Solicited"/>
    <x v="0"/>
    <n v="50000"/>
    <n v="0"/>
    <n v="50000"/>
    <s v="CTD"/>
    <m/>
    <m/>
    <s v="given $50,000, wants others to join effort; wants naming options, dance studio, in honor of Annette Van Dyke; Named TBA"/>
    <s v="given $50,000, wants others to join effort"/>
    <s v="wants naming options, dance studio, in honor of Annette Van Dyke"/>
    <s v="Naming TBA"/>
    <s v="top 10"/>
    <m/>
    <n v="1967"/>
    <b v="1"/>
    <s v="T&amp;D"/>
    <s v="NPH~PWN"/>
    <s v="2 Montgomery Pl"/>
    <s v="Decatur"/>
    <s v="IL"/>
    <s v="62522-2654"/>
    <s v="(217)423-2413"/>
    <m/>
    <s v="l_l_smith@comcast.net"/>
    <n v="6013.32"/>
    <n v="0"/>
    <n v="663547.31000000006"/>
    <n v="66"/>
    <n v="27"/>
    <n v="0"/>
    <n v="3"/>
    <s v="Newly Assigned"/>
    <s v="A-LN"/>
    <n v="12"/>
    <s v="$50K - $75K"/>
    <s v="1 - very likely to give"/>
    <m/>
    <n v="410"/>
    <n v="1500000"/>
    <n v="1493987"/>
    <n v="3"/>
    <n v="0.61792592599999996"/>
    <n v="3.6179259259999998"/>
  </r>
  <r>
    <n v="850634"/>
    <s v="Patrick"/>
    <s v="White"/>
    <m/>
    <m/>
    <s v="N"/>
    <m/>
    <s v="Active"/>
    <x v="0"/>
    <n v="50000"/>
    <n v="0"/>
    <n v="50000"/>
    <s v="CTD"/>
    <m/>
    <m/>
    <s v="pledge of $50,000; ; Named Star dressing room?"/>
    <s v="pledge of $50,000"/>
    <m/>
    <s v="Star dressing room?"/>
    <m/>
    <m/>
    <n v="0"/>
    <s v="FACT"/>
    <m/>
    <s v="NPS"/>
    <s v="4 Millikin Pl"/>
    <s v="Decatur"/>
    <s v="IL"/>
    <s v="62522-2324"/>
    <s v="(217)706-5295"/>
    <s v="(217)521-2441"/>
    <s v="pwhite@millikin.edu"/>
    <m/>
    <m/>
    <m/>
    <m/>
    <m/>
    <m/>
    <m/>
    <m/>
    <m/>
    <m/>
    <m/>
    <m/>
    <m/>
    <m/>
    <m/>
    <m/>
    <m/>
    <m/>
    <m/>
  </r>
  <r>
    <n v="321632"/>
    <s v="Ritchie"/>
    <s v="Barnett"/>
    <m/>
    <s v="Mandi"/>
    <s v="N"/>
    <s v="A-ALP"/>
    <s v="Solicited"/>
    <x v="0"/>
    <n v="40000"/>
    <n v="0"/>
    <n v="40000"/>
    <m/>
    <s v="x"/>
    <m/>
    <s v="30,000 ask; interested, Mandi sending info and having a follow up meeting, Aug 10"/>
    <s v="30,000 ask"/>
    <s v="interested, Mandi sending info and having a follow up meeting, Aug 10"/>
    <m/>
    <m/>
    <m/>
    <n v="0"/>
    <s v="OTHR"/>
    <s v="T&amp;D"/>
    <m/>
    <s v="207 S Delmar Ave"/>
    <s v="Decatur"/>
    <s v="IL"/>
    <s v="62522-2507"/>
    <s v="(217)423-0543"/>
    <s v="(217)791-4684"/>
    <s v="sandyritchiebarnett@gmail.com"/>
    <n v="15380"/>
    <n v="3075"/>
    <n v="40433.67"/>
    <n v="58"/>
    <n v="18"/>
    <n v="0"/>
    <n v="3"/>
    <s v="Stewardship"/>
    <m/>
    <n v="10"/>
    <s v="$30K - $40K"/>
    <s v="1 - very likely to give"/>
    <m/>
    <n v="2000"/>
    <n v="150000"/>
    <n v="134570"/>
    <n v="4"/>
    <n v="0.436"/>
    <n v="3.4359999999999999"/>
  </r>
  <r>
    <n v="343094"/>
    <s v="Jack"/>
    <s v="McCoy"/>
    <m/>
    <s v="Mandi"/>
    <s v="N"/>
    <s v="A-ALP"/>
    <s v="Stewardship"/>
    <x v="6"/>
    <n v="40000"/>
    <n v="40000"/>
    <m/>
    <m/>
    <s v="x"/>
    <m/>
    <s v="$30-$50,000; potential; Athletics/CTD/Sch interest"/>
    <s v="$30-$50,000"/>
    <s v="potential; Athletics/CTD/Sch interest"/>
    <m/>
    <m/>
    <m/>
    <n v="1959"/>
    <s v="ALUM"/>
    <m/>
    <m/>
    <s v="3387 N Macarthur Rd"/>
    <s v="Decatur"/>
    <s v="IL"/>
    <s v="62526-1448"/>
    <m/>
    <m/>
    <s v="fritzwitz08@att.net"/>
    <m/>
    <m/>
    <m/>
    <m/>
    <m/>
    <m/>
    <m/>
    <m/>
    <m/>
    <m/>
    <m/>
    <m/>
    <m/>
    <n v="1000"/>
    <m/>
    <m/>
    <m/>
    <m/>
    <m/>
  </r>
  <r>
    <n v="333582"/>
    <m/>
    <s v="John C Griswold Foundation"/>
    <s v="Mandi"/>
    <m/>
    <m/>
    <s v="A-KAM"/>
    <s v="Cultivation"/>
    <x v="0"/>
    <n v="40000"/>
    <n v="0"/>
    <n v="40000"/>
    <s v="griswold"/>
    <m/>
    <m/>
    <s v="given $40,000; next ask Athletics; Named TBA"/>
    <s v="given $40,000"/>
    <s v="next ask Athletics"/>
    <s v="Naming TBA"/>
    <m/>
    <m/>
    <m/>
    <s v="FOUF"/>
    <m/>
    <m/>
    <s v="501 Silverside Rd Ste 123"/>
    <s v="Wilmington"/>
    <s v="DE"/>
    <s v="19809-1377"/>
    <n v="8008391754"/>
    <m/>
    <m/>
    <m/>
    <m/>
    <m/>
    <m/>
    <m/>
    <m/>
    <m/>
    <m/>
    <m/>
    <m/>
    <m/>
    <m/>
    <m/>
    <n v="40000"/>
    <m/>
    <m/>
    <m/>
    <m/>
    <m/>
  </r>
  <r>
    <n v="345803"/>
    <s v="Jim"/>
    <s v="Neff"/>
    <m/>
    <s v="Mandi"/>
    <s v="N"/>
    <s v="A-ALP"/>
    <s v="Solicited"/>
    <x v="4"/>
    <n v="37000"/>
    <n v="30000"/>
    <n v="7000"/>
    <m/>
    <s v="x"/>
    <m/>
    <s v="given $7000; wants info; interest in naming options"/>
    <s v="given $7000; wants info"/>
    <s v="interest in naming options"/>
    <m/>
    <m/>
    <m/>
    <n v="1978"/>
    <b v="1"/>
    <m/>
    <s v="NPH"/>
    <s v="2235 Buckhead Ln"/>
    <s v="Decatur"/>
    <s v="IL"/>
    <s v="62521-7843"/>
    <s v="(217)423-3057"/>
    <s v="(217)855-3314"/>
    <s v="jim.neff@raymondjames.com"/>
    <m/>
    <m/>
    <m/>
    <m/>
    <m/>
    <m/>
    <m/>
    <m/>
    <m/>
    <m/>
    <m/>
    <m/>
    <m/>
    <n v="1000"/>
    <m/>
    <m/>
    <m/>
    <m/>
    <m/>
  </r>
  <r>
    <n v="344433"/>
    <s v="Marianne"/>
    <s v="Wattley"/>
    <s v="Mandi"/>
    <s v="Mandi"/>
    <s v="N"/>
    <s v="A-ALP"/>
    <s v="Cultivation"/>
    <x v="1"/>
    <n v="37000"/>
    <n v="20000"/>
    <n v="17000"/>
    <m/>
    <m/>
    <m/>
    <s v="given $17,000; possible additional interest and support"/>
    <s v="given $17,000"/>
    <s v="possible additional interest and support"/>
    <m/>
    <m/>
    <m/>
    <n v="1951"/>
    <s v="ALUM"/>
    <m/>
    <s v="NFC"/>
    <s v="2 Island Hill Ave Apt 7"/>
    <s v="Ridgefield"/>
    <s v="CT"/>
    <s v="06877-4021"/>
    <s v="(203)431-0377"/>
    <s v="(201)956-2890"/>
    <s v="wattley2@aol.com"/>
    <m/>
    <m/>
    <m/>
    <m/>
    <m/>
    <m/>
    <m/>
    <m/>
    <m/>
    <m/>
    <m/>
    <m/>
    <m/>
    <n v="18000"/>
    <m/>
    <m/>
    <m/>
    <m/>
    <m/>
  </r>
  <r>
    <n v="359720"/>
    <s v="Gale"/>
    <s v="Zacheis"/>
    <m/>
    <s v="Mandi"/>
    <s v="N"/>
    <s v="A-ALP"/>
    <s v="Cultivation"/>
    <x v="3"/>
    <n v="35000"/>
    <n v="35000"/>
    <m/>
    <m/>
    <m/>
    <m/>
    <m/>
    <m/>
    <m/>
    <m/>
    <m/>
    <m/>
    <n v="0"/>
    <b v="1"/>
    <s v="T&amp;D"/>
    <s v="NPH~NPS"/>
    <s v="37082 Soaring Eagle Ct"/>
    <s v="Severance"/>
    <s v="CO"/>
    <s v="80550-8426"/>
    <s v="(217)865-3090"/>
    <m/>
    <s v="hgzach20@yahoo.com"/>
    <n v="116405"/>
    <n v="0"/>
    <n v="0"/>
    <n v="68"/>
    <n v="31"/>
    <n v="0"/>
    <n v="8"/>
    <s v="Cultivation"/>
    <s v="A-ALP"/>
    <n v="11"/>
    <s v="$500K - $1M"/>
    <s v="1 - very likely to give"/>
    <m/>
    <n v="4170"/>
    <n v="1500000"/>
    <n v="1383595"/>
    <n v="5"/>
    <n v="1.674982153"/>
    <n v="6.6749821530000002"/>
  </r>
  <r>
    <n v="356284"/>
    <s v="Elta"/>
    <s v="Cooke"/>
    <m/>
    <s v="Mandi"/>
    <s v="N"/>
    <s v="A-ALP"/>
    <s v="Cultivation"/>
    <x v="6"/>
    <n v="30000"/>
    <n v="30000"/>
    <m/>
    <m/>
    <m/>
    <m/>
    <s v="no major additional capacity"/>
    <m/>
    <s v="no major additional capacity"/>
    <m/>
    <m/>
    <m/>
    <n v="1952"/>
    <b v="1"/>
    <s v="T&amp;D"/>
    <s v="NPH"/>
    <s v="620 Overlook Trl"/>
    <s v="Port Orange"/>
    <s v="FL"/>
    <s v="32127-5971"/>
    <s v="(386)767-4008"/>
    <s v="(217)972-9952"/>
    <s v="etc630@gmail.com"/>
    <n v="435105.92"/>
    <n v="7180360"/>
    <n v="0"/>
    <n v="37"/>
    <n v="129"/>
    <n v="0"/>
    <n v="13"/>
    <s v="Newly Assigned"/>
    <m/>
    <n v="12"/>
    <s v="$300K - $500K"/>
    <s v="1 - very likely to give"/>
    <s v="Wrestling"/>
    <n v="0"/>
    <n v="150000"/>
    <n v="0"/>
    <n v="5"/>
    <n v="2.6360000000000001"/>
    <n v="7.6360000000000001"/>
  </r>
  <r>
    <n v="1766"/>
    <s v="Kathryn"/>
    <s v="Kuddes"/>
    <m/>
    <s v="Mandi"/>
    <s v="N"/>
    <s v="A-ALP"/>
    <s v="Assigned"/>
    <x v="1"/>
    <n v="30000"/>
    <n v="30000"/>
    <m/>
    <m/>
    <m/>
    <m/>
    <s v="interest, discussed at TX visit"/>
    <m/>
    <s v="interest, discussed at TX visit"/>
    <m/>
    <m/>
    <m/>
    <n v="1983"/>
    <s v="ALUM"/>
    <s v="T&amp;D"/>
    <s v="NSC"/>
    <s v="1001 Winslow Dr"/>
    <s v="Allen"/>
    <s v="TX"/>
    <s v="75002-5738"/>
    <s v="(972)727-2370"/>
    <s v="(214)675-5396"/>
    <s v="kathy.kuddes@pisd.edu"/>
    <n v="26479.96"/>
    <n v="7000"/>
    <n v="13500"/>
    <n v="15"/>
    <n v="41"/>
    <n v="1"/>
    <n v="4"/>
    <s v="Newly Assigned"/>
    <m/>
    <n v="12"/>
    <s v="$75K - $100K"/>
    <s v="1 - very likely to give"/>
    <m/>
    <n v="0"/>
    <n v="75000"/>
    <n v="48670"/>
    <n v="3"/>
    <n v="0.184"/>
    <n v="4.1840000000000002"/>
  </r>
  <r>
    <n v="347519"/>
    <s v="Terry"/>
    <s v="Peel"/>
    <m/>
    <s v="Mandi"/>
    <s v="N"/>
    <s v="A-NTG"/>
    <s v="Assigned"/>
    <x v="8"/>
    <n v="30000"/>
    <n v="30000"/>
    <m/>
    <m/>
    <m/>
    <m/>
    <m/>
    <m/>
    <m/>
    <m/>
    <m/>
    <m/>
    <n v="1968"/>
    <s v="ALUM"/>
    <s v="T&amp;D"/>
    <s v="NSS"/>
    <s v="6109 Wynnwood Rd"/>
    <s v="Bethesda"/>
    <s v="MD"/>
    <s v="20816-2016"/>
    <s v="(202)737-1800"/>
    <s v="(202)669-4809"/>
    <s v="peeltr@aol.com"/>
    <n v="44592.45"/>
    <n v="23775"/>
    <n v="0"/>
    <n v="6"/>
    <n v="26"/>
    <n v="0"/>
    <n v="2"/>
    <s v="Newly Assigned"/>
    <m/>
    <n v="12"/>
    <s v="$300K - $500K"/>
    <s v="1 - very likely to give"/>
    <m/>
    <n v="0"/>
    <n v="75000"/>
    <n v="29908"/>
    <n v="3"/>
    <n v="0.28399999999999997"/>
    <n v="4.2839999999999998"/>
  </r>
  <r>
    <n v="358297"/>
    <s v="Sally"/>
    <s v="Andreas"/>
    <m/>
    <m/>
    <s v="N"/>
    <m/>
    <s v="Cultivation"/>
    <x v="9"/>
    <n v="25000"/>
    <n v="25000"/>
    <m/>
    <m/>
    <m/>
    <m/>
    <s v="probably higher; recommended by Laura; Ben does most of the work with Millikin as TRUS"/>
    <m/>
    <s v="recommended by Laura; Ben does most of the work with Millikin as TRUS; probably higher"/>
    <m/>
    <m/>
    <m/>
    <n v="1979"/>
    <s v="TRUF"/>
    <m/>
    <s v="NPH~NPS"/>
    <s v="83 N Country Club Rd"/>
    <s v="Decatur"/>
    <s v="IL"/>
    <s v="62521-4152"/>
    <s v="(217)428-9879"/>
    <m/>
    <m/>
    <m/>
    <m/>
    <m/>
    <m/>
    <m/>
    <m/>
    <m/>
    <m/>
    <m/>
    <m/>
    <m/>
    <m/>
    <m/>
    <m/>
    <m/>
    <m/>
    <m/>
    <m/>
    <m/>
  </r>
  <r>
    <n v="326727"/>
    <s v="Debra"/>
    <s v="Bergman"/>
    <m/>
    <s v="Nathan"/>
    <s v="N"/>
    <m/>
    <s v="Discovery"/>
    <x v="10"/>
    <n v="25000"/>
    <n v="25000"/>
    <m/>
    <m/>
    <m/>
    <m/>
    <s v="No response yet, as of 2/20"/>
    <m/>
    <s v="No response yet, as of 2/20"/>
    <m/>
    <m/>
    <m/>
    <n v="1981"/>
    <s v="ALUM"/>
    <s v="T&amp;D"/>
    <m/>
    <s v="13024 Broad St"/>
    <s v="Carmel"/>
    <s v="IN"/>
    <s v="46032-7224"/>
    <s v="(317)818-8437"/>
    <s v="(317)250-7891"/>
    <s v="debrouch@aol.com"/>
    <n v="2000"/>
    <n v="2000"/>
    <n v="195"/>
    <n v="3"/>
    <n v="2"/>
    <n v="0"/>
    <n v="1"/>
    <s v="Discovery"/>
    <m/>
    <n v="11"/>
    <s v="$300K - $500K"/>
    <s v="1 - very likely to give"/>
    <m/>
    <n v="0"/>
    <n v="300000"/>
    <n v="297000"/>
    <s v="not rated"/>
    <n v="0.13600000000000001"/>
    <n v="3.1360000000000001"/>
  </r>
  <r>
    <n v="370996"/>
    <s v="Sierra"/>
    <s v="Boggess"/>
    <s v="Pres. White"/>
    <s v="President"/>
    <s v="N"/>
    <m/>
    <s v="Active"/>
    <x v="6"/>
    <n v="25000"/>
    <n v="25000"/>
    <m/>
    <m/>
    <s v="x"/>
    <m/>
    <s v="likely $20-$25,000; NY visits; Pat to send July note/ph call"/>
    <s v="likely $20-$25,000"/>
    <s v="NY visits; Pat to send July note/ph call"/>
    <m/>
    <m/>
    <m/>
    <n v="2004"/>
    <s v="ALUM"/>
    <m/>
    <s v="NME~NOB"/>
    <s v="101 W 81st St Apt 415"/>
    <s v="New York"/>
    <s v="NY"/>
    <s v="10024-7228"/>
    <m/>
    <m/>
    <s v="sierraboggess@gmail.com"/>
    <m/>
    <m/>
    <m/>
    <m/>
    <m/>
    <m/>
    <m/>
    <m/>
    <m/>
    <m/>
    <m/>
    <m/>
    <m/>
    <n v="0"/>
    <m/>
    <m/>
    <m/>
    <m/>
    <m/>
  </r>
  <r>
    <n v="332742"/>
    <s v="Bob"/>
    <s v="Givens"/>
    <m/>
    <m/>
    <s v="N"/>
    <s v="A-ALP"/>
    <s v="Cultivation"/>
    <x v="9"/>
    <n v="25000"/>
    <n v="25000"/>
    <m/>
    <m/>
    <m/>
    <m/>
    <s v="probably higher; added new Nov FY19"/>
    <m/>
    <s v="added new Nov FY19; probably higher"/>
    <m/>
    <m/>
    <m/>
    <n v="1966"/>
    <s v="TRUS"/>
    <m/>
    <s v="NEM~NPS"/>
    <s v="23061 Rosedale Dr Apt 101"/>
    <s v="Estero"/>
    <s v="FL"/>
    <s v="34135-8239"/>
    <s v="(239)498-3532"/>
    <s v="(978)821-8184"/>
    <s v="rgivens@comcast.net"/>
    <n v="17995"/>
    <n v="9060"/>
    <n v="54500"/>
    <n v="15"/>
    <n v="78"/>
    <n v="4"/>
    <n v="4"/>
    <m/>
    <m/>
    <n v="14"/>
    <n v="19"/>
    <n v="1"/>
    <s v="D"/>
    <s v="D"/>
    <m/>
    <m/>
    <m/>
    <m/>
    <m/>
  </r>
  <r>
    <n v="337227"/>
    <s v="George"/>
    <s v="Irish"/>
    <m/>
    <s v="President/Kim"/>
    <s v="N"/>
    <s v="A-ALP"/>
    <s v="Cultivation"/>
    <x v="1"/>
    <n v="25000"/>
    <n v="25000"/>
    <m/>
    <s v="CTD"/>
    <m/>
    <m/>
    <s v="$25,000 per PEW and Hearst interest; April I'm in video w/Eric Zollinger?"/>
    <s v="$25,000 per PEW and Hearst interest"/>
    <s v="April I'm in video w/Eric Zollinger?"/>
    <m/>
    <s v="top 10"/>
    <m/>
    <n v="1968"/>
    <b v="1"/>
    <s v="T&amp;D"/>
    <m/>
    <s v="15 Central Park W Apt 10K"/>
    <s v="New York"/>
    <s v="NY"/>
    <s v="10023-7713"/>
    <s v="(212)459-2744"/>
    <s v="(917)601-3326"/>
    <s v="girish@hearstfdn.org"/>
    <n v="713049.05"/>
    <n v="534500"/>
    <n v="0"/>
    <n v="4"/>
    <n v="63"/>
    <n v="0"/>
    <n v="5"/>
    <s v="Newly Assigned"/>
    <m/>
    <n v="10"/>
    <s v="$1M - $5M"/>
    <s v="1 - very likely to give"/>
    <s v="Other Athletics"/>
    <n v="1000"/>
    <n v="3000000"/>
    <n v="2281951"/>
    <n v="4"/>
    <n v="0.60540000000000005"/>
    <n v="3.6053999999999999"/>
  </r>
  <r>
    <n v="222046"/>
    <s v="Gina"/>
    <s v="Boehm"/>
    <m/>
    <s v="Laura"/>
    <s v="N"/>
    <s v="A-ALP"/>
    <s v="Active"/>
    <x v="6"/>
    <n v="25000"/>
    <n v="25000"/>
    <m/>
    <m/>
    <m/>
    <m/>
    <s v="need more information"/>
    <m/>
    <s v="need more information"/>
    <m/>
    <m/>
    <m/>
    <n v="1999"/>
    <s v="ALUM"/>
    <m/>
    <m/>
    <s v="2029 Century Park E Ste 1500"/>
    <s v="Los Angeles"/>
    <s v="CA"/>
    <s v="90067-2935"/>
    <s v="(323)273-3545"/>
    <m/>
    <s v="ginalucita@hotmail.com"/>
    <m/>
    <m/>
    <m/>
    <m/>
    <m/>
    <m/>
    <m/>
    <m/>
    <m/>
    <m/>
    <m/>
    <m/>
    <m/>
    <n v="100"/>
    <m/>
    <m/>
    <m/>
    <m/>
    <m/>
  </r>
  <r>
    <n v="839400"/>
    <s v="Bill"/>
    <s v="Richards"/>
    <m/>
    <s v="Nathan"/>
    <s v="N"/>
    <m/>
    <s v="Discovery"/>
    <x v="8"/>
    <n v="25000"/>
    <n v="25000"/>
    <m/>
    <m/>
    <m/>
    <m/>
    <m/>
    <m/>
    <m/>
    <m/>
    <m/>
    <m/>
    <n v="0"/>
    <s v="PRNF"/>
    <s v="T&amp;D"/>
    <m/>
    <s v="1925 Bending Oaks Ct"/>
    <s v="Downers Grove"/>
    <s v="IL"/>
    <s v="60515-4468"/>
    <s v="(630)969-8618"/>
    <m/>
    <s v="bstbrich@aol.com"/>
    <n v="1175"/>
    <n v="50"/>
    <n v="0"/>
    <n v="2"/>
    <n v="0"/>
    <n v="0"/>
    <n v="0"/>
    <s v="Discovery"/>
    <m/>
    <n v="5"/>
    <s v="$100K - $200K"/>
    <s v="1 - very likely to give"/>
    <m/>
    <n v="0"/>
    <n v="100000"/>
    <n v="98825"/>
    <s v="not rated"/>
    <n v="2.1999999999999999E-2"/>
    <n v="3.0219999999999998"/>
  </r>
  <r>
    <n v="215141"/>
    <s v="Anne"/>
    <s v="Wersching"/>
    <m/>
    <s v="Laura"/>
    <s v="N"/>
    <s v="A-ALP"/>
    <s v="Cultivation"/>
    <x v="3"/>
    <n v="25000"/>
    <n v="25000"/>
    <m/>
    <m/>
    <s v="x"/>
    <m/>
    <s v="$25,000-$50,000; visit in CA; Laura to set up call with her and Pat"/>
    <s v="$25,000-$50,000"/>
    <s v="visit in CA; Laura to set up call with her and Pat"/>
    <m/>
    <b v="1"/>
    <m/>
    <n v="1999"/>
    <s v="ALUM"/>
    <s v="T&amp;D"/>
    <m/>
    <s v="640 Redfield Ave"/>
    <s v="Los Angeles"/>
    <s v="CA"/>
    <s v="90042-4932"/>
    <m/>
    <s v="(818)209-3689"/>
    <s v="anniew328@mac.com"/>
    <n v="200"/>
    <n v="0"/>
    <n v="0"/>
    <n v="1"/>
    <n v="4"/>
    <n v="0"/>
    <n v="1"/>
    <s v="Newly Assigned"/>
    <m/>
    <n v="7"/>
    <s v="$200K - $300K"/>
    <s v="1 - very likely to give"/>
    <m/>
    <n v="200"/>
    <n v="200000"/>
    <n v="199800"/>
    <n v="1"/>
    <n v="-2.5999999999999998E-16"/>
    <n v="3"/>
  </r>
  <r>
    <n v="359755"/>
    <s v="Betty"/>
    <s v="Zeaman"/>
    <m/>
    <s v="Nathan"/>
    <s v="N"/>
    <s v="A-NTG"/>
    <s v="Discovery"/>
    <x v="8"/>
    <n v="25000"/>
    <n v="25000"/>
    <m/>
    <m/>
    <m/>
    <m/>
    <s v="not sure"/>
    <m/>
    <s v="not sure"/>
    <m/>
    <m/>
    <m/>
    <n v="0"/>
    <s v="PRNF"/>
    <s v="T&amp;D"/>
    <s v="PWN"/>
    <s v="2201 W Main St Apt 19"/>
    <s v="Shelbyville"/>
    <s v="IL"/>
    <s v="62565-9633"/>
    <m/>
    <m/>
    <m/>
    <n v="23960.400000000001"/>
    <n v="2615"/>
    <n v="75"/>
    <n v="49"/>
    <n v="19"/>
    <n v="0"/>
    <n v="1"/>
    <s v="Newly Assigned"/>
    <m/>
    <n v="8"/>
    <s v="$50K - $75K"/>
    <s v="1 - very likely to give"/>
    <s v="Other Athletics"/>
    <n v="0"/>
    <n v="75000"/>
    <n v="51040"/>
    <n v="3"/>
    <n v="0.55400000000000005"/>
    <n v="3.5539999999999998"/>
  </r>
  <r>
    <n v="662982"/>
    <s v="Larry"/>
    <s v="Balsamo"/>
    <m/>
    <s v="Mandi/Laura"/>
    <s v="N"/>
    <s v="A-ALP"/>
    <s v="Solicited"/>
    <x v="3"/>
    <n v="20000"/>
    <n v="20000"/>
    <m/>
    <m/>
    <m/>
    <m/>
    <m/>
    <m/>
    <m/>
    <m/>
    <m/>
    <m/>
    <n v="0"/>
    <s v="PRNF"/>
    <s v="T&amp;D"/>
    <m/>
    <s v="731 N Glenoak Dr"/>
    <s v="Macomb"/>
    <s v="IL"/>
    <s v="61455-1250"/>
    <s v="(309)837-1617"/>
    <m/>
    <s v="CG-Callison@wiu.edu"/>
    <n v="15900"/>
    <n v="5400"/>
    <n v="0"/>
    <n v="2"/>
    <n v="9"/>
    <n v="0"/>
    <n v="1"/>
    <s v="Newly Assigned"/>
    <m/>
    <n v="9"/>
    <s v="$50K - $75K"/>
    <s v="1 - very likely to give"/>
    <m/>
    <n v="0"/>
    <n v="50000"/>
    <n v="34100"/>
    <s v="not rated"/>
    <n v="0.372"/>
    <n v="3.3719999999999999"/>
  </r>
  <r>
    <n v="330131"/>
    <s v="Edward"/>
    <s v="Elliott"/>
    <m/>
    <s v="Mandi"/>
    <s v="N"/>
    <s v="A-ALP"/>
    <s v="Cultivation"/>
    <x v="8"/>
    <n v="20000"/>
    <n v="20000"/>
    <m/>
    <s v="international"/>
    <m/>
    <m/>
    <s v="major interest in international fellowships"/>
    <m/>
    <s v="major interest in international fellowships"/>
    <m/>
    <m/>
    <m/>
    <n v="0"/>
    <s v="PRNF"/>
    <s v="T&amp;D"/>
    <m/>
    <s v="4070 S Lake Ct"/>
    <s v="Decatur"/>
    <s v="IL"/>
    <s v="62521-8438"/>
    <s v="(217)423-4304"/>
    <s v="(217)329-8087"/>
    <s v="elliott.ec@gmail.com"/>
    <n v="2115"/>
    <n v="200"/>
    <n v="24999.99"/>
    <n v="14"/>
    <n v="15"/>
    <n v="0"/>
    <n v="7"/>
    <s v="Solicited"/>
    <m/>
    <n v="9"/>
    <s v="$30K - $40K"/>
    <s v="1 - very likely to give"/>
    <m/>
    <n v="0"/>
    <n v="30000"/>
    <n v="27885"/>
    <n v="2"/>
    <n v="0.86199999999999999"/>
    <n v="4.8620000000000001"/>
  </r>
  <r>
    <n v="331831"/>
    <s v="Alan"/>
    <s v="Frigy"/>
    <m/>
    <s v="Nathan/Shirley"/>
    <s v="N"/>
    <m/>
    <s v="Dormant"/>
    <x v="8"/>
    <n v="20000"/>
    <n v="10000"/>
    <n v="10000"/>
    <s v="CTD"/>
    <m/>
    <m/>
    <s v="given $10,000; unresponsive 2/22; Named Sound Light Lab"/>
    <s v="given $10,000"/>
    <s v="unresponsive 2/22"/>
    <s v="Sound Light Lab"/>
    <m/>
    <s v="x"/>
    <n v="0"/>
    <s v="OTHR"/>
    <s v="T&amp;D"/>
    <m/>
    <s v="2465 Haines Hill Rd"/>
    <s v="Decatur"/>
    <s v="IL"/>
    <s v="62521-9120"/>
    <m/>
    <m/>
    <s v="afrigy@fgi.net"/>
    <n v="22937.95"/>
    <n v="10525"/>
    <n v="0"/>
    <n v="2"/>
    <n v="5"/>
    <n v="0"/>
    <n v="1"/>
    <s v="Newly Assigned"/>
    <m/>
    <n v="8"/>
    <s v="$100K - $200K"/>
    <s v="1 - very likely to give"/>
    <m/>
    <n v="10000"/>
    <n v="100000"/>
    <n v="77062"/>
    <n v="4"/>
    <n v="0.19800000000000001"/>
    <n v="3.198"/>
  </r>
  <r>
    <n v="142280"/>
    <s v="Christopher"/>
    <s v="Smith"/>
    <m/>
    <s v="Kim/Nathan"/>
    <s v="N"/>
    <s v="A-KAM"/>
    <s v="Cultivation"/>
    <x v="6"/>
    <n v="20000"/>
    <n v="20000"/>
    <m/>
    <m/>
    <m/>
    <m/>
    <m/>
    <m/>
    <m/>
    <m/>
    <m/>
    <m/>
    <n v="1995"/>
    <s v="ALUM"/>
    <s v="T&amp;D"/>
    <m/>
    <s v="3 Blue Heron Ln"/>
    <s v="Monticello"/>
    <s v="IL"/>
    <s v="61856-8303"/>
    <m/>
    <m/>
    <s v="chris_smith1@ajg.com"/>
    <n v="50"/>
    <n v="250"/>
    <n v="0"/>
    <n v="1"/>
    <n v="2"/>
    <n v="0"/>
    <n v="0"/>
    <s v="Unassigned"/>
    <m/>
    <n v="8"/>
    <s v="$20K - $25k"/>
    <s v="not likely to give"/>
    <m/>
    <n v="1000"/>
    <n v="20000"/>
    <n v="19750"/>
    <n v="1"/>
    <n v="2E-3"/>
    <n v="3.0019999999999998"/>
  </r>
  <r>
    <n v="864891"/>
    <s v="Julie"/>
    <s v="Staley"/>
    <m/>
    <m/>
    <s v="N"/>
    <s v="A-GB"/>
    <s v="Cultivation"/>
    <x v="10"/>
    <n v="20000"/>
    <n v="20000"/>
    <m/>
    <m/>
    <m/>
    <m/>
    <s v="recommended by Laura, others; Staley family $500K commitment to baseball"/>
    <m/>
    <s v="recommended by Laura, others; Staley family $500K commitment to baseball"/>
    <m/>
    <m/>
    <m/>
    <n v="0"/>
    <s v="OTHR"/>
    <m/>
    <s v="NPH"/>
    <s v="3301 Embassy Dr"/>
    <s v="Springfield"/>
    <s v="IL"/>
    <s v="62711-7411"/>
    <s v="(217)483-3205"/>
    <m/>
    <m/>
    <m/>
    <m/>
    <m/>
    <m/>
    <m/>
    <m/>
    <m/>
    <m/>
    <m/>
    <m/>
    <m/>
    <m/>
    <m/>
    <m/>
    <m/>
    <m/>
    <m/>
    <m/>
    <m/>
  </r>
  <r>
    <n v="377781"/>
    <s v="Trent"/>
    <s v="Thompson"/>
    <m/>
    <s v="Mandi"/>
    <s v="N"/>
    <s v="A-NTG"/>
    <s v="Discovery"/>
    <x v="8"/>
    <n v="20000"/>
    <n v="20000"/>
    <m/>
    <m/>
    <m/>
    <m/>
    <m/>
    <m/>
    <m/>
    <m/>
    <m/>
    <m/>
    <n v="2001"/>
    <b v="1"/>
    <s v="T&amp;D"/>
    <s v="NPH"/>
    <s v="130 Southbrooke Ct"/>
    <s v="Decatur"/>
    <s v="IL"/>
    <s v="62521-8464"/>
    <s v="(217)422-5599"/>
    <s v="(217)855-6622"/>
    <s v="trent@decaturindustrial.com"/>
    <n v="28329.91"/>
    <n v="1500"/>
    <n v="51500"/>
    <n v="13"/>
    <n v="13"/>
    <n v="0"/>
    <n v="3"/>
    <s v="Cultivation"/>
    <m/>
    <n v="9"/>
    <s v="$50K - $75K"/>
    <s v="1 - very likely to give"/>
    <s v="Other Athletics"/>
    <n v="250"/>
    <n v="150000"/>
    <n v="120170"/>
    <n v="5"/>
    <n v="0.96799999999999997"/>
    <n v="5.968"/>
  </r>
  <r>
    <n v="154504"/>
    <s v="Jessica"/>
    <s v="Tyler Wright"/>
    <s v="Pres. White"/>
    <s v="Laura"/>
    <s v="N"/>
    <s v="A-ALP"/>
    <s v="Assigned"/>
    <x v="4"/>
    <n v="20000"/>
    <n v="20000"/>
    <m/>
    <m/>
    <s v="x"/>
    <m/>
    <s v="$15-$25,000 potential; finished scholarship pledge Dec17"/>
    <s v="$15-$25,000 potential"/>
    <s v="finished scholarship pledge Dec17"/>
    <m/>
    <m/>
    <m/>
    <n v="1996"/>
    <s v="ALUM"/>
    <m/>
    <m/>
    <s v="2525 Astoria Blvd Apt 7D"/>
    <s v="Astoria"/>
    <s v="NY"/>
    <s v="11102-2887"/>
    <m/>
    <m/>
    <s v="fdlrjess@aol.com"/>
    <m/>
    <m/>
    <m/>
    <m/>
    <m/>
    <m/>
    <m/>
    <m/>
    <m/>
    <m/>
    <m/>
    <m/>
    <m/>
    <n v="0"/>
    <m/>
    <m/>
    <m/>
    <m/>
    <m/>
  </r>
  <r>
    <n v="677172"/>
    <s v="B J"/>
    <s v="Warren"/>
    <m/>
    <m/>
    <s v="N"/>
    <s v="A-ALP"/>
    <s v="Assigned"/>
    <x v="6"/>
    <n v="20000"/>
    <n v="20000"/>
    <m/>
    <m/>
    <m/>
    <m/>
    <s v="added new Nov FY19"/>
    <m/>
    <s v="added new Nov FY19"/>
    <m/>
    <m/>
    <m/>
    <n v="2007"/>
    <s v="ALUM"/>
    <m/>
    <m/>
    <s v="37 Magnolia Dr"/>
    <s v="Saint Louis"/>
    <s v="MO"/>
    <s v="63124-1554"/>
    <s v="(217)201-2966"/>
    <s v="(217)201-2966"/>
    <s v="williambjwarren@gmail.com"/>
    <n v="1420"/>
    <m/>
    <n v="825"/>
    <n v="7"/>
    <n v="5"/>
    <n v="3"/>
    <n v="0"/>
    <m/>
    <m/>
    <n v="12"/>
    <n v="9"/>
    <n v="1"/>
    <m/>
    <m/>
    <m/>
    <m/>
    <m/>
    <m/>
    <m/>
  </r>
  <r>
    <n v="147413"/>
    <s v="Michael"/>
    <s v="Maize"/>
    <m/>
    <s v="President"/>
    <s v="N"/>
    <m/>
    <s v="Active"/>
    <x v="3"/>
    <n v="17500"/>
    <n v="17500"/>
    <m/>
    <m/>
    <m/>
    <m/>
    <s v="Pat note to him, to set up call"/>
    <m/>
    <s v="Pat note to him, to set up call"/>
    <m/>
    <m/>
    <m/>
    <n v="1996"/>
    <s v="ALUM"/>
    <m/>
    <s v="NME~NOB~NPS~NSS"/>
    <s v="6333 Lomitas Dr"/>
    <s v="Los Angeles"/>
    <s v="CA"/>
    <s v="90042-4320"/>
    <m/>
    <s v="(323)533-7005"/>
    <s v="maizemichael@gmail.com"/>
    <m/>
    <m/>
    <m/>
    <m/>
    <m/>
    <m/>
    <m/>
    <m/>
    <m/>
    <m/>
    <m/>
    <m/>
    <m/>
    <n v="0"/>
    <m/>
    <m/>
    <m/>
    <m/>
    <m/>
  </r>
  <r>
    <n v="344841"/>
    <s v="James"/>
    <s v="Moore"/>
    <m/>
    <s v="Nathan"/>
    <s v="N"/>
    <m/>
    <s v="Active"/>
    <x v="10"/>
    <n v="17500"/>
    <n v="17500"/>
    <m/>
    <m/>
    <m/>
    <m/>
    <s v="Moore lecture interest; unlikely"/>
    <m/>
    <s v="Moore lecture interest; unlikely"/>
    <m/>
    <m/>
    <m/>
    <n v="0"/>
    <s v="OTHR"/>
    <s v="T&amp;D"/>
    <m/>
    <s v="901 S 2nd St Unit 304"/>
    <s v="Minneapolis"/>
    <s v="MN"/>
    <s v="55415-2116"/>
    <m/>
    <m/>
    <s v="laurel438@aol.com"/>
    <n v="24756.25"/>
    <n v="0"/>
    <n v="100"/>
    <n v="3"/>
    <n v="7"/>
    <n v="0"/>
    <n v="0"/>
    <s v="Unassigned"/>
    <m/>
    <n v="4"/>
    <s v="$100K - $200K"/>
    <s v="1 - very likely to give"/>
    <m/>
    <n v="0"/>
    <n v="100000"/>
    <n v="75244"/>
    <s v="not rated"/>
    <n v="3.7999999999999999E-2"/>
    <n v="3.0379999999999998"/>
  </r>
  <r>
    <n v="353256"/>
    <s v="Sid"/>
    <s v="Smith"/>
    <m/>
    <s v="Mandi"/>
    <s v="N"/>
    <s v="A-ALP"/>
    <s v="Cultivation"/>
    <x v="9"/>
    <n v="17500"/>
    <n v="17500"/>
    <m/>
    <m/>
    <m/>
    <m/>
    <m/>
    <m/>
    <m/>
    <m/>
    <m/>
    <m/>
    <n v="1976"/>
    <s v="ALUM"/>
    <s v="T&amp;D"/>
    <s v="NPS"/>
    <s v="1326 W Everett Rd"/>
    <s v="Lake Forest"/>
    <s v="IL"/>
    <s v="60045-2610"/>
    <m/>
    <m/>
    <s v="bio.engr@comcast.net"/>
    <n v="17460"/>
    <n v="3850"/>
    <n v="17700"/>
    <n v="5"/>
    <n v="72"/>
    <n v="0"/>
    <n v="9"/>
    <s v="Cultivation"/>
    <m/>
    <n v="10"/>
    <s v="$1M - $5M"/>
    <s v="1 - very likely to give"/>
    <m/>
    <n v="0"/>
    <n v="75000"/>
    <n v="57440"/>
    <n v="3"/>
    <n v="0.246"/>
    <n v="4.2460000000000004"/>
  </r>
  <r>
    <n v="329627"/>
    <s v="John"/>
    <s v="Dunn"/>
    <m/>
    <s v="Mandi"/>
    <s v="N"/>
    <s v="A-ALP"/>
    <s v="Cultivation"/>
    <x v="1"/>
    <n v="17000"/>
    <n v="4000"/>
    <n v="13000"/>
    <s v="CTD"/>
    <s v="x"/>
    <m/>
    <s v="interested, given $13,000; $17,000 ask; interested; possible faculty office"/>
    <s v="interested, given $13,000; $17,000 ask"/>
    <s v="interested; possible faculty office"/>
    <m/>
    <m/>
    <m/>
    <n v="0"/>
    <s v="OTHR"/>
    <s v="T&amp;D"/>
    <m/>
    <s v="730 S Seigel St"/>
    <s v="Decatur"/>
    <s v="IL"/>
    <s v="62522-3262"/>
    <s v="(217)429-0115"/>
    <s v="(217)855-9256"/>
    <s v="dunnjb730@comcast.net"/>
    <n v="12909.35"/>
    <n v="250"/>
    <n v="0"/>
    <n v="11"/>
    <n v="2"/>
    <n v="0"/>
    <n v="2"/>
    <s v="Discovery"/>
    <m/>
    <n v="10"/>
    <s v="$75K - $100K"/>
    <s v="1 - very likely to give"/>
    <m/>
    <n v="13085"/>
    <n v="75000"/>
    <n v="61991"/>
    <s v="not rated"/>
    <n v="0.184"/>
    <n v="3.1840000000000002"/>
  </r>
  <r>
    <n v="323722"/>
    <s v="John"/>
    <s v="Bradley"/>
    <m/>
    <s v="Mandi/Laura"/>
    <s v="N"/>
    <s v="A-ALP"/>
    <s v="Cultivation"/>
    <x v="8"/>
    <n v="15000"/>
    <n v="15000"/>
    <m/>
    <m/>
    <m/>
    <m/>
    <m/>
    <m/>
    <m/>
    <m/>
    <m/>
    <m/>
    <n v="0"/>
    <s v="OTHR"/>
    <s v="T&amp;D"/>
    <s v="NES~NME"/>
    <s v="3 Montgomery Pl"/>
    <s v="Decatur"/>
    <s v="IL"/>
    <s v="62522-2654"/>
    <s v="(217)428-4214"/>
    <m/>
    <s v="cjgbradley@gmail.com"/>
    <n v="9600"/>
    <n v="0"/>
    <n v="0"/>
    <n v="4"/>
    <n v="7"/>
    <n v="0"/>
    <n v="2"/>
    <s v="Cultivation"/>
    <m/>
    <n v="8"/>
    <s v="$75K - $100K"/>
    <s v="1 - very likely to give"/>
    <m/>
    <n v="0"/>
    <n v="75000"/>
    <n v="65400"/>
    <n v="4"/>
    <n v="4.3999999999999997E-2"/>
    <n v="3.044"/>
  </r>
  <r>
    <n v="4669"/>
    <s v="Bridget"/>
    <s v="Cyrulik"/>
    <m/>
    <m/>
    <s v="N"/>
    <m/>
    <s v="Active"/>
    <x v="8"/>
    <n v="15000"/>
    <n v="15000"/>
    <m/>
    <m/>
    <m/>
    <m/>
    <s v="added new Nov FY19"/>
    <m/>
    <s v="added new Nov FY19"/>
    <m/>
    <m/>
    <m/>
    <n v="1988"/>
    <s v="ALUM"/>
    <m/>
    <m/>
    <s v="1108 Rosemary Way"/>
    <s v="Kissimmee"/>
    <s v="FL"/>
    <s v="34747-4267"/>
    <m/>
    <m/>
    <m/>
    <n v="0"/>
    <m/>
    <n v="0"/>
    <n v="0"/>
    <m/>
    <n v="0"/>
    <n v="0"/>
    <m/>
    <m/>
    <n v="6"/>
    <n v="0"/>
    <n v="9"/>
    <m/>
    <m/>
    <m/>
    <m/>
    <m/>
    <m/>
    <m/>
  </r>
  <r>
    <n v="628368"/>
    <s v="Kara"/>
    <s v="Huss"/>
    <m/>
    <s v="Laura"/>
    <s v="N"/>
    <m/>
    <s v="Assigned"/>
    <x v="9"/>
    <n v="15000"/>
    <n v="15000"/>
    <m/>
    <s v="CTD"/>
    <s v="x"/>
    <m/>
    <s v="interested in T and D; Laura to set up visit with her, Laura and Mary Black"/>
    <m/>
    <s v="interested in T and D; Laura to set up visit with her, Laura and Mary Black"/>
    <m/>
    <m/>
    <m/>
    <n v="0"/>
    <s v="OTHR"/>
    <m/>
    <m/>
    <s v="2030 Reserve Way"/>
    <s v="Decatur"/>
    <s v="IL"/>
    <s v="62521-5494"/>
    <m/>
    <m/>
    <s v="ksd@dccmarketing.com"/>
    <m/>
    <m/>
    <m/>
    <m/>
    <m/>
    <m/>
    <m/>
    <m/>
    <m/>
    <m/>
    <m/>
    <m/>
    <m/>
    <n v="0"/>
    <m/>
    <m/>
    <m/>
    <m/>
    <m/>
  </r>
  <r>
    <n v="328836"/>
    <s v="Tom"/>
    <s v="Dickes"/>
    <m/>
    <s v="Nathan"/>
    <s v="N"/>
    <s v="A-GB"/>
    <s v="Cultivation"/>
    <x v="8"/>
    <n v="15000"/>
    <n v="15000"/>
    <m/>
    <m/>
    <m/>
    <m/>
    <m/>
    <m/>
    <m/>
    <m/>
    <m/>
    <m/>
    <n v="0"/>
    <b v="1"/>
    <s v="T&amp;D"/>
    <s v="NPH"/>
    <s v="96 Avenue C Apt 1"/>
    <s v="Marathon"/>
    <s v="FL"/>
    <s v="33050-4051"/>
    <s v="(305)743-7207"/>
    <m/>
    <m/>
    <n v="565352.5"/>
    <n v="500"/>
    <n v="7168.66"/>
    <n v="10"/>
    <n v="29"/>
    <n v="1"/>
    <n v="3"/>
    <s v="Cultivation"/>
    <m/>
    <n v="10"/>
    <s v="$500K - $1M"/>
    <s v="1 - very likely to give"/>
    <m/>
    <n v="0"/>
    <n v="750000"/>
    <n v="184648"/>
    <n v="4"/>
    <n v="1.3859999999999999"/>
    <n v="6.3860000000000001"/>
  </r>
  <r>
    <n v="828817"/>
    <s v="David"/>
    <s v="Fleming"/>
    <m/>
    <m/>
    <s v="N"/>
    <m/>
    <s v="Assigned"/>
    <x v="8"/>
    <n v="15000"/>
    <n v="15000"/>
    <m/>
    <m/>
    <m/>
    <m/>
    <s v="added new Nov FY19"/>
    <m/>
    <s v="added new Nov FY19"/>
    <m/>
    <m/>
    <m/>
    <n v="0"/>
    <s v="PRNF"/>
    <m/>
    <m/>
    <s v="504 Hamilton Dr"/>
    <s v="Wheaton"/>
    <s v="IL"/>
    <s v="60189-7324"/>
    <s v="(630)690-0758"/>
    <m/>
    <m/>
    <n v="100"/>
    <n v="100"/>
    <n v="0"/>
    <n v="3"/>
    <n v="1"/>
    <n v="0"/>
    <n v="0"/>
    <m/>
    <m/>
    <n v="3"/>
    <n v="15"/>
    <n v="1"/>
    <m/>
    <m/>
    <m/>
    <m/>
    <m/>
    <m/>
    <m/>
  </r>
  <r>
    <n v="43052"/>
    <s v="Darlene"/>
    <s v="Harshbarger"/>
    <m/>
    <s v="ask Shirley"/>
    <s v="N"/>
    <s v="A-ALP"/>
    <s v="Cultivation"/>
    <x v="10"/>
    <n v="15000"/>
    <n v="15000"/>
    <m/>
    <m/>
    <m/>
    <m/>
    <s v="probably higher; dementia"/>
    <m/>
    <s v="dementia; probably higher"/>
    <m/>
    <m/>
    <m/>
    <n v="1965"/>
    <s v="ALUM"/>
    <s v="T&amp;D"/>
    <m/>
    <s v="6160 Tidewater Island Cir"/>
    <s v="Fort Myers"/>
    <s v="FL"/>
    <s v="33908-4680"/>
    <s v="(239)481-5393"/>
    <m/>
    <s v="harsh7@comcast.net"/>
    <n v="7577"/>
    <n v="25"/>
    <n v="1000"/>
    <n v="6"/>
    <n v="14"/>
    <n v="0"/>
    <n v="1"/>
    <s v="Cultivation"/>
    <m/>
    <n v="11"/>
    <s v="$100K - $200K"/>
    <s v="1 - very likely to give"/>
    <s v="Cheerleading"/>
    <n v="1000"/>
    <n v="100000"/>
    <n v="92423"/>
    <n v="4"/>
    <n v="0.112"/>
    <n v="3.1120000000000001"/>
  </r>
  <r>
    <n v="346054"/>
    <s v="Corydon"/>
    <s v="Nicholson"/>
    <m/>
    <s v="Nathan"/>
    <s v="N"/>
    <m/>
    <s v="Cultivation"/>
    <x v="8"/>
    <n v="15000"/>
    <n v="15000"/>
    <m/>
    <m/>
    <m/>
    <m/>
    <m/>
    <m/>
    <m/>
    <m/>
    <m/>
    <m/>
    <n v="0"/>
    <s v="TRUF"/>
    <s v="T&amp;D"/>
    <s v="NPH"/>
    <s v="4230 S Lake Ct"/>
    <s v="Decatur"/>
    <s v="IL"/>
    <s v="62521-8439"/>
    <s v="(217)423-6952"/>
    <m/>
    <m/>
    <n v="6125"/>
    <n v="25350"/>
    <n v="1000"/>
    <n v="2"/>
    <n v="10"/>
    <n v="1"/>
    <n v="2"/>
    <s v="Cultivation"/>
    <m/>
    <n v="11"/>
    <s v="$200K - $300K"/>
    <s v="1 - very likely to give"/>
    <m/>
    <n v="0"/>
    <n v="200000"/>
    <n v="143825"/>
    <s v="not rated"/>
    <n v="0.61380000000000001"/>
    <n v="3.6137999999999999"/>
  </r>
  <r>
    <n v="210459"/>
    <s v="Jay"/>
    <s v="Schleppenbach"/>
    <m/>
    <s v="Mandi"/>
    <s v="N"/>
    <s v="A-ALP"/>
    <s v="Cultivation"/>
    <x v="6"/>
    <n v="15000"/>
    <n v="15000"/>
    <m/>
    <m/>
    <m/>
    <m/>
    <m/>
    <m/>
    <m/>
    <m/>
    <m/>
    <m/>
    <n v="2000"/>
    <s v="ALUM"/>
    <s v="T&amp;D"/>
    <s v="NPS"/>
    <s v="1441 N Cleveland Ave Apt F"/>
    <s v="Chicago"/>
    <s v="IL"/>
    <s v="60610-1133"/>
    <s v="(312)222-9350"/>
    <s v="(312)545-8637"/>
    <s v="jaysbach@gmail.com"/>
    <n v="12225"/>
    <n v="100"/>
    <n v="0"/>
    <n v="17"/>
    <n v="40"/>
    <n v="0"/>
    <n v="5"/>
    <s v="Cultivation"/>
    <m/>
    <n v="11"/>
    <s v="$40K - $50K"/>
    <s v="1 - very likely to give"/>
    <m/>
    <n v="0"/>
    <n v="40000"/>
    <n v="27725"/>
    <n v="4"/>
    <n v="0.17399999999999999"/>
    <n v="3.1739999999999999"/>
  </r>
  <r>
    <n v="630706"/>
    <s v="Virginia"/>
    <s v="Snell"/>
    <m/>
    <s v="Nathan/Laura"/>
    <s v="N"/>
    <m/>
    <s v="Discovery"/>
    <x v="8"/>
    <n v="15000"/>
    <n v="15000"/>
    <m/>
    <m/>
    <m/>
    <m/>
    <m/>
    <m/>
    <m/>
    <m/>
    <m/>
    <m/>
    <n v="0"/>
    <s v="PRNG"/>
    <s v="T&amp;D"/>
    <m/>
    <s v="28668 Pienza Ct"/>
    <s v="Bonita Springs"/>
    <s v="FL"/>
    <s v="34135-9226"/>
    <m/>
    <m/>
    <m/>
    <n v="5135"/>
    <n v="50"/>
    <n v="11639.9"/>
    <n v="8"/>
    <n v="4"/>
    <n v="0"/>
    <n v="1"/>
    <s v="Discovery"/>
    <m/>
    <n v="8"/>
    <s v="$100K - $200K"/>
    <s v="1 - very likely to give"/>
    <m/>
    <n v="0"/>
    <n v="100000"/>
    <n v="94865"/>
    <s v="not rated"/>
    <n v="8.0681818000000002E-2"/>
    <n v="3.080681818"/>
  </r>
  <r>
    <n v="644828"/>
    <s v="Bill"/>
    <s v="Taylor"/>
    <m/>
    <s v="Nathan"/>
    <s v="N"/>
    <m/>
    <s v="Assigned"/>
    <x v="8"/>
    <n v="15000"/>
    <n v="15000"/>
    <m/>
    <m/>
    <m/>
    <m/>
    <m/>
    <m/>
    <m/>
    <m/>
    <m/>
    <m/>
    <n v="0"/>
    <s v="PRNF"/>
    <s v="T&amp;D"/>
    <m/>
    <s v="130 E 75th St"/>
    <s v="Indianapolis"/>
    <s v="IN"/>
    <s v="46240-2843"/>
    <s v="(317)251-8717"/>
    <s v="(317)979-1918"/>
    <s v="modetaylor@sbcglobal.net"/>
    <n v="1750"/>
    <n v="900"/>
    <n v="2000"/>
    <n v="0"/>
    <n v="2"/>
    <n v="0"/>
    <n v="0"/>
    <s v="Newly Assigned"/>
    <m/>
    <n v="7"/>
    <s v="$100K - $200K"/>
    <s v="1 - very likely to give"/>
    <m/>
    <n v="0"/>
    <n v="100000"/>
    <n v="98250"/>
    <s v="not rated"/>
    <n v="6.0000000000000001E-3"/>
    <n v="3.0059999999999998"/>
  </r>
  <r>
    <n v="86547"/>
    <s v="Frank"/>
    <s v="Beaman"/>
    <m/>
    <s v="Mandi"/>
    <s v="N"/>
    <s v="A-ALP"/>
    <s v="Cultivation"/>
    <x v="6"/>
    <n v="12500"/>
    <n v="12500"/>
    <m/>
    <m/>
    <m/>
    <m/>
    <s v="probably higher"/>
    <m/>
    <s v="probably higher"/>
    <m/>
    <m/>
    <m/>
    <n v="1955"/>
    <s v="ALUM"/>
    <s v="T&amp;D"/>
    <s v="NPS"/>
    <s v="216 N Iowa St"/>
    <s v="Mineral Point"/>
    <s v="WI"/>
    <s v="53565-1015"/>
    <s v="(608)987-1199"/>
    <m/>
    <s v="frankbeaman@charter.net"/>
    <n v="49205"/>
    <n v="2150"/>
    <n v="0"/>
    <n v="5"/>
    <n v="13"/>
    <n v="0"/>
    <n v="2"/>
    <s v="Cultivation"/>
    <m/>
    <n v="12"/>
    <s v="$100K - $200K"/>
    <s v="1 - very likely to give"/>
    <m/>
    <n v="0"/>
    <n v="75000"/>
    <n v="25745"/>
    <n v="4"/>
    <n v="0.44"/>
    <n v="3.44"/>
  </r>
  <r>
    <n v="147816"/>
    <s v="Corey"/>
    <s v="Blake"/>
    <m/>
    <s v="Nathan/Laura"/>
    <s v="N"/>
    <s v="A-NTG"/>
    <s v="Cultivation"/>
    <x v="10"/>
    <n v="12500"/>
    <n v="12500"/>
    <m/>
    <m/>
    <m/>
    <m/>
    <s v="unresponsive per NG, 2/22"/>
    <m/>
    <s v="unresponsive per NG, 2/22"/>
    <m/>
    <m/>
    <m/>
    <n v="1996"/>
    <s v="ALUM"/>
    <s v="T&amp;D"/>
    <m/>
    <s v="1027 Kenton Rd"/>
    <s v="Deerfield"/>
    <s v="IL"/>
    <s v="60015-3305"/>
    <s v="(847)682-3493"/>
    <s v="(847)682-3493"/>
    <s v="corey@roundtablecompanies.com"/>
    <n v="1440"/>
    <n v="10000"/>
    <n v="0"/>
    <n v="2"/>
    <n v="30"/>
    <n v="1"/>
    <n v="1"/>
    <s v="Newly Assigned"/>
    <m/>
    <n v="12"/>
    <s v="$50K - $75K"/>
    <s v="2 - likely to give"/>
    <m/>
    <n v="250"/>
    <n v="50000"/>
    <n v="39560"/>
    <n v="2"/>
    <n v="0.44400000000000001"/>
    <n v="4.444"/>
  </r>
  <r>
    <n v="816568"/>
    <s v="David"/>
    <s v="Brandenstein"/>
    <m/>
    <s v="Nathan"/>
    <s v="N"/>
    <m/>
    <s v="Discovery"/>
    <x v="9"/>
    <n v="12500"/>
    <n v="12500"/>
    <m/>
    <m/>
    <m/>
    <m/>
    <s v="NG emailed to reconnect"/>
    <m/>
    <s v="NG emailed to reconnect"/>
    <m/>
    <m/>
    <m/>
    <n v="0"/>
    <s v="PRNF"/>
    <s v="T&amp;D"/>
    <m/>
    <s v="6564 Berrywood Dr"/>
    <s v="Downers Grove"/>
    <s v="IL"/>
    <s v="60516-3033"/>
    <m/>
    <m/>
    <s v="theresepb40@aol.com"/>
    <n v="2750"/>
    <n v="1050"/>
    <n v="0"/>
    <n v="6"/>
    <n v="5"/>
    <n v="0"/>
    <n v="0"/>
    <s v="Discovery"/>
    <m/>
    <n v="7"/>
    <s v="$75K - $100K"/>
    <s v="2 - likely to give"/>
    <m/>
    <n v="0"/>
    <n v="75000"/>
    <n v="71950"/>
    <s v="not rated"/>
    <n v="0.01"/>
    <n v="3.01"/>
  </r>
  <r>
    <n v="323889"/>
    <s v="Kevin"/>
    <s v="Breheny"/>
    <m/>
    <s v="Gina/Nathan"/>
    <s v="N"/>
    <s v="A-GB"/>
    <s v="Cultivation"/>
    <x v="11"/>
    <n v="12500"/>
    <n v="12500"/>
    <m/>
    <s v="griswold"/>
    <m/>
    <m/>
    <s v="Athletics"/>
    <m/>
    <s v="Athletics"/>
    <m/>
    <m/>
    <m/>
    <n v="0"/>
    <b v="1"/>
    <s v="T&amp;D"/>
    <s v="NPH"/>
    <s v="847 Jasons Way"/>
    <s v="Forsyth"/>
    <s v="IL"/>
    <s v="62535-9648"/>
    <s v="(217)877-2505"/>
    <s v="(217)433-0030"/>
    <s v="kbreheny@jlhubbard.com"/>
    <n v="185324.98"/>
    <n v="156000"/>
    <n v="51500"/>
    <n v="36"/>
    <n v="26"/>
    <n v="1"/>
    <n v="4"/>
    <s v="Newly Assigned"/>
    <m/>
    <n v="11"/>
    <s v="$200K - $300K"/>
    <s v="1 - very likely to give"/>
    <s v="Football"/>
    <n v="0"/>
    <n v="300000"/>
    <n v="114475"/>
    <n v="3"/>
    <n v="0.84199999999999997"/>
    <n v="5.8419999999999996"/>
  </r>
  <r>
    <n v="848983"/>
    <s v="James"/>
    <s v="Brintnall"/>
    <m/>
    <m/>
    <s v="N"/>
    <m/>
    <s v="Active"/>
    <x v="8"/>
    <n v="12500"/>
    <n v="12500"/>
    <m/>
    <m/>
    <m/>
    <m/>
    <s v="added new Nov FY19"/>
    <m/>
    <s v="added new Nov FY19"/>
    <m/>
    <m/>
    <m/>
    <n v="0"/>
    <s v="PRNF"/>
    <m/>
    <m/>
    <s v="2S224 Burning Trl"/>
    <s v="Wheaton"/>
    <s v="IL"/>
    <s v="60189-3616"/>
    <s v="(630)209-6194"/>
    <m/>
    <s v="jim.brintnall@sbcglobal.net"/>
    <n v="500"/>
    <n v="312"/>
    <n v="1000"/>
    <n v="0"/>
    <n v="2"/>
    <n v="0"/>
    <n v="1"/>
    <m/>
    <m/>
    <n v="7"/>
    <n v="14"/>
    <n v="4"/>
    <m/>
    <m/>
    <m/>
    <m/>
    <m/>
    <m/>
    <m/>
  </r>
  <r>
    <n v="78140"/>
    <s v="Shelli"/>
    <s v="Coffey"/>
    <m/>
    <s v="Gina"/>
    <s v="N"/>
    <s v="A-GB"/>
    <s v="Cultivation"/>
    <x v="11"/>
    <n v="12500"/>
    <n v="12500"/>
    <m/>
    <s v="Athletics"/>
    <m/>
    <m/>
    <s v="Tabor interests"/>
    <m/>
    <s v="Tabor interests"/>
    <m/>
    <m/>
    <m/>
    <n v="1992"/>
    <s v="ALUM"/>
    <s v="T&amp;D"/>
    <s v="NSS"/>
    <s v="600 W Drummond Pl Apt 416"/>
    <s v="Chicago"/>
    <s v="IL"/>
    <s v="60614-7217"/>
    <s v="(312)382-7539"/>
    <s v="(773)680-5024"/>
    <s v="scoffey@fdic.gov"/>
    <n v="9150"/>
    <n v="0"/>
    <n v="0"/>
    <n v="1"/>
    <n v="28"/>
    <n v="2"/>
    <n v="4"/>
    <s v="Cultivation"/>
    <m/>
    <n v="12"/>
    <s v="$100K - $200K"/>
    <s v="1 - very likely to give"/>
    <m/>
    <n v="0"/>
    <n v="100000"/>
    <n v="90850"/>
    <s v="not rated"/>
    <n v="4.5928571000000001E-2"/>
    <n v="3.0459285710000001"/>
  </r>
  <r>
    <n v="802746"/>
    <s v="Terry"/>
    <s v="Cunningham"/>
    <m/>
    <s v="Nathan"/>
    <s v="N"/>
    <m/>
    <s v="Assigned"/>
    <x v="11"/>
    <n v="12500"/>
    <n v="12500"/>
    <m/>
    <m/>
    <m/>
    <m/>
    <s v="not interested"/>
    <m/>
    <s v="not interested"/>
    <m/>
    <m/>
    <m/>
    <n v="0"/>
    <s v="PRNF"/>
    <s v="T&amp;D"/>
    <s v="NSS"/>
    <s v="13656 S Dublin Dr"/>
    <s v="Homer Glen"/>
    <s v="IL"/>
    <s v="60491-9160"/>
    <m/>
    <s v="(217)972-4250"/>
    <s v="tcunningham531@gmail.com"/>
    <n v="1100"/>
    <n v="1000"/>
    <n v="1000"/>
    <n v="1"/>
    <n v="1"/>
    <n v="0"/>
    <n v="1"/>
    <s v="Newly Assigned"/>
    <m/>
    <n v="5"/>
    <s v="$100K - $200K"/>
    <s v="1 - very likely to give"/>
    <m/>
    <n v="500"/>
    <n v="100000"/>
    <n v="98900"/>
    <s v="not rated"/>
    <n v="0.65994444399999996"/>
    <n v="3.6599444440000002"/>
  </r>
  <r>
    <n v="357749"/>
    <s v="Alice"/>
    <s v="Logan"/>
    <m/>
    <s v="Nathan"/>
    <s v="N"/>
    <m/>
    <s v="Discovery"/>
    <x v="8"/>
    <n v="12500"/>
    <n v="12500"/>
    <m/>
    <m/>
    <m/>
    <m/>
    <s v="letter"/>
    <m/>
    <s v="letter"/>
    <m/>
    <m/>
    <m/>
    <n v="1947"/>
    <s v="ALUM"/>
    <s v="T&amp;D"/>
    <m/>
    <s v="405 W Front St Apt 205"/>
    <s v="Wheaton"/>
    <s v="IL"/>
    <s v="60187-2333"/>
    <s v="(630)653-0012"/>
    <m/>
    <m/>
    <n v="1850"/>
    <n v="700"/>
    <n v="11300"/>
    <n v="1"/>
    <n v="8"/>
    <n v="0"/>
    <n v="1"/>
    <s v="Discovery"/>
    <m/>
    <n v="8"/>
    <s v="$50K - $75K"/>
    <s v="1 - very likely to give"/>
    <m/>
    <n v="0"/>
    <n v="50000"/>
    <n v="48150"/>
    <s v="not rated"/>
    <n v="0.24399999999999999"/>
    <n v="3.2440000000000002"/>
  </r>
  <r>
    <n v="1493"/>
    <s v="Cara"/>
    <s v="Vasconcelles"/>
    <m/>
    <s v="Nathan"/>
    <s v="N"/>
    <s v="A-NTG"/>
    <s v="Discovery"/>
    <x v="8"/>
    <n v="12500"/>
    <n v="12500"/>
    <m/>
    <m/>
    <m/>
    <m/>
    <s v="no response yet to email, 1/24"/>
    <m/>
    <s v="no response yet to email, 1/24"/>
    <m/>
    <m/>
    <m/>
    <n v="1987"/>
    <s v="ALUM"/>
    <s v="T&amp;D"/>
    <s v="NSS"/>
    <s v="4108 Southwoods Rd"/>
    <s v="Springfield"/>
    <s v="IL"/>
    <s v="62711-6071"/>
    <s v="(217)698-5077"/>
    <s v="(217)836-5770"/>
    <s v="vasconcelles1@sbcglobal.net"/>
    <n v="171"/>
    <n v="391"/>
    <n v="0"/>
    <n v="6"/>
    <n v="21"/>
    <n v="0"/>
    <n v="5"/>
    <s v="Newly Assigned"/>
    <m/>
    <n v="11"/>
    <s v="$50K - $75K"/>
    <s v="2 - likely to give"/>
    <s v="Track"/>
    <n v="0"/>
    <n v="50000"/>
    <n v="49579"/>
    <n v="1"/>
    <n v="7.1999999999999995E-2"/>
    <n v="3.0720000000000001"/>
  </r>
  <r>
    <n v="829172"/>
    <s v="Valerie"/>
    <s v="Woodruff"/>
    <m/>
    <s v="Nathan"/>
    <s v="N"/>
    <m/>
    <s v="Discovery"/>
    <x v="8"/>
    <n v="12500"/>
    <n v="12500"/>
    <m/>
    <m/>
    <m/>
    <m/>
    <m/>
    <m/>
    <m/>
    <m/>
    <m/>
    <m/>
    <n v="0"/>
    <s v="PRNF"/>
    <s v="T&amp;D"/>
    <m/>
    <s v="426 County Road 2500 N"/>
    <s v="Mahomet"/>
    <s v="IL"/>
    <s v="61853-9795"/>
    <s v="(217)586-7903"/>
    <m/>
    <m/>
    <n v="60"/>
    <n v="50"/>
    <n v="0"/>
    <n v="0"/>
    <n v="0"/>
    <n v="0"/>
    <n v="0"/>
    <s v="Discovery"/>
    <m/>
    <n v="3"/>
    <s v="$100K - $200K"/>
    <s v="1 - very likely to give"/>
    <m/>
    <n v="0"/>
    <n v="100000"/>
    <n v="99940"/>
    <s v="not rated"/>
    <n v="0.34567741899999999"/>
    <n v="3.3456774189999998"/>
  </r>
  <r>
    <n v="320235"/>
    <s v="Linda"/>
    <s v="Allison"/>
    <m/>
    <s v="Mandi/Shirley"/>
    <s v="N"/>
    <s v="A-NTG"/>
    <s v="Discovery"/>
    <x v="8"/>
    <n v="10000"/>
    <n v="10000"/>
    <m/>
    <m/>
    <m/>
    <m/>
    <m/>
    <m/>
    <m/>
    <m/>
    <m/>
    <m/>
    <n v="1981"/>
    <s v="ALUM"/>
    <s v="T&amp;D"/>
    <m/>
    <s v="740 Stevens Creek Blvd"/>
    <s v="Forsyth"/>
    <s v="IL"/>
    <s v="62535-9741"/>
    <s v="(217)875-4202"/>
    <m/>
    <m/>
    <n v="5175"/>
    <n v="1875"/>
    <n v="825"/>
    <n v="3"/>
    <n v="6"/>
    <n v="0"/>
    <n v="1"/>
    <s v="Newly Assigned"/>
    <m/>
    <n v="8"/>
    <s v="$50K - $75K"/>
    <s v="1 - very likely to give"/>
    <m/>
    <n v="0"/>
    <n v="50000"/>
    <n v="44825"/>
    <n v="2"/>
    <n v="2.1999999999999999E-2"/>
    <n v="3.0219999999999998"/>
  </r>
  <r>
    <n v="320285"/>
    <s v="Larry"/>
    <s v="Altenbaumer"/>
    <m/>
    <s v="Nathan/Shirley"/>
    <s v="N"/>
    <m/>
    <s v="Assigned"/>
    <x v="8"/>
    <n v="10000"/>
    <n v="10000"/>
    <m/>
    <m/>
    <m/>
    <m/>
    <s v="unresponsive per NG, 2-22"/>
    <m/>
    <s v="unresponsive per NG, 2-22"/>
    <m/>
    <m/>
    <m/>
    <n v="0"/>
    <s v="OTHR"/>
    <s v="T&amp;D"/>
    <m/>
    <s v="4651 Cresthaven Ln"/>
    <s v="Decatur"/>
    <s v="IL"/>
    <s v="62526-9365"/>
    <s v="(217)877-4593"/>
    <s v="(217)412-4593"/>
    <s v="larry.altenbaumer@sbcglobal.net"/>
    <n v="24050"/>
    <n v="19250"/>
    <n v="0"/>
    <n v="2"/>
    <n v="12"/>
    <n v="0"/>
    <n v="2"/>
    <s v="Newly Assigned"/>
    <m/>
    <n v="10"/>
    <s v="$100K - $200K"/>
    <s v="1 - very likely to give"/>
    <m/>
    <n v="0"/>
    <n v="100000"/>
    <n v="75450"/>
    <s v="not rated"/>
    <n v="0.218"/>
    <n v="3.218"/>
  </r>
  <r>
    <n v="323017"/>
    <s v="Phillip"/>
    <s v="Blankenburg"/>
    <m/>
    <s v="Mandi"/>
    <s v="N"/>
    <s v="A-GB"/>
    <s v="Cultivation"/>
    <x v="11"/>
    <n v="10000"/>
    <n v="10000"/>
    <m/>
    <s v="Athletics"/>
    <s v="x"/>
    <m/>
    <s v="probably higher; interested in Tabor and Athletics"/>
    <m/>
    <s v="interested in Tabor and Athletics; probably higher"/>
    <m/>
    <m/>
    <m/>
    <n v="1962"/>
    <s v="TRUS"/>
    <m/>
    <s v="NPH"/>
    <s v="8 Turtle Pt"/>
    <s v="Monticello"/>
    <s v="IL"/>
    <s v="61856-8268"/>
    <s v="(217)762-7418"/>
    <s v="(217)369-7418"/>
    <s v="pblankenburg@mchsi.com"/>
    <m/>
    <m/>
    <m/>
    <m/>
    <m/>
    <m/>
    <m/>
    <m/>
    <m/>
    <m/>
    <m/>
    <m/>
    <m/>
    <m/>
    <m/>
    <m/>
    <m/>
    <m/>
    <m/>
  </r>
  <r>
    <n v="326449"/>
    <s v="Dave"/>
    <s v="Coen"/>
    <m/>
    <s v="Mandi"/>
    <s v="N"/>
    <s v="A-ALP"/>
    <s v="Cultivation"/>
    <x v="3"/>
    <n v="10000"/>
    <n v="10000"/>
    <m/>
    <m/>
    <m/>
    <m/>
    <m/>
    <m/>
    <m/>
    <m/>
    <m/>
    <m/>
    <n v="1968"/>
    <s v="ALUM"/>
    <s v="T&amp;D"/>
    <s v="NPS~NSS"/>
    <s v="79 Wabash Ave"/>
    <s v="Mattoon"/>
    <s v="IL"/>
    <s v="61938-4529"/>
    <s v="(217)295-1213"/>
    <s v="(630)263-3361"/>
    <s v="dcoen46@gmail.com"/>
    <n v="22085"/>
    <n v="905"/>
    <n v="8200"/>
    <n v="3"/>
    <n v="13"/>
    <n v="0"/>
    <n v="1"/>
    <s v="Discovery"/>
    <m/>
    <n v="12"/>
    <s v="$75K - $100K"/>
    <s v="1 - very likely to give"/>
    <m/>
    <n v="0"/>
    <n v="75000"/>
    <n v="52915"/>
    <n v="3"/>
    <n v="1.29"/>
    <n v="5.29"/>
  </r>
  <r>
    <n v="330742"/>
    <s v="David"/>
    <s v="Fathauer"/>
    <m/>
    <s v="Mandi"/>
    <s v="N"/>
    <s v="A-ALP"/>
    <s v="Stewardship"/>
    <x v="8"/>
    <n v="10000"/>
    <n v="10000"/>
    <m/>
    <s v="CTD"/>
    <m/>
    <m/>
    <s v="interested in piano over T/D, last fall"/>
    <m/>
    <s v="interested in piano over T/D, last fall"/>
    <m/>
    <m/>
    <m/>
    <n v="1952"/>
    <s v="ALUM"/>
    <m/>
    <m/>
    <s v="8302 Goodwin Cir"/>
    <s v="Dalton City"/>
    <s v="IL"/>
    <s v="61925-9656"/>
    <s v="(217)864-6680"/>
    <s v="(217)972-4978"/>
    <s v="dffathauer@gmail.com"/>
    <m/>
    <m/>
    <m/>
    <m/>
    <m/>
    <m/>
    <m/>
    <m/>
    <m/>
    <m/>
    <m/>
    <m/>
    <m/>
    <n v="100"/>
    <m/>
    <m/>
    <m/>
    <m/>
    <m/>
  </r>
  <r>
    <n v="337015"/>
    <s v="Steven"/>
    <s v="Hurst"/>
    <m/>
    <s v="Nathan"/>
    <s v="N"/>
    <m/>
    <s v="Assigned"/>
    <x v="3"/>
    <n v="10000"/>
    <n v="10000"/>
    <m/>
    <m/>
    <m/>
    <m/>
    <s v="Meeting with Nathan 2/27"/>
    <m/>
    <s v="Meeting with Nathan 2/27"/>
    <m/>
    <m/>
    <m/>
    <n v="1970"/>
    <s v="ALUM"/>
    <s v="T&amp;D"/>
    <m/>
    <s v="1620 W Riverview Ave"/>
    <s v="Decatur"/>
    <s v="IL"/>
    <s v="62522-2608"/>
    <s v="(240)660-1604"/>
    <m/>
    <s v="srhurstap@gmail.com"/>
    <n v="4100"/>
    <n v="1400"/>
    <n v="44655"/>
    <n v="5"/>
    <n v="17"/>
    <n v="0"/>
    <n v="3"/>
    <s v="Newly Assigned"/>
    <m/>
    <n v="10"/>
    <s v="$75K - $100K"/>
    <s v="1 - very likely to give"/>
    <m/>
    <n v="0"/>
    <n v="150000"/>
    <n v="145700"/>
    <s v="not rated"/>
    <n v="0.11600000000000001"/>
    <n v="3.1160000000000001"/>
  </r>
  <r>
    <n v="600137"/>
    <s v="Jon"/>
    <s v="Jacoby"/>
    <m/>
    <s v="Mandi"/>
    <s v="N"/>
    <s v="A-ALP"/>
    <s v="Cultivation"/>
    <x v="8"/>
    <n v="10000"/>
    <n v="10000"/>
    <m/>
    <m/>
    <m/>
    <m/>
    <m/>
    <m/>
    <m/>
    <m/>
    <m/>
    <m/>
    <n v="0"/>
    <s v="OTHR"/>
    <s v="T&amp;D"/>
    <s v="NPH~NPS"/>
    <s v="360 N Country Club Ct"/>
    <s v="Decatur"/>
    <s v="IL"/>
    <s v="62521-2567"/>
    <s v="(217)433-1618"/>
    <s v="(217)433-1618"/>
    <s v="jjnu89@gmail.com"/>
    <n v="49158.8"/>
    <n v="14400"/>
    <n v="0"/>
    <n v="12"/>
    <n v="19"/>
    <n v="0"/>
    <n v="1"/>
    <s v="Newly Assigned"/>
    <m/>
    <n v="8"/>
    <s v="$200K - $300K"/>
    <s v="1 - very likely to give"/>
    <m/>
    <n v="0"/>
    <n v="75000"/>
    <n v="18941"/>
    <n v="3"/>
    <n v="0.39"/>
    <n v="3.39"/>
  </r>
  <r>
    <n v="336831"/>
    <s v="Barb"/>
    <s v="Janes"/>
    <m/>
    <s v="Nathan/Laura"/>
    <s v="N"/>
    <s v="A-NTG"/>
    <s v="Discovery"/>
    <x v="3"/>
    <n v="10000"/>
    <n v="10000"/>
    <m/>
    <m/>
    <m/>
    <m/>
    <s v="interested in meeting, but busy"/>
    <m/>
    <s v="interested in meeting, but busy"/>
    <m/>
    <m/>
    <m/>
    <n v="1969"/>
    <s v="ALUM"/>
    <s v="T&amp;D"/>
    <m/>
    <s v="951 Helen St"/>
    <s v="Mt Zion"/>
    <s v="IL"/>
    <s v="62549-1815"/>
    <s v="(217)864-4425"/>
    <s v="(217)433-7478"/>
    <s v="barbjanes@aol.com"/>
    <n v="7902"/>
    <n v="5025"/>
    <n v="0"/>
    <n v="1"/>
    <n v="12"/>
    <n v="3"/>
    <n v="1"/>
    <s v="Newly Assigned"/>
    <m/>
    <n v="12"/>
    <s v="$50K - $75K"/>
    <s v="1 - very likely to give"/>
    <m/>
    <n v="0"/>
    <n v="50000"/>
    <n v="42098"/>
    <n v="2"/>
    <n v="7.8E-2"/>
    <n v="3.0779999999999998"/>
  </r>
  <r>
    <n v="92696"/>
    <s v="Joseph"/>
    <s v="Machota"/>
    <m/>
    <s v="President"/>
    <s v="N"/>
    <m/>
    <s v="Active"/>
    <x v="3"/>
    <n v="10000"/>
    <n v="10000"/>
    <m/>
    <m/>
    <s v="x"/>
    <m/>
    <s v="$100,000 ask; research being done"/>
    <s v="$100,000 ask"/>
    <s v="research being done"/>
    <m/>
    <s v="top 10"/>
    <m/>
    <n v="1993"/>
    <s v="ALUM"/>
    <m/>
    <s v="NPS"/>
    <s v="1325 Barrett Cir W"/>
    <s v="Carmel"/>
    <s v="NY"/>
    <s v="10512-4435"/>
    <s v="(212)277-9000"/>
    <m/>
    <s v="jmachota@caa.com"/>
    <m/>
    <m/>
    <m/>
    <m/>
    <m/>
    <m/>
    <m/>
    <m/>
    <m/>
    <m/>
    <m/>
    <m/>
    <m/>
    <n v="5000"/>
    <m/>
    <m/>
    <m/>
    <m/>
    <m/>
  </r>
  <r>
    <n v="343917"/>
    <s v="Kenneth"/>
    <s v="Merwin"/>
    <m/>
    <s v="Gina/Nathan"/>
    <s v="N"/>
    <s v="A-GB"/>
    <s v="Cultivation"/>
    <x v="8"/>
    <n v="10000"/>
    <n v="10000"/>
    <m/>
    <m/>
    <m/>
    <m/>
    <m/>
    <m/>
    <m/>
    <m/>
    <m/>
    <m/>
    <n v="1954"/>
    <s v="ALUM"/>
    <s v="T&amp;D"/>
    <m/>
    <s v="761 Shoreline Rd"/>
    <s v="Lake Barrington"/>
    <s v="IL"/>
    <s v="60010-3825"/>
    <s v="(224)655-2668"/>
    <s v="(239)464-9553"/>
    <m/>
    <n v="30453.87"/>
    <n v="525"/>
    <n v="0"/>
    <n v="3"/>
    <n v="38"/>
    <n v="0"/>
    <n v="3"/>
    <s v="Cultivation"/>
    <m/>
    <n v="11"/>
    <s v="$100K - $200K"/>
    <s v="1 - very likely to give"/>
    <m/>
    <n v="0"/>
    <n v="75000"/>
    <n v="44196"/>
    <n v="2"/>
    <n v="9.6000000000000002E-2"/>
    <n v="4.0960000000000001"/>
  </r>
  <r>
    <n v="831476"/>
    <s v="David"/>
    <s v="Nowlin"/>
    <m/>
    <s v="Nathan"/>
    <s v="N"/>
    <s v="A-NTG"/>
    <s v="Discovery"/>
    <x v="8"/>
    <n v="10000"/>
    <n v="10000"/>
    <m/>
    <m/>
    <m/>
    <m/>
    <m/>
    <m/>
    <m/>
    <m/>
    <m/>
    <m/>
    <n v="0"/>
    <s v="OTHR"/>
    <s v="T&amp;D"/>
    <s v="NOQ~NSS"/>
    <s v="14108 Barton St"/>
    <s v="Overland Park"/>
    <s v="KS"/>
    <s v="66221-8012"/>
    <s v="(913)499-0443"/>
    <s v="(480)390-3695"/>
    <s v="dsnowlin67@gmail.com"/>
    <n v="1200"/>
    <n v="1000"/>
    <n v="3000"/>
    <n v="3"/>
    <n v="9"/>
    <n v="0"/>
    <n v="2"/>
    <s v="Newly Assigned"/>
    <m/>
    <n v="7"/>
    <s v="$100K - $200K"/>
    <s v="1 - very likely to give"/>
    <m/>
    <n v="0"/>
    <n v="100000"/>
    <n v="98800"/>
    <n v="1"/>
    <n v="1.6E-2"/>
    <n v="3.016"/>
  </r>
  <r>
    <n v="226672"/>
    <s v="Katherine"/>
    <s v="Phillips"/>
    <m/>
    <s v="Nathan"/>
    <s v="N"/>
    <m/>
    <s v="Discovery"/>
    <x v="8"/>
    <n v="10000"/>
    <n v="10000"/>
    <m/>
    <m/>
    <m/>
    <m/>
    <m/>
    <m/>
    <m/>
    <m/>
    <m/>
    <m/>
    <n v="1999"/>
    <s v="ALUM"/>
    <s v="T&amp;D"/>
    <m/>
    <s v="170 Pershing Way"/>
    <s v="Paducah"/>
    <s v="KY"/>
    <s v="42001-8914"/>
    <s v="(270)554-7834"/>
    <s v="(270)933-9400"/>
    <s v="kp377@hotmail.com"/>
    <n v="2375"/>
    <n v="250"/>
    <n v="0"/>
    <n v="5"/>
    <n v="4"/>
    <n v="0"/>
    <n v="1"/>
    <s v="Discovery"/>
    <m/>
    <n v="11"/>
    <s v="$30K - $40K"/>
    <s v="2 - likely to give"/>
    <m/>
    <n v="0"/>
    <n v="30000"/>
    <n v="27425"/>
    <s v="not rated"/>
    <n v="0.56355555599999996"/>
    <n v="3.5635555559999998"/>
  </r>
  <r>
    <n v="119402"/>
    <s v="Scott"/>
    <s v="Rollison"/>
    <s v="Pres. White"/>
    <s v="Eric/Laura"/>
    <s v="N"/>
    <m/>
    <s v="Inactive"/>
    <x v="1"/>
    <n v="10000"/>
    <n v="10000"/>
    <m/>
    <m/>
    <m/>
    <m/>
    <s v="# of bedrooms?; gather suppport"/>
    <m/>
    <s v="gather suppport; # of bedrooms?"/>
    <m/>
    <m/>
    <m/>
    <n v="1996"/>
    <s v="ALUM"/>
    <m/>
    <m/>
    <s v="315 W 54th St Apt 7"/>
    <s v="New York"/>
    <s v="NY"/>
    <s v="10019-5178"/>
    <s v="(917)968-9798"/>
    <s v="(917)968-9798"/>
    <s v="scottrollison@mac.com"/>
    <m/>
    <m/>
    <m/>
    <m/>
    <m/>
    <m/>
    <m/>
    <m/>
    <m/>
    <m/>
    <m/>
    <m/>
    <m/>
    <n v="560"/>
    <m/>
    <m/>
    <m/>
    <m/>
    <m/>
  </r>
  <r>
    <n v="1596"/>
    <s v="Basil"/>
    <s v="Rudawsky"/>
    <m/>
    <s v="Mandi"/>
    <s v="N"/>
    <m/>
    <s v="Active"/>
    <x v="10"/>
    <n v="10000"/>
    <n v="10000"/>
    <m/>
    <m/>
    <m/>
    <m/>
    <m/>
    <m/>
    <m/>
    <m/>
    <m/>
    <m/>
    <n v="1985"/>
    <s v="ALUM"/>
    <s v="T&amp;D"/>
    <s v="NPS"/>
    <s v="8914 Hilltop Manor Dr"/>
    <s v="Saint Louis"/>
    <s v="MO"/>
    <s v="63132-2425"/>
    <m/>
    <m/>
    <m/>
    <n v="865"/>
    <n v="1525"/>
    <n v="0"/>
    <n v="3"/>
    <n v="5"/>
    <n v="0"/>
    <n v="0"/>
    <s v="Cultivation"/>
    <m/>
    <n v="8"/>
    <s v="$100K - $200K"/>
    <s v="1 - very likely to give"/>
    <m/>
    <n v="0"/>
    <n v="100000"/>
    <n v="98185"/>
    <n v="1"/>
    <n v="0.15"/>
    <n v="3.15"/>
  </r>
  <r>
    <n v="647736"/>
    <s v="Nate"/>
    <s v="Towne"/>
    <m/>
    <s v="Mandi"/>
    <s v="N"/>
    <s v="A-ALP"/>
    <s v="Cultivation"/>
    <x v="11"/>
    <n v="10000"/>
    <n v="10000"/>
    <m/>
    <m/>
    <m/>
    <m/>
    <m/>
    <m/>
    <m/>
    <m/>
    <m/>
    <m/>
    <n v="2006"/>
    <s v="ALUM"/>
    <s v="T&amp;D"/>
    <m/>
    <s v="1029 Abberley Cir"/>
    <s v="Hendersonville"/>
    <s v="TN"/>
    <s v="37075-1727"/>
    <s v="(615)714-2106"/>
    <m/>
    <s v="natetowne@gmail.com"/>
    <n v="797"/>
    <n v="132"/>
    <n v="0"/>
    <n v="8"/>
    <n v="11"/>
    <n v="0"/>
    <n v="2"/>
    <s v="Newly Assigned"/>
    <m/>
    <n v="13"/>
    <s v="$20K - $25k"/>
    <s v="1 - very likely to give"/>
    <m/>
    <n v="0"/>
    <n v="20000"/>
    <n v="19203"/>
    <n v="2"/>
    <n v="4.8000000000000001E-2"/>
    <n v="3.048"/>
  </r>
  <r>
    <n v="356848"/>
    <s v="Michael"/>
    <s v="Vitale"/>
    <m/>
    <s v="Charlie"/>
    <s v="N"/>
    <s v="A-GB"/>
    <s v="Cultivation"/>
    <x v="3"/>
    <n v="10000"/>
    <n v="10000"/>
    <m/>
    <s v="CTD"/>
    <m/>
    <m/>
    <s v="possible interest in equipment costs"/>
    <m/>
    <s v="possible interest in equipment costs"/>
    <m/>
    <m/>
    <m/>
    <n v="0"/>
    <s v="TRUF"/>
    <s v="T&amp;D"/>
    <s v="NPS"/>
    <s v="16596 Timberlakes Dr Unit 2"/>
    <s v="Fort Myers"/>
    <s v="FL"/>
    <s v="33908-5320"/>
    <m/>
    <s v="(217)329-5865"/>
    <s v="mlvitale@aol.com"/>
    <n v="44958.28"/>
    <n v="0"/>
    <n v="51010"/>
    <n v="37"/>
    <n v="75"/>
    <n v="1"/>
    <n v="10"/>
    <s v="Cultivation"/>
    <s v="A-ALP"/>
    <n v="9"/>
    <s v="$100K - $200K"/>
    <s v="1 - very likely to give"/>
    <s v="Golf"/>
    <n v="50"/>
    <n v="75000"/>
    <n v="30042"/>
    <n v="3"/>
    <n v="1.0737333330000001"/>
    <n v="5.0737333329999998"/>
  </r>
  <r>
    <n v="863811"/>
    <s v="Gerard"/>
    <s v="Viviano"/>
    <m/>
    <s v="Gina/Laura"/>
    <s v="N"/>
    <m/>
    <s v="Active"/>
    <x v="8"/>
    <n v="10000"/>
    <n v="10000"/>
    <m/>
    <m/>
    <m/>
    <m/>
    <s v="current parent of Katherine"/>
    <m/>
    <s v="current parent of Katherine"/>
    <m/>
    <m/>
    <m/>
    <n v="0"/>
    <s v="PRNF"/>
    <m/>
    <m/>
    <s v="8308 W 99th St"/>
    <s v="Overland Park"/>
    <s v="KS"/>
    <s v="66212-3470"/>
    <s v="(913)634-5383"/>
    <m/>
    <s v="viviano.jerry@kc.sysco.com"/>
    <m/>
    <m/>
    <m/>
    <m/>
    <m/>
    <m/>
    <m/>
    <m/>
    <m/>
    <m/>
    <m/>
    <m/>
    <m/>
    <n v="3650"/>
    <m/>
    <m/>
    <m/>
    <m/>
    <m/>
  </r>
  <r>
    <n v="359714"/>
    <s v="Charles"/>
    <s v="Yurieci"/>
    <m/>
    <m/>
    <s v="N"/>
    <s v="A-ALP"/>
    <s v="Stewardship"/>
    <x v="3"/>
    <n v="10000"/>
    <n v="10000"/>
    <m/>
    <m/>
    <m/>
    <m/>
    <s v="seems low; added new Nov FY19"/>
    <m/>
    <s v="added new Nov FY19; seems low"/>
    <m/>
    <m/>
    <m/>
    <n v="1968"/>
    <s v="ALUM"/>
    <m/>
    <s v="NPS"/>
    <s v="505 S Mercer Ave"/>
    <s v="Bloomington"/>
    <s v="IL"/>
    <s v="61701-5723"/>
    <s v="(309)662-1469"/>
    <m/>
    <s v="c.yurieci@comcast.net"/>
    <n v="55221.84"/>
    <n v="206455"/>
    <n v="24000"/>
    <n v="72"/>
    <n v="77"/>
    <n v="3"/>
    <n v="4"/>
    <m/>
    <s v="A-LN"/>
    <n v="13"/>
    <n v="13"/>
    <n v="1"/>
    <s v="G"/>
    <s v="I"/>
    <m/>
    <m/>
    <m/>
    <m/>
    <m/>
  </r>
  <r>
    <n v="608831"/>
    <s v="Matt"/>
    <s v="Beck"/>
    <m/>
    <m/>
    <s v="N"/>
    <m/>
    <s v="Active"/>
    <x v="8"/>
    <n v="7500"/>
    <n v="7500"/>
    <m/>
    <m/>
    <m/>
    <m/>
    <s v="added new Nov FY19"/>
    <m/>
    <s v="added new Nov FY19"/>
    <m/>
    <m/>
    <m/>
    <n v="0"/>
    <s v="PRNF"/>
    <m/>
    <s v="NPS"/>
    <s v="109 Faries Park"/>
    <s v="Decatur"/>
    <s v="IL"/>
    <s v="62526-5645"/>
    <s v="(217)877-8009"/>
    <s v="(217)433-0018"/>
    <s v="mbeck@barbeck.com"/>
    <n v="7250"/>
    <n v="2000"/>
    <n v="0"/>
    <n v="7"/>
    <n v="19"/>
    <n v="0"/>
    <n v="0"/>
    <m/>
    <m/>
    <n v="8"/>
    <n v="14"/>
    <n v="1"/>
    <m/>
    <m/>
    <m/>
    <m/>
    <m/>
    <m/>
    <m/>
  </r>
  <r>
    <n v="322458"/>
    <s v="Russell"/>
    <s v="Benson"/>
    <m/>
    <s v="Nathan/Gina"/>
    <s v="N"/>
    <s v="A-GB"/>
    <s v="Cultivation"/>
    <x v="10"/>
    <n v="7500"/>
    <n v="7500"/>
    <m/>
    <m/>
    <m/>
    <m/>
    <m/>
    <m/>
    <m/>
    <m/>
    <m/>
    <m/>
    <n v="1960"/>
    <s v="ALUM"/>
    <s v="T&amp;D"/>
    <m/>
    <s v="21 Marquette Ln"/>
    <s v="Kankakee"/>
    <s v="IL"/>
    <s v="60901-5919"/>
    <s v="(815)937-1348"/>
    <m/>
    <s v="russ@securitylumber.com"/>
    <n v="47600"/>
    <n v="6300"/>
    <n v="0"/>
    <n v="2"/>
    <n v="25"/>
    <n v="0"/>
    <n v="2"/>
    <s v="Cultivation"/>
    <m/>
    <n v="10"/>
    <s v="$100K - $200K"/>
    <s v="1 - very likely to give"/>
    <m/>
    <n v="0"/>
    <n v="75000"/>
    <n v="27400"/>
    <n v="3"/>
    <n v="0.124"/>
    <n v="3.1240000000000001"/>
  </r>
  <r>
    <n v="326904"/>
    <s v="Tom"/>
    <s v="Cooley"/>
    <m/>
    <s v="Nathan"/>
    <s v="N"/>
    <m/>
    <s v="Active"/>
    <x v="10"/>
    <n v="7500"/>
    <n v="7500"/>
    <m/>
    <m/>
    <m/>
    <m/>
    <s v="unlikely per NG, 2/21"/>
    <m/>
    <s v="unlikely per NG, 2/21"/>
    <m/>
    <m/>
    <m/>
    <n v="0"/>
    <s v="OTHR"/>
    <s v="T&amp;D"/>
    <m/>
    <s v="530 N Country Club Meadows Ct"/>
    <s v="Decatur"/>
    <s v="IL"/>
    <n v="62521"/>
    <s v="(217)423-2300"/>
    <s v="(217)201--228"/>
    <m/>
    <n v="7655"/>
    <n v="0"/>
    <n v="0"/>
    <n v="27"/>
    <n v="10"/>
    <n v="0"/>
    <n v="2"/>
    <s v="Newly Assigned"/>
    <m/>
    <n v="8"/>
    <s v="$40K - $50K"/>
    <s v="1 - very likely to give"/>
    <m/>
    <n v="0"/>
    <n v="40000"/>
    <n v="32345"/>
    <n v="3"/>
    <n v="3.2000000000000001E-2"/>
    <n v="3.032"/>
  </r>
  <r>
    <n v="259214"/>
    <s v="Eric"/>
    <s v="Hensley"/>
    <s v="Pres. White"/>
    <s v="Laura"/>
    <s v="N"/>
    <m/>
    <s v="Active"/>
    <x v="8"/>
    <n v="7500"/>
    <n v="7500"/>
    <m/>
    <s v="CTD"/>
    <m/>
    <m/>
    <s v="no current address info - banner or lexis; indicated support at NYC event"/>
    <m/>
    <s v="indicated support at NYC event; no current address info - banner or lexis"/>
    <m/>
    <m/>
    <m/>
    <n v="2001"/>
    <s v="ALUM"/>
    <m/>
    <s v="NSS"/>
    <m/>
    <m/>
    <m/>
    <m/>
    <m/>
    <m/>
    <s v="hensley.eric@gmail.com"/>
    <m/>
    <m/>
    <m/>
    <m/>
    <m/>
    <m/>
    <m/>
    <m/>
    <m/>
    <m/>
    <m/>
    <m/>
    <m/>
    <n v="0"/>
    <m/>
    <m/>
    <m/>
    <m/>
    <m/>
  </r>
  <r>
    <n v="816202"/>
    <s v="David"/>
    <s v="Jones"/>
    <m/>
    <s v="Nathan"/>
    <s v="N"/>
    <m/>
    <s v="Active"/>
    <x v="8"/>
    <n v="7500"/>
    <n v="7500"/>
    <m/>
    <m/>
    <m/>
    <m/>
    <m/>
    <m/>
    <m/>
    <m/>
    <m/>
    <m/>
    <n v="0"/>
    <s v="OTHR"/>
    <s v="T&amp;D"/>
    <m/>
    <s v="865 W Forsyth Pkwy"/>
    <s v="Forsyth"/>
    <s v="IL"/>
    <s v="62535-9778"/>
    <s v="(217)875-1216"/>
    <m/>
    <m/>
    <n v="350"/>
    <n v="500"/>
    <n v="0"/>
    <n v="0"/>
    <n v="2"/>
    <n v="0"/>
    <n v="0"/>
    <s v="Unassigned"/>
    <m/>
    <n v="5"/>
    <s v="$30K - $40K"/>
    <s v="not likely to give"/>
    <m/>
    <n v="0"/>
    <n v="30000"/>
    <n v="29400"/>
    <s v="not rated"/>
    <n v="0.869519763"/>
    <n v="3.869519763"/>
  </r>
  <r>
    <n v="340527"/>
    <s v="Mary Alice"/>
    <s v="Lane"/>
    <m/>
    <s v="Nathan"/>
    <s v="N"/>
    <m/>
    <s v="Discovery"/>
    <x v="9"/>
    <n v="7500"/>
    <n v="7500"/>
    <m/>
    <m/>
    <m/>
    <m/>
    <s v="letter"/>
    <m/>
    <s v="letter"/>
    <m/>
    <m/>
    <m/>
    <n v="1947"/>
    <s v="ALUM"/>
    <s v="T&amp;D"/>
    <m/>
    <s v="6527 Briargate Dr"/>
    <s v="Downers Grove"/>
    <s v="IL"/>
    <s v="60516-3017"/>
    <s v="(630)960-0418"/>
    <m/>
    <m/>
    <n v="4780"/>
    <n v="3330"/>
    <n v="0"/>
    <n v="0"/>
    <n v="5"/>
    <n v="0"/>
    <n v="0"/>
    <s v="Discovery"/>
    <m/>
    <n v="8"/>
    <s v="$75K - $100K"/>
    <s v="1 - very likely to give"/>
    <m/>
    <n v="0"/>
    <n v="150000"/>
    <n v="145120"/>
    <s v="not rated"/>
    <n v="8.0000000000000002E-3"/>
    <n v="3.008"/>
  </r>
  <r>
    <n v="602299"/>
    <s v="Jon"/>
    <s v="Locke"/>
    <m/>
    <s v="Kim/Shirley?"/>
    <s v="N"/>
    <s v="A-KAM"/>
    <s v="Cultivation"/>
    <x v="8"/>
    <n v="7500"/>
    <n v="7500"/>
    <m/>
    <m/>
    <m/>
    <m/>
    <m/>
    <m/>
    <m/>
    <m/>
    <m/>
    <m/>
    <n v="0"/>
    <s v="OTHR"/>
    <s v="T&amp;D"/>
    <m/>
    <s v="2570 S Shores Dr"/>
    <s v="Decatur"/>
    <s v="IL"/>
    <s v="62521-5560"/>
    <m/>
    <m/>
    <m/>
    <n v="2850"/>
    <n v="0"/>
    <n v="0"/>
    <n v="2"/>
    <n v="2"/>
    <n v="0"/>
    <n v="1"/>
    <s v="Newly Assigned"/>
    <m/>
    <n v="5"/>
    <s v="$50K - $75K"/>
    <s v="2 - likely to give"/>
    <m/>
    <n v="0"/>
    <n v="50000"/>
    <n v="47150"/>
    <n v="2"/>
    <n v="0.27800000000000002"/>
    <n v="3.278"/>
  </r>
  <r>
    <n v="603949"/>
    <s v="Claudia"/>
    <s v="Madding"/>
    <m/>
    <s v="Kim"/>
    <s v="N"/>
    <s v="A-KAM"/>
    <s v="Discovery"/>
    <x v="8"/>
    <n v="7500"/>
    <n v="7500"/>
    <m/>
    <m/>
    <m/>
    <m/>
    <m/>
    <m/>
    <m/>
    <m/>
    <m/>
    <m/>
    <n v="0"/>
    <s v="PRNF"/>
    <s v="T&amp;D"/>
    <s v="NME"/>
    <s v="16 Oak Ridge Dr"/>
    <s v="Decatur"/>
    <s v="IL"/>
    <s v="62521-4600"/>
    <m/>
    <m/>
    <s v="cmmad@comcast.net"/>
    <n v="4035"/>
    <n v="1365"/>
    <n v="3365"/>
    <n v="0"/>
    <n v="3"/>
    <n v="0"/>
    <n v="0"/>
    <s v="Discovery"/>
    <m/>
    <n v="8"/>
    <s v="$200K - $300K"/>
    <s v="1 - very likely to give"/>
    <s v="Other Athletics"/>
    <n v="0"/>
    <n v="200000"/>
    <n v="195965"/>
    <n v="2"/>
    <n v="0.39"/>
    <n v="3.39"/>
  </r>
  <r>
    <n v="349585"/>
    <s v="Danny"/>
    <s v="Reynolds"/>
    <m/>
    <s v="Kim"/>
    <s v="N"/>
    <s v="A-NTG"/>
    <s v="Assigned"/>
    <x v="8"/>
    <n v="7500"/>
    <n v="7500"/>
    <m/>
    <m/>
    <m/>
    <m/>
    <m/>
    <m/>
    <m/>
    <m/>
    <m/>
    <m/>
    <n v="0"/>
    <s v="PRNF"/>
    <s v="T&amp;D"/>
    <m/>
    <s v="2636 S Taylor Rd"/>
    <s v="Decatur"/>
    <s v="IL"/>
    <s v="62521-9121"/>
    <s v="(217)429-4709"/>
    <m/>
    <s v="danr@dansig.com"/>
    <n v="30300"/>
    <n v="7300"/>
    <n v="200"/>
    <n v="6"/>
    <n v="14"/>
    <n v="0"/>
    <n v="2"/>
    <s v="Newly Assigned"/>
    <m/>
    <n v="9"/>
    <s v="$100K - $200K"/>
    <s v="1 - very likely to give"/>
    <m/>
    <n v="0"/>
    <n v="100000"/>
    <n v="69200"/>
    <n v="3"/>
    <n v="0.434"/>
    <n v="3.4340000000000002"/>
  </r>
  <r>
    <n v="332171"/>
    <s v="Kathy"/>
    <s v="Thomforde"/>
    <m/>
    <m/>
    <s v="N"/>
    <s v="A-NTG"/>
    <s v="Discovery"/>
    <x v="3"/>
    <n v="7500"/>
    <n v="7500"/>
    <m/>
    <m/>
    <m/>
    <m/>
    <s v="added new Nov FY19"/>
    <m/>
    <s v="added new Nov FY19"/>
    <m/>
    <m/>
    <m/>
    <n v="1978"/>
    <s v="TRUS"/>
    <m/>
    <s v="NSS"/>
    <s v="467 Sibley St"/>
    <s v="Saint Paul"/>
    <s v="MN"/>
    <s v="55101-2337"/>
    <s v="(651)224-6481"/>
    <s v="(484)809-0731"/>
    <s v="kathy.thomforde@gmail.com"/>
    <n v="13856"/>
    <n v="950"/>
    <n v="0"/>
    <n v="6"/>
    <n v="19"/>
    <n v="2"/>
    <n v="4"/>
    <m/>
    <m/>
    <n v="11"/>
    <n v="15"/>
    <n v="1"/>
    <m/>
    <m/>
    <m/>
    <m/>
    <m/>
    <m/>
    <m/>
  </r>
  <r>
    <n v="2751"/>
    <s v="Douglas"/>
    <s v="Bales"/>
    <m/>
    <s v="Nathan"/>
    <s v="N"/>
    <s v="A-NTG"/>
    <s v="Cultivation"/>
    <x v="10"/>
    <n v="5000"/>
    <n v="5000"/>
    <m/>
    <m/>
    <m/>
    <m/>
    <s v="Nathan met, not TD prospect right now"/>
    <m/>
    <s v="Nathan met, not TD prospect right now"/>
    <m/>
    <m/>
    <m/>
    <n v="1988"/>
    <s v="ALUM"/>
    <s v="T&amp;D"/>
    <s v="NPS"/>
    <s v="5009 W Shoreline Ter"/>
    <s v="Muncie"/>
    <s v="IN"/>
    <s v="47304-6092"/>
    <s v="(765)282-5190"/>
    <s v="(765)215-5190"/>
    <s v="dbales@whitinger.com"/>
    <n v="10875"/>
    <n v="6675"/>
    <n v="250"/>
    <n v="4"/>
    <n v="11"/>
    <n v="4"/>
    <n v="2"/>
    <s v="Newly Assigned"/>
    <m/>
    <n v="12"/>
    <s v="$75K - $100K"/>
    <s v="1 - very likely to give"/>
    <m/>
    <n v="0"/>
    <n v="75000"/>
    <n v="62125"/>
    <n v="4"/>
    <n v="0.23200000000000001"/>
    <n v="3.2320000000000002"/>
  </r>
  <r>
    <n v="328385"/>
    <s v="Paul"/>
    <s v="DeBruine"/>
    <m/>
    <s v="Mandi/Laura"/>
    <s v="N"/>
    <s v="A-LN"/>
    <s v="Assigned"/>
    <x v="9"/>
    <n v="5000"/>
    <n v="5000"/>
    <m/>
    <m/>
    <m/>
    <m/>
    <s v="discovery, need to visit for interest"/>
    <m/>
    <s v="discovery, need to visit for interest"/>
    <m/>
    <m/>
    <m/>
    <n v="0"/>
    <s v="OTHR"/>
    <s v="T&amp;D"/>
    <m/>
    <s v="195 S 44th St"/>
    <s v="Decatur"/>
    <s v="IL"/>
    <s v="62521-2501"/>
    <s v="(217)423-5553"/>
    <s v="(217)454-0478"/>
    <s v="rkdnphd@comcast.net"/>
    <n v="19475"/>
    <n v="0"/>
    <n v="0"/>
    <n v="34"/>
    <n v="17"/>
    <n v="0"/>
    <n v="5"/>
    <s v="Newly Assigned"/>
    <m/>
    <n v="10"/>
    <s v="$40K - $50K"/>
    <s v="1 - very likely to give"/>
    <m/>
    <n v="0"/>
    <n v="40000"/>
    <n v="20525"/>
    <n v="4"/>
    <n v="0.22"/>
    <n v="3.22"/>
  </r>
  <r>
    <n v="16737"/>
    <s v="Doris"/>
    <s v="Earl"/>
    <m/>
    <s v="Nathan"/>
    <s v="N"/>
    <m/>
    <s v="Active"/>
    <x v="11"/>
    <n v="5000"/>
    <n v="5000"/>
    <m/>
    <m/>
    <m/>
    <m/>
    <s v="not interested"/>
    <m/>
    <s v="not interested"/>
    <m/>
    <m/>
    <m/>
    <n v="1987"/>
    <s v="ALUM"/>
    <s v="T&amp;D"/>
    <m/>
    <s v="4422 Waterford Ct"/>
    <s v="Decatur"/>
    <s v="IL"/>
    <s v="62526-9387"/>
    <m/>
    <m/>
    <m/>
    <n v="600"/>
    <n v="100"/>
    <n v="250"/>
    <n v="2"/>
    <n v="0"/>
    <n v="0"/>
    <n v="0"/>
    <s v="Unassigned"/>
    <m/>
    <n v="5"/>
    <s v="$50K - $75K"/>
    <s v="1 - very likely to give"/>
    <m/>
    <n v="0"/>
    <n v="50000"/>
    <n v="49400"/>
    <s v="not rated"/>
    <n v="0.86295652199999995"/>
    <n v="3.8629565220000002"/>
  </r>
  <r>
    <n v="332343"/>
    <s v="Lance"/>
    <s v="Gauble"/>
    <m/>
    <m/>
    <s v="N"/>
    <m/>
    <s v="Active"/>
    <x v="8"/>
    <n v="5000"/>
    <n v="5000"/>
    <m/>
    <m/>
    <m/>
    <m/>
    <s v="added new Nov FY19"/>
    <m/>
    <s v="added new Nov FY19"/>
    <m/>
    <m/>
    <m/>
    <n v="0"/>
    <s v="OTHR"/>
    <m/>
    <m/>
    <s v="4630 Baker Woods Pl"/>
    <s v="Decatur"/>
    <s v="IL"/>
    <s v="62521-4279"/>
    <s v="(217)423-7019"/>
    <m/>
    <m/>
    <n v="125"/>
    <n v="225"/>
    <n v="0"/>
    <n v="0"/>
    <m/>
    <n v="0"/>
    <n v="0"/>
    <m/>
    <m/>
    <n v="3"/>
    <n v="11"/>
    <n v="3"/>
    <m/>
    <m/>
    <m/>
    <m/>
    <m/>
    <m/>
    <m/>
  </r>
  <r>
    <n v="335038"/>
    <s v="Edward"/>
    <s v="Hazlehurst"/>
    <m/>
    <s v="Nathan"/>
    <s v="N"/>
    <m/>
    <s v="Assigned"/>
    <x v="8"/>
    <n v="5000"/>
    <n v="5000"/>
    <m/>
    <m/>
    <m/>
    <m/>
    <m/>
    <m/>
    <m/>
    <m/>
    <m/>
    <m/>
    <n v="0"/>
    <s v="OTHR"/>
    <s v="T&amp;D"/>
    <s v="NPS"/>
    <s v="4544 E Powers Blvd"/>
    <s v="Decatur"/>
    <s v="IL"/>
    <s v="62521-2547"/>
    <s v="(217)422-4793"/>
    <m/>
    <m/>
    <n v="2999.64"/>
    <n v="0"/>
    <n v="3"/>
    <n v="2"/>
    <n v="9"/>
    <n v="0"/>
    <n v="0"/>
    <s v="Newly Assigned"/>
    <m/>
    <n v="8"/>
    <s v="$75K - $100K"/>
    <s v="1 - very likely to give"/>
    <m/>
    <n v="0"/>
    <n v="75000"/>
    <n v="72000"/>
    <s v="not rated"/>
    <n v="7.5800000000000006E-2"/>
    <n v="3.0758000000000001"/>
  </r>
  <r>
    <n v="710869"/>
    <s v="Abbey"/>
    <s v="Hunt"/>
    <s v="Pres. White"/>
    <s v="Laura"/>
    <s v="N"/>
    <m/>
    <s v="Active"/>
    <x v="3"/>
    <n v="5000"/>
    <n v="5000"/>
    <m/>
    <s v="CTD"/>
    <m/>
    <m/>
    <s v="recurring gift; five year pledge; indicated support at NYC event"/>
    <s v="recurring gift; five year pledge"/>
    <s v="indicated support at NYC event"/>
    <m/>
    <m/>
    <m/>
    <n v="2008"/>
    <s v="ALUM"/>
    <m/>
    <s v="NSS"/>
    <s v="311 W 127th St Apt 617"/>
    <s v="New York"/>
    <s v="NY"/>
    <s v="10027-1889"/>
    <s v="(319)431-1833"/>
    <m/>
    <s v="abbeyhuntmail@gmail.com"/>
    <m/>
    <m/>
    <m/>
    <m/>
    <m/>
    <m/>
    <m/>
    <m/>
    <m/>
    <m/>
    <m/>
    <m/>
    <m/>
    <n v="535"/>
    <m/>
    <m/>
    <m/>
    <m/>
    <m/>
  </r>
  <r>
    <n v="346062"/>
    <s v="Douglas"/>
    <s v="Nichols"/>
    <m/>
    <m/>
    <s v="N"/>
    <m/>
    <s v="Active"/>
    <x v="8"/>
    <n v="5000"/>
    <n v="5000"/>
    <m/>
    <m/>
    <m/>
    <m/>
    <s v="added new Nov FY19"/>
    <m/>
    <s v="added new Nov FY19"/>
    <m/>
    <m/>
    <m/>
    <n v="1962"/>
    <s v="ALUM"/>
    <m/>
    <m/>
    <s v="516 Shoreline Dr"/>
    <s v="Decatur"/>
    <s v="IL"/>
    <s v="62521-5567"/>
    <s v="(217)428-5868"/>
    <m/>
    <m/>
    <n v="293"/>
    <n v="400"/>
    <n v="0"/>
    <n v="4"/>
    <n v="1"/>
    <n v="0"/>
    <n v="0"/>
    <m/>
    <m/>
    <n v="8"/>
    <n v="12"/>
    <n v="1"/>
    <m/>
    <m/>
    <m/>
    <m/>
    <m/>
    <m/>
    <m/>
  </r>
  <r>
    <n v="26408"/>
    <s v="Angela"/>
    <s v="Shaw"/>
    <m/>
    <m/>
    <s v="N"/>
    <s v="A-KAM"/>
    <s v="Cultivation"/>
    <x v="8"/>
    <n v="5000"/>
    <n v="5000"/>
    <m/>
    <m/>
    <m/>
    <m/>
    <s v="added new Nov FY19"/>
    <m/>
    <s v="added new Nov FY19"/>
    <m/>
    <m/>
    <m/>
    <n v="1990"/>
    <s v="ALUM"/>
    <m/>
    <m/>
    <s v="3715 Redlich Dr"/>
    <s v="Decatur"/>
    <s v="IL"/>
    <s v="62521-4811"/>
    <s v="(217)425-2832"/>
    <m/>
    <s v="angela.shaw@adm.com"/>
    <n v="355"/>
    <n v="355"/>
    <n v="0"/>
    <n v="0"/>
    <n v="1"/>
    <n v="0"/>
    <n v="0"/>
    <m/>
    <m/>
    <n v="7"/>
    <n v="15"/>
    <n v="1"/>
    <m/>
    <m/>
    <m/>
    <m/>
    <m/>
    <m/>
    <m/>
  </r>
  <r>
    <n v="341540"/>
    <s v="Jane"/>
    <s v="Spires"/>
    <m/>
    <s v="Mandi"/>
    <s v="N"/>
    <s v="A-ALP"/>
    <s v="Cultivation"/>
    <x v="8"/>
    <n v="5000"/>
    <n v="5000"/>
    <m/>
    <m/>
    <m/>
    <m/>
    <m/>
    <m/>
    <m/>
    <m/>
    <m/>
    <m/>
    <n v="1959"/>
    <s v="ALUM"/>
    <s v="T&amp;D"/>
    <m/>
    <s v="2255 S Franzy Dr"/>
    <s v="Decatur"/>
    <s v="IL"/>
    <s v="62521-5546"/>
    <s v="(217)428-7300"/>
    <m/>
    <s v="ejaspires@aol.com"/>
    <n v="8525"/>
    <n v="0"/>
    <n v="2183"/>
    <n v="26"/>
    <n v="14"/>
    <n v="2"/>
    <n v="8"/>
    <s v="Unassigned"/>
    <m/>
    <n v="12"/>
    <s v="$25K - $30K"/>
    <s v="1 - very likely to give"/>
    <s v="Other Athletics"/>
    <n v="0"/>
    <n v="25000"/>
    <n v="16475"/>
    <n v="2"/>
    <n v="1.0580000000000001"/>
    <n v="6.0579999999999998"/>
  </r>
  <r>
    <n v="115960"/>
    <s v="Susan"/>
    <s v="Wade"/>
    <m/>
    <s v="Mandi/Shirley"/>
    <s v="N"/>
    <s v="A-NTG"/>
    <s v="Assigned"/>
    <x v="6"/>
    <n v="5000"/>
    <n v="5000"/>
    <m/>
    <m/>
    <m/>
    <m/>
    <m/>
    <m/>
    <m/>
    <m/>
    <m/>
    <m/>
    <n v="1993"/>
    <s v="ALMN"/>
    <s v="T&amp;D"/>
    <m/>
    <s v="7 Millikin Pl"/>
    <s v="Decatur"/>
    <s v="IL"/>
    <s v="62522-2324"/>
    <s v="(217)428-5889"/>
    <m/>
    <m/>
    <n v="6485.32"/>
    <n v="0"/>
    <n v="15153.78"/>
    <n v="7"/>
    <n v="6"/>
    <n v="0"/>
    <n v="2"/>
    <s v="Newly Assigned"/>
    <m/>
    <n v="9"/>
    <s v="$100K - $200K"/>
    <s v="1 - very likely to give"/>
    <m/>
    <n v="0"/>
    <n v="100000"/>
    <n v="93515"/>
    <n v="4"/>
    <n v="0.25"/>
    <n v="3.25"/>
  </r>
  <r>
    <n v="358374"/>
    <s v="Patcie"/>
    <s v="Wieland"/>
    <m/>
    <s v="Gina"/>
    <s v="N"/>
    <s v="A-GB"/>
    <s v="Cultivation"/>
    <x v="8"/>
    <n v="5000"/>
    <n v="5000"/>
    <m/>
    <m/>
    <m/>
    <m/>
    <s v="seems low"/>
    <m/>
    <s v="seems low"/>
    <m/>
    <m/>
    <m/>
    <n v="1954"/>
    <s v="ALMN"/>
    <s v="T&amp;D"/>
    <s v="NPS~NSS"/>
    <s v="717 Arcadia Dr Apt 4"/>
    <s v="Bloomington"/>
    <s v="IL"/>
    <s v="61704-6479"/>
    <s v="(309)662-8025"/>
    <s v="(309)826-9506"/>
    <s v="chestervale021@gmail.com"/>
    <n v="31865"/>
    <n v="1415"/>
    <n v="0"/>
    <n v="63"/>
    <n v="71"/>
    <n v="1"/>
    <n v="8"/>
    <s v="Cultivation"/>
    <m/>
    <n v="10"/>
    <s v="$75K - $100K"/>
    <s v="1 - very likely to give"/>
    <s v="Golf"/>
    <n v="0"/>
    <n v="75000"/>
    <n v="42993"/>
    <s v="not rated"/>
    <n v="0.40600000000000003"/>
    <n v="3.4060000000000001"/>
  </r>
  <r>
    <n v="2218"/>
    <s v="Mark"/>
    <s v="Yonan"/>
    <m/>
    <s v="Gina"/>
    <s v="N"/>
    <s v="A-GB"/>
    <s v="Cultivation"/>
    <x v="4"/>
    <n v="5000"/>
    <n v="5000"/>
    <m/>
    <m/>
    <m/>
    <m/>
    <m/>
    <m/>
    <m/>
    <m/>
    <m/>
    <m/>
    <n v="1987"/>
    <s v="ALUM"/>
    <s v="T&amp;D"/>
    <s v="NSS"/>
    <s v="1767 Copperstone Pl"/>
    <s v="Neenah"/>
    <s v="WI"/>
    <s v="54956-8960"/>
    <s v="(920)659-2097"/>
    <s v="(920)659-2097"/>
    <s v="saintyonan@att.net"/>
    <n v="5570.33"/>
    <n v="0"/>
    <n v="3500"/>
    <n v="27"/>
    <n v="15"/>
    <n v="0"/>
    <n v="3"/>
    <s v="Cultivation"/>
    <m/>
    <n v="11"/>
    <s v="$30K - $40K"/>
    <s v="1 - very likely to give"/>
    <m/>
    <n v="0"/>
    <n v="30000"/>
    <n v="24430"/>
    <n v="2"/>
    <n v="4.8000000000000001E-2"/>
    <n v="3.048"/>
  </r>
  <r>
    <n v="354984"/>
    <s v="Troy"/>
    <s v="Swinford"/>
    <m/>
    <s v="Nathan"/>
    <s v="N"/>
    <s v="A-NTG"/>
    <s v="Discovery"/>
    <x v="8"/>
    <n v="4000"/>
    <n v="4000"/>
    <m/>
    <m/>
    <m/>
    <m/>
    <m/>
    <m/>
    <m/>
    <m/>
    <m/>
    <m/>
    <n v="0"/>
    <s v="OTHR"/>
    <s v="T&amp;D"/>
    <m/>
    <s v="4610 Trevino Ln"/>
    <s v="Decatur"/>
    <s v="IL"/>
    <s v="62526-9379"/>
    <s v="(217)877-4988"/>
    <s v="(217)877-4988"/>
    <s v="tswinford@bkd.com"/>
    <n v="6200"/>
    <n v="725"/>
    <n v="1500"/>
    <n v="0"/>
    <n v="6"/>
    <n v="0"/>
    <n v="1"/>
    <s v="Newly Assigned"/>
    <m/>
    <n v="7"/>
    <s v="$75K - $100K"/>
    <s v="2 - likely to give"/>
    <m/>
    <n v="0"/>
    <n v="75000"/>
    <n v="68700"/>
    <n v="2"/>
    <n v="2.4E-2"/>
    <n v="3.024"/>
  </r>
  <r>
    <n v="828082"/>
    <s v="Robert"/>
    <s v="Bensmiller"/>
    <m/>
    <s v="Nathan"/>
    <s v="N"/>
    <m/>
    <s v="Assigned"/>
    <x v="8"/>
    <n v="3000"/>
    <n v="3000"/>
    <m/>
    <m/>
    <m/>
    <m/>
    <m/>
    <m/>
    <m/>
    <m/>
    <m/>
    <m/>
    <n v="0"/>
    <s v="PRNF"/>
    <s v="T&amp;D"/>
    <m/>
    <s v="PO Box 221"/>
    <s v="Mt Pleasant"/>
    <s v="IA"/>
    <s v="52641-0221"/>
    <m/>
    <m/>
    <s v="vpsia@aol.com"/>
    <n v="1500"/>
    <n v="125"/>
    <n v="0"/>
    <n v="0"/>
    <n v="2"/>
    <n v="0"/>
    <n v="0"/>
    <s v="Newly Assigned"/>
    <m/>
    <n v="6"/>
    <s v="$75K - $100K"/>
    <s v="not likely to give"/>
    <m/>
    <n v="0"/>
    <n v="75000"/>
    <n v="73500"/>
    <s v="not rated"/>
    <n v="0.14965178600000001"/>
    <n v="3.1496517860000002"/>
  </r>
  <r>
    <n v="323427"/>
    <s v="Ramona"/>
    <s v="Borders"/>
    <m/>
    <s v="Lindsay/Charlie"/>
    <s v="N"/>
    <s v="A-LN"/>
    <s v="Active"/>
    <x v="9"/>
    <n v="3000"/>
    <n v="3000"/>
    <m/>
    <m/>
    <m/>
    <m/>
    <s v="probably higher"/>
    <m/>
    <s v="probably higher"/>
    <m/>
    <m/>
    <m/>
    <n v="0"/>
    <s v="OTHR"/>
    <s v="T&amp;D"/>
    <s v="NMS"/>
    <s v="651 W Karen Ct"/>
    <s v="Decatur"/>
    <s v="IL"/>
    <s v="62526-1427"/>
    <s v="(217)877-2963"/>
    <m/>
    <s v="azoogal97@aol.com"/>
    <n v="6977.5"/>
    <n v="25"/>
    <n v="375"/>
    <n v="18"/>
    <n v="4"/>
    <n v="1"/>
    <n v="0"/>
    <s v="Unassigned"/>
    <m/>
    <n v="9"/>
    <s v="$50K - $75K"/>
    <s v="1 - very likely to give"/>
    <m/>
    <n v="0"/>
    <n v="50000"/>
    <n v="43023"/>
    <n v="3"/>
    <n v="7.1999999999999995E-2"/>
    <n v="3.0720000000000001"/>
  </r>
  <r>
    <n v="315310"/>
    <s v="Mary"/>
    <s v="Halliday"/>
    <m/>
    <m/>
    <s v="N"/>
    <m/>
    <s v="Active"/>
    <x v="8"/>
    <n v="3000"/>
    <n v="3000"/>
    <m/>
    <m/>
    <m/>
    <m/>
    <s v="added new Nov FY19"/>
    <m/>
    <s v="added new Nov FY19"/>
    <m/>
    <m/>
    <m/>
    <n v="2004"/>
    <s v="ALUM"/>
    <m/>
    <m/>
    <s v="1511 S Hamilton St"/>
    <s v="Sullivan"/>
    <s v="IL"/>
    <s v="61951-2274"/>
    <m/>
    <m/>
    <s v="maryhalliday10@gmail.com"/>
    <n v="101"/>
    <m/>
    <n v="0"/>
    <n v="1"/>
    <n v="1"/>
    <n v="1"/>
    <n v="0"/>
    <m/>
    <m/>
    <n v="4"/>
    <m/>
    <m/>
    <m/>
    <m/>
    <m/>
    <m/>
    <m/>
    <m/>
    <m/>
  </r>
  <r>
    <n v="43075"/>
    <s v="Joe"/>
    <s v="Houston"/>
    <m/>
    <s v="Mandi/Laura"/>
    <s v="N"/>
    <m/>
    <s v="Active"/>
    <x v="3"/>
    <n v="3000"/>
    <n v="3000"/>
    <m/>
    <m/>
    <m/>
    <m/>
    <m/>
    <m/>
    <m/>
    <m/>
    <m/>
    <m/>
    <n v="0"/>
    <s v="FACR"/>
    <m/>
    <m/>
    <s v="403 S Summit Ave"/>
    <s v="Decatur"/>
    <s v="IL"/>
    <s v="62522-2658"/>
    <s v="(217)706-5085"/>
    <m/>
    <m/>
    <m/>
    <m/>
    <m/>
    <m/>
    <m/>
    <m/>
    <m/>
    <m/>
    <m/>
    <m/>
    <m/>
    <m/>
    <m/>
    <n v="550"/>
    <m/>
    <m/>
    <m/>
    <m/>
    <m/>
  </r>
  <r>
    <n v="771187"/>
    <s v="Jay"/>
    <s v="Nicole"/>
    <m/>
    <s v="Mandi"/>
    <s v="N"/>
    <m/>
    <s v="Active"/>
    <x v="10"/>
    <n v="3000"/>
    <n v="3000"/>
    <m/>
    <m/>
    <m/>
    <m/>
    <m/>
    <m/>
    <m/>
    <m/>
    <m/>
    <m/>
    <n v="0"/>
    <s v="PRNF"/>
    <s v="T&amp;D"/>
    <m/>
    <s v="1909 Pebble Beach Dr"/>
    <s v="Decatur"/>
    <s v="IL"/>
    <s v="62521-9147"/>
    <s v="(217)620-4053"/>
    <s v="(217)620-4053"/>
    <s v="raysbrand@aol.com"/>
    <n v="200"/>
    <n v="100"/>
    <n v="0"/>
    <n v="5"/>
    <n v="0"/>
    <n v="0"/>
    <n v="0"/>
    <s v="Unassigned"/>
    <m/>
    <n v="4"/>
    <s v="$50K - $75K"/>
    <s v="not likely to give"/>
    <m/>
    <n v="0"/>
    <n v="50000"/>
    <n v="49800"/>
    <s v="not rated"/>
    <n v="1.054950147"/>
    <n v="4.0549501469999996"/>
  </r>
  <r>
    <n v="332403"/>
    <s v="Robert"/>
    <s v="Geier"/>
    <m/>
    <s v="Nathan"/>
    <s v="N"/>
    <m/>
    <s v="Discovery"/>
    <x v="8"/>
    <n v="2500"/>
    <n v="2500"/>
    <m/>
    <m/>
    <m/>
    <m/>
    <m/>
    <m/>
    <m/>
    <m/>
    <m/>
    <m/>
    <n v="1977"/>
    <s v="ALUM"/>
    <s v="T&amp;D"/>
    <s v="NSS"/>
    <s v="4143 Quarry Vw"/>
    <s v="Chattanooga"/>
    <s v="TN"/>
    <s v="37415-2098"/>
    <s v="(630)220-9457"/>
    <s v="(630)220-9457"/>
    <m/>
    <n v="1000"/>
    <n v="50"/>
    <n v="0"/>
    <n v="1"/>
    <n v="1"/>
    <n v="0"/>
    <n v="1"/>
    <s v="Discovery"/>
    <m/>
    <n v="5"/>
    <s v="$100K - $200K"/>
    <s v="1 - very likely to give"/>
    <m/>
    <n v="0"/>
    <n v="100000"/>
    <n v="98950"/>
    <s v="not rated"/>
    <n v="4.0000000000000001E-3"/>
    <n v="3.004"/>
  </r>
  <r>
    <n v="357109"/>
    <s v="Dave"/>
    <s v="Walker"/>
    <m/>
    <s v="Nathan"/>
    <s v="N"/>
    <s v="A-CEB"/>
    <s v="Cultivation"/>
    <x v="8"/>
    <n v="2000"/>
    <n v="2000"/>
    <m/>
    <m/>
    <m/>
    <m/>
    <m/>
    <m/>
    <m/>
    <m/>
    <m/>
    <m/>
    <n v="1968"/>
    <s v="ALUM"/>
    <s v="T&amp;D"/>
    <s v="NPS"/>
    <s v="234 N Missouri St"/>
    <s v="Atwood"/>
    <s v="IL"/>
    <s v="61913-9703"/>
    <s v="(217)578-3748"/>
    <s v="(217)578-3748"/>
    <m/>
    <n v="498.8"/>
    <n v="315"/>
    <n v="360"/>
    <n v="0"/>
    <n v="10"/>
    <n v="0"/>
    <n v="0"/>
    <s v="Cultivation"/>
    <m/>
    <n v="9"/>
    <s v="$25K - $30K"/>
    <s v="2 - likely to give"/>
    <m/>
    <n v="0"/>
    <n v="300000"/>
    <n v="299371"/>
    <s v="not rated"/>
    <n v="8.7999999999999995E-2"/>
    <n v="3.0880000000000001"/>
  </r>
  <r>
    <n v="326069"/>
    <s v="Peter"/>
    <s v="Churukian"/>
    <m/>
    <m/>
    <s v="N"/>
    <m/>
    <s v="Active"/>
    <x v="1"/>
    <n v="1000"/>
    <n v="1000"/>
    <m/>
    <m/>
    <m/>
    <m/>
    <s v="too low; added new Nov FY19"/>
    <m/>
    <s v="added new Nov FY19; too low"/>
    <m/>
    <m/>
    <m/>
    <n v="1973"/>
    <s v="ALUM"/>
    <m/>
    <s v="NPS"/>
    <s v="120 S Linden Ave"/>
    <s v="Decatur"/>
    <s v="IL"/>
    <s v="62522-2522"/>
    <s v="(217)429-6261"/>
    <m/>
    <s v="petervc@comcast.net"/>
    <n v="2185"/>
    <n v="300"/>
    <n v="1750"/>
    <n v="27"/>
    <n v="19"/>
    <n v="1"/>
    <n v="4"/>
    <m/>
    <m/>
    <n v="13"/>
    <n v="14"/>
    <n v="1"/>
    <m/>
    <m/>
    <m/>
    <m/>
    <m/>
    <m/>
    <m/>
  </r>
  <r>
    <n v="324089"/>
    <s v="Bud"/>
    <s v="Brock"/>
    <m/>
    <s v="Nathan"/>
    <s v="N"/>
    <m/>
    <s v="Cultivation"/>
    <x v="6"/>
    <n v="0"/>
    <n v="0"/>
    <m/>
    <m/>
    <m/>
    <m/>
    <s v="need more information; Possible, meeting pending 2/22"/>
    <m/>
    <s v="Possible, meeting pending 2/22; need more information"/>
    <m/>
    <m/>
    <m/>
    <n v="1954"/>
    <s v="ALUM"/>
    <s v="T&amp;D"/>
    <m/>
    <s v="2323 McDaniel Ave Apt 2105"/>
    <s v="Evanston"/>
    <s v="IL"/>
    <s v="60201-2576"/>
    <s v="(847)475-8837"/>
    <m/>
    <s v="zealbudbrock@gmail.com"/>
    <n v="3587"/>
    <n v="2250"/>
    <n v="0"/>
    <n v="7"/>
    <n v="7"/>
    <n v="0"/>
    <n v="1"/>
    <s v="Cultivation"/>
    <m/>
    <n v="12"/>
    <s v="$100K - $200K"/>
    <s v="1 - very likely to give"/>
    <m/>
    <n v="0"/>
    <n v="100000"/>
    <n v="96513"/>
    <s v="not rated"/>
    <n v="8.3866667000000006E-2"/>
    <n v="3.0838666670000001"/>
  </r>
  <r>
    <n v="101945"/>
    <s v="Julie"/>
    <s v="Cardia"/>
    <s v="Travis Fritzsche"/>
    <s v="Eric/Laura"/>
    <s v="N"/>
    <m/>
    <s v="Active"/>
    <x v="9"/>
    <n v="0"/>
    <n v="0"/>
    <m/>
    <m/>
    <m/>
    <m/>
    <s v="no current address info - banner or lexis"/>
    <m/>
    <s v="no current address info - banner or lexis"/>
    <m/>
    <m/>
    <m/>
    <n v="1994"/>
    <s v="ALUM"/>
    <m/>
    <m/>
    <m/>
    <m/>
    <m/>
    <m/>
    <m/>
    <s v="(646)522-2999"/>
    <s v="jubescardia@yahoo.com"/>
    <m/>
    <m/>
    <m/>
    <m/>
    <m/>
    <m/>
    <m/>
    <m/>
    <m/>
    <m/>
    <m/>
    <m/>
    <m/>
    <n v="0"/>
    <m/>
    <m/>
    <m/>
    <m/>
    <m/>
  </r>
  <r>
    <n v="158920"/>
    <s v="Matthew"/>
    <s v="Holley"/>
    <m/>
    <s v="Nathan"/>
    <s v="N"/>
    <s v="A-NTG"/>
    <s v="Cultivation"/>
    <x v="8"/>
    <n v="0"/>
    <n v="0"/>
    <m/>
    <m/>
    <m/>
    <m/>
    <s v="Responsive but elusive 2/22"/>
    <m/>
    <s v="Responsive but elusive 2/22"/>
    <m/>
    <m/>
    <m/>
    <n v="1998"/>
    <s v="ALUM"/>
    <s v="T&amp;D"/>
    <s v="NPS~NSS"/>
    <s v="2006 Ruckle St"/>
    <s v="Indianapolis"/>
    <s v="IN"/>
    <s v="46202-1753"/>
    <s v="(317)490-4038"/>
    <s v="(317)490-4038"/>
    <s v="maholley@iu.edu"/>
    <n v="2054.98"/>
    <n v="3850"/>
    <n v="0"/>
    <n v="9"/>
    <n v="32"/>
    <n v="1"/>
    <n v="3"/>
    <s v="Cultivation"/>
    <m/>
    <n v="13"/>
    <s v="$20K - $25k"/>
    <s v="1 - very likely to give"/>
    <s v="Other Athletics"/>
    <n v="25"/>
    <n v="20000"/>
    <n v="15380"/>
    <n v="2"/>
    <n v="0.316"/>
    <n v="3.3159999999999998"/>
  </r>
  <r>
    <n v="244966"/>
    <s v="Nathan"/>
    <s v="Homb"/>
    <s v="Shirley Stanley"/>
    <s v="Nathan/Shirley"/>
    <s v="N"/>
    <m/>
    <s v="Active"/>
    <x v="9"/>
    <n v="0"/>
    <n v="0"/>
    <m/>
    <m/>
    <m/>
    <m/>
    <s v="no current address info - banner or lexis; Nathan to reach out"/>
    <m/>
    <s v="Nathan to reach out; no current address info - banner or lexis"/>
    <m/>
    <m/>
    <m/>
    <n v="2001"/>
    <s v="ALUM"/>
    <m/>
    <m/>
    <m/>
    <m/>
    <m/>
    <m/>
    <m/>
    <s v="(778)350-5681"/>
    <s v="nathanhomb@gmail.com"/>
    <m/>
    <m/>
    <m/>
    <m/>
    <m/>
    <m/>
    <m/>
    <m/>
    <m/>
    <m/>
    <m/>
    <m/>
    <m/>
    <n v="150"/>
    <m/>
    <m/>
    <m/>
    <m/>
    <m/>
  </r>
  <r>
    <n v="849080"/>
    <s v="Michael"/>
    <s v="Lacy"/>
    <m/>
    <s v="Mandi/Laura"/>
    <s v="N"/>
    <s v="A-ALP"/>
    <s v="Cultivation"/>
    <x v="8"/>
    <n v="0"/>
    <n v="0"/>
    <m/>
    <m/>
    <m/>
    <m/>
    <s v="no current address in banner or lexis"/>
    <m/>
    <s v="no current address in banner or lexis"/>
    <m/>
    <m/>
    <m/>
    <n v="0"/>
    <s v="PRNF"/>
    <s v="T&amp;D"/>
    <m/>
    <m/>
    <m/>
    <m/>
    <m/>
    <m/>
    <m/>
    <s v="alacyart@gmail.com"/>
    <n v="650"/>
    <n v="0"/>
    <n v="0"/>
    <n v="1"/>
    <n v="1"/>
    <n v="0"/>
    <n v="0"/>
    <s v="Cultivation"/>
    <m/>
    <n v="6"/>
    <s v="$75K - $100K"/>
    <s v="not likely to give"/>
    <m/>
    <n v="200"/>
    <n v="75000"/>
    <n v="74350"/>
    <n v="2"/>
    <n v="0.65774999999999995"/>
    <n v="3.6577500000000001"/>
  </r>
  <r>
    <n v="353385"/>
    <s v="Patricia"/>
    <s v="Parr"/>
    <m/>
    <s v="Mandi"/>
    <s v="N"/>
    <s v="A-ALP"/>
    <s v="Cultivation"/>
    <x v="8"/>
    <n v="0"/>
    <n v="0"/>
    <m/>
    <m/>
    <m/>
    <m/>
    <s v="need more info"/>
    <m/>
    <s v="need more info"/>
    <m/>
    <m/>
    <m/>
    <n v="1958"/>
    <s v="ALUM"/>
    <s v="T&amp;D"/>
    <m/>
    <s v="751 Hope Dr"/>
    <s v="Forsyth"/>
    <s v="IL"/>
    <s v="62535-1024"/>
    <s v="(217)972-6461"/>
    <m/>
    <m/>
    <n v="13885.5"/>
    <n v="1400"/>
    <n v="0"/>
    <n v="20"/>
    <n v="37"/>
    <n v="0"/>
    <n v="6"/>
    <s v="Newly Assigned"/>
    <m/>
    <n v="9"/>
    <s v="$100K - $200K"/>
    <s v="1 - very likely to give"/>
    <m/>
    <n v="0"/>
    <n v="100000"/>
    <n v="85965"/>
    <n v="2"/>
    <n v="7.0000000000000007E-2"/>
    <n v="4.07"/>
  </r>
  <r>
    <n v="356674"/>
    <s v="James"/>
    <s v="Vascik"/>
    <b v="0"/>
    <s v="Mandi"/>
    <s v="N"/>
    <s v="A-ALP"/>
    <s v="Solicited"/>
    <x v="11"/>
    <n v="0"/>
    <n v="0"/>
    <m/>
    <m/>
    <m/>
    <m/>
    <s v="international address"/>
    <m/>
    <s v="international address"/>
    <m/>
    <m/>
    <m/>
    <n v="1973"/>
    <s v="TRUF"/>
    <s v="T&amp;D"/>
    <s v="NPH"/>
    <s v="500 Southside East"/>
    <s v="Cayman Brac"/>
    <m/>
    <s v="KY2 200A"/>
    <m/>
    <m/>
    <m/>
    <n v="50391.63"/>
    <n v="52750"/>
    <n v="1000"/>
    <n v="1"/>
    <n v="15"/>
    <n v="0"/>
    <n v="2"/>
    <s v="Newly Assigned"/>
    <m/>
    <n v="8"/>
    <s v="$100K - $200K"/>
    <s v="1 - very likely to give"/>
    <m/>
    <n v="0"/>
    <n v="150000"/>
    <n v="56608"/>
    <n v="3"/>
    <n v="0.94399999999999995"/>
    <n v="5.944"/>
  </r>
  <r>
    <n v="767290"/>
    <s v="Adair"/>
    <s v="Huss"/>
    <m/>
    <s v="Nathan"/>
    <s v="N"/>
    <m/>
    <s v="Dormant"/>
    <x v="9"/>
    <m/>
    <n v="0"/>
    <m/>
    <m/>
    <m/>
    <m/>
    <s v="lives in primrose; unresponsive"/>
    <m/>
    <s v="unresponsive; lives in primrose"/>
    <m/>
    <m/>
    <m/>
    <n v="0"/>
    <s v="OTHR"/>
    <s v="T&amp;D"/>
    <s v="NEM~NSC"/>
    <s v="1145 Arbor Dr Apt 224"/>
    <s v="Decatur"/>
    <s v="IL"/>
    <s v="62526-9397"/>
    <s v="(217)422-6075"/>
    <m/>
    <s v="cardsajh@aol.com"/>
    <n v="8025"/>
    <n v="1000"/>
    <n v="37671.24"/>
    <n v="25"/>
    <n v="5"/>
    <n v="0"/>
    <n v="2"/>
    <s v="Unassigned"/>
    <m/>
    <n v="9"/>
    <s v="$40K - $50K"/>
    <s v="1 - very likely to give"/>
    <m/>
    <n v="0"/>
    <n v="40000"/>
    <n v="31975"/>
    <n v="3"/>
    <n v="0.06"/>
    <n v="3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9" showAll="0">
      <items count="13">
        <item x="11"/>
        <item x="5"/>
        <item x="10"/>
        <item x="9"/>
        <item x="8"/>
        <item x="6"/>
        <item x="3"/>
        <item x="1"/>
        <item x="4"/>
        <item x="2"/>
        <item x="7"/>
        <item x="0"/>
        <item t="default"/>
      </items>
    </pivotField>
    <pivotField dataField="1" showAll="0"/>
    <pivotField numFmtId="4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posal" fld="9" subtotal="count" baseField="0" baseItem="0"/>
    <dataField name="Sum of proposal2" fld="9" baseField="8" baseItem="1" numFmtId="164"/>
    <dataField name="Sum of result" fld="11" baseField="8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Q199" totalsRowShown="0">
  <autoFilter ref="A1:AQ199"/>
  <tableColumns count="43">
    <tableColumn id="1" name="pidm"/>
    <tableColumn id="13" name="firstname"/>
    <tableColumn id="14" name="lastname"/>
    <tableColumn id="4" name="persontoaddname"/>
    <tableColumn id="60" name="reviewed"/>
    <tableColumn id="5" name="solicitor"/>
    <tableColumn id="6" name="deceased"/>
    <tableColumn id="7" name="solc"/>
    <tableColumn id="8" name="prospectstatus"/>
    <tableColumn id="9" name="likelihood" dataCellStyle="Percent"/>
    <tableColumn id="10" name="proposal" dataCellStyle="Currency"/>
    <tableColumn id="11" name="to ask" dataDxfId="2" dataCellStyle="Currency"/>
    <tableColumn id="12" name="result" dataCellStyle="Currency"/>
    <tableColumn id="58" name="ask by dt to show" dataDxfId="1" dataCellStyle="Currency"/>
    <tableColumn id="59" name="status to show" dataDxfId="0" dataCellStyle="Currency"/>
    <tableColumn id="15" name="area"/>
    <tableColumn id="16" name="priorityaugust2018"/>
    <tableColumn id="17" name="priorityaugust2019"/>
    <tableColumn id="21" name="named"/>
    <tableColumn id="22" name="likelytogive"/>
    <tableColumn id="23" name="namedspace"/>
    <tableColumn id="25" name="primdnrc"/>
    <tableColumn id="26" name="area_of_interest"/>
    <tableColumn id="27" name="excl"/>
    <tableColumn id="35" name="lifeg"/>
    <tableColumn id="36" name="lifepledges"/>
    <tableColumn id="37" name="lifememos"/>
    <tableColumn id="38" name="lifeevents"/>
    <tableColumn id="39" name="lifecontacts"/>
    <tableColumn id="40" name="fy0contacts"/>
    <tableColumn id="41" name="fy1contacts"/>
    <tableColumn id="42" name="prospectstatus2"/>
    <tableColumn id="43" name="solcsec"/>
    <tableColumn id="44" name="affinity"/>
    <tableColumn id="45" name="we14"/>
    <tableColumn id="46" name="we14model"/>
    <tableColumn id="47" name="athletics_ind"/>
    <tableColumn id="48" name="totalc"/>
    <tableColumn id="49" name="final_total_cap"/>
    <tableColumn id="50" name="final_rem_cap"/>
    <tableColumn id="51" name="lkrating"/>
    <tableColumn id="52" name="muprediction"/>
    <tableColumn id="53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I6" sqref="I6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6.42578125" customWidth="1"/>
    <col min="4" max="4" width="13.85546875" customWidth="1"/>
    <col min="5" max="5" width="18.5703125" customWidth="1"/>
    <col min="6" max="6" width="18.28515625" customWidth="1"/>
  </cols>
  <sheetData>
    <row r="3" spans="1:6" x14ac:dyDescent="0.25">
      <c r="A3" s="4" t="s">
        <v>156</v>
      </c>
      <c r="B3" t="s">
        <v>158</v>
      </c>
      <c r="C3" t="s">
        <v>159</v>
      </c>
      <c r="D3" t="s">
        <v>161</v>
      </c>
      <c r="E3" s="14" t="s">
        <v>160</v>
      </c>
      <c r="F3" s="7" t="s">
        <v>162</v>
      </c>
    </row>
    <row r="4" spans="1:6" x14ac:dyDescent="0.25">
      <c r="A4" s="5">
        <v>0</v>
      </c>
      <c r="B4" s="6">
        <v>7</v>
      </c>
      <c r="C4" s="8">
        <v>62500</v>
      </c>
      <c r="D4" s="8"/>
      <c r="E4" s="11">
        <f t="shared" ref="E4:E15" si="0">C4*A4</f>
        <v>0</v>
      </c>
      <c r="F4" s="10">
        <f>E4-D4</f>
        <v>0</v>
      </c>
    </row>
    <row r="5" spans="1:6" x14ac:dyDescent="0.25">
      <c r="A5" s="5">
        <v>0.05</v>
      </c>
      <c r="B5" s="6">
        <v>1</v>
      </c>
      <c r="C5" s="8">
        <v>150000</v>
      </c>
      <c r="D5" s="8"/>
      <c r="E5" s="12">
        <f t="shared" si="0"/>
        <v>7500</v>
      </c>
      <c r="F5" s="10">
        <f t="shared" ref="F5:F15" si="1">E5-D5</f>
        <v>7500</v>
      </c>
    </row>
    <row r="6" spans="1:6" x14ac:dyDescent="0.25">
      <c r="A6" s="5">
        <v>0.1</v>
      </c>
      <c r="B6" s="6">
        <v>11</v>
      </c>
      <c r="C6" s="8">
        <v>173000</v>
      </c>
      <c r="D6" s="8"/>
      <c r="E6" s="12">
        <f t="shared" si="0"/>
        <v>17300</v>
      </c>
      <c r="F6" s="10">
        <f t="shared" si="1"/>
        <v>17300</v>
      </c>
    </row>
    <row r="7" spans="1:6" x14ac:dyDescent="0.25">
      <c r="A7" s="5">
        <v>0.2</v>
      </c>
      <c r="B7" s="6">
        <v>12</v>
      </c>
      <c r="C7" s="8">
        <v>210500</v>
      </c>
      <c r="D7" s="8"/>
      <c r="E7" s="12">
        <f t="shared" si="0"/>
        <v>42100</v>
      </c>
      <c r="F7" s="10">
        <f t="shared" si="1"/>
        <v>42100</v>
      </c>
    </row>
    <row r="8" spans="1:6" x14ac:dyDescent="0.25">
      <c r="A8" s="5">
        <v>0.3</v>
      </c>
      <c r="B8" s="6">
        <v>46</v>
      </c>
      <c r="C8" s="8">
        <v>514500</v>
      </c>
      <c r="D8" s="8">
        <v>10000</v>
      </c>
      <c r="E8" s="12">
        <f t="shared" si="0"/>
        <v>154350</v>
      </c>
      <c r="F8" s="10">
        <f t="shared" si="1"/>
        <v>144350</v>
      </c>
    </row>
    <row r="9" spans="1:6" x14ac:dyDescent="0.25">
      <c r="A9" s="5">
        <v>0.4</v>
      </c>
      <c r="B9" s="6">
        <v>11</v>
      </c>
      <c r="C9" s="8">
        <v>327550</v>
      </c>
      <c r="D9" s="8">
        <v>85050</v>
      </c>
      <c r="E9" s="12">
        <f t="shared" si="0"/>
        <v>131020</v>
      </c>
      <c r="F9" s="10">
        <f t="shared" si="1"/>
        <v>45970</v>
      </c>
    </row>
    <row r="10" spans="1:6" x14ac:dyDescent="0.25">
      <c r="A10" s="5">
        <v>0.5</v>
      </c>
      <c r="B10" s="6">
        <v>15</v>
      </c>
      <c r="C10" s="8">
        <v>773000</v>
      </c>
      <c r="D10" s="8">
        <v>166000</v>
      </c>
      <c r="E10" s="12">
        <f t="shared" si="0"/>
        <v>386500</v>
      </c>
      <c r="F10" s="10">
        <f t="shared" si="1"/>
        <v>220500</v>
      </c>
    </row>
    <row r="11" spans="1:6" x14ac:dyDescent="0.25">
      <c r="A11" s="5">
        <v>0.6</v>
      </c>
      <c r="B11" s="6">
        <v>13</v>
      </c>
      <c r="C11" s="8">
        <v>3621588</v>
      </c>
      <c r="D11" s="8">
        <v>2126588</v>
      </c>
      <c r="E11" s="12">
        <f t="shared" si="0"/>
        <v>2172952.7999999998</v>
      </c>
      <c r="F11" s="10">
        <f t="shared" si="1"/>
        <v>46364.799999999814</v>
      </c>
    </row>
    <row r="12" spans="1:6" x14ac:dyDescent="0.25">
      <c r="A12" s="5">
        <v>0.7</v>
      </c>
      <c r="B12" s="6">
        <v>6</v>
      </c>
      <c r="C12" s="8">
        <v>372000</v>
      </c>
      <c r="D12" s="8">
        <v>37000</v>
      </c>
      <c r="E12" s="12">
        <f t="shared" si="0"/>
        <v>260399.99999999997</v>
      </c>
      <c r="F12" s="10">
        <f t="shared" si="1"/>
        <v>223399.99999999997</v>
      </c>
    </row>
    <row r="13" spans="1:6" x14ac:dyDescent="0.25">
      <c r="A13" s="5">
        <v>0.77</v>
      </c>
      <c r="B13" s="6">
        <v>1</v>
      </c>
      <c r="C13" s="8">
        <v>1910000</v>
      </c>
      <c r="D13" s="8">
        <v>410000</v>
      </c>
      <c r="E13" s="12">
        <f t="shared" si="0"/>
        <v>1470700</v>
      </c>
      <c r="F13" s="10">
        <f t="shared" si="1"/>
        <v>1060700</v>
      </c>
    </row>
    <row r="14" spans="1:6" x14ac:dyDescent="0.25">
      <c r="A14" s="5">
        <v>0.8</v>
      </c>
      <c r="B14" s="6">
        <v>1</v>
      </c>
      <c r="C14" s="8">
        <v>100000</v>
      </c>
      <c r="D14" s="8"/>
      <c r="E14" s="12">
        <f t="shared" si="0"/>
        <v>80000</v>
      </c>
      <c r="F14" s="10">
        <f t="shared" si="1"/>
        <v>80000</v>
      </c>
    </row>
    <row r="15" spans="1:6" x14ac:dyDescent="0.25">
      <c r="A15" s="5">
        <v>1</v>
      </c>
      <c r="B15" s="6">
        <v>16</v>
      </c>
      <c r="C15" s="8">
        <v>9214800</v>
      </c>
      <c r="D15" s="8">
        <v>8968485</v>
      </c>
      <c r="E15" s="12">
        <f t="shared" si="0"/>
        <v>9214800</v>
      </c>
      <c r="F15" s="10">
        <f t="shared" si="1"/>
        <v>246315</v>
      </c>
    </row>
    <row r="16" spans="1:6" x14ac:dyDescent="0.25">
      <c r="A16" s="5" t="s">
        <v>157</v>
      </c>
      <c r="B16" s="6">
        <v>140</v>
      </c>
      <c r="C16" s="8">
        <v>17429438</v>
      </c>
      <c r="D16" s="8">
        <v>11803123</v>
      </c>
      <c r="E16" s="13">
        <f>SUM(E4:E15)</f>
        <v>13937622.800000001</v>
      </c>
      <c r="F16" s="9">
        <f>SUM(F4:F15)</f>
        <v>2134499.7999999998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99"/>
  <sheetViews>
    <sheetView tabSelected="1" workbookViewId="0">
      <selection activeCell="G4" sqref="G4"/>
    </sheetView>
  </sheetViews>
  <sheetFormatPr defaultRowHeight="15" x14ac:dyDescent="0.25"/>
  <cols>
    <col min="4" max="4" width="28.7109375" hidden="1" customWidth="1"/>
    <col min="5" max="5" width="19.85546875" hidden="1" customWidth="1"/>
    <col min="6" max="6" width="9.7109375" customWidth="1"/>
    <col min="7" max="7" width="12.85546875" customWidth="1"/>
    <col min="8" max="8" width="11.5703125" customWidth="1"/>
    <col min="9" max="9" width="9.140625" customWidth="1"/>
    <col min="10" max="10" width="16.140625" customWidth="1"/>
    <col min="11" max="11" width="14.28515625" style="3" bestFit="1" customWidth="1"/>
    <col min="12" max="12" width="14.28515625" style="2" bestFit="1" customWidth="1"/>
    <col min="13" max="13" width="14.28515625" style="16" bestFit="1" customWidth="1"/>
    <col min="14" max="14" width="15" style="2" customWidth="1"/>
    <col min="15" max="15" width="50.85546875" style="19" bestFit="1" customWidth="1"/>
    <col min="16" max="16" width="18.140625" style="2" customWidth="1"/>
    <col min="18" max="18" width="19.5703125" customWidth="1"/>
    <col min="19" max="19" width="9.28515625" customWidth="1"/>
    <col min="20" max="20" width="13.5703125" customWidth="1"/>
    <col min="21" max="21" width="14.28515625" customWidth="1"/>
    <col min="22" max="22" width="11.140625" customWidth="1"/>
    <col min="23" max="23" width="17.85546875" customWidth="1"/>
    <col min="27" max="27" width="13.140625" customWidth="1"/>
    <col min="28" max="28" width="12.7109375" customWidth="1"/>
    <col min="29" max="29" width="12.140625" customWidth="1"/>
    <col min="30" max="30" width="13.42578125" customWidth="1"/>
    <col min="31" max="32" width="13.140625" customWidth="1"/>
    <col min="33" max="33" width="17.140625" customWidth="1"/>
    <col min="34" max="34" width="9.42578125" customWidth="1"/>
    <col min="35" max="35" width="9.5703125" customWidth="1"/>
    <col min="37" max="37" width="13.5703125" customWidth="1"/>
    <col min="38" max="38" width="14.5703125" customWidth="1"/>
    <col min="40" max="40" width="16.28515625" customWidth="1"/>
    <col min="41" max="41" width="15.7109375" customWidth="1"/>
    <col min="42" max="42" width="9.85546875" customWidth="1"/>
    <col min="43" max="43" width="15.14062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179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8" t="s">
        <v>177</v>
      </c>
      <c r="O1" t="s">
        <v>175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</row>
    <row r="2" spans="1:43" x14ac:dyDescent="0.25">
      <c r="B2" t="s">
        <v>224</v>
      </c>
      <c r="C2" t="s">
        <v>225</v>
      </c>
      <c r="E2" t="b">
        <v>1</v>
      </c>
      <c r="F2" t="s">
        <v>71</v>
      </c>
      <c r="J2" s="3">
        <v>0.4</v>
      </c>
      <c r="K2" s="2">
        <v>3000000</v>
      </c>
      <c r="L2" s="16">
        <v>3000000</v>
      </c>
      <c r="M2" s="2"/>
      <c r="N2" s="19">
        <v>43678</v>
      </c>
      <c r="O2" s="2"/>
      <c r="P2"/>
    </row>
    <row r="3" spans="1:43" x14ac:dyDescent="0.25">
      <c r="A3">
        <v>328583</v>
      </c>
      <c r="B3" t="s">
        <v>226</v>
      </c>
      <c r="C3" t="s">
        <v>227</v>
      </c>
      <c r="E3" t="b">
        <v>1</v>
      </c>
      <c r="F3" t="s">
        <v>71</v>
      </c>
      <c r="G3" t="s">
        <v>40</v>
      </c>
      <c r="H3" t="s">
        <v>56</v>
      </c>
      <c r="I3" t="s">
        <v>52</v>
      </c>
      <c r="J3" s="3">
        <v>0.77</v>
      </c>
      <c r="K3" s="2">
        <v>2500000</v>
      </c>
      <c r="L3" s="16">
        <v>2000000</v>
      </c>
      <c r="M3" s="2">
        <v>410000</v>
      </c>
      <c r="N3" s="19">
        <v>43617</v>
      </c>
      <c r="O3" s="2" t="s">
        <v>574</v>
      </c>
      <c r="P3" t="s">
        <v>96</v>
      </c>
      <c r="Q3" t="s">
        <v>58</v>
      </c>
      <c r="S3" t="s">
        <v>97</v>
      </c>
      <c r="U3" t="s">
        <v>58</v>
      </c>
      <c r="V3" t="b">
        <v>1</v>
      </c>
      <c r="W3" t="s">
        <v>44</v>
      </c>
      <c r="X3" t="s">
        <v>79</v>
      </c>
      <c r="Y3">
        <v>785587.28</v>
      </c>
      <c r="Z3">
        <v>750100</v>
      </c>
      <c r="AA3">
        <v>2244689.84</v>
      </c>
      <c r="AB3">
        <v>10</v>
      </c>
      <c r="AC3">
        <v>19</v>
      </c>
      <c r="AD3">
        <v>0</v>
      </c>
      <c r="AE3">
        <v>5</v>
      </c>
      <c r="AF3" t="s">
        <v>45</v>
      </c>
      <c r="AH3">
        <v>13</v>
      </c>
      <c r="AI3" t="s">
        <v>75</v>
      </c>
      <c r="AJ3" t="s">
        <v>47</v>
      </c>
      <c r="AL3">
        <v>410000</v>
      </c>
      <c r="AM3">
        <v>750000</v>
      </c>
      <c r="AN3">
        <v>0</v>
      </c>
      <c r="AO3">
        <v>4</v>
      </c>
      <c r="AP3">
        <v>1.58</v>
      </c>
      <c r="AQ3">
        <v>6.58</v>
      </c>
    </row>
    <row r="4" spans="1:43" x14ac:dyDescent="0.25">
      <c r="A4">
        <v>335143</v>
      </c>
      <c r="B4" t="s">
        <v>228</v>
      </c>
      <c r="C4" t="s">
        <v>229</v>
      </c>
      <c r="E4" t="b">
        <v>1</v>
      </c>
      <c r="F4" t="s">
        <v>71</v>
      </c>
      <c r="G4" t="s">
        <v>40</v>
      </c>
      <c r="H4" t="s">
        <v>108</v>
      </c>
      <c r="I4" t="s">
        <v>52</v>
      </c>
      <c r="J4" s="3">
        <v>0</v>
      </c>
      <c r="K4" s="2">
        <v>3000000</v>
      </c>
      <c r="L4" s="16">
        <v>1000000</v>
      </c>
      <c r="M4" s="2">
        <v>2000000</v>
      </c>
      <c r="N4" s="19">
        <v>43617</v>
      </c>
      <c r="O4" s="2" t="s">
        <v>176</v>
      </c>
      <c r="P4" t="s">
        <v>96</v>
      </c>
      <c r="Q4" t="s">
        <v>58</v>
      </c>
      <c r="S4" t="s">
        <v>109</v>
      </c>
      <c r="T4" t="s">
        <v>73</v>
      </c>
      <c r="U4" t="s">
        <v>58</v>
      </c>
      <c r="V4" t="b">
        <v>1</v>
      </c>
      <c r="W4" t="s">
        <v>44</v>
      </c>
      <c r="X4" t="s">
        <v>79</v>
      </c>
      <c r="Y4">
        <v>69834.17</v>
      </c>
      <c r="Z4">
        <v>0</v>
      </c>
      <c r="AA4">
        <v>338100</v>
      </c>
      <c r="AB4">
        <v>3</v>
      </c>
      <c r="AC4">
        <v>64</v>
      </c>
      <c r="AD4">
        <v>0</v>
      </c>
      <c r="AE4">
        <v>9</v>
      </c>
      <c r="AF4" t="s">
        <v>45</v>
      </c>
      <c r="AG4" t="s">
        <v>108</v>
      </c>
      <c r="AH4">
        <v>8</v>
      </c>
      <c r="AI4" t="s">
        <v>86</v>
      </c>
      <c r="AJ4" t="s">
        <v>47</v>
      </c>
      <c r="AL4">
        <v>0</v>
      </c>
      <c r="AM4">
        <v>1500000</v>
      </c>
      <c r="AN4">
        <v>1430166</v>
      </c>
      <c r="AO4">
        <v>1</v>
      </c>
      <c r="AP4">
        <v>1.1399999999999999</v>
      </c>
      <c r="AQ4">
        <v>5.14</v>
      </c>
    </row>
    <row r="5" spans="1:43" x14ac:dyDescent="0.25">
      <c r="A5">
        <v>349112</v>
      </c>
      <c r="B5" t="s">
        <v>230</v>
      </c>
      <c r="C5" t="s">
        <v>231</v>
      </c>
      <c r="E5" t="b">
        <v>1</v>
      </c>
      <c r="F5" t="s">
        <v>89</v>
      </c>
      <c r="J5" s="3">
        <v>0.4</v>
      </c>
      <c r="K5" s="15">
        <v>500000</v>
      </c>
      <c r="L5" s="17">
        <v>500000</v>
      </c>
      <c r="M5" s="2"/>
      <c r="N5" s="19">
        <v>43770</v>
      </c>
      <c r="O5" s="2"/>
      <c r="P5"/>
    </row>
    <row r="6" spans="1:43" x14ac:dyDescent="0.25">
      <c r="A6">
        <v>353869</v>
      </c>
      <c r="B6" t="s">
        <v>232</v>
      </c>
      <c r="C6" t="s">
        <v>233</v>
      </c>
      <c r="E6" t="b">
        <v>1</v>
      </c>
      <c r="F6" t="s">
        <v>55</v>
      </c>
      <c r="G6" t="s">
        <v>40</v>
      </c>
      <c r="H6" t="s">
        <v>56</v>
      </c>
      <c r="I6" t="s">
        <v>52</v>
      </c>
      <c r="J6" s="3">
        <v>0.5</v>
      </c>
      <c r="K6" s="2">
        <v>400000</v>
      </c>
      <c r="L6" s="16"/>
      <c r="M6" s="2">
        <v>50000</v>
      </c>
      <c r="N6" s="19"/>
      <c r="O6" s="2" t="s">
        <v>183</v>
      </c>
      <c r="P6" t="s">
        <v>96</v>
      </c>
      <c r="Q6" t="s">
        <v>58</v>
      </c>
      <c r="S6" t="s">
        <v>133</v>
      </c>
      <c r="T6" t="s">
        <v>73</v>
      </c>
      <c r="U6" t="s">
        <v>58</v>
      </c>
      <c r="V6" t="s">
        <v>49</v>
      </c>
      <c r="W6" t="s">
        <v>44</v>
      </c>
      <c r="Y6">
        <v>57468</v>
      </c>
      <c r="Z6">
        <v>1500</v>
      </c>
      <c r="AA6">
        <v>1</v>
      </c>
      <c r="AB6">
        <v>62</v>
      </c>
      <c r="AC6">
        <v>16</v>
      </c>
      <c r="AD6">
        <v>0</v>
      </c>
      <c r="AE6">
        <v>1</v>
      </c>
      <c r="AF6" t="s">
        <v>45</v>
      </c>
      <c r="AH6">
        <v>10</v>
      </c>
      <c r="AI6" t="s">
        <v>50</v>
      </c>
      <c r="AJ6" t="s">
        <v>47</v>
      </c>
      <c r="AL6">
        <v>41913</v>
      </c>
      <c r="AM6">
        <v>75000</v>
      </c>
      <c r="AN6">
        <v>17532</v>
      </c>
      <c r="AO6">
        <v>3</v>
      </c>
      <c r="AP6">
        <v>0.74</v>
      </c>
      <c r="AQ6">
        <v>3.74</v>
      </c>
    </row>
    <row r="7" spans="1:43" x14ac:dyDescent="0.25">
      <c r="A7">
        <v>857230</v>
      </c>
      <c r="B7" t="s">
        <v>234</v>
      </c>
      <c r="C7" t="s">
        <v>235</v>
      </c>
      <c r="E7" t="b">
        <v>1</v>
      </c>
      <c r="F7" t="s">
        <v>164</v>
      </c>
      <c r="J7" s="3">
        <v>0.4</v>
      </c>
      <c r="K7" s="15">
        <v>200000</v>
      </c>
      <c r="L7" s="17">
        <v>50000</v>
      </c>
      <c r="M7" s="2">
        <v>50000</v>
      </c>
      <c r="N7" s="19">
        <v>43586</v>
      </c>
      <c r="O7" s="2"/>
      <c r="P7"/>
    </row>
    <row r="8" spans="1:43" x14ac:dyDescent="0.25">
      <c r="A8">
        <v>335058</v>
      </c>
      <c r="B8" t="s">
        <v>236</v>
      </c>
      <c r="C8" t="s">
        <v>237</v>
      </c>
      <c r="E8" t="b">
        <v>1</v>
      </c>
      <c r="F8" t="s">
        <v>171</v>
      </c>
      <c r="J8" s="3">
        <v>1</v>
      </c>
      <c r="K8" s="2">
        <v>400000</v>
      </c>
      <c r="L8" s="16">
        <v>200000</v>
      </c>
      <c r="M8" s="2">
        <v>200000</v>
      </c>
      <c r="N8" s="19">
        <v>43586</v>
      </c>
      <c r="O8" s="2" t="s">
        <v>178</v>
      </c>
      <c r="P8"/>
    </row>
    <row r="9" spans="1:43" x14ac:dyDescent="0.25">
      <c r="A9">
        <v>337625</v>
      </c>
      <c r="B9" t="s">
        <v>238</v>
      </c>
      <c r="C9" t="s">
        <v>239</v>
      </c>
      <c r="E9" t="b">
        <v>1</v>
      </c>
      <c r="G9" t="s">
        <v>40</v>
      </c>
      <c r="H9" t="s">
        <v>108</v>
      </c>
      <c r="I9" t="s">
        <v>42</v>
      </c>
      <c r="J9" s="3">
        <v>0.05</v>
      </c>
      <c r="K9" s="2">
        <v>150000</v>
      </c>
      <c r="L9" s="16">
        <v>150000</v>
      </c>
      <c r="M9" s="2"/>
      <c r="N9" s="19"/>
      <c r="O9" s="2" t="s">
        <v>182</v>
      </c>
      <c r="P9"/>
      <c r="T9" t="b">
        <v>0</v>
      </c>
      <c r="V9" t="s">
        <v>43</v>
      </c>
      <c r="W9" t="s">
        <v>44</v>
      </c>
      <c r="X9" t="s">
        <v>62</v>
      </c>
      <c r="Y9">
        <v>5185</v>
      </c>
      <c r="Z9">
        <v>2435</v>
      </c>
      <c r="AA9">
        <v>0</v>
      </c>
      <c r="AB9">
        <v>0</v>
      </c>
      <c r="AC9">
        <v>12</v>
      </c>
      <c r="AD9">
        <v>0</v>
      </c>
      <c r="AE9">
        <v>0</v>
      </c>
      <c r="AF9" t="s">
        <v>42</v>
      </c>
      <c r="AH9">
        <v>8</v>
      </c>
      <c r="AI9" t="s">
        <v>117</v>
      </c>
      <c r="AJ9" t="s">
        <v>47</v>
      </c>
      <c r="AL9">
        <v>0</v>
      </c>
      <c r="AM9" s="1">
        <v>1000000</v>
      </c>
      <c r="AN9">
        <v>994615</v>
      </c>
      <c r="AO9">
        <v>2</v>
      </c>
      <c r="AP9">
        <v>3.5999999999999997E-2</v>
      </c>
      <c r="AQ9">
        <v>3.036</v>
      </c>
    </row>
    <row r="10" spans="1:43" x14ac:dyDescent="0.25">
      <c r="A10">
        <v>282729</v>
      </c>
      <c r="B10" t="s">
        <v>240</v>
      </c>
      <c r="C10" t="s">
        <v>241</v>
      </c>
      <c r="E10" t="b">
        <v>1</v>
      </c>
      <c r="F10" t="s">
        <v>55</v>
      </c>
      <c r="G10" t="s">
        <v>40</v>
      </c>
      <c r="H10" t="s">
        <v>56</v>
      </c>
      <c r="I10" t="s">
        <v>65</v>
      </c>
      <c r="J10" s="3">
        <v>0.7</v>
      </c>
      <c r="K10" s="2">
        <v>5000</v>
      </c>
      <c r="L10" s="16">
        <v>5000</v>
      </c>
      <c r="M10" s="2"/>
      <c r="N10" s="19">
        <v>43586</v>
      </c>
      <c r="O10" s="2" t="s">
        <v>216</v>
      </c>
      <c r="P10"/>
      <c r="Q10" t="s">
        <v>58</v>
      </c>
      <c r="V10" t="s">
        <v>43</v>
      </c>
      <c r="X10" t="s">
        <v>90</v>
      </c>
    </row>
    <row r="11" spans="1:43" x14ac:dyDescent="0.25">
      <c r="A11">
        <v>219186</v>
      </c>
      <c r="B11" t="s">
        <v>242</v>
      </c>
      <c r="C11" t="s">
        <v>243</v>
      </c>
      <c r="E11" t="b">
        <v>1</v>
      </c>
      <c r="F11" t="s">
        <v>173</v>
      </c>
      <c r="G11" t="s">
        <v>40</v>
      </c>
      <c r="H11" t="s">
        <v>56</v>
      </c>
      <c r="I11" t="s">
        <v>52</v>
      </c>
      <c r="J11" s="3">
        <v>0.6</v>
      </c>
      <c r="K11" s="2">
        <v>50000</v>
      </c>
      <c r="L11" s="16"/>
      <c r="M11" s="15">
        <v>50000</v>
      </c>
      <c r="N11" s="19">
        <v>43586</v>
      </c>
      <c r="O11" s="2" t="s">
        <v>575</v>
      </c>
      <c r="P11" t="s">
        <v>96</v>
      </c>
      <c r="Q11" t="s">
        <v>58</v>
      </c>
      <c r="T11" t="s">
        <v>73</v>
      </c>
      <c r="V11" t="s">
        <v>43</v>
      </c>
      <c r="W11" t="s">
        <v>44</v>
      </c>
      <c r="X11" t="s">
        <v>62</v>
      </c>
      <c r="Y11">
        <v>460</v>
      </c>
      <c r="Z11">
        <v>50</v>
      </c>
      <c r="AA11">
        <v>0</v>
      </c>
      <c r="AB11">
        <v>2</v>
      </c>
      <c r="AC11">
        <v>4</v>
      </c>
      <c r="AD11">
        <v>0</v>
      </c>
      <c r="AE11">
        <v>1</v>
      </c>
      <c r="AF11" t="s">
        <v>45</v>
      </c>
      <c r="AH11">
        <v>7</v>
      </c>
      <c r="AI11" t="s">
        <v>86</v>
      </c>
      <c r="AJ11" t="s">
        <v>47</v>
      </c>
      <c r="AL11">
        <v>100</v>
      </c>
      <c r="AM11" s="1">
        <v>200000</v>
      </c>
      <c r="AN11">
        <v>199540</v>
      </c>
      <c r="AO11">
        <v>1</v>
      </c>
      <c r="AP11">
        <v>3.5999999999999997E-2</v>
      </c>
      <c r="AQ11">
        <v>3.036</v>
      </c>
    </row>
    <row r="12" spans="1:43" x14ac:dyDescent="0.25">
      <c r="A12">
        <v>608839</v>
      </c>
      <c r="B12" t="s">
        <v>228</v>
      </c>
      <c r="C12" t="s">
        <v>244</v>
      </c>
      <c r="E12" t="b">
        <v>1</v>
      </c>
      <c r="F12" t="s">
        <v>71</v>
      </c>
      <c r="G12" t="s">
        <v>40</v>
      </c>
      <c r="J12" s="3">
        <v>0.3</v>
      </c>
      <c r="K12" s="2">
        <v>10000</v>
      </c>
      <c r="L12" s="16">
        <v>10000</v>
      </c>
      <c r="M12" s="2">
        <v>5000</v>
      </c>
      <c r="N12" s="19">
        <v>43709</v>
      </c>
      <c r="O12" s="2" t="s">
        <v>222</v>
      </c>
      <c r="P12"/>
    </row>
    <row r="13" spans="1:43" x14ac:dyDescent="0.25">
      <c r="A13">
        <v>92696</v>
      </c>
      <c r="B13" t="s">
        <v>245</v>
      </c>
      <c r="C13" t="s">
        <v>246</v>
      </c>
      <c r="E13" t="b">
        <v>1</v>
      </c>
      <c r="F13" t="s">
        <v>173</v>
      </c>
      <c r="G13" t="s">
        <v>40</v>
      </c>
      <c r="I13" t="s">
        <v>69</v>
      </c>
      <c r="J13" s="3">
        <v>0.5</v>
      </c>
      <c r="K13" s="2">
        <v>100000</v>
      </c>
      <c r="L13" s="16">
        <v>100000</v>
      </c>
      <c r="M13" s="2"/>
      <c r="N13" s="19">
        <v>43727</v>
      </c>
      <c r="O13" s="2" t="s">
        <v>180</v>
      </c>
      <c r="P13"/>
      <c r="Q13" t="s">
        <v>58</v>
      </c>
      <c r="T13" t="s">
        <v>73</v>
      </c>
      <c r="V13" t="s">
        <v>43</v>
      </c>
      <c r="X13" t="s">
        <v>62</v>
      </c>
      <c r="AL13">
        <v>5000</v>
      </c>
    </row>
    <row r="14" spans="1:43" x14ac:dyDescent="0.25">
      <c r="A14">
        <v>351569</v>
      </c>
      <c r="B14" t="s">
        <v>247</v>
      </c>
      <c r="C14" t="s">
        <v>248</v>
      </c>
      <c r="E14" t="b">
        <v>1</v>
      </c>
      <c r="F14" t="s">
        <v>173</v>
      </c>
      <c r="G14" t="s">
        <v>40</v>
      </c>
      <c r="H14" t="s">
        <v>72</v>
      </c>
      <c r="I14" t="s">
        <v>52</v>
      </c>
      <c r="J14" s="3">
        <v>0.6</v>
      </c>
      <c r="K14" s="2">
        <v>100000</v>
      </c>
      <c r="L14" s="17">
        <v>25000</v>
      </c>
      <c r="M14" s="2">
        <v>75000</v>
      </c>
      <c r="N14" s="19">
        <v>43770</v>
      </c>
      <c r="O14" s="2"/>
      <c r="P14"/>
      <c r="V14" t="s">
        <v>76</v>
      </c>
      <c r="W14" t="s">
        <v>44</v>
      </c>
      <c r="X14" t="s">
        <v>79</v>
      </c>
      <c r="Y14">
        <v>93227.4</v>
      </c>
      <c r="Z14">
        <v>50000</v>
      </c>
      <c r="AA14">
        <v>330385.39</v>
      </c>
      <c r="AB14">
        <v>77</v>
      </c>
      <c r="AC14">
        <v>65</v>
      </c>
      <c r="AD14">
        <v>2</v>
      </c>
      <c r="AE14">
        <v>4</v>
      </c>
      <c r="AF14" t="s">
        <v>52</v>
      </c>
      <c r="AH14">
        <v>12</v>
      </c>
      <c r="AI14" t="s">
        <v>75</v>
      </c>
      <c r="AJ14" t="s">
        <v>47</v>
      </c>
      <c r="AL14">
        <v>0</v>
      </c>
      <c r="AM14" s="1">
        <v>3000000</v>
      </c>
      <c r="AN14">
        <v>2906773</v>
      </c>
      <c r="AO14">
        <v>4</v>
      </c>
      <c r="AP14">
        <v>1.3680090439999999</v>
      </c>
      <c r="AQ14">
        <v>6.3680090439999999</v>
      </c>
    </row>
    <row r="15" spans="1:43" x14ac:dyDescent="0.25">
      <c r="A15">
        <v>332090</v>
      </c>
      <c r="B15" t="s">
        <v>249</v>
      </c>
      <c r="C15" t="s">
        <v>250</v>
      </c>
      <c r="E15" t="b">
        <v>1</v>
      </c>
      <c r="F15" t="s">
        <v>71</v>
      </c>
      <c r="J15" s="3">
        <v>0.3</v>
      </c>
      <c r="K15" s="16">
        <v>50000</v>
      </c>
      <c r="L15" s="16">
        <v>50000</v>
      </c>
      <c r="M15" s="2"/>
      <c r="N15" s="19">
        <v>43709</v>
      </c>
      <c r="O15" s="2"/>
      <c r="P15"/>
      <c r="AM15" s="1"/>
    </row>
    <row r="16" spans="1:43" x14ac:dyDescent="0.25">
      <c r="A16">
        <v>772619</v>
      </c>
      <c r="B16" t="s">
        <v>251</v>
      </c>
      <c r="C16" t="s">
        <v>252</v>
      </c>
      <c r="E16" t="b">
        <v>1</v>
      </c>
      <c r="F16" t="s">
        <v>122</v>
      </c>
      <c r="J16" s="3">
        <v>0.5</v>
      </c>
      <c r="K16" s="2">
        <v>100000</v>
      </c>
      <c r="L16" s="16">
        <v>100000</v>
      </c>
      <c r="M16" s="2"/>
      <c r="N16" s="19">
        <v>43647</v>
      </c>
      <c r="O16" s="2" t="s">
        <v>181</v>
      </c>
      <c r="P16"/>
    </row>
    <row r="17" spans="1:43" x14ac:dyDescent="0.25">
      <c r="A17">
        <v>725877</v>
      </c>
      <c r="B17" t="s">
        <v>253</v>
      </c>
      <c r="C17" t="s">
        <v>254</v>
      </c>
      <c r="D17" t="s">
        <v>55</v>
      </c>
      <c r="E17" t="b">
        <v>1</v>
      </c>
      <c r="F17" t="s">
        <v>122</v>
      </c>
      <c r="H17" t="s">
        <v>108</v>
      </c>
      <c r="I17" t="s">
        <v>52</v>
      </c>
      <c r="J17" s="3">
        <v>1</v>
      </c>
      <c r="K17" s="2">
        <v>477000</v>
      </c>
      <c r="L17" s="16">
        <v>50000</v>
      </c>
      <c r="M17" s="2">
        <v>384685</v>
      </c>
      <c r="N17" s="19">
        <v>43647</v>
      </c>
      <c r="O17" s="2" t="s">
        <v>184</v>
      </c>
      <c r="P17" t="s">
        <v>96</v>
      </c>
      <c r="S17" t="s">
        <v>150</v>
      </c>
      <c r="U17" t="s">
        <v>58</v>
      </c>
      <c r="V17" t="s">
        <v>151</v>
      </c>
      <c r="AL17">
        <v>377685</v>
      </c>
    </row>
    <row r="18" spans="1:43" x14ac:dyDescent="0.25">
      <c r="A18">
        <v>185191</v>
      </c>
      <c r="B18" t="s">
        <v>255</v>
      </c>
      <c r="C18" t="s">
        <v>256</v>
      </c>
      <c r="E18" t="b">
        <v>1</v>
      </c>
      <c r="F18" t="s">
        <v>71</v>
      </c>
      <c r="G18" t="s">
        <v>40</v>
      </c>
      <c r="H18" t="s">
        <v>72</v>
      </c>
      <c r="I18" t="s">
        <v>52</v>
      </c>
      <c r="J18" s="3">
        <v>0.6</v>
      </c>
      <c r="K18" s="2">
        <v>50000</v>
      </c>
      <c r="L18" s="16">
        <v>50000</v>
      </c>
      <c r="M18" s="2"/>
      <c r="N18" s="19">
        <v>43647</v>
      </c>
      <c r="O18" s="2"/>
      <c r="P18"/>
      <c r="Q18" t="s">
        <v>58</v>
      </c>
      <c r="T18" t="s">
        <v>73</v>
      </c>
      <c r="V18" t="s">
        <v>43</v>
      </c>
      <c r="W18" t="s">
        <v>44</v>
      </c>
      <c r="X18" t="s">
        <v>74</v>
      </c>
      <c r="Y18">
        <v>9225</v>
      </c>
      <c r="Z18">
        <v>5450</v>
      </c>
      <c r="AA18">
        <v>0</v>
      </c>
      <c r="AB18">
        <v>0</v>
      </c>
      <c r="AC18">
        <v>26</v>
      </c>
      <c r="AD18">
        <v>0</v>
      </c>
      <c r="AE18">
        <v>2</v>
      </c>
      <c r="AF18" t="s">
        <v>45</v>
      </c>
      <c r="AH18">
        <v>11</v>
      </c>
      <c r="AI18" t="s">
        <v>50</v>
      </c>
      <c r="AJ18" t="s">
        <v>47</v>
      </c>
      <c r="AL18">
        <v>0</v>
      </c>
      <c r="AM18" s="1">
        <v>100000</v>
      </c>
      <c r="AN18">
        <v>90525</v>
      </c>
      <c r="AO18">
        <v>2</v>
      </c>
      <c r="AP18">
        <v>0.209933333</v>
      </c>
      <c r="AQ18">
        <v>3.2099333329999999</v>
      </c>
    </row>
    <row r="19" spans="1:43" x14ac:dyDescent="0.25">
      <c r="B19" t="s">
        <v>257</v>
      </c>
      <c r="C19" t="s">
        <v>258</v>
      </c>
      <c r="E19" t="b">
        <v>1</v>
      </c>
      <c r="F19" t="s">
        <v>122</v>
      </c>
      <c r="J19" s="3">
        <v>0.4</v>
      </c>
      <c r="K19" s="15">
        <v>50000</v>
      </c>
      <c r="L19" s="17">
        <v>50000</v>
      </c>
      <c r="M19" s="2"/>
      <c r="N19" s="19">
        <v>43739</v>
      </c>
      <c r="O19" s="2"/>
      <c r="P19"/>
    </row>
    <row r="20" spans="1:43" x14ac:dyDescent="0.25">
      <c r="A20">
        <v>323889</v>
      </c>
      <c r="B20" t="s">
        <v>259</v>
      </c>
      <c r="C20" t="s">
        <v>260</v>
      </c>
      <c r="E20" t="b">
        <v>1</v>
      </c>
      <c r="F20" t="s">
        <v>165</v>
      </c>
      <c r="G20" t="s">
        <v>40</v>
      </c>
      <c r="H20" t="s">
        <v>166</v>
      </c>
      <c r="I20" t="s">
        <v>52</v>
      </c>
      <c r="J20" s="3">
        <v>0.3</v>
      </c>
      <c r="K20" s="15">
        <v>50000</v>
      </c>
      <c r="L20" s="17">
        <v>50000</v>
      </c>
      <c r="M20" s="2"/>
      <c r="N20" s="19">
        <v>43666</v>
      </c>
      <c r="O20" s="2" t="s">
        <v>185</v>
      </c>
      <c r="P20"/>
      <c r="V20" t="b">
        <v>1</v>
      </c>
      <c r="W20" t="s">
        <v>44</v>
      </c>
      <c r="X20" t="s">
        <v>79</v>
      </c>
      <c r="Y20">
        <v>185324.98</v>
      </c>
      <c r="Z20">
        <v>156000</v>
      </c>
      <c r="AA20">
        <v>51500</v>
      </c>
      <c r="AB20">
        <v>36</v>
      </c>
      <c r="AC20">
        <v>26</v>
      </c>
      <c r="AD20">
        <v>1</v>
      </c>
      <c r="AE20">
        <v>4</v>
      </c>
      <c r="AF20" t="s">
        <v>45</v>
      </c>
      <c r="AH20">
        <v>11</v>
      </c>
      <c r="AI20" t="s">
        <v>86</v>
      </c>
      <c r="AJ20" t="s">
        <v>47</v>
      </c>
      <c r="AK20" t="s">
        <v>87</v>
      </c>
      <c r="AL20">
        <v>0</v>
      </c>
      <c r="AM20" s="1">
        <v>300000</v>
      </c>
      <c r="AN20">
        <v>114475</v>
      </c>
      <c r="AO20">
        <v>3</v>
      </c>
      <c r="AP20">
        <v>0.84199999999999997</v>
      </c>
      <c r="AQ20">
        <v>5.8419999999999996</v>
      </c>
    </row>
    <row r="21" spans="1:43" x14ac:dyDescent="0.25">
      <c r="A21">
        <v>331131</v>
      </c>
      <c r="B21" t="s">
        <v>261</v>
      </c>
      <c r="C21" t="s">
        <v>262</v>
      </c>
      <c r="E21" t="b">
        <v>1</v>
      </c>
      <c r="F21" t="s">
        <v>55</v>
      </c>
      <c r="G21" t="s">
        <v>40</v>
      </c>
      <c r="H21" t="s">
        <v>56</v>
      </c>
      <c r="I21" t="s">
        <v>48</v>
      </c>
      <c r="J21" s="3">
        <v>0.4</v>
      </c>
      <c r="K21" s="2">
        <v>135050</v>
      </c>
      <c r="L21" s="16"/>
      <c r="M21" s="2">
        <v>85050</v>
      </c>
      <c r="N21" s="19">
        <v>43709</v>
      </c>
      <c r="O21" s="2" t="s">
        <v>220</v>
      </c>
      <c r="P21" t="s">
        <v>96</v>
      </c>
      <c r="Q21" t="s">
        <v>58</v>
      </c>
      <c r="S21" t="s">
        <v>99</v>
      </c>
      <c r="U21" t="s">
        <v>58</v>
      </c>
      <c r="V21" t="s">
        <v>43</v>
      </c>
      <c r="W21" t="s">
        <v>44</v>
      </c>
      <c r="X21" t="s">
        <v>54</v>
      </c>
      <c r="Y21">
        <v>116811.45</v>
      </c>
      <c r="Z21">
        <v>85515</v>
      </c>
      <c r="AA21">
        <v>348098.5</v>
      </c>
      <c r="AB21">
        <v>47</v>
      </c>
      <c r="AC21">
        <v>24</v>
      </c>
      <c r="AD21">
        <v>0</v>
      </c>
      <c r="AE21">
        <v>3</v>
      </c>
      <c r="AF21" t="s">
        <v>52</v>
      </c>
      <c r="AH21">
        <v>10</v>
      </c>
      <c r="AI21" t="s">
        <v>50</v>
      </c>
      <c r="AJ21" t="s">
        <v>47</v>
      </c>
      <c r="AK21" t="s">
        <v>100</v>
      </c>
      <c r="AL21">
        <v>85050</v>
      </c>
      <c r="AM21">
        <v>1500000</v>
      </c>
      <c r="AN21">
        <v>1383454</v>
      </c>
      <c r="AO21" t="s">
        <v>51</v>
      </c>
      <c r="AP21">
        <v>0.41399999999999998</v>
      </c>
      <c r="AQ21">
        <v>3.4140000000000001</v>
      </c>
    </row>
    <row r="22" spans="1:43" x14ac:dyDescent="0.25">
      <c r="A22">
        <v>330742</v>
      </c>
      <c r="B22" t="s">
        <v>263</v>
      </c>
      <c r="C22" t="s">
        <v>264</v>
      </c>
      <c r="E22" t="b">
        <v>1</v>
      </c>
      <c r="F22" t="s">
        <v>55</v>
      </c>
      <c r="G22" t="s">
        <v>40</v>
      </c>
      <c r="H22" t="s">
        <v>56</v>
      </c>
      <c r="I22" t="s">
        <v>67</v>
      </c>
      <c r="J22" s="3">
        <v>0.3</v>
      </c>
      <c r="K22" s="2">
        <v>85000</v>
      </c>
      <c r="L22" s="16">
        <v>85000</v>
      </c>
      <c r="M22" s="2"/>
      <c r="N22" s="19">
        <v>43770</v>
      </c>
      <c r="O22" s="2" t="s">
        <v>223</v>
      </c>
      <c r="P22" t="s">
        <v>96</v>
      </c>
      <c r="V22" t="s">
        <v>43</v>
      </c>
      <c r="AL22">
        <v>100</v>
      </c>
    </row>
    <row r="23" spans="1:43" x14ac:dyDescent="0.25">
      <c r="A23">
        <v>623</v>
      </c>
      <c r="B23" t="s">
        <v>265</v>
      </c>
      <c r="C23" t="s">
        <v>266</v>
      </c>
      <c r="E23" t="b">
        <v>1</v>
      </c>
      <c r="F23" t="s">
        <v>55</v>
      </c>
      <c r="G23" t="s">
        <v>40</v>
      </c>
      <c r="H23" t="s">
        <v>56</v>
      </c>
      <c r="I23" t="s">
        <v>48</v>
      </c>
      <c r="J23" s="3">
        <v>0.3</v>
      </c>
      <c r="K23" s="2">
        <v>50000</v>
      </c>
      <c r="L23" s="16">
        <v>50000</v>
      </c>
      <c r="M23" s="2"/>
      <c r="N23" s="19">
        <v>43739</v>
      </c>
      <c r="O23" s="2"/>
      <c r="P23"/>
      <c r="V23" t="s">
        <v>53</v>
      </c>
      <c r="X23" t="s">
        <v>54</v>
      </c>
      <c r="Y23">
        <v>61596.63</v>
      </c>
      <c r="Z23">
        <v>1030260</v>
      </c>
      <c r="AA23">
        <v>54606.38</v>
      </c>
      <c r="AB23">
        <v>5</v>
      </c>
      <c r="AC23">
        <v>105</v>
      </c>
      <c r="AD23">
        <v>4</v>
      </c>
      <c r="AE23">
        <v>2</v>
      </c>
      <c r="AH23">
        <v>12</v>
      </c>
      <c r="AI23">
        <v>15</v>
      </c>
      <c r="AJ23">
        <v>1</v>
      </c>
      <c r="AK23" t="s">
        <v>104</v>
      </c>
      <c r="AL23" t="s">
        <v>104</v>
      </c>
    </row>
    <row r="24" spans="1:43" x14ac:dyDescent="0.25">
      <c r="A24">
        <v>337375</v>
      </c>
      <c r="B24" t="s">
        <v>267</v>
      </c>
      <c r="C24" t="s">
        <v>268</v>
      </c>
      <c r="E24" t="b">
        <v>1</v>
      </c>
      <c r="G24" t="s">
        <v>40</v>
      </c>
      <c r="H24" t="s">
        <v>41</v>
      </c>
      <c r="I24" t="s">
        <v>48</v>
      </c>
      <c r="J24" s="3">
        <v>0.6</v>
      </c>
      <c r="K24" s="2">
        <v>60000</v>
      </c>
      <c r="L24" s="16">
        <v>50000</v>
      </c>
      <c r="M24" s="2">
        <v>10000</v>
      </c>
      <c r="N24" s="19">
        <v>43709</v>
      </c>
      <c r="O24" s="2"/>
      <c r="P24" t="s">
        <v>96</v>
      </c>
      <c r="S24" t="s">
        <v>103</v>
      </c>
      <c r="U24" t="s">
        <v>58</v>
      </c>
      <c r="V24" t="s">
        <v>43</v>
      </c>
      <c r="X24" t="s">
        <v>118</v>
      </c>
      <c r="AL24">
        <v>10000</v>
      </c>
    </row>
    <row r="25" spans="1:43" x14ac:dyDescent="0.25">
      <c r="A25">
        <v>65608</v>
      </c>
      <c r="B25" t="s">
        <v>269</v>
      </c>
      <c r="C25" t="s">
        <v>270</v>
      </c>
      <c r="E25" t="b">
        <v>1</v>
      </c>
      <c r="F25" t="s">
        <v>55</v>
      </c>
      <c r="G25" t="s">
        <v>40</v>
      </c>
      <c r="H25" t="s">
        <v>56</v>
      </c>
      <c r="I25" t="s">
        <v>52</v>
      </c>
      <c r="J25" s="3">
        <v>0.3</v>
      </c>
      <c r="K25" s="2">
        <v>50000</v>
      </c>
      <c r="L25" s="16">
        <v>50000</v>
      </c>
      <c r="M25" s="2"/>
      <c r="N25" s="19"/>
      <c r="O25" s="2"/>
      <c r="P25"/>
      <c r="V25" t="s">
        <v>76</v>
      </c>
      <c r="X25" t="s">
        <v>120</v>
      </c>
      <c r="AL25">
        <v>500</v>
      </c>
    </row>
    <row r="26" spans="1:43" x14ac:dyDescent="0.25">
      <c r="A26">
        <v>339725</v>
      </c>
      <c r="B26" t="s">
        <v>271</v>
      </c>
      <c r="C26" t="s">
        <v>272</v>
      </c>
      <c r="E26" t="b">
        <v>1</v>
      </c>
      <c r="F26" t="s">
        <v>163</v>
      </c>
      <c r="G26" t="s">
        <v>40</v>
      </c>
      <c r="H26" t="s">
        <v>72</v>
      </c>
      <c r="I26" t="s">
        <v>48</v>
      </c>
      <c r="J26" s="3">
        <v>0.1</v>
      </c>
      <c r="K26" s="2">
        <v>50000</v>
      </c>
      <c r="L26" s="16">
        <v>50000</v>
      </c>
      <c r="M26" s="2"/>
      <c r="N26" s="19"/>
      <c r="O26" s="2"/>
      <c r="P26"/>
      <c r="V26" t="b">
        <v>1</v>
      </c>
      <c r="W26" t="s">
        <v>44</v>
      </c>
      <c r="X26" t="s">
        <v>79</v>
      </c>
      <c r="Y26">
        <v>421202.38</v>
      </c>
      <c r="Z26">
        <v>247200</v>
      </c>
      <c r="AA26">
        <v>79000</v>
      </c>
      <c r="AB26">
        <v>21</v>
      </c>
      <c r="AC26">
        <v>56</v>
      </c>
      <c r="AD26">
        <v>0</v>
      </c>
      <c r="AE26">
        <v>1</v>
      </c>
      <c r="AF26" t="s">
        <v>45</v>
      </c>
      <c r="AH26">
        <v>12</v>
      </c>
      <c r="AI26" t="s">
        <v>60</v>
      </c>
      <c r="AJ26" t="s">
        <v>47</v>
      </c>
      <c r="AK26" t="s">
        <v>111</v>
      </c>
      <c r="AL26">
        <v>0</v>
      </c>
      <c r="AM26" s="1">
        <v>3000000</v>
      </c>
      <c r="AN26">
        <v>2587798</v>
      </c>
      <c r="AO26">
        <v>3</v>
      </c>
      <c r="AP26">
        <v>0.83</v>
      </c>
      <c r="AQ26">
        <v>5.83</v>
      </c>
    </row>
    <row r="27" spans="1:43" x14ac:dyDescent="0.25">
      <c r="A27">
        <v>1766</v>
      </c>
      <c r="B27" t="s">
        <v>273</v>
      </c>
      <c r="C27" t="s">
        <v>274</v>
      </c>
      <c r="E27" t="b">
        <v>1</v>
      </c>
      <c r="F27" t="s">
        <v>55</v>
      </c>
      <c r="G27" t="s">
        <v>40</v>
      </c>
      <c r="H27" t="s">
        <v>56</v>
      </c>
      <c r="I27" t="s">
        <v>48</v>
      </c>
      <c r="J27" s="3">
        <v>0.6</v>
      </c>
      <c r="K27" s="2">
        <v>50000</v>
      </c>
      <c r="L27" s="16"/>
      <c r="M27" s="15">
        <v>10000</v>
      </c>
      <c r="N27" s="19">
        <v>43586</v>
      </c>
      <c r="O27" s="2" t="s">
        <v>576</v>
      </c>
      <c r="P27"/>
      <c r="V27" t="s">
        <v>43</v>
      </c>
      <c r="W27" t="s">
        <v>44</v>
      </c>
      <c r="X27" t="s">
        <v>59</v>
      </c>
      <c r="Y27">
        <v>26479.96</v>
      </c>
      <c r="Z27">
        <v>7000</v>
      </c>
      <c r="AA27">
        <v>13500</v>
      </c>
      <c r="AB27">
        <v>15</v>
      </c>
      <c r="AC27">
        <v>41</v>
      </c>
      <c r="AD27">
        <v>1</v>
      </c>
      <c r="AE27">
        <v>4</v>
      </c>
      <c r="AF27" t="s">
        <v>45</v>
      </c>
      <c r="AH27">
        <v>12</v>
      </c>
      <c r="AI27" t="s">
        <v>63</v>
      </c>
      <c r="AJ27" t="s">
        <v>47</v>
      </c>
      <c r="AL27">
        <v>0</v>
      </c>
      <c r="AM27">
        <v>75000</v>
      </c>
      <c r="AN27">
        <v>48670</v>
      </c>
      <c r="AO27">
        <v>3</v>
      </c>
      <c r="AP27">
        <v>0.184</v>
      </c>
      <c r="AQ27">
        <v>4.1840000000000002</v>
      </c>
    </row>
    <row r="28" spans="1:43" x14ac:dyDescent="0.25">
      <c r="A28">
        <v>340270</v>
      </c>
      <c r="B28" t="s">
        <v>275</v>
      </c>
      <c r="C28" t="s">
        <v>276</v>
      </c>
      <c r="E28" t="b">
        <v>1</v>
      </c>
      <c r="G28" t="s">
        <v>40</v>
      </c>
      <c r="I28" t="s">
        <v>52</v>
      </c>
      <c r="J28" s="3">
        <v>0.2</v>
      </c>
      <c r="K28" s="2">
        <v>50000</v>
      </c>
      <c r="L28" s="16">
        <v>50000</v>
      </c>
      <c r="M28" s="2"/>
      <c r="N28" s="19" t="s">
        <v>186</v>
      </c>
      <c r="O28" s="2"/>
      <c r="P28"/>
      <c r="V28" t="s">
        <v>43</v>
      </c>
      <c r="W28" t="s">
        <v>44</v>
      </c>
      <c r="X28" t="s">
        <v>62</v>
      </c>
      <c r="Y28">
        <v>0</v>
      </c>
      <c r="Z28">
        <v>0</v>
      </c>
      <c r="AA28">
        <v>0</v>
      </c>
      <c r="AB28">
        <v>5</v>
      </c>
      <c r="AC28">
        <v>26</v>
      </c>
      <c r="AD28">
        <v>0</v>
      </c>
      <c r="AE28">
        <v>0</v>
      </c>
      <c r="AF28" t="s">
        <v>52</v>
      </c>
      <c r="AH28">
        <v>7</v>
      </c>
      <c r="AI28" t="s">
        <v>60</v>
      </c>
      <c r="AJ28" t="s">
        <v>47</v>
      </c>
      <c r="AL28">
        <v>0</v>
      </c>
      <c r="AM28" s="1">
        <v>500000</v>
      </c>
      <c r="AO28" t="s">
        <v>51</v>
      </c>
      <c r="AP28">
        <v>6.0000000000000001E-3</v>
      </c>
      <c r="AQ28">
        <v>3.0059999999999998</v>
      </c>
    </row>
    <row r="29" spans="1:43" x14ac:dyDescent="0.25">
      <c r="A29">
        <v>343414</v>
      </c>
      <c r="B29" t="s">
        <v>93</v>
      </c>
      <c r="C29" t="s">
        <v>277</v>
      </c>
      <c r="E29" t="b">
        <v>1</v>
      </c>
      <c r="F29" t="s">
        <v>173</v>
      </c>
      <c r="G29" t="s">
        <v>40</v>
      </c>
      <c r="H29" t="s">
        <v>72</v>
      </c>
      <c r="I29" t="s">
        <v>52</v>
      </c>
      <c r="J29" s="3">
        <v>0.7</v>
      </c>
      <c r="K29" s="2">
        <v>50000</v>
      </c>
      <c r="L29" s="16">
        <v>50000</v>
      </c>
      <c r="M29" s="2"/>
      <c r="N29" s="19"/>
      <c r="O29" s="2" t="s">
        <v>214</v>
      </c>
      <c r="P29"/>
      <c r="V29" t="b">
        <v>1</v>
      </c>
      <c r="X29" t="s">
        <v>79</v>
      </c>
    </row>
    <row r="30" spans="1:43" x14ac:dyDescent="0.25">
      <c r="A30">
        <v>293754</v>
      </c>
      <c r="B30" t="s">
        <v>278</v>
      </c>
      <c r="C30" t="s">
        <v>279</v>
      </c>
      <c r="E30" t="b">
        <v>1</v>
      </c>
      <c r="F30" t="s">
        <v>89</v>
      </c>
      <c r="H30" t="s">
        <v>56</v>
      </c>
      <c r="J30" s="3">
        <v>0.5</v>
      </c>
      <c r="K30" s="15">
        <v>50000</v>
      </c>
      <c r="L30" s="16">
        <v>50000</v>
      </c>
      <c r="M30" s="2">
        <v>300</v>
      </c>
      <c r="N30" s="19">
        <v>43770</v>
      </c>
      <c r="O30" s="2" t="s">
        <v>187</v>
      </c>
      <c r="P30"/>
    </row>
    <row r="31" spans="1:43" x14ac:dyDescent="0.25">
      <c r="A31">
        <v>343094</v>
      </c>
      <c r="B31" t="s">
        <v>280</v>
      </c>
      <c r="C31" t="s">
        <v>281</v>
      </c>
      <c r="E31" t="b">
        <v>1</v>
      </c>
      <c r="F31" t="s">
        <v>55</v>
      </c>
      <c r="G31" t="s">
        <v>40</v>
      </c>
      <c r="H31" t="s">
        <v>56</v>
      </c>
      <c r="I31" t="s">
        <v>67</v>
      </c>
      <c r="J31" s="3">
        <v>0.4</v>
      </c>
      <c r="K31" s="2">
        <v>40000</v>
      </c>
      <c r="L31" s="16">
        <v>30000</v>
      </c>
      <c r="M31" s="15">
        <v>10000</v>
      </c>
      <c r="N31" s="19">
        <v>43678</v>
      </c>
      <c r="O31" s="2" t="s">
        <v>188</v>
      </c>
      <c r="P31"/>
      <c r="Q31" t="s">
        <v>58</v>
      </c>
      <c r="V31" t="s">
        <v>43</v>
      </c>
      <c r="AL31">
        <v>1000</v>
      </c>
    </row>
    <row r="32" spans="1:43" x14ac:dyDescent="0.25">
      <c r="A32">
        <v>348052</v>
      </c>
      <c r="B32" t="s">
        <v>282</v>
      </c>
      <c r="C32" t="s">
        <v>283</v>
      </c>
      <c r="E32" t="b">
        <v>1</v>
      </c>
      <c r="F32" t="s">
        <v>55</v>
      </c>
      <c r="G32" t="s">
        <v>40</v>
      </c>
      <c r="H32" t="s">
        <v>56</v>
      </c>
      <c r="I32" t="s">
        <v>65</v>
      </c>
      <c r="J32" s="3">
        <v>1</v>
      </c>
      <c r="K32" s="2">
        <v>150000</v>
      </c>
      <c r="L32" s="16">
        <v>10000</v>
      </c>
      <c r="M32" s="2">
        <v>140000</v>
      </c>
      <c r="N32" s="19">
        <v>43770</v>
      </c>
      <c r="O32" s="2" t="s">
        <v>217</v>
      </c>
      <c r="P32" t="s">
        <v>96</v>
      </c>
      <c r="Q32" t="s">
        <v>58</v>
      </c>
      <c r="S32" t="s">
        <v>127</v>
      </c>
      <c r="T32" t="s">
        <v>73</v>
      </c>
      <c r="V32" t="b">
        <v>1</v>
      </c>
      <c r="W32" t="s">
        <v>44</v>
      </c>
      <c r="X32" t="s">
        <v>54</v>
      </c>
      <c r="Y32">
        <v>1182437.1000000001</v>
      </c>
      <c r="Z32">
        <v>177000</v>
      </c>
      <c r="AA32">
        <v>16927</v>
      </c>
      <c r="AB32">
        <v>39</v>
      </c>
      <c r="AC32">
        <v>69</v>
      </c>
      <c r="AD32">
        <v>1</v>
      </c>
      <c r="AE32">
        <v>2</v>
      </c>
      <c r="AF32" t="s">
        <v>52</v>
      </c>
      <c r="AH32">
        <v>10</v>
      </c>
      <c r="AI32" t="s">
        <v>117</v>
      </c>
      <c r="AJ32" t="s">
        <v>47</v>
      </c>
      <c r="AL32">
        <v>50000</v>
      </c>
      <c r="AM32">
        <v>1500000</v>
      </c>
      <c r="AN32">
        <v>316563</v>
      </c>
      <c r="AO32">
        <v>5</v>
      </c>
      <c r="AP32">
        <v>1.742</v>
      </c>
      <c r="AQ32">
        <v>6.742</v>
      </c>
    </row>
    <row r="33" spans="1:43" x14ac:dyDescent="0.25">
      <c r="A33">
        <v>359720</v>
      </c>
      <c r="B33" t="s">
        <v>284</v>
      </c>
      <c r="C33" t="s">
        <v>285</v>
      </c>
      <c r="E33" t="b">
        <v>1</v>
      </c>
      <c r="F33" t="s">
        <v>165</v>
      </c>
      <c r="G33" t="s">
        <v>40</v>
      </c>
      <c r="H33" t="s">
        <v>56</v>
      </c>
      <c r="I33" t="s">
        <v>52</v>
      </c>
      <c r="J33" s="3">
        <v>0.5</v>
      </c>
      <c r="K33" s="2">
        <v>35000</v>
      </c>
      <c r="L33" s="16">
        <v>35000</v>
      </c>
      <c r="M33" s="2"/>
      <c r="N33" s="19">
        <v>43709</v>
      </c>
      <c r="O33" s="2"/>
      <c r="P33"/>
      <c r="V33" t="b">
        <v>1</v>
      </c>
      <c r="W33" t="s">
        <v>44</v>
      </c>
      <c r="X33" t="s">
        <v>54</v>
      </c>
      <c r="Y33">
        <v>116405</v>
      </c>
      <c r="Z33">
        <v>0</v>
      </c>
      <c r="AA33">
        <v>0</v>
      </c>
      <c r="AB33">
        <v>68</v>
      </c>
      <c r="AC33">
        <v>31</v>
      </c>
      <c r="AD33">
        <v>0</v>
      </c>
      <c r="AE33">
        <v>8</v>
      </c>
      <c r="AF33" t="s">
        <v>52</v>
      </c>
      <c r="AG33" t="s">
        <v>56</v>
      </c>
      <c r="AH33">
        <v>11</v>
      </c>
      <c r="AI33" t="s">
        <v>60</v>
      </c>
      <c r="AJ33" t="s">
        <v>47</v>
      </c>
      <c r="AL33">
        <v>4170</v>
      </c>
      <c r="AM33">
        <v>1500000</v>
      </c>
      <c r="AN33">
        <v>1383595</v>
      </c>
      <c r="AO33">
        <v>5</v>
      </c>
      <c r="AP33">
        <v>1.674982153</v>
      </c>
      <c r="AQ33">
        <v>6.6749821530000002</v>
      </c>
    </row>
    <row r="34" spans="1:43" x14ac:dyDescent="0.25">
      <c r="A34">
        <v>356284</v>
      </c>
      <c r="B34" t="s">
        <v>286</v>
      </c>
      <c r="C34" t="s">
        <v>287</v>
      </c>
      <c r="E34" t="b">
        <v>1</v>
      </c>
      <c r="F34" t="s">
        <v>55</v>
      </c>
      <c r="G34" t="s">
        <v>40</v>
      </c>
      <c r="H34" t="s">
        <v>56</v>
      </c>
      <c r="I34" t="s">
        <v>52</v>
      </c>
      <c r="J34" s="3">
        <v>0.2</v>
      </c>
      <c r="K34" s="2">
        <v>30000</v>
      </c>
      <c r="L34" s="16">
        <v>0</v>
      </c>
      <c r="M34" s="2">
        <v>0</v>
      </c>
      <c r="N34" s="19">
        <v>43617</v>
      </c>
      <c r="O34" s="2" t="s">
        <v>189</v>
      </c>
      <c r="P34"/>
      <c r="V34" t="b">
        <v>1</v>
      </c>
      <c r="W34" t="s">
        <v>44</v>
      </c>
      <c r="X34" t="s">
        <v>79</v>
      </c>
      <c r="Y34">
        <v>435105.92</v>
      </c>
      <c r="Z34">
        <v>7180360</v>
      </c>
      <c r="AA34">
        <v>0</v>
      </c>
      <c r="AB34">
        <v>37</v>
      </c>
      <c r="AC34">
        <v>129</v>
      </c>
      <c r="AD34">
        <v>0</v>
      </c>
      <c r="AE34">
        <v>13</v>
      </c>
      <c r="AF34" t="s">
        <v>45</v>
      </c>
      <c r="AH34">
        <v>12</v>
      </c>
      <c r="AI34" t="s">
        <v>75</v>
      </c>
      <c r="AJ34" t="s">
        <v>47</v>
      </c>
      <c r="AK34" t="s">
        <v>91</v>
      </c>
      <c r="AL34">
        <v>0</v>
      </c>
      <c r="AM34">
        <v>150000</v>
      </c>
      <c r="AN34">
        <v>0</v>
      </c>
      <c r="AO34">
        <v>5</v>
      </c>
      <c r="AP34">
        <v>2.6360000000000001</v>
      </c>
      <c r="AQ34">
        <v>7.6360000000000001</v>
      </c>
    </row>
    <row r="35" spans="1:43" x14ac:dyDescent="0.25">
      <c r="A35">
        <v>43003</v>
      </c>
      <c r="B35" t="s">
        <v>288</v>
      </c>
      <c r="C35" t="s">
        <v>289</v>
      </c>
      <c r="E35" t="b">
        <v>1</v>
      </c>
      <c r="F35" t="s">
        <v>55</v>
      </c>
      <c r="J35" s="3">
        <v>0.9</v>
      </c>
      <c r="K35" s="15">
        <v>30000</v>
      </c>
      <c r="L35" s="17"/>
      <c r="M35" s="15">
        <v>25000</v>
      </c>
      <c r="N35" s="19">
        <v>44348</v>
      </c>
      <c r="O35" s="2" t="s">
        <v>219</v>
      </c>
      <c r="P35"/>
    </row>
    <row r="36" spans="1:43" x14ac:dyDescent="0.25">
      <c r="A36">
        <v>608902</v>
      </c>
      <c r="B36" t="s">
        <v>290</v>
      </c>
      <c r="C36" t="s">
        <v>291</v>
      </c>
      <c r="E36" t="b">
        <v>1</v>
      </c>
      <c r="F36" t="s">
        <v>55</v>
      </c>
      <c r="G36" t="s">
        <v>40</v>
      </c>
      <c r="H36" t="s">
        <v>56</v>
      </c>
      <c r="I36" t="s">
        <v>65</v>
      </c>
      <c r="J36" s="3">
        <v>0.6</v>
      </c>
      <c r="K36" s="2">
        <v>50000</v>
      </c>
      <c r="L36" s="16">
        <v>20000</v>
      </c>
      <c r="M36" s="2">
        <v>30000</v>
      </c>
      <c r="N36" s="19">
        <v>43678</v>
      </c>
      <c r="O36" s="2" t="s">
        <v>190</v>
      </c>
      <c r="P36"/>
      <c r="Q36" t="s">
        <v>58</v>
      </c>
      <c r="T36" t="s">
        <v>73</v>
      </c>
      <c r="V36" t="s">
        <v>49</v>
      </c>
      <c r="AL36">
        <v>1000</v>
      </c>
    </row>
    <row r="37" spans="1:43" x14ac:dyDescent="0.25">
      <c r="A37">
        <v>267655</v>
      </c>
      <c r="B37" t="s">
        <v>236</v>
      </c>
      <c r="C37" t="s">
        <v>292</v>
      </c>
      <c r="E37" t="b">
        <v>1</v>
      </c>
      <c r="F37" t="s">
        <v>163</v>
      </c>
      <c r="J37" s="3">
        <v>0.2</v>
      </c>
      <c r="K37" s="15">
        <v>30000</v>
      </c>
      <c r="L37" s="17">
        <v>30000</v>
      </c>
      <c r="M37" s="2"/>
      <c r="N37" s="19"/>
      <c r="O37" s="2"/>
      <c r="P37"/>
    </row>
    <row r="38" spans="1:43" x14ac:dyDescent="0.25">
      <c r="A38">
        <v>347519</v>
      </c>
      <c r="B38" t="s">
        <v>293</v>
      </c>
      <c r="C38" t="s">
        <v>294</v>
      </c>
      <c r="E38" t="b">
        <v>1</v>
      </c>
      <c r="G38" t="s">
        <v>40</v>
      </c>
      <c r="H38" t="s">
        <v>41</v>
      </c>
      <c r="I38" t="s">
        <v>48</v>
      </c>
      <c r="J38" s="3">
        <v>0.3</v>
      </c>
      <c r="K38" s="2">
        <v>30000</v>
      </c>
      <c r="L38" s="16">
        <v>30000</v>
      </c>
      <c r="M38" s="2"/>
      <c r="N38" s="19">
        <v>43617</v>
      </c>
      <c r="O38" s="2" t="s">
        <v>213</v>
      </c>
      <c r="P38"/>
      <c r="V38" t="s">
        <v>43</v>
      </c>
      <c r="W38" t="s">
        <v>44</v>
      </c>
      <c r="X38" t="s">
        <v>90</v>
      </c>
      <c r="Y38">
        <v>44592.45</v>
      </c>
      <c r="Z38">
        <v>23775</v>
      </c>
      <c r="AA38">
        <v>0</v>
      </c>
      <c r="AB38">
        <v>6</v>
      </c>
      <c r="AC38">
        <v>26</v>
      </c>
      <c r="AD38">
        <v>0</v>
      </c>
      <c r="AE38">
        <v>2</v>
      </c>
      <c r="AF38" t="s">
        <v>45</v>
      </c>
      <c r="AH38">
        <v>12</v>
      </c>
      <c r="AI38" t="s">
        <v>75</v>
      </c>
      <c r="AJ38" t="s">
        <v>47</v>
      </c>
      <c r="AL38">
        <v>0</v>
      </c>
      <c r="AM38">
        <v>75000</v>
      </c>
      <c r="AN38">
        <v>29908</v>
      </c>
      <c r="AO38">
        <v>3</v>
      </c>
      <c r="AP38">
        <v>0.28399999999999997</v>
      </c>
      <c r="AQ38">
        <v>4.2839999999999998</v>
      </c>
    </row>
    <row r="39" spans="1:43" x14ac:dyDescent="0.25">
      <c r="A39">
        <v>350506</v>
      </c>
      <c r="B39" t="s">
        <v>295</v>
      </c>
      <c r="C39" t="s">
        <v>296</v>
      </c>
      <c r="E39" t="b">
        <v>1</v>
      </c>
      <c r="F39" t="s">
        <v>55</v>
      </c>
      <c r="G39" t="s">
        <v>40</v>
      </c>
      <c r="H39" t="s">
        <v>56</v>
      </c>
      <c r="I39" t="s">
        <v>65</v>
      </c>
      <c r="J39" s="3">
        <v>0.7</v>
      </c>
      <c r="K39" s="2">
        <v>60000</v>
      </c>
      <c r="L39" s="16">
        <v>0</v>
      </c>
      <c r="M39" s="2">
        <v>30000</v>
      </c>
      <c r="N39" s="19">
        <v>43586</v>
      </c>
      <c r="O39" s="2" t="s">
        <v>191</v>
      </c>
      <c r="P39" t="s">
        <v>96</v>
      </c>
      <c r="Q39" t="s">
        <v>58</v>
      </c>
      <c r="S39" t="s">
        <v>133</v>
      </c>
      <c r="U39" t="s">
        <v>58</v>
      </c>
      <c r="V39" t="s">
        <v>43</v>
      </c>
      <c r="W39" t="s">
        <v>44</v>
      </c>
      <c r="Y39">
        <v>230200</v>
      </c>
      <c r="Z39">
        <v>136495</v>
      </c>
      <c r="AA39">
        <v>0</v>
      </c>
      <c r="AB39">
        <v>34</v>
      </c>
      <c r="AC39">
        <v>72</v>
      </c>
      <c r="AD39">
        <v>0</v>
      </c>
      <c r="AE39">
        <v>10</v>
      </c>
      <c r="AF39" t="s">
        <v>45</v>
      </c>
      <c r="AH39">
        <v>12</v>
      </c>
      <c r="AI39" t="s">
        <v>75</v>
      </c>
      <c r="AJ39" t="s">
        <v>47</v>
      </c>
      <c r="AL39">
        <v>30000</v>
      </c>
      <c r="AM39">
        <v>150000</v>
      </c>
      <c r="AN39">
        <v>0</v>
      </c>
      <c r="AO39">
        <v>5</v>
      </c>
      <c r="AP39">
        <v>1.35</v>
      </c>
      <c r="AQ39">
        <v>6.35</v>
      </c>
    </row>
    <row r="40" spans="1:43" x14ac:dyDescent="0.25">
      <c r="A40">
        <v>359714</v>
      </c>
      <c r="B40" t="s">
        <v>297</v>
      </c>
      <c r="C40" t="s">
        <v>298</v>
      </c>
      <c r="E40" t="b">
        <v>1</v>
      </c>
      <c r="F40" t="s">
        <v>55</v>
      </c>
      <c r="G40" t="s">
        <v>40</v>
      </c>
      <c r="H40" t="s">
        <v>56</v>
      </c>
      <c r="I40" t="s">
        <v>67</v>
      </c>
      <c r="J40" s="3">
        <v>0.5</v>
      </c>
      <c r="K40" s="2">
        <v>30000</v>
      </c>
      <c r="L40" s="16"/>
      <c r="M40" s="2">
        <v>10000</v>
      </c>
      <c r="N40" s="19">
        <v>43617</v>
      </c>
      <c r="O40" s="2" t="s">
        <v>212</v>
      </c>
      <c r="P40"/>
      <c r="V40" t="s">
        <v>43</v>
      </c>
      <c r="X40" t="s">
        <v>62</v>
      </c>
      <c r="Y40">
        <v>55221.84</v>
      </c>
      <c r="Z40">
        <v>206455</v>
      </c>
      <c r="AA40">
        <v>24000</v>
      </c>
      <c r="AB40">
        <v>72</v>
      </c>
      <c r="AC40">
        <v>77</v>
      </c>
      <c r="AD40">
        <v>3</v>
      </c>
      <c r="AE40">
        <v>4</v>
      </c>
      <c r="AG40" t="s">
        <v>82</v>
      </c>
      <c r="AH40">
        <v>13</v>
      </c>
      <c r="AI40">
        <v>13</v>
      </c>
      <c r="AJ40">
        <v>1</v>
      </c>
      <c r="AK40" t="s">
        <v>144</v>
      </c>
      <c r="AL40" t="s">
        <v>145</v>
      </c>
    </row>
    <row r="41" spans="1:43" x14ac:dyDescent="0.25">
      <c r="A41">
        <v>358297</v>
      </c>
      <c r="B41" t="s">
        <v>299</v>
      </c>
      <c r="C41" t="s">
        <v>300</v>
      </c>
      <c r="E41" t="b">
        <v>1</v>
      </c>
      <c r="G41" t="s">
        <v>40</v>
      </c>
      <c r="I41" t="s">
        <v>52</v>
      </c>
      <c r="J41" s="3">
        <v>0.2</v>
      </c>
      <c r="K41" s="2">
        <v>25000</v>
      </c>
      <c r="L41" s="16">
        <v>25000</v>
      </c>
      <c r="M41" s="2"/>
      <c r="N41" s="19"/>
      <c r="O41" s="2"/>
      <c r="P41"/>
      <c r="V41" t="s">
        <v>53</v>
      </c>
      <c r="X41" t="s">
        <v>54</v>
      </c>
    </row>
    <row r="42" spans="1:43" x14ac:dyDescent="0.25">
      <c r="A42">
        <v>321035</v>
      </c>
      <c r="B42" t="s">
        <v>301</v>
      </c>
      <c r="C42" t="s">
        <v>302</v>
      </c>
      <c r="E42" t="b">
        <v>1</v>
      </c>
      <c r="F42" t="s">
        <v>55</v>
      </c>
      <c r="G42" t="s">
        <v>40</v>
      </c>
      <c r="H42" t="s">
        <v>56</v>
      </c>
      <c r="I42" t="s">
        <v>52</v>
      </c>
      <c r="J42" s="3">
        <v>0.6</v>
      </c>
      <c r="K42" s="2">
        <v>91588</v>
      </c>
      <c r="L42" s="16">
        <v>25000</v>
      </c>
      <c r="M42" s="2">
        <v>66588</v>
      </c>
      <c r="N42" s="19">
        <v>43709</v>
      </c>
      <c r="O42" s="2"/>
      <c r="P42"/>
      <c r="S42" t="s">
        <v>57</v>
      </c>
      <c r="U42" t="s">
        <v>58</v>
      </c>
      <c r="V42" t="s">
        <v>43</v>
      </c>
      <c r="W42" t="s">
        <v>44</v>
      </c>
      <c r="X42" t="s">
        <v>59</v>
      </c>
      <c r="Y42">
        <v>498090.46</v>
      </c>
      <c r="Z42">
        <v>48300</v>
      </c>
      <c r="AA42">
        <v>476288.38</v>
      </c>
      <c r="AB42">
        <v>118</v>
      </c>
      <c r="AC42">
        <v>60</v>
      </c>
      <c r="AD42">
        <v>0</v>
      </c>
      <c r="AE42">
        <v>3</v>
      </c>
      <c r="AF42" t="s">
        <v>52</v>
      </c>
      <c r="AH42">
        <v>10</v>
      </c>
      <c r="AI42" t="s">
        <v>60</v>
      </c>
      <c r="AJ42" t="s">
        <v>47</v>
      </c>
      <c r="AL42">
        <v>66688.38</v>
      </c>
      <c r="AM42" s="1">
        <v>300000</v>
      </c>
      <c r="AN42">
        <v>0</v>
      </c>
      <c r="AO42">
        <v>5</v>
      </c>
      <c r="AP42">
        <v>2.3860000000000001</v>
      </c>
      <c r="AQ42">
        <v>7.3860000000000001</v>
      </c>
    </row>
    <row r="43" spans="1:43" x14ac:dyDescent="0.25">
      <c r="A43">
        <v>326727</v>
      </c>
      <c r="B43" t="s">
        <v>303</v>
      </c>
      <c r="C43" t="s">
        <v>304</v>
      </c>
      <c r="E43" t="b">
        <v>1</v>
      </c>
      <c r="G43" t="s">
        <v>40</v>
      </c>
      <c r="I43" t="s">
        <v>42</v>
      </c>
      <c r="J43" s="3">
        <v>0.1</v>
      </c>
      <c r="K43" s="2">
        <v>25000</v>
      </c>
      <c r="L43" s="16">
        <v>25000</v>
      </c>
      <c r="M43" s="2"/>
      <c r="N43" s="19"/>
      <c r="O43" s="2"/>
      <c r="P43"/>
      <c r="V43" t="s">
        <v>43</v>
      </c>
      <c r="W43" t="s">
        <v>44</v>
      </c>
      <c r="Y43">
        <v>2000</v>
      </c>
      <c r="Z43">
        <v>2000</v>
      </c>
      <c r="AA43">
        <v>195</v>
      </c>
      <c r="AB43">
        <v>3</v>
      </c>
      <c r="AC43">
        <v>2</v>
      </c>
      <c r="AD43">
        <v>0</v>
      </c>
      <c r="AE43">
        <v>1</v>
      </c>
      <c r="AF43" t="s">
        <v>42</v>
      </c>
      <c r="AH43">
        <v>11</v>
      </c>
      <c r="AI43" t="s">
        <v>75</v>
      </c>
      <c r="AJ43" t="s">
        <v>47</v>
      </c>
      <c r="AL43">
        <v>0</v>
      </c>
      <c r="AM43" s="1">
        <v>300000</v>
      </c>
      <c r="AN43">
        <v>297000</v>
      </c>
      <c r="AO43" t="s">
        <v>51</v>
      </c>
      <c r="AP43">
        <v>0.13600000000000001</v>
      </c>
      <c r="AQ43">
        <v>3.1360000000000001</v>
      </c>
    </row>
    <row r="44" spans="1:43" x14ac:dyDescent="0.25">
      <c r="A44">
        <v>222046</v>
      </c>
      <c r="B44" t="s">
        <v>305</v>
      </c>
      <c r="C44" t="s">
        <v>306</v>
      </c>
      <c r="E44" t="b">
        <v>1</v>
      </c>
      <c r="F44" t="s">
        <v>193</v>
      </c>
      <c r="G44" t="s">
        <v>40</v>
      </c>
      <c r="H44" t="s">
        <v>56</v>
      </c>
      <c r="I44" t="s">
        <v>69</v>
      </c>
      <c r="J44" s="3">
        <v>0.4</v>
      </c>
      <c r="K44" s="2">
        <v>25000</v>
      </c>
      <c r="L44" s="16">
        <v>25000</v>
      </c>
      <c r="M44" s="2"/>
      <c r="N44" s="19">
        <v>43709</v>
      </c>
      <c r="O44" s="2" t="s">
        <v>194</v>
      </c>
      <c r="P44"/>
      <c r="V44" t="s">
        <v>43</v>
      </c>
      <c r="AL44">
        <v>100</v>
      </c>
    </row>
    <row r="45" spans="1:43" x14ac:dyDescent="0.25">
      <c r="A45">
        <v>370996</v>
      </c>
      <c r="B45" t="s">
        <v>307</v>
      </c>
      <c r="C45" t="s">
        <v>308</v>
      </c>
      <c r="D45" t="s">
        <v>80</v>
      </c>
      <c r="E45" t="b">
        <v>1</v>
      </c>
      <c r="F45" t="s">
        <v>173</v>
      </c>
      <c r="G45" t="s">
        <v>40</v>
      </c>
      <c r="I45" t="s">
        <v>69</v>
      </c>
      <c r="J45" s="3">
        <v>0.4</v>
      </c>
      <c r="K45" s="2">
        <v>25000</v>
      </c>
      <c r="L45" s="16">
        <v>25000</v>
      </c>
      <c r="M45" s="2"/>
      <c r="N45" s="19">
        <v>43586</v>
      </c>
      <c r="O45" s="2" t="s">
        <v>195</v>
      </c>
      <c r="P45"/>
      <c r="Q45" t="s">
        <v>58</v>
      </c>
      <c r="V45" t="s">
        <v>43</v>
      </c>
      <c r="X45" t="s">
        <v>81</v>
      </c>
      <c r="AL45">
        <v>0</v>
      </c>
    </row>
    <row r="46" spans="1:43" x14ac:dyDescent="0.25">
      <c r="A46">
        <v>332742</v>
      </c>
      <c r="B46" t="s">
        <v>309</v>
      </c>
      <c r="C46" t="s">
        <v>310</v>
      </c>
      <c r="E46" t="b">
        <v>1</v>
      </c>
      <c r="G46" t="s">
        <v>40</v>
      </c>
      <c r="H46" t="s">
        <v>56</v>
      </c>
      <c r="I46" t="s">
        <v>52</v>
      </c>
      <c r="J46" s="3">
        <v>0.2</v>
      </c>
      <c r="K46" s="2">
        <v>25000</v>
      </c>
      <c r="L46" s="16">
        <v>25000</v>
      </c>
      <c r="M46" s="2"/>
      <c r="N46" s="19"/>
      <c r="O46" s="2"/>
      <c r="P46"/>
      <c r="V46" t="s">
        <v>76</v>
      </c>
      <c r="X46" t="s">
        <v>105</v>
      </c>
      <c r="Y46">
        <v>17995</v>
      </c>
      <c r="Z46">
        <v>9060</v>
      </c>
      <c r="AA46">
        <v>54500</v>
      </c>
      <c r="AB46">
        <v>15</v>
      </c>
      <c r="AC46">
        <v>78</v>
      </c>
      <c r="AD46">
        <v>4</v>
      </c>
      <c r="AE46">
        <v>4</v>
      </c>
      <c r="AH46">
        <v>14</v>
      </c>
      <c r="AI46">
        <v>19</v>
      </c>
      <c r="AJ46">
        <v>1</v>
      </c>
      <c r="AK46" t="s">
        <v>106</v>
      </c>
      <c r="AL46" t="s">
        <v>106</v>
      </c>
    </row>
    <row r="47" spans="1:43" x14ac:dyDescent="0.25">
      <c r="A47">
        <v>337227</v>
      </c>
      <c r="B47" t="s">
        <v>311</v>
      </c>
      <c r="C47" t="s">
        <v>312</v>
      </c>
      <c r="E47" t="b">
        <v>1</v>
      </c>
      <c r="F47" t="s">
        <v>116</v>
      </c>
      <c r="G47" t="s">
        <v>40</v>
      </c>
      <c r="H47" t="s">
        <v>56</v>
      </c>
      <c r="I47" t="s">
        <v>52</v>
      </c>
      <c r="J47" s="3">
        <v>0.6</v>
      </c>
      <c r="K47" s="2">
        <v>50000</v>
      </c>
      <c r="L47" s="16">
        <v>25000</v>
      </c>
      <c r="M47" s="2">
        <v>25000</v>
      </c>
      <c r="N47" s="19">
        <v>43709</v>
      </c>
      <c r="O47" s="2" t="s">
        <v>196</v>
      </c>
      <c r="P47" t="s">
        <v>96</v>
      </c>
      <c r="T47" t="s">
        <v>73</v>
      </c>
      <c r="V47" t="b">
        <v>1</v>
      </c>
      <c r="W47" t="s">
        <v>44</v>
      </c>
      <c r="Y47">
        <v>713049.05</v>
      </c>
      <c r="Z47">
        <v>534500</v>
      </c>
      <c r="AA47">
        <v>0</v>
      </c>
      <c r="AB47">
        <v>4</v>
      </c>
      <c r="AC47">
        <v>63</v>
      </c>
      <c r="AD47">
        <v>0</v>
      </c>
      <c r="AE47">
        <v>5</v>
      </c>
      <c r="AF47" t="s">
        <v>45</v>
      </c>
      <c r="AH47">
        <v>10</v>
      </c>
      <c r="AI47" t="s">
        <v>117</v>
      </c>
      <c r="AJ47" t="s">
        <v>47</v>
      </c>
      <c r="AK47" t="s">
        <v>111</v>
      </c>
      <c r="AL47">
        <v>1000</v>
      </c>
      <c r="AM47" s="1">
        <v>3000000</v>
      </c>
      <c r="AN47">
        <v>2281951</v>
      </c>
      <c r="AO47">
        <v>4</v>
      </c>
      <c r="AP47">
        <v>0.60540000000000005</v>
      </c>
      <c r="AQ47">
        <v>3.6053999999999999</v>
      </c>
    </row>
    <row r="48" spans="1:43" x14ac:dyDescent="0.25">
      <c r="A48">
        <v>839400</v>
      </c>
      <c r="B48" t="s">
        <v>313</v>
      </c>
      <c r="C48" t="s">
        <v>314</v>
      </c>
      <c r="E48" t="b">
        <v>1</v>
      </c>
      <c r="G48" t="s">
        <v>40</v>
      </c>
      <c r="I48" t="s">
        <v>42</v>
      </c>
      <c r="J48" s="3">
        <v>0.3</v>
      </c>
      <c r="K48" s="2">
        <v>25000</v>
      </c>
      <c r="L48" s="16">
        <v>25000</v>
      </c>
      <c r="M48" s="2"/>
      <c r="N48" s="19">
        <v>43862</v>
      </c>
      <c r="O48" s="2" t="s">
        <v>197</v>
      </c>
      <c r="P48"/>
      <c r="V48" t="s">
        <v>66</v>
      </c>
      <c r="W48" t="s">
        <v>44</v>
      </c>
      <c r="Y48">
        <v>1175</v>
      </c>
      <c r="Z48">
        <v>50</v>
      </c>
      <c r="AA48">
        <v>0</v>
      </c>
      <c r="AB48">
        <v>2</v>
      </c>
      <c r="AC48">
        <v>0</v>
      </c>
      <c r="AD48">
        <v>0</v>
      </c>
      <c r="AE48">
        <v>0</v>
      </c>
      <c r="AF48" t="s">
        <v>42</v>
      </c>
      <c r="AH48">
        <v>5</v>
      </c>
      <c r="AI48" t="s">
        <v>50</v>
      </c>
      <c r="AJ48" t="s">
        <v>47</v>
      </c>
      <c r="AL48">
        <v>0</v>
      </c>
      <c r="AM48" s="1">
        <v>100000</v>
      </c>
      <c r="AN48">
        <v>98825</v>
      </c>
      <c r="AO48" t="s">
        <v>51</v>
      </c>
      <c r="AP48">
        <v>2.1999999999999999E-2</v>
      </c>
      <c r="AQ48">
        <v>3.0219999999999998</v>
      </c>
    </row>
    <row r="49" spans="1:43" x14ac:dyDescent="0.25">
      <c r="A49">
        <v>154504</v>
      </c>
      <c r="B49" t="s">
        <v>315</v>
      </c>
      <c r="C49" t="s">
        <v>227</v>
      </c>
      <c r="D49" t="s">
        <v>80</v>
      </c>
      <c r="E49" t="b">
        <v>1</v>
      </c>
      <c r="F49" t="s">
        <v>193</v>
      </c>
      <c r="G49" t="s">
        <v>40</v>
      </c>
      <c r="H49" t="s">
        <v>56</v>
      </c>
      <c r="I49" t="s">
        <v>48</v>
      </c>
      <c r="J49" s="3">
        <v>0.7</v>
      </c>
      <c r="K49" s="2">
        <v>25000</v>
      </c>
      <c r="L49" s="16">
        <v>0</v>
      </c>
      <c r="M49" s="2"/>
      <c r="N49" s="19">
        <v>43586</v>
      </c>
      <c r="O49" s="2" t="s">
        <v>198</v>
      </c>
      <c r="P49"/>
      <c r="Q49" t="s">
        <v>58</v>
      </c>
      <c r="V49" t="s">
        <v>43</v>
      </c>
      <c r="AL49">
        <v>0</v>
      </c>
    </row>
    <row r="50" spans="1:43" x14ac:dyDescent="0.25">
      <c r="A50">
        <v>215141</v>
      </c>
      <c r="B50" t="s">
        <v>316</v>
      </c>
      <c r="C50" t="s">
        <v>317</v>
      </c>
      <c r="E50" t="b">
        <v>1</v>
      </c>
      <c r="F50" t="s">
        <v>193</v>
      </c>
      <c r="G50" t="s">
        <v>40</v>
      </c>
      <c r="H50" t="s">
        <v>56</v>
      </c>
      <c r="I50" t="s">
        <v>52</v>
      </c>
      <c r="J50" s="3">
        <v>0.5</v>
      </c>
      <c r="K50" s="2">
        <v>25000</v>
      </c>
      <c r="L50" s="16">
        <v>25000</v>
      </c>
      <c r="M50" s="2"/>
      <c r="N50" s="19">
        <v>43709</v>
      </c>
      <c r="O50" s="2" t="s">
        <v>194</v>
      </c>
      <c r="P50"/>
      <c r="Q50" t="s">
        <v>58</v>
      </c>
      <c r="T50" t="b">
        <v>1</v>
      </c>
      <c r="V50" t="s">
        <v>43</v>
      </c>
      <c r="W50" t="s">
        <v>44</v>
      </c>
      <c r="Y50">
        <v>200</v>
      </c>
      <c r="Z50">
        <v>0</v>
      </c>
      <c r="AA50">
        <v>0</v>
      </c>
      <c r="AB50">
        <v>1</v>
      </c>
      <c r="AC50">
        <v>4</v>
      </c>
      <c r="AD50">
        <v>0</v>
      </c>
      <c r="AE50">
        <v>1</v>
      </c>
      <c r="AF50" t="s">
        <v>45</v>
      </c>
      <c r="AH50">
        <v>7</v>
      </c>
      <c r="AI50" t="s">
        <v>86</v>
      </c>
      <c r="AJ50" t="s">
        <v>47</v>
      </c>
      <c r="AL50">
        <v>200</v>
      </c>
      <c r="AM50" s="1">
        <v>200000</v>
      </c>
      <c r="AN50">
        <v>199800</v>
      </c>
      <c r="AO50">
        <v>1</v>
      </c>
      <c r="AP50" s="1">
        <v>-2.5999999999999998E-16</v>
      </c>
      <c r="AQ50">
        <v>3</v>
      </c>
    </row>
    <row r="51" spans="1:43" x14ac:dyDescent="0.25">
      <c r="A51">
        <v>359755</v>
      </c>
      <c r="B51" t="s">
        <v>318</v>
      </c>
      <c r="C51" t="s">
        <v>319</v>
      </c>
      <c r="E51" t="b">
        <v>1</v>
      </c>
      <c r="G51" t="s">
        <v>40</v>
      </c>
      <c r="H51" t="s">
        <v>41</v>
      </c>
      <c r="I51" t="s">
        <v>42</v>
      </c>
      <c r="J51" s="3">
        <v>0.3</v>
      </c>
      <c r="K51" s="2">
        <v>25000</v>
      </c>
      <c r="L51" s="16">
        <v>25000</v>
      </c>
      <c r="M51" s="2"/>
      <c r="N51" s="19">
        <v>43891</v>
      </c>
      <c r="O51" s="2" t="s">
        <v>199</v>
      </c>
      <c r="P51"/>
      <c r="V51" t="s">
        <v>66</v>
      </c>
      <c r="W51" t="s">
        <v>44</v>
      </c>
      <c r="X51" t="s">
        <v>146</v>
      </c>
      <c r="Y51">
        <v>23960.400000000001</v>
      </c>
      <c r="Z51">
        <v>2615</v>
      </c>
      <c r="AA51">
        <v>75</v>
      </c>
      <c r="AB51">
        <v>49</v>
      </c>
      <c r="AC51">
        <v>19</v>
      </c>
      <c r="AD51">
        <v>0</v>
      </c>
      <c r="AE51">
        <v>1</v>
      </c>
      <c r="AF51" t="s">
        <v>45</v>
      </c>
      <c r="AH51">
        <v>8</v>
      </c>
      <c r="AI51" t="s">
        <v>46</v>
      </c>
      <c r="AJ51" t="s">
        <v>47</v>
      </c>
      <c r="AK51" t="s">
        <v>111</v>
      </c>
      <c r="AL51">
        <v>0</v>
      </c>
      <c r="AM51">
        <v>75000</v>
      </c>
      <c r="AN51">
        <v>51040</v>
      </c>
      <c r="AO51">
        <v>3</v>
      </c>
      <c r="AP51">
        <v>0.55400000000000005</v>
      </c>
      <c r="AQ51">
        <v>3.5539999999999998</v>
      </c>
    </row>
    <row r="52" spans="1:43" x14ac:dyDescent="0.25">
      <c r="A52">
        <v>142708</v>
      </c>
      <c r="B52" t="s">
        <v>320</v>
      </c>
      <c r="C52" t="s">
        <v>321</v>
      </c>
      <c r="D52" t="s">
        <v>80</v>
      </c>
      <c r="E52" t="b">
        <v>0</v>
      </c>
      <c r="F52" t="s">
        <v>71</v>
      </c>
      <c r="G52" t="s">
        <v>40</v>
      </c>
      <c r="I52" t="s">
        <v>52</v>
      </c>
      <c r="J52" s="3">
        <v>0.8</v>
      </c>
      <c r="K52" s="2">
        <v>20000</v>
      </c>
      <c r="L52" s="16">
        <v>20000</v>
      </c>
      <c r="M52" s="2"/>
      <c r="N52" s="23">
        <v>43862</v>
      </c>
      <c r="O52" s="24"/>
      <c r="P52"/>
    </row>
    <row r="53" spans="1:43" x14ac:dyDescent="0.25">
      <c r="A53">
        <v>345803</v>
      </c>
      <c r="B53" t="s">
        <v>322</v>
      </c>
      <c r="C53" t="s">
        <v>266</v>
      </c>
      <c r="E53" t="b">
        <v>1</v>
      </c>
      <c r="F53" t="s">
        <v>55</v>
      </c>
      <c r="G53" t="s">
        <v>40</v>
      </c>
      <c r="H53" t="s">
        <v>56</v>
      </c>
      <c r="I53" t="s">
        <v>65</v>
      </c>
      <c r="J53" s="3">
        <v>0.7</v>
      </c>
      <c r="K53" s="2">
        <v>30000</v>
      </c>
      <c r="L53" s="16">
        <v>16000</v>
      </c>
      <c r="M53" s="2">
        <v>14000</v>
      </c>
      <c r="N53" s="19">
        <v>43709</v>
      </c>
      <c r="O53" s="2" t="s">
        <v>200</v>
      </c>
      <c r="P53" t="s">
        <v>170</v>
      </c>
      <c r="Q53" t="s">
        <v>58</v>
      </c>
      <c r="V53" t="b">
        <v>1</v>
      </c>
      <c r="X53" t="s">
        <v>79</v>
      </c>
      <c r="AL53">
        <v>1000</v>
      </c>
    </row>
    <row r="54" spans="1:43" x14ac:dyDescent="0.25">
      <c r="A54">
        <v>662982</v>
      </c>
      <c r="B54" t="s">
        <v>323</v>
      </c>
      <c r="C54" t="s">
        <v>324</v>
      </c>
      <c r="E54" t="b">
        <v>1</v>
      </c>
      <c r="F54" t="s">
        <v>55</v>
      </c>
      <c r="G54" t="s">
        <v>40</v>
      </c>
      <c r="H54" t="s">
        <v>56</v>
      </c>
      <c r="I54" t="s">
        <v>65</v>
      </c>
      <c r="J54" s="3">
        <v>0.5</v>
      </c>
      <c r="K54" s="2">
        <v>20000</v>
      </c>
      <c r="L54" s="16">
        <v>20000</v>
      </c>
      <c r="M54" s="2"/>
      <c r="N54" s="19"/>
      <c r="O54" s="2" t="s">
        <v>221</v>
      </c>
      <c r="P54"/>
      <c r="V54" t="s">
        <v>66</v>
      </c>
      <c r="W54" t="s">
        <v>44</v>
      </c>
      <c r="Y54">
        <v>15900</v>
      </c>
      <c r="Z54">
        <v>5400</v>
      </c>
      <c r="AA54">
        <v>0</v>
      </c>
      <c r="AB54">
        <v>2</v>
      </c>
      <c r="AC54">
        <v>9</v>
      </c>
      <c r="AD54">
        <v>0</v>
      </c>
      <c r="AE54">
        <v>1</v>
      </c>
      <c r="AF54" t="s">
        <v>45</v>
      </c>
      <c r="AH54">
        <v>9</v>
      </c>
      <c r="AI54" t="s">
        <v>46</v>
      </c>
      <c r="AJ54" t="s">
        <v>47</v>
      </c>
      <c r="AL54">
        <v>0</v>
      </c>
      <c r="AM54">
        <v>50000</v>
      </c>
      <c r="AN54">
        <v>34100</v>
      </c>
      <c r="AO54" t="s">
        <v>51</v>
      </c>
      <c r="AP54">
        <v>0.372</v>
      </c>
      <c r="AQ54">
        <v>3.3719999999999999</v>
      </c>
    </row>
    <row r="55" spans="1:43" x14ac:dyDescent="0.25">
      <c r="A55">
        <v>330131</v>
      </c>
      <c r="B55" t="s">
        <v>325</v>
      </c>
      <c r="C55" t="s">
        <v>326</v>
      </c>
      <c r="E55" t="b">
        <v>1</v>
      </c>
      <c r="F55" t="s">
        <v>55</v>
      </c>
      <c r="G55" t="s">
        <v>40</v>
      </c>
      <c r="H55" t="s">
        <v>56</v>
      </c>
      <c r="I55" t="s">
        <v>52</v>
      </c>
      <c r="J55" s="3">
        <v>0.3</v>
      </c>
      <c r="K55" s="2">
        <v>20000</v>
      </c>
      <c r="L55" s="16">
        <v>20000</v>
      </c>
      <c r="M55" s="2"/>
      <c r="N55" s="19"/>
      <c r="O55" s="2"/>
      <c r="P55" t="s">
        <v>101</v>
      </c>
      <c r="V55" t="s">
        <v>66</v>
      </c>
      <c r="W55" t="s">
        <v>44</v>
      </c>
      <c r="Y55">
        <v>2115</v>
      </c>
      <c r="Z55">
        <v>200</v>
      </c>
      <c r="AA55">
        <v>24999.99</v>
      </c>
      <c r="AB55">
        <v>14</v>
      </c>
      <c r="AC55">
        <v>15</v>
      </c>
      <c r="AD55">
        <v>0</v>
      </c>
      <c r="AE55">
        <v>7</v>
      </c>
      <c r="AF55" t="s">
        <v>65</v>
      </c>
      <c r="AH55">
        <v>9</v>
      </c>
      <c r="AI55" t="s">
        <v>68</v>
      </c>
      <c r="AJ55" t="s">
        <v>47</v>
      </c>
      <c r="AL55">
        <v>0</v>
      </c>
      <c r="AM55">
        <v>30000</v>
      </c>
      <c r="AN55">
        <v>27885</v>
      </c>
      <c r="AO55">
        <v>2</v>
      </c>
      <c r="AP55">
        <v>0.86199999999999999</v>
      </c>
      <c r="AQ55">
        <v>4.8620000000000001</v>
      </c>
    </row>
    <row r="56" spans="1:43" x14ac:dyDescent="0.25">
      <c r="A56">
        <v>142280</v>
      </c>
      <c r="B56" t="s">
        <v>327</v>
      </c>
      <c r="C56" t="s">
        <v>328</v>
      </c>
      <c r="E56" t="b">
        <v>1</v>
      </c>
      <c r="F56" t="s">
        <v>163</v>
      </c>
      <c r="G56" t="s">
        <v>40</v>
      </c>
      <c r="H56" t="s">
        <v>108</v>
      </c>
      <c r="I56" t="s">
        <v>52</v>
      </c>
      <c r="J56" s="3">
        <v>0.4</v>
      </c>
      <c r="K56" s="2">
        <v>20000</v>
      </c>
      <c r="L56" s="16">
        <v>20000</v>
      </c>
      <c r="M56" s="2"/>
      <c r="N56" s="19">
        <v>43770</v>
      </c>
      <c r="O56" s="2"/>
      <c r="P56"/>
      <c r="V56" t="s">
        <v>43</v>
      </c>
      <c r="W56" t="s">
        <v>44</v>
      </c>
      <c r="Y56">
        <v>50</v>
      </c>
      <c r="Z56">
        <v>250</v>
      </c>
      <c r="AA56">
        <v>0</v>
      </c>
      <c r="AB56">
        <v>1</v>
      </c>
      <c r="AC56">
        <v>2</v>
      </c>
      <c r="AD56">
        <v>0</v>
      </c>
      <c r="AE56">
        <v>0</v>
      </c>
      <c r="AF56" t="s">
        <v>84</v>
      </c>
      <c r="AH56">
        <v>8</v>
      </c>
      <c r="AI56" t="s">
        <v>110</v>
      </c>
      <c r="AJ56" t="s">
        <v>70</v>
      </c>
      <c r="AL56">
        <v>1000</v>
      </c>
      <c r="AM56">
        <v>20000</v>
      </c>
      <c r="AN56">
        <v>19750</v>
      </c>
      <c r="AO56">
        <v>1</v>
      </c>
      <c r="AP56">
        <v>2E-3</v>
      </c>
      <c r="AQ56">
        <v>3.0019999999999998</v>
      </c>
    </row>
    <row r="57" spans="1:43" x14ac:dyDescent="0.25">
      <c r="A57">
        <v>864891</v>
      </c>
      <c r="B57" t="s">
        <v>329</v>
      </c>
      <c r="C57" t="s">
        <v>330</v>
      </c>
      <c r="E57" t="b">
        <v>1</v>
      </c>
      <c r="G57" t="s">
        <v>40</v>
      </c>
      <c r="H57" t="s">
        <v>72</v>
      </c>
      <c r="I57" t="s">
        <v>52</v>
      </c>
      <c r="J57" s="3">
        <v>0.1</v>
      </c>
      <c r="K57" s="2">
        <v>20000</v>
      </c>
      <c r="L57" s="16">
        <v>20000</v>
      </c>
      <c r="M57" s="2"/>
      <c r="N57" s="19"/>
      <c r="O57" s="2"/>
      <c r="P57"/>
      <c r="V57" t="s">
        <v>49</v>
      </c>
      <c r="X57" t="s">
        <v>79</v>
      </c>
    </row>
    <row r="58" spans="1:43" x14ac:dyDescent="0.25">
      <c r="A58">
        <v>377781</v>
      </c>
      <c r="B58" t="s">
        <v>331</v>
      </c>
      <c r="C58" t="s">
        <v>332</v>
      </c>
      <c r="E58" t="b">
        <v>1</v>
      </c>
      <c r="G58" t="s">
        <v>40</v>
      </c>
      <c r="H58" t="s">
        <v>41</v>
      </c>
      <c r="I58" t="s">
        <v>42</v>
      </c>
      <c r="J58" s="3">
        <v>0.3</v>
      </c>
      <c r="K58" s="2">
        <v>20000</v>
      </c>
      <c r="L58" s="16">
        <v>20000</v>
      </c>
      <c r="M58" s="2"/>
      <c r="N58" s="19"/>
      <c r="O58" s="2"/>
      <c r="P58"/>
      <c r="V58" t="b">
        <v>1</v>
      </c>
      <c r="W58" t="s">
        <v>44</v>
      </c>
      <c r="X58" t="s">
        <v>79</v>
      </c>
      <c r="Y58">
        <v>28329.91</v>
      </c>
      <c r="Z58">
        <v>1500</v>
      </c>
      <c r="AA58">
        <v>51500</v>
      </c>
      <c r="AB58">
        <v>13</v>
      </c>
      <c r="AC58">
        <v>13</v>
      </c>
      <c r="AD58">
        <v>0</v>
      </c>
      <c r="AE58">
        <v>3</v>
      </c>
      <c r="AF58" t="s">
        <v>52</v>
      </c>
      <c r="AH58">
        <v>9</v>
      </c>
      <c r="AI58" t="s">
        <v>46</v>
      </c>
      <c r="AJ58" t="s">
        <v>47</v>
      </c>
      <c r="AK58" t="s">
        <v>111</v>
      </c>
      <c r="AL58">
        <v>250</v>
      </c>
      <c r="AM58">
        <v>150000</v>
      </c>
      <c r="AN58">
        <v>120170</v>
      </c>
      <c r="AO58">
        <v>5</v>
      </c>
      <c r="AP58">
        <v>0.96799999999999997</v>
      </c>
      <c r="AQ58">
        <v>5.968</v>
      </c>
    </row>
    <row r="59" spans="1:43" x14ac:dyDescent="0.25">
      <c r="A59">
        <v>677172</v>
      </c>
      <c r="B59" t="s">
        <v>333</v>
      </c>
      <c r="C59" t="s">
        <v>334</v>
      </c>
      <c r="E59" t="b">
        <v>1</v>
      </c>
      <c r="F59" t="s">
        <v>55</v>
      </c>
      <c r="G59" t="s">
        <v>40</v>
      </c>
      <c r="H59" t="s">
        <v>56</v>
      </c>
      <c r="I59" t="s">
        <v>48</v>
      </c>
      <c r="J59" s="3">
        <v>0.4</v>
      </c>
      <c r="K59" s="2">
        <v>20000</v>
      </c>
      <c r="L59" s="16">
        <v>20000</v>
      </c>
      <c r="M59" s="2"/>
      <c r="N59" s="19"/>
      <c r="O59" s="2"/>
      <c r="P59"/>
      <c r="V59" t="s">
        <v>43</v>
      </c>
      <c r="Y59">
        <v>1420</v>
      </c>
      <c r="AA59">
        <v>825</v>
      </c>
      <c r="AB59">
        <v>7</v>
      </c>
      <c r="AC59">
        <v>5</v>
      </c>
      <c r="AD59">
        <v>3</v>
      </c>
      <c r="AE59">
        <v>0</v>
      </c>
      <c r="AH59">
        <v>12</v>
      </c>
      <c r="AI59">
        <v>9</v>
      </c>
      <c r="AJ59">
        <v>1</v>
      </c>
    </row>
    <row r="60" spans="1:43" x14ac:dyDescent="0.25">
      <c r="A60">
        <v>344433</v>
      </c>
      <c r="B60" t="s">
        <v>335</v>
      </c>
      <c r="C60" t="s">
        <v>336</v>
      </c>
      <c r="D60" t="s">
        <v>55</v>
      </c>
      <c r="E60" t="b">
        <v>1</v>
      </c>
      <c r="F60" t="s">
        <v>89</v>
      </c>
      <c r="G60" t="s">
        <v>40</v>
      </c>
      <c r="H60" t="s">
        <v>56</v>
      </c>
      <c r="I60" t="s">
        <v>52</v>
      </c>
      <c r="J60" s="3">
        <v>0.6</v>
      </c>
      <c r="K60" s="2">
        <v>37000</v>
      </c>
      <c r="L60" s="16">
        <v>20000</v>
      </c>
      <c r="M60" s="2">
        <v>17000</v>
      </c>
      <c r="N60" s="19"/>
      <c r="O60" s="2" t="s">
        <v>201</v>
      </c>
      <c r="P60"/>
      <c r="V60" t="s">
        <v>43</v>
      </c>
      <c r="X60" t="s">
        <v>141</v>
      </c>
      <c r="AL60">
        <v>18000</v>
      </c>
    </row>
    <row r="61" spans="1:43" x14ac:dyDescent="0.25">
      <c r="A61">
        <v>344841</v>
      </c>
      <c r="B61" t="s">
        <v>337</v>
      </c>
      <c r="C61" t="s">
        <v>338</v>
      </c>
      <c r="E61" t="b">
        <v>1</v>
      </c>
      <c r="G61" t="s">
        <v>40</v>
      </c>
      <c r="I61" t="s">
        <v>69</v>
      </c>
      <c r="J61" s="3">
        <v>0.1</v>
      </c>
      <c r="K61" s="2">
        <v>17500</v>
      </c>
      <c r="L61" s="16">
        <v>17500</v>
      </c>
      <c r="M61" s="2"/>
      <c r="N61" s="19"/>
      <c r="O61" s="2"/>
      <c r="P61"/>
      <c r="V61" t="s">
        <v>49</v>
      </c>
      <c r="W61" t="s">
        <v>44</v>
      </c>
      <c r="Y61">
        <v>24756.25</v>
      </c>
      <c r="Z61">
        <v>0</v>
      </c>
      <c r="AA61">
        <v>100</v>
      </c>
      <c r="AB61">
        <v>3</v>
      </c>
      <c r="AC61">
        <v>7</v>
      </c>
      <c r="AD61">
        <v>0</v>
      </c>
      <c r="AE61">
        <v>0</v>
      </c>
      <c r="AF61" t="s">
        <v>84</v>
      </c>
      <c r="AH61">
        <v>4</v>
      </c>
      <c r="AI61" t="s">
        <v>50</v>
      </c>
      <c r="AJ61" t="s">
        <v>47</v>
      </c>
      <c r="AL61">
        <v>0</v>
      </c>
      <c r="AM61" s="1">
        <v>100000</v>
      </c>
      <c r="AN61">
        <v>75244</v>
      </c>
      <c r="AO61" t="s">
        <v>51</v>
      </c>
      <c r="AP61">
        <v>3.7999999999999999E-2</v>
      </c>
      <c r="AQ61">
        <v>3.0379999999999998</v>
      </c>
    </row>
    <row r="62" spans="1:43" x14ac:dyDescent="0.25">
      <c r="A62">
        <v>353256</v>
      </c>
      <c r="B62" t="s">
        <v>339</v>
      </c>
      <c r="C62" t="s">
        <v>340</v>
      </c>
      <c r="E62" t="b">
        <v>1</v>
      </c>
      <c r="F62" t="s">
        <v>55</v>
      </c>
      <c r="G62" t="s">
        <v>40</v>
      </c>
      <c r="H62" t="s">
        <v>56</v>
      </c>
      <c r="I62" t="s">
        <v>52</v>
      </c>
      <c r="J62" s="3">
        <v>0.2</v>
      </c>
      <c r="K62" s="2">
        <v>17500</v>
      </c>
      <c r="L62" s="16">
        <v>17500</v>
      </c>
      <c r="M62" s="2"/>
      <c r="N62" s="19"/>
      <c r="O62" s="2"/>
      <c r="P62"/>
      <c r="V62" t="s">
        <v>43</v>
      </c>
      <c r="W62" t="s">
        <v>44</v>
      </c>
      <c r="X62" t="s">
        <v>62</v>
      </c>
      <c r="Y62">
        <v>17460</v>
      </c>
      <c r="Z62">
        <v>3850</v>
      </c>
      <c r="AA62">
        <v>17700</v>
      </c>
      <c r="AB62">
        <v>5</v>
      </c>
      <c r="AC62">
        <v>72</v>
      </c>
      <c r="AD62">
        <v>0</v>
      </c>
      <c r="AE62">
        <v>9</v>
      </c>
      <c r="AF62" t="s">
        <v>52</v>
      </c>
      <c r="AH62">
        <v>10</v>
      </c>
      <c r="AI62" t="s">
        <v>117</v>
      </c>
      <c r="AJ62" t="s">
        <v>47</v>
      </c>
      <c r="AL62">
        <v>0</v>
      </c>
      <c r="AM62">
        <v>75000</v>
      </c>
      <c r="AN62">
        <v>57440</v>
      </c>
      <c r="AO62">
        <v>3</v>
      </c>
      <c r="AP62">
        <v>0.246</v>
      </c>
      <c r="AQ62">
        <v>4.2460000000000004</v>
      </c>
    </row>
    <row r="63" spans="1:43" x14ac:dyDescent="0.25">
      <c r="A63">
        <v>323722</v>
      </c>
      <c r="B63" t="s">
        <v>341</v>
      </c>
      <c r="C63" t="s">
        <v>342</v>
      </c>
      <c r="E63" t="b">
        <v>1</v>
      </c>
      <c r="F63" t="s">
        <v>55</v>
      </c>
      <c r="G63" t="s">
        <v>40</v>
      </c>
      <c r="H63" t="s">
        <v>56</v>
      </c>
      <c r="I63" t="s">
        <v>52</v>
      </c>
      <c r="J63" s="3">
        <v>0.3</v>
      </c>
      <c r="K63" s="2">
        <v>15000</v>
      </c>
      <c r="L63" s="16">
        <v>15000</v>
      </c>
      <c r="M63" s="2"/>
      <c r="N63" s="19"/>
      <c r="O63" s="2"/>
      <c r="P63"/>
      <c r="V63" t="s">
        <v>49</v>
      </c>
      <c r="W63" t="s">
        <v>44</v>
      </c>
      <c r="X63" t="s">
        <v>85</v>
      </c>
      <c r="Y63">
        <v>9600</v>
      </c>
      <c r="Z63">
        <v>0</v>
      </c>
      <c r="AA63">
        <v>0</v>
      </c>
      <c r="AB63">
        <v>4</v>
      </c>
      <c r="AC63">
        <v>7</v>
      </c>
      <c r="AD63">
        <v>0</v>
      </c>
      <c r="AE63">
        <v>2</v>
      </c>
      <c r="AF63" t="s">
        <v>52</v>
      </c>
      <c r="AH63">
        <v>8</v>
      </c>
      <c r="AI63" t="s">
        <v>63</v>
      </c>
      <c r="AJ63" t="s">
        <v>47</v>
      </c>
      <c r="AL63">
        <v>0</v>
      </c>
      <c r="AM63">
        <v>75000</v>
      </c>
      <c r="AN63">
        <v>65400</v>
      </c>
      <c r="AO63">
        <v>4</v>
      </c>
      <c r="AP63">
        <v>4.3999999999999997E-2</v>
      </c>
      <c r="AQ63">
        <v>3.044</v>
      </c>
    </row>
    <row r="64" spans="1:43" x14ac:dyDescent="0.25">
      <c r="A64">
        <v>4669</v>
      </c>
      <c r="B64" t="s">
        <v>343</v>
      </c>
      <c r="C64" t="s">
        <v>344</v>
      </c>
      <c r="E64" t="b">
        <v>1</v>
      </c>
      <c r="F64" t="s">
        <v>55</v>
      </c>
      <c r="G64" t="s">
        <v>40</v>
      </c>
      <c r="I64" t="s">
        <v>69</v>
      </c>
      <c r="J64" s="3">
        <v>0.3</v>
      </c>
      <c r="K64" s="2">
        <v>15000</v>
      </c>
      <c r="L64" s="16">
        <v>15000</v>
      </c>
      <c r="M64" s="2"/>
      <c r="N64" s="19"/>
      <c r="O64" s="2"/>
      <c r="P64"/>
      <c r="V64" t="s">
        <v>43</v>
      </c>
      <c r="Y64">
        <v>0</v>
      </c>
      <c r="AA64">
        <v>0</v>
      </c>
      <c r="AB64">
        <v>0</v>
      </c>
      <c r="AD64">
        <v>0</v>
      </c>
      <c r="AE64">
        <v>0</v>
      </c>
      <c r="AH64">
        <v>6</v>
      </c>
      <c r="AI64">
        <v>0</v>
      </c>
      <c r="AJ64">
        <v>9</v>
      </c>
    </row>
    <row r="65" spans="1:43" x14ac:dyDescent="0.25">
      <c r="A65">
        <v>828817</v>
      </c>
      <c r="B65" t="s">
        <v>345</v>
      </c>
      <c r="C65" t="s">
        <v>346</v>
      </c>
      <c r="E65" t="b">
        <v>1</v>
      </c>
      <c r="G65" t="s">
        <v>40</v>
      </c>
      <c r="I65" t="s">
        <v>48</v>
      </c>
      <c r="J65" s="3">
        <v>0.3</v>
      </c>
      <c r="K65" s="2">
        <v>15000</v>
      </c>
      <c r="L65" s="16">
        <v>15000</v>
      </c>
      <c r="M65" s="2"/>
      <c r="N65" s="19"/>
      <c r="O65" s="2"/>
      <c r="P65"/>
      <c r="V65" t="s">
        <v>66</v>
      </c>
      <c r="Y65">
        <v>100</v>
      </c>
      <c r="Z65">
        <v>100</v>
      </c>
      <c r="AA65">
        <v>0</v>
      </c>
      <c r="AB65">
        <v>3</v>
      </c>
      <c r="AC65">
        <v>1</v>
      </c>
      <c r="AD65">
        <v>0</v>
      </c>
      <c r="AE65">
        <v>0</v>
      </c>
      <c r="AH65">
        <v>3</v>
      </c>
      <c r="AI65">
        <v>15</v>
      </c>
      <c r="AJ65">
        <v>1</v>
      </c>
    </row>
    <row r="66" spans="1:43" x14ac:dyDescent="0.25">
      <c r="A66">
        <v>43052</v>
      </c>
      <c r="B66" t="s">
        <v>347</v>
      </c>
      <c r="C66" t="s">
        <v>348</v>
      </c>
      <c r="E66" t="b">
        <v>1</v>
      </c>
      <c r="F66" t="s">
        <v>89</v>
      </c>
      <c r="G66" t="s">
        <v>40</v>
      </c>
      <c r="H66" t="s">
        <v>56</v>
      </c>
      <c r="I66" t="s">
        <v>52</v>
      </c>
      <c r="J66" s="3">
        <v>0.3</v>
      </c>
      <c r="K66" s="2">
        <v>15000</v>
      </c>
      <c r="L66" s="16">
        <v>15000</v>
      </c>
      <c r="M66" s="2"/>
      <c r="N66" s="19"/>
      <c r="O66" s="2"/>
      <c r="P66"/>
      <c r="V66" t="s">
        <v>43</v>
      </c>
      <c r="W66" t="s">
        <v>44</v>
      </c>
      <c r="Y66">
        <v>7577</v>
      </c>
      <c r="Z66">
        <v>25</v>
      </c>
      <c r="AA66">
        <v>1000</v>
      </c>
      <c r="AB66">
        <v>6</v>
      </c>
      <c r="AC66">
        <v>14</v>
      </c>
      <c r="AD66">
        <v>0</v>
      </c>
      <c r="AE66">
        <v>1</v>
      </c>
      <c r="AF66" t="s">
        <v>52</v>
      </c>
      <c r="AH66">
        <v>11</v>
      </c>
      <c r="AI66" t="s">
        <v>50</v>
      </c>
      <c r="AJ66" t="s">
        <v>47</v>
      </c>
      <c r="AK66" t="s">
        <v>107</v>
      </c>
      <c r="AL66">
        <v>1000</v>
      </c>
      <c r="AM66" s="1">
        <v>100000</v>
      </c>
      <c r="AN66">
        <v>92423</v>
      </c>
      <c r="AO66">
        <v>4</v>
      </c>
      <c r="AP66">
        <v>0.112</v>
      </c>
      <c r="AQ66">
        <v>3.1120000000000001</v>
      </c>
    </row>
    <row r="67" spans="1:43" x14ac:dyDescent="0.25">
      <c r="A67">
        <v>628368</v>
      </c>
      <c r="B67" t="s">
        <v>349</v>
      </c>
      <c r="C67" t="s">
        <v>350</v>
      </c>
      <c r="E67" t="b">
        <v>1</v>
      </c>
      <c r="F67" t="s">
        <v>172</v>
      </c>
      <c r="G67" t="s">
        <v>40</v>
      </c>
      <c r="I67" t="s">
        <v>48</v>
      </c>
      <c r="J67" s="3">
        <v>0.2</v>
      </c>
      <c r="K67" s="2">
        <v>15000</v>
      </c>
      <c r="L67" s="16">
        <v>15000</v>
      </c>
      <c r="M67" s="2"/>
      <c r="N67" s="19"/>
      <c r="O67" s="2"/>
      <c r="P67" t="s">
        <v>96</v>
      </c>
      <c r="Q67" t="s">
        <v>58</v>
      </c>
      <c r="V67" t="s">
        <v>49</v>
      </c>
      <c r="AL67">
        <v>0</v>
      </c>
    </row>
    <row r="68" spans="1:43" x14ac:dyDescent="0.25">
      <c r="A68">
        <v>210459</v>
      </c>
      <c r="B68" t="s">
        <v>351</v>
      </c>
      <c r="C68" t="s">
        <v>352</v>
      </c>
      <c r="E68" t="b">
        <v>1</v>
      </c>
      <c r="F68" t="s">
        <v>55</v>
      </c>
      <c r="G68" t="s">
        <v>40</v>
      </c>
      <c r="H68" t="s">
        <v>56</v>
      </c>
      <c r="I68" t="s">
        <v>52</v>
      </c>
      <c r="J68" s="3">
        <v>0.4</v>
      </c>
      <c r="K68" s="2">
        <v>15000</v>
      </c>
      <c r="L68" s="16">
        <v>15000</v>
      </c>
      <c r="M68" s="2"/>
      <c r="N68" s="19"/>
      <c r="O68" s="2"/>
      <c r="P68"/>
      <c r="V68" t="s">
        <v>43</v>
      </c>
      <c r="W68" t="s">
        <v>44</v>
      </c>
      <c r="X68" t="s">
        <v>62</v>
      </c>
      <c r="Y68">
        <v>12225</v>
      </c>
      <c r="Z68">
        <v>100</v>
      </c>
      <c r="AA68">
        <v>0</v>
      </c>
      <c r="AB68">
        <v>17</v>
      </c>
      <c r="AC68">
        <v>40</v>
      </c>
      <c r="AD68">
        <v>0</v>
      </c>
      <c r="AE68">
        <v>5</v>
      </c>
      <c r="AF68" t="s">
        <v>52</v>
      </c>
      <c r="AH68">
        <v>11</v>
      </c>
      <c r="AI68" t="s">
        <v>92</v>
      </c>
      <c r="AJ68" t="s">
        <v>47</v>
      </c>
      <c r="AL68">
        <v>0</v>
      </c>
      <c r="AM68">
        <v>40000</v>
      </c>
      <c r="AN68">
        <v>27725</v>
      </c>
      <c r="AO68">
        <v>4</v>
      </c>
      <c r="AP68">
        <v>0.17399999999999999</v>
      </c>
      <c r="AQ68">
        <v>3.1739999999999999</v>
      </c>
    </row>
    <row r="69" spans="1:43" x14ac:dyDescent="0.25">
      <c r="A69">
        <v>630706</v>
      </c>
      <c r="B69" t="s">
        <v>353</v>
      </c>
      <c r="C69" t="s">
        <v>354</v>
      </c>
      <c r="E69" t="b">
        <v>1</v>
      </c>
      <c r="G69" t="s">
        <v>40</v>
      </c>
      <c r="I69" t="s">
        <v>42</v>
      </c>
      <c r="J69" s="3">
        <v>0</v>
      </c>
      <c r="K69" s="2">
        <v>15000</v>
      </c>
      <c r="L69" s="16">
        <v>15000</v>
      </c>
      <c r="M69" s="2"/>
      <c r="N69" s="19"/>
      <c r="O69" s="2" t="s">
        <v>202</v>
      </c>
      <c r="P69"/>
      <c r="V69" t="s">
        <v>135</v>
      </c>
      <c r="W69" t="s">
        <v>44</v>
      </c>
      <c r="Y69">
        <v>5135</v>
      </c>
      <c r="Z69">
        <v>50</v>
      </c>
      <c r="AA69">
        <v>11639.9</v>
      </c>
      <c r="AB69">
        <v>8</v>
      </c>
      <c r="AC69">
        <v>4</v>
      </c>
      <c r="AD69">
        <v>0</v>
      </c>
      <c r="AE69">
        <v>1</v>
      </c>
      <c r="AF69" t="s">
        <v>42</v>
      </c>
      <c r="AH69">
        <v>8</v>
      </c>
      <c r="AI69" t="s">
        <v>50</v>
      </c>
      <c r="AJ69" t="s">
        <v>47</v>
      </c>
      <c r="AL69">
        <v>0</v>
      </c>
      <c r="AM69" s="1">
        <v>100000</v>
      </c>
      <c r="AN69">
        <v>94865</v>
      </c>
      <c r="AO69" t="s">
        <v>51</v>
      </c>
      <c r="AP69">
        <v>8.0681818000000002E-2</v>
      </c>
      <c r="AQ69">
        <v>3.080681818</v>
      </c>
    </row>
    <row r="70" spans="1:43" x14ac:dyDescent="0.25">
      <c r="A70">
        <v>644828</v>
      </c>
      <c r="B70" t="s">
        <v>355</v>
      </c>
      <c r="C70" t="s">
        <v>356</v>
      </c>
      <c r="E70" t="b">
        <v>1</v>
      </c>
      <c r="G70" t="s">
        <v>40</v>
      </c>
      <c r="I70" t="s">
        <v>48</v>
      </c>
      <c r="J70" s="3">
        <v>0</v>
      </c>
      <c r="K70" s="2">
        <v>15000</v>
      </c>
      <c r="L70" s="16">
        <v>15000</v>
      </c>
      <c r="M70" s="2"/>
      <c r="N70" s="19"/>
      <c r="O70" s="2" t="s">
        <v>203</v>
      </c>
      <c r="P70"/>
      <c r="V70" t="s">
        <v>66</v>
      </c>
      <c r="W70" t="s">
        <v>44</v>
      </c>
      <c r="Y70">
        <v>1750</v>
      </c>
      <c r="Z70">
        <v>900</v>
      </c>
      <c r="AA70">
        <v>2000</v>
      </c>
      <c r="AB70">
        <v>0</v>
      </c>
      <c r="AC70">
        <v>2</v>
      </c>
      <c r="AD70">
        <v>0</v>
      </c>
      <c r="AE70">
        <v>0</v>
      </c>
      <c r="AF70" t="s">
        <v>45</v>
      </c>
      <c r="AH70">
        <v>7</v>
      </c>
      <c r="AI70" t="s">
        <v>50</v>
      </c>
      <c r="AJ70" t="s">
        <v>47</v>
      </c>
      <c r="AL70">
        <v>0</v>
      </c>
      <c r="AM70" s="1">
        <v>100000</v>
      </c>
      <c r="AN70">
        <v>98250</v>
      </c>
      <c r="AO70" t="s">
        <v>51</v>
      </c>
      <c r="AP70">
        <v>6.0000000000000001E-3</v>
      </c>
      <c r="AQ70">
        <v>3.0059999999999998</v>
      </c>
    </row>
    <row r="71" spans="1:43" x14ac:dyDescent="0.25">
      <c r="A71">
        <v>86547</v>
      </c>
      <c r="B71" t="s">
        <v>357</v>
      </c>
      <c r="C71" t="s">
        <v>231</v>
      </c>
      <c r="E71" t="b">
        <v>1</v>
      </c>
      <c r="F71" t="s">
        <v>55</v>
      </c>
      <c r="G71" t="s">
        <v>40</v>
      </c>
      <c r="H71" t="s">
        <v>56</v>
      </c>
      <c r="I71" t="s">
        <v>52</v>
      </c>
      <c r="J71" s="3">
        <v>0.4</v>
      </c>
      <c r="K71" s="2">
        <v>12500</v>
      </c>
      <c r="L71" s="16">
        <v>12500</v>
      </c>
      <c r="M71" s="2"/>
      <c r="N71" s="19"/>
      <c r="O71" s="2"/>
      <c r="P71"/>
      <c r="V71" t="s">
        <v>43</v>
      </c>
      <c r="W71" t="s">
        <v>44</v>
      </c>
      <c r="X71" t="s">
        <v>62</v>
      </c>
      <c r="Y71">
        <v>49205</v>
      </c>
      <c r="Z71">
        <v>2150</v>
      </c>
      <c r="AA71">
        <v>0</v>
      </c>
      <c r="AB71">
        <v>5</v>
      </c>
      <c r="AC71">
        <v>13</v>
      </c>
      <c r="AD71">
        <v>0</v>
      </c>
      <c r="AE71">
        <v>2</v>
      </c>
      <c r="AF71" t="s">
        <v>52</v>
      </c>
      <c r="AH71">
        <v>12</v>
      </c>
      <c r="AI71" t="s">
        <v>50</v>
      </c>
      <c r="AJ71" t="s">
        <v>47</v>
      </c>
      <c r="AL71">
        <v>0</v>
      </c>
      <c r="AM71">
        <v>75000</v>
      </c>
      <c r="AN71">
        <v>25745</v>
      </c>
      <c r="AO71">
        <v>4</v>
      </c>
      <c r="AP71">
        <v>0.44</v>
      </c>
      <c r="AQ71">
        <v>3.44</v>
      </c>
    </row>
    <row r="72" spans="1:43" x14ac:dyDescent="0.25">
      <c r="A72">
        <v>147816</v>
      </c>
      <c r="B72" t="s">
        <v>358</v>
      </c>
      <c r="C72" t="s">
        <v>359</v>
      </c>
      <c r="E72" t="b">
        <v>1</v>
      </c>
      <c r="G72" t="s">
        <v>40</v>
      </c>
      <c r="H72" t="s">
        <v>41</v>
      </c>
      <c r="I72" t="s">
        <v>52</v>
      </c>
      <c r="J72" s="3">
        <v>0.1</v>
      </c>
      <c r="K72" s="2">
        <v>12500</v>
      </c>
      <c r="L72" s="16">
        <v>12500</v>
      </c>
      <c r="M72" s="2"/>
      <c r="N72" s="19"/>
      <c r="O72" s="2"/>
      <c r="P72"/>
      <c r="V72" t="s">
        <v>43</v>
      </c>
      <c r="W72" t="s">
        <v>44</v>
      </c>
      <c r="Y72">
        <v>1440</v>
      </c>
      <c r="Z72">
        <v>10000</v>
      </c>
      <c r="AA72">
        <v>0</v>
      </c>
      <c r="AB72">
        <v>2</v>
      </c>
      <c r="AC72">
        <v>30</v>
      </c>
      <c r="AD72">
        <v>1</v>
      </c>
      <c r="AE72">
        <v>1</v>
      </c>
      <c r="AF72" t="s">
        <v>45</v>
      </c>
      <c r="AH72">
        <v>12</v>
      </c>
      <c r="AI72" t="s">
        <v>46</v>
      </c>
      <c r="AJ72" t="s">
        <v>77</v>
      </c>
      <c r="AL72">
        <v>250</v>
      </c>
      <c r="AM72">
        <v>50000</v>
      </c>
      <c r="AN72">
        <v>39560</v>
      </c>
      <c r="AO72">
        <v>2</v>
      </c>
      <c r="AP72">
        <v>0.44400000000000001</v>
      </c>
      <c r="AQ72">
        <v>4.444</v>
      </c>
    </row>
    <row r="73" spans="1:43" x14ac:dyDescent="0.25">
      <c r="A73">
        <v>816568</v>
      </c>
      <c r="B73" t="s">
        <v>360</v>
      </c>
      <c r="C73" t="s">
        <v>317</v>
      </c>
      <c r="E73" t="b">
        <v>1</v>
      </c>
      <c r="G73" t="s">
        <v>40</v>
      </c>
      <c r="I73" t="s">
        <v>42</v>
      </c>
      <c r="J73" s="3">
        <v>0.2</v>
      </c>
      <c r="K73" s="2">
        <v>12500</v>
      </c>
      <c r="L73" s="16">
        <v>12500</v>
      </c>
      <c r="M73" s="2"/>
      <c r="N73" s="19"/>
      <c r="O73" s="2"/>
      <c r="P73"/>
      <c r="V73" t="s">
        <v>66</v>
      </c>
      <c r="W73" t="s">
        <v>44</v>
      </c>
      <c r="Y73">
        <v>2750</v>
      </c>
      <c r="Z73">
        <v>1050</v>
      </c>
      <c r="AA73">
        <v>0</v>
      </c>
      <c r="AB73">
        <v>6</v>
      </c>
      <c r="AC73">
        <v>5</v>
      </c>
      <c r="AD73">
        <v>0</v>
      </c>
      <c r="AE73">
        <v>0</v>
      </c>
      <c r="AF73" t="s">
        <v>42</v>
      </c>
      <c r="AH73">
        <v>7</v>
      </c>
      <c r="AI73" t="s">
        <v>63</v>
      </c>
      <c r="AJ73" t="s">
        <v>77</v>
      </c>
      <c r="AL73">
        <v>0</v>
      </c>
      <c r="AM73">
        <v>75000</v>
      </c>
      <c r="AN73">
        <v>71950</v>
      </c>
      <c r="AO73" t="s">
        <v>51</v>
      </c>
      <c r="AP73">
        <v>0.01</v>
      </c>
      <c r="AQ73">
        <v>3.01</v>
      </c>
    </row>
    <row r="74" spans="1:43" x14ac:dyDescent="0.25">
      <c r="A74">
        <v>848983</v>
      </c>
      <c r="B74" t="s">
        <v>236</v>
      </c>
      <c r="C74" t="s">
        <v>361</v>
      </c>
      <c r="E74" t="b">
        <v>1</v>
      </c>
      <c r="G74" t="s">
        <v>40</v>
      </c>
      <c r="I74" t="s">
        <v>69</v>
      </c>
      <c r="J74" s="3">
        <v>0.3</v>
      </c>
      <c r="K74" s="2">
        <v>12500</v>
      </c>
      <c r="L74" s="16">
        <v>12500</v>
      </c>
      <c r="M74" s="2"/>
      <c r="N74" s="19"/>
      <c r="O74" s="2"/>
      <c r="P74"/>
      <c r="V74" t="s">
        <v>66</v>
      </c>
      <c r="Y74">
        <v>500</v>
      </c>
      <c r="Z74">
        <v>312</v>
      </c>
      <c r="AA74">
        <v>1000</v>
      </c>
      <c r="AB74">
        <v>0</v>
      </c>
      <c r="AC74">
        <v>2</v>
      </c>
      <c r="AD74">
        <v>0</v>
      </c>
      <c r="AE74">
        <v>1</v>
      </c>
      <c r="AH74">
        <v>7</v>
      </c>
      <c r="AI74">
        <v>14</v>
      </c>
      <c r="AJ74">
        <v>4</v>
      </c>
    </row>
    <row r="75" spans="1:43" x14ac:dyDescent="0.25">
      <c r="A75">
        <v>78140</v>
      </c>
      <c r="B75" t="s">
        <v>362</v>
      </c>
      <c r="C75" t="s">
        <v>363</v>
      </c>
      <c r="E75" t="b">
        <v>1</v>
      </c>
      <c r="F75" t="s">
        <v>89</v>
      </c>
      <c r="G75" t="s">
        <v>40</v>
      </c>
      <c r="H75" t="s">
        <v>72</v>
      </c>
      <c r="I75" t="s">
        <v>52</v>
      </c>
      <c r="J75" s="3">
        <v>0</v>
      </c>
      <c r="K75" s="2">
        <v>12500</v>
      </c>
      <c r="L75" s="16">
        <v>0</v>
      </c>
      <c r="M75" s="2"/>
      <c r="N75" s="19"/>
      <c r="O75" s="2"/>
      <c r="P75" t="s">
        <v>78</v>
      </c>
      <c r="V75" t="s">
        <v>43</v>
      </c>
      <c r="W75" t="s">
        <v>44</v>
      </c>
      <c r="X75" t="s">
        <v>90</v>
      </c>
      <c r="Y75">
        <v>9150</v>
      </c>
      <c r="Z75">
        <v>0</v>
      </c>
      <c r="AA75">
        <v>0</v>
      </c>
      <c r="AB75">
        <v>1</v>
      </c>
      <c r="AC75">
        <v>28</v>
      </c>
      <c r="AD75">
        <v>2</v>
      </c>
      <c r="AE75">
        <v>4</v>
      </c>
      <c r="AF75" t="s">
        <v>52</v>
      </c>
      <c r="AH75">
        <v>12</v>
      </c>
      <c r="AI75" t="s">
        <v>50</v>
      </c>
      <c r="AJ75" t="s">
        <v>47</v>
      </c>
      <c r="AL75">
        <v>0</v>
      </c>
      <c r="AM75" s="1">
        <v>100000</v>
      </c>
      <c r="AN75">
        <v>90850</v>
      </c>
      <c r="AO75" t="s">
        <v>51</v>
      </c>
      <c r="AP75">
        <v>4.5928571000000001E-2</v>
      </c>
      <c r="AQ75">
        <v>3.0459285710000001</v>
      </c>
    </row>
    <row r="76" spans="1:43" x14ac:dyDescent="0.25">
      <c r="A76">
        <v>802746</v>
      </c>
      <c r="B76" t="s">
        <v>364</v>
      </c>
      <c r="C76" t="s">
        <v>365</v>
      </c>
      <c r="E76" t="b">
        <v>1</v>
      </c>
      <c r="G76" t="s">
        <v>40</v>
      </c>
      <c r="I76" t="s">
        <v>48</v>
      </c>
      <c r="J76" s="3">
        <v>0</v>
      </c>
      <c r="K76" s="2">
        <v>12500</v>
      </c>
      <c r="L76" s="16">
        <v>0</v>
      </c>
      <c r="M76" s="2"/>
      <c r="N76" s="19"/>
      <c r="O76" s="2"/>
      <c r="P76" t="s">
        <v>167</v>
      </c>
      <c r="V76" t="s">
        <v>66</v>
      </c>
      <c r="W76" t="s">
        <v>44</v>
      </c>
      <c r="X76" t="s">
        <v>90</v>
      </c>
      <c r="Y76">
        <v>1100</v>
      </c>
      <c r="Z76">
        <v>1000</v>
      </c>
      <c r="AA76">
        <v>1000</v>
      </c>
      <c r="AB76">
        <v>1</v>
      </c>
      <c r="AC76">
        <v>1</v>
      </c>
      <c r="AD76">
        <v>0</v>
      </c>
      <c r="AE76">
        <v>1</v>
      </c>
      <c r="AF76" t="s">
        <v>45</v>
      </c>
      <c r="AH76">
        <v>5</v>
      </c>
      <c r="AI76" t="s">
        <v>50</v>
      </c>
      <c r="AJ76" t="s">
        <v>47</v>
      </c>
      <c r="AL76">
        <v>500</v>
      </c>
      <c r="AM76" s="1">
        <v>100000</v>
      </c>
      <c r="AN76">
        <v>98900</v>
      </c>
      <c r="AO76" t="s">
        <v>51</v>
      </c>
      <c r="AP76">
        <v>0.65994444399999996</v>
      </c>
      <c r="AQ76">
        <v>3.6599444440000002</v>
      </c>
    </row>
    <row r="77" spans="1:43" x14ac:dyDescent="0.25">
      <c r="A77">
        <v>357749</v>
      </c>
      <c r="B77" t="s">
        <v>366</v>
      </c>
      <c r="C77" t="s">
        <v>367</v>
      </c>
      <c r="E77" t="b">
        <v>1</v>
      </c>
      <c r="G77" t="s">
        <v>40</v>
      </c>
      <c r="I77" t="s">
        <v>42</v>
      </c>
      <c r="J77" s="3">
        <v>0.3</v>
      </c>
      <c r="K77" s="2">
        <v>12500</v>
      </c>
      <c r="L77" s="16">
        <v>12500</v>
      </c>
      <c r="M77" s="2"/>
      <c r="N77" s="19"/>
      <c r="O77" s="2"/>
      <c r="P77"/>
      <c r="V77" t="s">
        <v>43</v>
      </c>
      <c r="W77" t="s">
        <v>44</v>
      </c>
      <c r="Y77">
        <v>1850</v>
      </c>
      <c r="Z77">
        <v>700</v>
      </c>
      <c r="AA77">
        <v>11300</v>
      </c>
      <c r="AB77">
        <v>1</v>
      </c>
      <c r="AC77">
        <v>8</v>
      </c>
      <c r="AD77">
        <v>0</v>
      </c>
      <c r="AE77">
        <v>1</v>
      </c>
      <c r="AF77" t="s">
        <v>42</v>
      </c>
      <c r="AH77">
        <v>8</v>
      </c>
      <c r="AI77" t="s">
        <v>46</v>
      </c>
      <c r="AJ77" t="s">
        <v>47</v>
      </c>
      <c r="AL77">
        <v>0</v>
      </c>
      <c r="AM77">
        <v>50000</v>
      </c>
      <c r="AN77">
        <v>48150</v>
      </c>
      <c r="AO77" t="s">
        <v>51</v>
      </c>
      <c r="AP77">
        <v>0.24399999999999999</v>
      </c>
      <c r="AQ77">
        <v>3.2440000000000002</v>
      </c>
    </row>
    <row r="78" spans="1:43" x14ac:dyDescent="0.25">
      <c r="A78">
        <v>1493</v>
      </c>
      <c r="B78" t="s">
        <v>368</v>
      </c>
      <c r="C78" t="s">
        <v>369</v>
      </c>
      <c r="E78" t="b">
        <v>1</v>
      </c>
      <c r="G78" t="s">
        <v>40</v>
      </c>
      <c r="H78" t="s">
        <v>41</v>
      </c>
      <c r="I78" t="s">
        <v>42</v>
      </c>
      <c r="J78" s="3">
        <v>0.3</v>
      </c>
      <c r="K78" s="2">
        <v>12500</v>
      </c>
      <c r="L78" s="16">
        <v>12500</v>
      </c>
      <c r="M78" s="2"/>
      <c r="N78" s="19"/>
      <c r="O78" s="2"/>
      <c r="P78"/>
      <c r="V78" t="s">
        <v>43</v>
      </c>
      <c r="W78" t="s">
        <v>44</v>
      </c>
      <c r="X78" t="s">
        <v>90</v>
      </c>
      <c r="Y78">
        <v>171</v>
      </c>
      <c r="Z78">
        <v>391</v>
      </c>
      <c r="AA78">
        <v>0</v>
      </c>
      <c r="AB78">
        <v>6</v>
      </c>
      <c r="AC78">
        <v>21</v>
      </c>
      <c r="AD78">
        <v>0</v>
      </c>
      <c r="AE78">
        <v>5</v>
      </c>
      <c r="AF78" t="s">
        <v>45</v>
      </c>
      <c r="AH78">
        <v>11</v>
      </c>
      <c r="AI78" t="s">
        <v>46</v>
      </c>
      <c r="AJ78" t="s">
        <v>77</v>
      </c>
      <c r="AK78" t="s">
        <v>137</v>
      </c>
      <c r="AL78">
        <v>0</v>
      </c>
      <c r="AM78">
        <v>50000</v>
      </c>
      <c r="AN78">
        <v>49579</v>
      </c>
      <c r="AO78">
        <v>1</v>
      </c>
      <c r="AP78">
        <v>7.1999999999999995E-2</v>
      </c>
      <c r="AQ78">
        <v>3.0720000000000001</v>
      </c>
    </row>
    <row r="79" spans="1:43" x14ac:dyDescent="0.25">
      <c r="A79">
        <v>829172</v>
      </c>
      <c r="B79" t="s">
        <v>236</v>
      </c>
      <c r="C79" t="s">
        <v>370</v>
      </c>
      <c r="E79" t="b">
        <v>1</v>
      </c>
      <c r="G79" t="s">
        <v>40</v>
      </c>
      <c r="I79" t="s">
        <v>42</v>
      </c>
      <c r="J79" s="3">
        <v>0.3</v>
      </c>
      <c r="K79" s="2">
        <v>12500</v>
      </c>
      <c r="L79" s="16">
        <v>12500</v>
      </c>
      <c r="M79" s="2"/>
      <c r="N79" s="19"/>
      <c r="O79" s="2"/>
      <c r="P79"/>
      <c r="V79" t="s">
        <v>66</v>
      </c>
      <c r="W79" t="s">
        <v>44</v>
      </c>
      <c r="Y79">
        <v>60</v>
      </c>
      <c r="Z79">
        <v>50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42</v>
      </c>
      <c r="AH79">
        <v>3</v>
      </c>
      <c r="AI79" t="s">
        <v>50</v>
      </c>
      <c r="AJ79" t="s">
        <v>47</v>
      </c>
      <c r="AL79">
        <v>0</v>
      </c>
      <c r="AM79" s="1">
        <v>100000</v>
      </c>
      <c r="AN79">
        <v>99940</v>
      </c>
      <c r="AO79" t="s">
        <v>51</v>
      </c>
      <c r="AP79">
        <v>0.34567741899999999</v>
      </c>
      <c r="AQ79">
        <v>3.3456774189999998</v>
      </c>
    </row>
    <row r="80" spans="1:43" x14ac:dyDescent="0.25">
      <c r="A80">
        <v>320235</v>
      </c>
      <c r="B80" t="s">
        <v>371</v>
      </c>
      <c r="C80" t="s">
        <v>372</v>
      </c>
      <c r="E80" t="b">
        <v>1</v>
      </c>
      <c r="G80" t="s">
        <v>40</v>
      </c>
      <c r="H80" t="s">
        <v>41</v>
      </c>
      <c r="I80" t="s">
        <v>42</v>
      </c>
      <c r="J80" s="3">
        <v>0.3</v>
      </c>
      <c r="K80" s="2">
        <v>10000</v>
      </c>
      <c r="L80" s="16">
        <v>10000</v>
      </c>
      <c r="M80" s="2"/>
      <c r="N80" s="19"/>
      <c r="O80" s="2"/>
      <c r="P80"/>
      <c r="V80" t="s">
        <v>43</v>
      </c>
      <c r="W80" t="s">
        <v>44</v>
      </c>
      <c r="Y80">
        <v>5175</v>
      </c>
      <c r="Z80">
        <v>1875</v>
      </c>
      <c r="AA80">
        <v>825</v>
      </c>
      <c r="AB80">
        <v>3</v>
      </c>
      <c r="AC80">
        <v>6</v>
      </c>
      <c r="AD80">
        <v>0</v>
      </c>
      <c r="AE80">
        <v>1</v>
      </c>
      <c r="AF80" t="s">
        <v>45</v>
      </c>
      <c r="AH80">
        <v>8</v>
      </c>
      <c r="AI80" t="s">
        <v>46</v>
      </c>
      <c r="AJ80" t="s">
        <v>47</v>
      </c>
      <c r="AL80">
        <v>0</v>
      </c>
      <c r="AM80">
        <v>50000</v>
      </c>
      <c r="AN80">
        <v>44825</v>
      </c>
      <c r="AO80">
        <v>2</v>
      </c>
      <c r="AP80">
        <v>2.1999999999999999E-2</v>
      </c>
      <c r="AQ80">
        <v>3.0219999999999998</v>
      </c>
    </row>
    <row r="81" spans="1:43" x14ac:dyDescent="0.25">
      <c r="A81">
        <v>320285</v>
      </c>
      <c r="B81" t="s">
        <v>373</v>
      </c>
      <c r="C81" t="s">
        <v>270</v>
      </c>
      <c r="E81" t="b">
        <v>1</v>
      </c>
      <c r="G81" t="s">
        <v>40</v>
      </c>
      <c r="I81" t="s">
        <v>48</v>
      </c>
      <c r="J81" s="3">
        <v>0.3</v>
      </c>
      <c r="K81" s="2">
        <v>10000</v>
      </c>
      <c r="L81" s="16">
        <v>0</v>
      </c>
      <c r="M81" s="2"/>
      <c r="N81" s="19"/>
      <c r="O81" s="2" t="s">
        <v>204</v>
      </c>
      <c r="P81"/>
      <c r="V81" t="s">
        <v>49</v>
      </c>
      <c r="W81" t="s">
        <v>44</v>
      </c>
      <c r="Y81">
        <v>24050</v>
      </c>
      <c r="Z81">
        <v>19250</v>
      </c>
      <c r="AA81">
        <v>0</v>
      </c>
      <c r="AB81">
        <v>2</v>
      </c>
      <c r="AC81">
        <v>12</v>
      </c>
      <c r="AD81">
        <v>0</v>
      </c>
      <c r="AE81">
        <v>2</v>
      </c>
      <c r="AF81" t="s">
        <v>45</v>
      </c>
      <c r="AH81">
        <v>10</v>
      </c>
      <c r="AI81" t="s">
        <v>50</v>
      </c>
      <c r="AJ81" t="s">
        <v>47</v>
      </c>
      <c r="AL81">
        <v>0</v>
      </c>
      <c r="AM81" s="1">
        <v>100000</v>
      </c>
      <c r="AN81">
        <v>75450</v>
      </c>
      <c r="AO81" t="s">
        <v>51</v>
      </c>
      <c r="AP81">
        <v>0.218</v>
      </c>
      <c r="AQ81">
        <v>3.218</v>
      </c>
    </row>
    <row r="82" spans="1:43" x14ac:dyDescent="0.25">
      <c r="A82">
        <v>323017</v>
      </c>
      <c r="B82" t="s">
        <v>374</v>
      </c>
      <c r="C82" t="s">
        <v>375</v>
      </c>
      <c r="E82" t="b">
        <v>1</v>
      </c>
      <c r="F82" t="s">
        <v>55</v>
      </c>
      <c r="G82" t="s">
        <v>40</v>
      </c>
      <c r="H82" t="s">
        <v>72</v>
      </c>
      <c r="I82" t="s">
        <v>52</v>
      </c>
      <c r="J82" s="3">
        <v>0.2</v>
      </c>
      <c r="K82" s="2">
        <v>10000</v>
      </c>
      <c r="L82" s="16">
        <v>0</v>
      </c>
      <c r="M82" s="2"/>
      <c r="N82" s="19"/>
      <c r="O82" s="2" t="s">
        <v>207</v>
      </c>
      <c r="P82" t="s">
        <v>78</v>
      </c>
      <c r="Q82" t="s">
        <v>58</v>
      </c>
      <c r="V82" t="s">
        <v>76</v>
      </c>
      <c r="X82" t="s">
        <v>79</v>
      </c>
    </row>
    <row r="83" spans="1:43" x14ac:dyDescent="0.25">
      <c r="A83">
        <v>326449</v>
      </c>
      <c r="B83" t="s">
        <v>376</v>
      </c>
      <c r="C83" t="s">
        <v>377</v>
      </c>
      <c r="E83" t="b">
        <v>1</v>
      </c>
      <c r="F83" t="s">
        <v>55</v>
      </c>
      <c r="G83" t="s">
        <v>40</v>
      </c>
      <c r="H83" t="s">
        <v>56</v>
      </c>
      <c r="I83" t="s">
        <v>52</v>
      </c>
      <c r="J83" s="3">
        <v>0.5</v>
      </c>
      <c r="K83" s="2">
        <v>10000</v>
      </c>
      <c r="L83" s="16">
        <v>10000</v>
      </c>
      <c r="M83" s="2"/>
      <c r="N83" s="19"/>
      <c r="O83" s="2"/>
      <c r="P83"/>
      <c r="V83" t="s">
        <v>43</v>
      </c>
      <c r="W83" t="s">
        <v>44</v>
      </c>
      <c r="X83" t="s">
        <v>74</v>
      </c>
      <c r="Y83">
        <v>22085</v>
      </c>
      <c r="Z83">
        <v>905</v>
      </c>
      <c r="AA83">
        <v>8200</v>
      </c>
      <c r="AB83">
        <v>3</v>
      </c>
      <c r="AC83">
        <v>13</v>
      </c>
      <c r="AD83">
        <v>0</v>
      </c>
      <c r="AE83">
        <v>1</v>
      </c>
      <c r="AF83" t="s">
        <v>42</v>
      </c>
      <c r="AH83">
        <v>12</v>
      </c>
      <c r="AI83" t="s">
        <v>63</v>
      </c>
      <c r="AJ83" t="s">
        <v>47</v>
      </c>
      <c r="AL83">
        <v>0</v>
      </c>
      <c r="AM83">
        <v>75000</v>
      </c>
      <c r="AN83">
        <v>52915</v>
      </c>
      <c r="AO83">
        <v>3</v>
      </c>
      <c r="AP83">
        <v>1.29</v>
      </c>
      <c r="AQ83">
        <v>5.29</v>
      </c>
    </row>
    <row r="84" spans="1:43" x14ac:dyDescent="0.25">
      <c r="A84">
        <v>328836</v>
      </c>
      <c r="B84" t="s">
        <v>378</v>
      </c>
      <c r="C84" t="s">
        <v>218</v>
      </c>
      <c r="E84" t="b">
        <v>1</v>
      </c>
      <c r="G84" t="s">
        <v>40</v>
      </c>
      <c r="H84" t="s">
        <v>72</v>
      </c>
      <c r="I84" t="s">
        <v>52</v>
      </c>
      <c r="J84" s="3">
        <v>0.3</v>
      </c>
      <c r="K84" s="2">
        <v>10000</v>
      </c>
      <c r="L84" s="16">
        <v>10000</v>
      </c>
      <c r="M84" s="2"/>
      <c r="N84" s="19"/>
      <c r="O84" s="2" t="s">
        <v>197</v>
      </c>
      <c r="P84"/>
      <c r="V84" t="b">
        <v>1</v>
      </c>
      <c r="W84" t="s">
        <v>44</v>
      </c>
      <c r="X84" t="s">
        <v>79</v>
      </c>
      <c r="Y84">
        <v>565352.5</v>
      </c>
      <c r="Z84">
        <v>500</v>
      </c>
      <c r="AA84">
        <v>7168.66</v>
      </c>
      <c r="AB84">
        <v>10</v>
      </c>
      <c r="AC84">
        <v>29</v>
      </c>
      <c r="AD84">
        <v>1</v>
      </c>
      <c r="AE84">
        <v>3</v>
      </c>
      <c r="AF84" t="s">
        <v>52</v>
      </c>
      <c r="AH84">
        <v>10</v>
      </c>
      <c r="AI84" t="s">
        <v>60</v>
      </c>
      <c r="AJ84" t="s">
        <v>47</v>
      </c>
      <c r="AL84">
        <v>0</v>
      </c>
      <c r="AM84">
        <v>750000</v>
      </c>
      <c r="AN84">
        <v>184648</v>
      </c>
      <c r="AO84">
        <v>4</v>
      </c>
      <c r="AP84">
        <v>1.3859999999999999</v>
      </c>
      <c r="AQ84">
        <v>6.3860000000000001</v>
      </c>
    </row>
    <row r="85" spans="1:43" x14ac:dyDescent="0.25">
      <c r="A85">
        <v>331831</v>
      </c>
      <c r="B85" t="s">
        <v>379</v>
      </c>
      <c r="C85" t="s">
        <v>380</v>
      </c>
      <c r="E85" t="b">
        <v>1</v>
      </c>
      <c r="G85" t="s">
        <v>40</v>
      </c>
      <c r="I85" t="s">
        <v>102</v>
      </c>
      <c r="J85" s="3">
        <v>0.3</v>
      </c>
      <c r="K85" s="2">
        <v>20000</v>
      </c>
      <c r="L85" s="16">
        <v>10000</v>
      </c>
      <c r="M85" s="2">
        <v>10000</v>
      </c>
      <c r="N85" s="19"/>
      <c r="O85" s="2"/>
      <c r="P85" t="s">
        <v>96</v>
      </c>
      <c r="S85" t="s">
        <v>103</v>
      </c>
      <c r="U85" t="s">
        <v>58</v>
      </c>
      <c r="V85" t="s">
        <v>49</v>
      </c>
      <c r="W85" t="s">
        <v>44</v>
      </c>
      <c r="Y85">
        <v>22937.95</v>
      </c>
      <c r="Z85">
        <v>10525</v>
      </c>
      <c r="AA85">
        <v>0</v>
      </c>
      <c r="AB85">
        <v>2</v>
      </c>
      <c r="AC85">
        <v>5</v>
      </c>
      <c r="AD85">
        <v>0</v>
      </c>
      <c r="AE85">
        <v>1</v>
      </c>
      <c r="AF85" t="s">
        <v>45</v>
      </c>
      <c r="AH85">
        <v>8</v>
      </c>
      <c r="AI85" t="s">
        <v>50</v>
      </c>
      <c r="AJ85" t="s">
        <v>47</v>
      </c>
      <c r="AL85">
        <v>10000</v>
      </c>
      <c r="AM85" s="1">
        <v>100000</v>
      </c>
      <c r="AN85">
        <v>77062</v>
      </c>
      <c r="AO85">
        <v>4</v>
      </c>
      <c r="AP85">
        <v>0.19800000000000001</v>
      </c>
      <c r="AQ85">
        <v>3.198</v>
      </c>
    </row>
    <row r="86" spans="1:43" x14ac:dyDescent="0.25">
      <c r="A86">
        <v>336636</v>
      </c>
      <c r="B86" t="s">
        <v>381</v>
      </c>
      <c r="C86" t="s">
        <v>382</v>
      </c>
      <c r="E86" t="b">
        <v>1</v>
      </c>
      <c r="F86" t="s">
        <v>172</v>
      </c>
      <c r="J86" s="3">
        <v>0.3</v>
      </c>
      <c r="K86" s="2">
        <v>10000</v>
      </c>
      <c r="L86" s="16">
        <v>10000</v>
      </c>
      <c r="M86" s="2"/>
      <c r="N86" s="19"/>
      <c r="O86" s="2"/>
      <c r="P86"/>
    </row>
    <row r="87" spans="1:43" x14ac:dyDescent="0.25">
      <c r="A87">
        <v>337015</v>
      </c>
      <c r="B87" t="s">
        <v>383</v>
      </c>
      <c r="C87" t="s">
        <v>384</v>
      </c>
      <c r="E87" t="b">
        <v>1</v>
      </c>
      <c r="G87" t="s">
        <v>40</v>
      </c>
      <c r="I87" t="s">
        <v>48</v>
      </c>
      <c r="J87" s="3">
        <v>0</v>
      </c>
      <c r="K87" s="2">
        <v>10000</v>
      </c>
      <c r="L87" s="16">
        <v>10000</v>
      </c>
      <c r="M87" s="2"/>
      <c r="N87" s="19"/>
      <c r="O87" s="2" t="s">
        <v>94</v>
      </c>
      <c r="P87"/>
      <c r="V87" t="s">
        <v>43</v>
      </c>
      <c r="W87" t="s">
        <v>44</v>
      </c>
      <c r="Y87">
        <v>4100</v>
      </c>
      <c r="Z87">
        <v>1400</v>
      </c>
      <c r="AA87">
        <v>44655</v>
      </c>
      <c r="AB87">
        <v>5</v>
      </c>
      <c r="AC87">
        <v>17</v>
      </c>
      <c r="AD87">
        <v>0</v>
      </c>
      <c r="AE87">
        <v>3</v>
      </c>
      <c r="AF87" t="s">
        <v>45</v>
      </c>
      <c r="AH87">
        <v>10</v>
      </c>
      <c r="AI87" t="s">
        <v>63</v>
      </c>
      <c r="AJ87" t="s">
        <v>47</v>
      </c>
      <c r="AL87">
        <v>0</v>
      </c>
      <c r="AM87">
        <v>150000</v>
      </c>
      <c r="AN87">
        <v>145700</v>
      </c>
      <c r="AO87" t="s">
        <v>51</v>
      </c>
      <c r="AP87">
        <v>0.11600000000000001</v>
      </c>
      <c r="AQ87">
        <v>3.1160000000000001</v>
      </c>
    </row>
    <row r="88" spans="1:43" x14ac:dyDescent="0.25">
      <c r="A88">
        <v>600137</v>
      </c>
      <c r="B88" t="s">
        <v>385</v>
      </c>
      <c r="C88" t="s">
        <v>386</v>
      </c>
      <c r="E88" t="b">
        <v>1</v>
      </c>
      <c r="F88" t="s">
        <v>55</v>
      </c>
      <c r="G88" t="s">
        <v>40</v>
      </c>
      <c r="H88" t="s">
        <v>56</v>
      </c>
      <c r="I88" t="s">
        <v>52</v>
      </c>
      <c r="J88" s="3">
        <v>0.3</v>
      </c>
      <c r="K88" s="2">
        <v>10000</v>
      </c>
      <c r="L88" s="16">
        <v>10000</v>
      </c>
      <c r="M88" s="2"/>
      <c r="N88" s="19"/>
      <c r="O88" s="2"/>
      <c r="P88"/>
      <c r="V88" t="s">
        <v>49</v>
      </c>
      <c r="W88" t="s">
        <v>44</v>
      </c>
      <c r="X88" t="s">
        <v>54</v>
      </c>
      <c r="Y88">
        <v>49158.8</v>
      </c>
      <c r="Z88">
        <v>14400</v>
      </c>
      <c r="AA88">
        <v>0</v>
      </c>
      <c r="AB88">
        <v>12</v>
      </c>
      <c r="AC88">
        <v>19</v>
      </c>
      <c r="AD88">
        <v>0</v>
      </c>
      <c r="AE88">
        <v>1</v>
      </c>
      <c r="AF88" t="s">
        <v>45</v>
      </c>
      <c r="AH88">
        <v>8</v>
      </c>
      <c r="AI88" t="s">
        <v>86</v>
      </c>
      <c r="AJ88" t="s">
        <v>47</v>
      </c>
      <c r="AL88">
        <v>0</v>
      </c>
      <c r="AM88">
        <v>75000</v>
      </c>
      <c r="AN88">
        <v>18941</v>
      </c>
      <c r="AO88">
        <v>3</v>
      </c>
      <c r="AP88">
        <v>0.39</v>
      </c>
      <c r="AQ88">
        <v>3.39</v>
      </c>
    </row>
    <row r="89" spans="1:43" x14ac:dyDescent="0.25">
      <c r="A89">
        <v>336831</v>
      </c>
      <c r="B89" t="s">
        <v>387</v>
      </c>
      <c r="C89" t="s">
        <v>388</v>
      </c>
      <c r="E89" t="b">
        <v>1</v>
      </c>
      <c r="G89" t="s">
        <v>40</v>
      </c>
      <c r="H89" t="s">
        <v>41</v>
      </c>
      <c r="I89" t="s">
        <v>42</v>
      </c>
      <c r="J89" s="3">
        <v>0.5</v>
      </c>
      <c r="K89" s="2">
        <v>10000</v>
      </c>
      <c r="L89" s="16">
        <v>10000</v>
      </c>
      <c r="M89" s="2"/>
      <c r="N89" s="19"/>
      <c r="O89" s="2" t="s">
        <v>205</v>
      </c>
      <c r="P89"/>
      <c r="V89" t="s">
        <v>43</v>
      </c>
      <c r="W89" t="s">
        <v>44</v>
      </c>
      <c r="Y89">
        <v>7902</v>
      </c>
      <c r="Z89">
        <v>5025</v>
      </c>
      <c r="AA89">
        <v>0</v>
      </c>
      <c r="AB89">
        <v>1</v>
      </c>
      <c r="AC89">
        <v>12</v>
      </c>
      <c r="AD89">
        <v>3</v>
      </c>
      <c r="AE89">
        <v>1</v>
      </c>
      <c r="AF89" t="s">
        <v>45</v>
      </c>
      <c r="AH89">
        <v>12</v>
      </c>
      <c r="AI89" t="s">
        <v>46</v>
      </c>
      <c r="AJ89" t="s">
        <v>47</v>
      </c>
      <c r="AL89">
        <v>0</v>
      </c>
      <c r="AM89">
        <v>50000</v>
      </c>
      <c r="AN89">
        <v>42098</v>
      </c>
      <c r="AO89">
        <v>2</v>
      </c>
      <c r="AP89">
        <v>7.8E-2</v>
      </c>
      <c r="AQ89">
        <v>3.0779999999999998</v>
      </c>
    </row>
    <row r="90" spans="1:43" x14ac:dyDescent="0.25">
      <c r="A90">
        <v>343917</v>
      </c>
      <c r="B90" t="s">
        <v>389</v>
      </c>
      <c r="C90" t="s">
        <v>390</v>
      </c>
      <c r="E90" t="b">
        <v>1</v>
      </c>
      <c r="G90" t="s">
        <v>40</v>
      </c>
      <c r="H90" t="s">
        <v>72</v>
      </c>
      <c r="I90" t="s">
        <v>52</v>
      </c>
      <c r="J90" s="3">
        <v>0.3</v>
      </c>
      <c r="K90" s="2">
        <v>10000</v>
      </c>
      <c r="L90" s="16">
        <v>10000</v>
      </c>
      <c r="M90" s="2"/>
      <c r="N90" s="19"/>
      <c r="O90" s="2"/>
      <c r="P90"/>
      <c r="V90" t="s">
        <v>43</v>
      </c>
      <c r="W90" t="s">
        <v>44</v>
      </c>
      <c r="Y90">
        <v>30453.87</v>
      </c>
      <c r="Z90">
        <v>525</v>
      </c>
      <c r="AA90">
        <v>0</v>
      </c>
      <c r="AB90">
        <v>3</v>
      </c>
      <c r="AC90">
        <v>38</v>
      </c>
      <c r="AD90">
        <v>0</v>
      </c>
      <c r="AE90">
        <v>3</v>
      </c>
      <c r="AF90" t="s">
        <v>52</v>
      </c>
      <c r="AH90">
        <v>11</v>
      </c>
      <c r="AI90" t="s">
        <v>50</v>
      </c>
      <c r="AJ90" t="s">
        <v>47</v>
      </c>
      <c r="AL90">
        <v>0</v>
      </c>
      <c r="AM90">
        <v>75000</v>
      </c>
      <c r="AN90">
        <v>44196</v>
      </c>
      <c r="AO90">
        <v>2</v>
      </c>
      <c r="AP90">
        <v>9.6000000000000002E-2</v>
      </c>
      <c r="AQ90">
        <v>4.0960000000000001</v>
      </c>
    </row>
    <row r="91" spans="1:43" x14ac:dyDescent="0.25">
      <c r="A91">
        <v>346054</v>
      </c>
      <c r="B91" t="s">
        <v>391</v>
      </c>
      <c r="C91" t="s">
        <v>392</v>
      </c>
      <c r="E91" t="b">
        <v>1</v>
      </c>
      <c r="G91" t="s">
        <v>40</v>
      </c>
      <c r="I91" t="s">
        <v>52</v>
      </c>
      <c r="J91" s="3">
        <v>0.3</v>
      </c>
      <c r="K91" s="2">
        <v>10000</v>
      </c>
      <c r="L91" s="16">
        <v>10000</v>
      </c>
      <c r="M91" s="2"/>
      <c r="N91" s="19"/>
      <c r="O91" s="2"/>
      <c r="P91"/>
      <c r="V91" t="s">
        <v>53</v>
      </c>
      <c r="W91" t="s">
        <v>44</v>
      </c>
      <c r="X91" t="s">
        <v>79</v>
      </c>
      <c r="Y91">
        <v>6125</v>
      </c>
      <c r="Z91">
        <v>25350</v>
      </c>
      <c r="AA91">
        <v>1000</v>
      </c>
      <c r="AB91">
        <v>2</v>
      </c>
      <c r="AC91">
        <v>10</v>
      </c>
      <c r="AD91">
        <v>1</v>
      </c>
      <c r="AE91">
        <v>2</v>
      </c>
      <c r="AF91" t="s">
        <v>52</v>
      </c>
      <c r="AH91">
        <v>11</v>
      </c>
      <c r="AI91" t="s">
        <v>86</v>
      </c>
      <c r="AJ91" t="s">
        <v>47</v>
      </c>
      <c r="AL91">
        <v>0</v>
      </c>
      <c r="AM91" s="1">
        <v>200000</v>
      </c>
      <c r="AN91">
        <v>143825</v>
      </c>
      <c r="AO91" t="s">
        <v>51</v>
      </c>
      <c r="AP91">
        <v>0.61380000000000001</v>
      </c>
      <c r="AQ91">
        <v>3.6137999999999999</v>
      </c>
    </row>
    <row r="92" spans="1:43" x14ac:dyDescent="0.25">
      <c r="A92">
        <v>831476</v>
      </c>
      <c r="B92" t="s">
        <v>393</v>
      </c>
      <c r="C92" t="s">
        <v>394</v>
      </c>
      <c r="E92" t="b">
        <v>1</v>
      </c>
      <c r="G92" t="s">
        <v>40</v>
      </c>
      <c r="H92" t="s">
        <v>41</v>
      </c>
      <c r="I92" t="s">
        <v>42</v>
      </c>
      <c r="J92" s="3">
        <v>0.3</v>
      </c>
      <c r="K92" s="2">
        <v>10000</v>
      </c>
      <c r="L92" s="16">
        <v>10000</v>
      </c>
      <c r="M92" s="2"/>
      <c r="N92" s="19"/>
      <c r="O92" s="2"/>
      <c r="P92"/>
      <c r="V92" t="s">
        <v>49</v>
      </c>
      <c r="W92" t="s">
        <v>44</v>
      </c>
      <c r="X92" t="s">
        <v>126</v>
      </c>
      <c r="Y92">
        <v>1200</v>
      </c>
      <c r="Z92">
        <v>1000</v>
      </c>
      <c r="AA92">
        <v>3000</v>
      </c>
      <c r="AB92">
        <v>3</v>
      </c>
      <c r="AC92">
        <v>9</v>
      </c>
      <c r="AD92">
        <v>0</v>
      </c>
      <c r="AE92">
        <v>2</v>
      </c>
      <c r="AF92" t="s">
        <v>45</v>
      </c>
      <c r="AH92">
        <v>7</v>
      </c>
      <c r="AI92" t="s">
        <v>50</v>
      </c>
      <c r="AJ92" t="s">
        <v>47</v>
      </c>
      <c r="AL92">
        <v>0</v>
      </c>
      <c r="AM92" s="1">
        <v>100000</v>
      </c>
      <c r="AN92">
        <v>98800</v>
      </c>
      <c r="AO92">
        <v>1</v>
      </c>
      <c r="AP92">
        <v>1.6E-2</v>
      </c>
      <c r="AQ92">
        <v>3.016</v>
      </c>
    </row>
    <row r="93" spans="1:43" x14ac:dyDescent="0.25">
      <c r="A93">
        <v>226672</v>
      </c>
      <c r="B93" t="s">
        <v>395</v>
      </c>
      <c r="C93" t="s">
        <v>396</v>
      </c>
      <c r="E93" t="b">
        <v>1</v>
      </c>
      <c r="G93" t="s">
        <v>40</v>
      </c>
      <c r="I93" t="s">
        <v>42</v>
      </c>
      <c r="J93" s="3">
        <v>0.3</v>
      </c>
      <c r="K93" s="2">
        <v>10000</v>
      </c>
      <c r="L93" s="16">
        <v>10000</v>
      </c>
      <c r="M93" s="2"/>
      <c r="N93" s="19"/>
      <c r="O93" s="2"/>
      <c r="P93"/>
      <c r="V93" t="s">
        <v>43</v>
      </c>
      <c r="W93" t="s">
        <v>44</v>
      </c>
      <c r="Y93">
        <v>2375</v>
      </c>
      <c r="Z93">
        <v>250</v>
      </c>
      <c r="AA93">
        <v>0</v>
      </c>
      <c r="AB93">
        <v>5</v>
      </c>
      <c r="AC93">
        <v>4</v>
      </c>
      <c r="AD93">
        <v>0</v>
      </c>
      <c r="AE93">
        <v>1</v>
      </c>
      <c r="AF93" t="s">
        <v>42</v>
      </c>
      <c r="AH93">
        <v>11</v>
      </c>
      <c r="AI93" t="s">
        <v>68</v>
      </c>
      <c r="AJ93" t="s">
        <v>77</v>
      </c>
      <c r="AL93">
        <v>0</v>
      </c>
      <c r="AM93">
        <v>30000</v>
      </c>
      <c r="AN93">
        <v>27425</v>
      </c>
      <c r="AO93" t="s">
        <v>51</v>
      </c>
      <c r="AP93">
        <v>0.56355555599999996</v>
      </c>
      <c r="AQ93">
        <v>3.5635555559999998</v>
      </c>
    </row>
    <row r="94" spans="1:43" x14ac:dyDescent="0.25">
      <c r="A94">
        <v>119402</v>
      </c>
      <c r="B94" t="s">
        <v>397</v>
      </c>
      <c r="C94" t="s">
        <v>398</v>
      </c>
      <c r="D94" t="s">
        <v>80</v>
      </c>
      <c r="E94" t="b">
        <v>1</v>
      </c>
      <c r="F94" t="s">
        <v>163</v>
      </c>
      <c r="G94" t="s">
        <v>40</v>
      </c>
      <c r="I94" t="s">
        <v>132</v>
      </c>
      <c r="J94" s="3">
        <v>0.6</v>
      </c>
      <c r="K94" s="2">
        <v>10000</v>
      </c>
      <c r="L94" s="16">
        <v>10000</v>
      </c>
      <c r="M94" s="2"/>
      <c r="N94" s="19"/>
      <c r="O94" s="2"/>
      <c r="P94"/>
      <c r="V94" t="s">
        <v>43</v>
      </c>
      <c r="AL94">
        <v>560</v>
      </c>
    </row>
    <row r="95" spans="1:43" x14ac:dyDescent="0.25">
      <c r="A95">
        <v>1596</v>
      </c>
      <c r="B95" t="s">
        <v>399</v>
      </c>
      <c r="C95" t="s">
        <v>400</v>
      </c>
      <c r="E95" t="b">
        <v>1</v>
      </c>
      <c r="F95" t="s">
        <v>55</v>
      </c>
      <c r="G95" t="s">
        <v>40</v>
      </c>
      <c r="I95" t="s">
        <v>69</v>
      </c>
      <c r="J95" s="3">
        <v>0.1</v>
      </c>
      <c r="K95" s="2">
        <v>10000</v>
      </c>
      <c r="L95" s="16">
        <v>10000</v>
      </c>
      <c r="M95" s="2"/>
      <c r="N95" s="19"/>
      <c r="O95" s="2"/>
      <c r="P95"/>
      <c r="V95" t="s">
        <v>43</v>
      </c>
      <c r="W95" t="s">
        <v>44</v>
      </c>
      <c r="X95" t="s">
        <v>62</v>
      </c>
      <c r="Y95">
        <v>865</v>
      </c>
      <c r="Z95">
        <v>1525</v>
      </c>
      <c r="AA95">
        <v>0</v>
      </c>
      <c r="AB95">
        <v>3</v>
      </c>
      <c r="AC95">
        <v>5</v>
      </c>
      <c r="AD95">
        <v>0</v>
      </c>
      <c r="AE95">
        <v>0</v>
      </c>
      <c r="AF95" t="s">
        <v>52</v>
      </c>
      <c r="AH95">
        <v>8</v>
      </c>
      <c r="AI95" t="s">
        <v>50</v>
      </c>
      <c r="AJ95" t="s">
        <v>47</v>
      </c>
      <c r="AL95">
        <v>0</v>
      </c>
      <c r="AM95" s="1">
        <v>100000</v>
      </c>
      <c r="AN95">
        <v>98185</v>
      </c>
      <c r="AO95">
        <v>1</v>
      </c>
      <c r="AP95">
        <v>0.15</v>
      </c>
      <c r="AQ95">
        <v>3.15</v>
      </c>
    </row>
    <row r="96" spans="1:43" x14ac:dyDescent="0.25">
      <c r="A96">
        <v>647736</v>
      </c>
      <c r="B96" t="s">
        <v>401</v>
      </c>
      <c r="C96" t="s">
        <v>402</v>
      </c>
      <c r="E96" t="b">
        <v>1</v>
      </c>
      <c r="F96" t="s">
        <v>55</v>
      </c>
      <c r="G96" t="s">
        <v>40</v>
      </c>
      <c r="H96" t="s">
        <v>56</v>
      </c>
      <c r="I96" t="s">
        <v>52</v>
      </c>
      <c r="J96" s="3">
        <v>0</v>
      </c>
      <c r="K96" s="2">
        <v>10000</v>
      </c>
      <c r="L96" s="16">
        <v>0</v>
      </c>
      <c r="M96" s="2"/>
      <c r="N96" s="19"/>
      <c r="O96" s="2"/>
      <c r="P96"/>
      <c r="V96" t="s">
        <v>43</v>
      </c>
      <c r="W96" t="s">
        <v>44</v>
      </c>
      <c r="Y96">
        <v>797</v>
      </c>
      <c r="Z96">
        <v>132</v>
      </c>
      <c r="AA96">
        <v>0</v>
      </c>
      <c r="AB96">
        <v>8</v>
      </c>
      <c r="AC96">
        <v>11</v>
      </c>
      <c r="AD96">
        <v>0</v>
      </c>
      <c r="AE96">
        <v>2</v>
      </c>
      <c r="AF96" t="s">
        <v>45</v>
      </c>
      <c r="AH96">
        <v>13</v>
      </c>
      <c r="AI96" t="s">
        <v>110</v>
      </c>
      <c r="AJ96" t="s">
        <v>47</v>
      </c>
      <c r="AL96">
        <v>0</v>
      </c>
      <c r="AM96">
        <v>20000</v>
      </c>
      <c r="AN96">
        <v>19203</v>
      </c>
      <c r="AO96">
        <v>2</v>
      </c>
      <c r="AP96">
        <v>4.8000000000000001E-2</v>
      </c>
      <c r="AQ96">
        <v>3.048</v>
      </c>
    </row>
    <row r="97" spans="1:43" x14ac:dyDescent="0.25">
      <c r="A97">
        <v>356848</v>
      </c>
      <c r="B97" t="s">
        <v>403</v>
      </c>
      <c r="C97" t="s">
        <v>404</v>
      </c>
      <c r="E97" t="b">
        <v>1</v>
      </c>
      <c r="F97" t="s">
        <v>89</v>
      </c>
      <c r="G97" t="s">
        <v>40</v>
      </c>
      <c r="H97" t="s">
        <v>72</v>
      </c>
      <c r="I97" t="s">
        <v>52</v>
      </c>
      <c r="J97" s="3">
        <v>0.5</v>
      </c>
      <c r="K97" s="2">
        <v>10000</v>
      </c>
      <c r="L97" s="16">
        <v>25000</v>
      </c>
      <c r="M97" s="2">
        <v>25000</v>
      </c>
      <c r="N97" s="19"/>
      <c r="O97" s="2"/>
      <c r="P97" t="s">
        <v>96</v>
      </c>
      <c r="V97" t="s">
        <v>53</v>
      </c>
      <c r="W97" t="s">
        <v>44</v>
      </c>
      <c r="X97" t="s">
        <v>62</v>
      </c>
      <c r="Y97">
        <v>44958.28</v>
      </c>
      <c r="Z97">
        <v>0</v>
      </c>
      <c r="AA97">
        <v>51010</v>
      </c>
      <c r="AB97">
        <v>37</v>
      </c>
      <c r="AC97">
        <v>75</v>
      </c>
      <c r="AD97">
        <v>1</v>
      </c>
      <c r="AE97">
        <v>10</v>
      </c>
      <c r="AF97" t="s">
        <v>52</v>
      </c>
      <c r="AG97" t="s">
        <v>56</v>
      </c>
      <c r="AH97">
        <v>9</v>
      </c>
      <c r="AI97" t="s">
        <v>50</v>
      </c>
      <c r="AJ97" t="s">
        <v>47</v>
      </c>
      <c r="AK97" t="s">
        <v>138</v>
      </c>
      <c r="AL97">
        <v>50</v>
      </c>
      <c r="AM97">
        <v>75000</v>
      </c>
      <c r="AN97">
        <v>30042</v>
      </c>
      <c r="AO97">
        <v>3</v>
      </c>
      <c r="AP97">
        <v>1.0737333330000001</v>
      </c>
      <c r="AQ97">
        <v>5.0737333329999998</v>
      </c>
    </row>
    <row r="98" spans="1:43" x14ac:dyDescent="0.25">
      <c r="A98">
        <v>863811</v>
      </c>
      <c r="B98" t="s">
        <v>405</v>
      </c>
      <c r="C98" t="s">
        <v>406</v>
      </c>
      <c r="E98" t="b">
        <v>1</v>
      </c>
      <c r="F98" t="s">
        <v>174</v>
      </c>
      <c r="G98" t="s">
        <v>40</v>
      </c>
      <c r="I98" t="s">
        <v>69</v>
      </c>
      <c r="J98" s="3">
        <v>0.3</v>
      </c>
      <c r="K98" s="2">
        <v>10000</v>
      </c>
      <c r="L98" s="16">
        <v>10000</v>
      </c>
      <c r="M98" s="2"/>
      <c r="N98" s="19"/>
      <c r="O98" s="2"/>
      <c r="P98"/>
      <c r="V98" t="s">
        <v>66</v>
      </c>
      <c r="AL98">
        <v>3650</v>
      </c>
    </row>
    <row r="99" spans="1:43" x14ac:dyDescent="0.25">
      <c r="A99">
        <v>147413</v>
      </c>
      <c r="B99" t="s">
        <v>407</v>
      </c>
      <c r="C99" t="s">
        <v>131</v>
      </c>
      <c r="E99" t="b">
        <v>1</v>
      </c>
      <c r="F99" t="s">
        <v>71</v>
      </c>
      <c r="G99" t="s">
        <v>40</v>
      </c>
      <c r="I99" t="s">
        <v>69</v>
      </c>
      <c r="J99" s="3">
        <v>0.5</v>
      </c>
      <c r="K99" s="2">
        <v>10000</v>
      </c>
      <c r="L99" s="16">
        <v>9750</v>
      </c>
      <c r="M99" s="2">
        <v>250</v>
      </c>
      <c r="N99" s="19"/>
      <c r="O99" s="2" t="s">
        <v>206</v>
      </c>
      <c r="P99"/>
      <c r="V99" t="s">
        <v>43</v>
      </c>
      <c r="X99" t="s">
        <v>124</v>
      </c>
      <c r="AL99">
        <v>0</v>
      </c>
    </row>
    <row r="100" spans="1:43" x14ac:dyDescent="0.25">
      <c r="A100">
        <v>608831</v>
      </c>
      <c r="B100" t="s">
        <v>408</v>
      </c>
      <c r="C100" t="s">
        <v>409</v>
      </c>
      <c r="E100" t="b">
        <v>1</v>
      </c>
      <c r="F100" t="s">
        <v>165</v>
      </c>
      <c r="G100" t="s">
        <v>40</v>
      </c>
      <c r="I100" t="s">
        <v>69</v>
      </c>
      <c r="J100" s="3">
        <v>0.3</v>
      </c>
      <c r="K100" s="2">
        <v>7500</v>
      </c>
      <c r="L100" s="16">
        <v>7500</v>
      </c>
      <c r="M100" s="2"/>
      <c r="N100" s="19"/>
      <c r="O100" s="2"/>
      <c r="P100"/>
      <c r="V100" t="s">
        <v>66</v>
      </c>
      <c r="X100" t="s">
        <v>62</v>
      </c>
      <c r="Y100">
        <v>7250</v>
      </c>
      <c r="Z100">
        <v>2000</v>
      </c>
      <c r="AA100">
        <v>0</v>
      </c>
      <c r="AB100">
        <v>7</v>
      </c>
      <c r="AC100">
        <v>19</v>
      </c>
      <c r="AD100">
        <v>0</v>
      </c>
      <c r="AE100">
        <v>0</v>
      </c>
      <c r="AH100">
        <v>8</v>
      </c>
      <c r="AI100">
        <v>14</v>
      </c>
      <c r="AJ100">
        <v>1</v>
      </c>
    </row>
    <row r="101" spans="1:43" x14ac:dyDescent="0.25">
      <c r="A101">
        <v>322458</v>
      </c>
      <c r="B101" t="s">
        <v>410</v>
      </c>
      <c r="C101" t="s">
        <v>404</v>
      </c>
      <c r="E101" t="b">
        <v>1</v>
      </c>
      <c r="G101" t="s">
        <v>40</v>
      </c>
      <c r="H101" t="s">
        <v>72</v>
      </c>
      <c r="I101" t="s">
        <v>52</v>
      </c>
      <c r="J101" s="3">
        <v>0.1</v>
      </c>
      <c r="K101" s="2">
        <v>7500</v>
      </c>
      <c r="L101" s="16">
        <v>7500</v>
      </c>
      <c r="M101" s="2"/>
      <c r="N101" s="19"/>
      <c r="O101" s="2"/>
      <c r="P101"/>
      <c r="V101" t="s">
        <v>43</v>
      </c>
      <c r="W101" t="s">
        <v>44</v>
      </c>
      <c r="Y101">
        <v>47600</v>
      </c>
      <c r="Z101">
        <v>6300</v>
      </c>
      <c r="AA101">
        <v>0</v>
      </c>
      <c r="AB101">
        <v>2</v>
      </c>
      <c r="AC101">
        <v>25</v>
      </c>
      <c r="AD101">
        <v>0</v>
      </c>
      <c r="AE101">
        <v>2</v>
      </c>
      <c r="AF101" t="s">
        <v>52</v>
      </c>
      <c r="AH101">
        <v>10</v>
      </c>
      <c r="AI101" t="s">
        <v>50</v>
      </c>
      <c r="AJ101" t="s">
        <v>47</v>
      </c>
      <c r="AL101">
        <v>0</v>
      </c>
      <c r="AM101">
        <v>75000</v>
      </c>
      <c r="AN101">
        <v>27400</v>
      </c>
      <c r="AO101">
        <v>3</v>
      </c>
      <c r="AP101">
        <v>0.124</v>
      </c>
      <c r="AQ101">
        <v>3.1240000000000001</v>
      </c>
    </row>
    <row r="102" spans="1:43" x14ac:dyDescent="0.25">
      <c r="A102">
        <v>326904</v>
      </c>
      <c r="B102" t="s">
        <v>411</v>
      </c>
      <c r="C102" t="s">
        <v>412</v>
      </c>
      <c r="E102" t="b">
        <v>1</v>
      </c>
      <c r="G102" t="s">
        <v>40</v>
      </c>
      <c r="I102" t="s">
        <v>69</v>
      </c>
      <c r="J102" s="3">
        <v>0.1</v>
      </c>
      <c r="K102" s="2">
        <v>7500</v>
      </c>
      <c r="L102" s="16">
        <v>7500</v>
      </c>
      <c r="M102" s="2"/>
      <c r="N102" s="19"/>
      <c r="O102" s="2"/>
      <c r="P102"/>
      <c r="V102" t="s">
        <v>49</v>
      </c>
      <c r="W102" t="s">
        <v>44</v>
      </c>
      <c r="Y102">
        <v>7655</v>
      </c>
      <c r="Z102">
        <v>0</v>
      </c>
      <c r="AA102">
        <v>0</v>
      </c>
      <c r="AB102">
        <v>27</v>
      </c>
      <c r="AC102">
        <v>10</v>
      </c>
      <c r="AD102">
        <v>0</v>
      </c>
      <c r="AE102">
        <v>2</v>
      </c>
      <c r="AF102" t="s">
        <v>45</v>
      </c>
      <c r="AH102">
        <v>8</v>
      </c>
      <c r="AI102" t="s">
        <v>92</v>
      </c>
      <c r="AJ102" t="s">
        <v>47</v>
      </c>
      <c r="AL102">
        <v>0</v>
      </c>
      <c r="AM102">
        <v>40000</v>
      </c>
      <c r="AN102">
        <v>32345</v>
      </c>
      <c r="AO102">
        <v>3</v>
      </c>
      <c r="AP102">
        <v>3.2000000000000001E-2</v>
      </c>
      <c r="AQ102">
        <v>3.032</v>
      </c>
    </row>
    <row r="103" spans="1:43" x14ac:dyDescent="0.25">
      <c r="A103">
        <v>259214</v>
      </c>
      <c r="B103" t="s">
        <v>413</v>
      </c>
      <c r="C103" t="s">
        <v>414</v>
      </c>
      <c r="D103" t="s">
        <v>80</v>
      </c>
      <c r="E103" t="b">
        <v>1</v>
      </c>
      <c r="F103" t="s">
        <v>98</v>
      </c>
      <c r="G103" t="s">
        <v>40</v>
      </c>
      <c r="I103" t="s">
        <v>69</v>
      </c>
      <c r="J103" s="3">
        <v>0.3</v>
      </c>
      <c r="K103" s="2">
        <v>7500</v>
      </c>
      <c r="L103" s="16">
        <v>7500</v>
      </c>
      <c r="M103" s="2"/>
      <c r="N103" s="19"/>
      <c r="O103" s="2"/>
      <c r="P103" t="s">
        <v>96</v>
      </c>
      <c r="V103" t="s">
        <v>43</v>
      </c>
      <c r="X103" t="s">
        <v>90</v>
      </c>
      <c r="AL103">
        <v>0</v>
      </c>
    </row>
    <row r="104" spans="1:43" x14ac:dyDescent="0.25">
      <c r="A104">
        <v>816202</v>
      </c>
      <c r="B104" t="s">
        <v>415</v>
      </c>
      <c r="C104" t="s">
        <v>416</v>
      </c>
      <c r="E104" t="b">
        <v>1</v>
      </c>
      <c r="G104" t="s">
        <v>40</v>
      </c>
      <c r="I104" t="s">
        <v>69</v>
      </c>
      <c r="J104" s="3">
        <v>0.3</v>
      </c>
      <c r="K104" s="2">
        <v>7500</v>
      </c>
      <c r="L104" s="16">
        <v>7500</v>
      </c>
      <c r="M104" s="2"/>
      <c r="N104" s="19"/>
      <c r="O104" s="2"/>
      <c r="P104"/>
      <c r="V104" t="s">
        <v>49</v>
      </c>
      <c r="W104" t="s">
        <v>44</v>
      </c>
      <c r="Y104">
        <v>350</v>
      </c>
      <c r="Z104">
        <v>500</v>
      </c>
      <c r="AA104">
        <v>0</v>
      </c>
      <c r="AB104">
        <v>0</v>
      </c>
      <c r="AC104">
        <v>2</v>
      </c>
      <c r="AD104">
        <v>0</v>
      </c>
      <c r="AE104">
        <v>0</v>
      </c>
      <c r="AF104" t="s">
        <v>84</v>
      </c>
      <c r="AH104">
        <v>5</v>
      </c>
      <c r="AI104" t="s">
        <v>68</v>
      </c>
      <c r="AJ104" t="s">
        <v>70</v>
      </c>
      <c r="AL104">
        <v>0</v>
      </c>
      <c r="AM104">
        <v>30000</v>
      </c>
      <c r="AN104">
        <v>29400</v>
      </c>
      <c r="AO104" t="s">
        <v>51</v>
      </c>
      <c r="AP104">
        <v>0.869519763</v>
      </c>
      <c r="AQ104">
        <v>3.869519763</v>
      </c>
    </row>
    <row r="105" spans="1:43" x14ac:dyDescent="0.25">
      <c r="A105">
        <v>340527</v>
      </c>
      <c r="B105" t="s">
        <v>417</v>
      </c>
      <c r="C105" t="s">
        <v>418</v>
      </c>
      <c r="E105" t="b">
        <v>1</v>
      </c>
      <c r="G105" t="s">
        <v>40</v>
      </c>
      <c r="I105" t="s">
        <v>42</v>
      </c>
      <c r="J105" s="3">
        <v>0.2</v>
      </c>
      <c r="K105" s="2">
        <v>7500</v>
      </c>
      <c r="L105" s="16">
        <v>7500</v>
      </c>
      <c r="M105" s="2"/>
      <c r="N105" s="19"/>
      <c r="O105" s="2"/>
      <c r="P105"/>
      <c r="V105" t="s">
        <v>43</v>
      </c>
      <c r="W105" t="s">
        <v>44</v>
      </c>
      <c r="Y105">
        <v>4780</v>
      </c>
      <c r="Z105">
        <v>3330</v>
      </c>
      <c r="AA105">
        <v>0</v>
      </c>
      <c r="AB105">
        <v>0</v>
      </c>
      <c r="AC105">
        <v>5</v>
      </c>
      <c r="AD105">
        <v>0</v>
      </c>
      <c r="AE105">
        <v>0</v>
      </c>
      <c r="AF105" t="s">
        <v>42</v>
      </c>
      <c r="AH105">
        <v>8</v>
      </c>
      <c r="AI105" t="s">
        <v>63</v>
      </c>
      <c r="AJ105" t="s">
        <v>47</v>
      </c>
      <c r="AL105">
        <v>0</v>
      </c>
      <c r="AM105">
        <v>150000</v>
      </c>
      <c r="AN105">
        <v>145120</v>
      </c>
      <c r="AO105" t="s">
        <v>51</v>
      </c>
      <c r="AP105">
        <v>8.0000000000000002E-3</v>
      </c>
      <c r="AQ105">
        <v>3.008</v>
      </c>
    </row>
    <row r="106" spans="1:43" x14ac:dyDescent="0.25">
      <c r="A106">
        <v>602299</v>
      </c>
      <c r="B106" t="s">
        <v>419</v>
      </c>
      <c r="C106" t="s">
        <v>304</v>
      </c>
      <c r="E106" t="b">
        <v>1</v>
      </c>
      <c r="G106" t="s">
        <v>40</v>
      </c>
      <c r="H106" t="s">
        <v>108</v>
      </c>
      <c r="I106" t="s">
        <v>52</v>
      </c>
      <c r="J106" s="3">
        <v>0.3</v>
      </c>
      <c r="K106" s="2">
        <v>7500</v>
      </c>
      <c r="L106" s="16">
        <v>7500</v>
      </c>
      <c r="M106" s="2"/>
      <c r="N106" s="19"/>
      <c r="O106" s="2"/>
      <c r="P106"/>
      <c r="V106" t="s">
        <v>49</v>
      </c>
      <c r="W106" t="s">
        <v>44</v>
      </c>
      <c r="Y106">
        <v>2850</v>
      </c>
      <c r="Z106">
        <v>0</v>
      </c>
      <c r="AA106">
        <v>0</v>
      </c>
      <c r="AB106">
        <v>2</v>
      </c>
      <c r="AC106">
        <v>2</v>
      </c>
      <c r="AD106">
        <v>0</v>
      </c>
      <c r="AE106">
        <v>1</v>
      </c>
      <c r="AF106" t="s">
        <v>45</v>
      </c>
      <c r="AH106">
        <v>5</v>
      </c>
      <c r="AI106" t="s">
        <v>46</v>
      </c>
      <c r="AJ106" t="s">
        <v>77</v>
      </c>
      <c r="AL106">
        <v>0</v>
      </c>
      <c r="AM106">
        <v>50000</v>
      </c>
      <c r="AN106">
        <v>47150</v>
      </c>
      <c r="AO106">
        <v>2</v>
      </c>
      <c r="AP106">
        <v>0.27800000000000002</v>
      </c>
      <c r="AQ106">
        <v>3.278</v>
      </c>
    </row>
    <row r="107" spans="1:43" x14ac:dyDescent="0.25">
      <c r="A107">
        <v>603949</v>
      </c>
      <c r="B107" t="s">
        <v>420</v>
      </c>
      <c r="C107" t="s">
        <v>131</v>
      </c>
      <c r="E107" t="b">
        <v>1</v>
      </c>
      <c r="G107" t="s">
        <v>40</v>
      </c>
      <c r="H107" t="s">
        <v>108</v>
      </c>
      <c r="I107" t="s">
        <v>42</v>
      </c>
      <c r="J107" s="3">
        <v>0.3</v>
      </c>
      <c r="K107" s="2">
        <v>7500</v>
      </c>
      <c r="L107" s="16">
        <v>7500</v>
      </c>
      <c r="M107" s="2"/>
      <c r="N107" s="19"/>
      <c r="O107" s="2"/>
      <c r="P107"/>
      <c r="V107" t="s">
        <v>66</v>
      </c>
      <c r="W107" t="s">
        <v>44</v>
      </c>
      <c r="X107" t="s">
        <v>123</v>
      </c>
      <c r="Y107">
        <v>4035</v>
      </c>
      <c r="Z107">
        <v>1365</v>
      </c>
      <c r="AA107">
        <v>3365</v>
      </c>
      <c r="AB107">
        <v>0</v>
      </c>
      <c r="AC107">
        <v>3</v>
      </c>
      <c r="AD107">
        <v>0</v>
      </c>
      <c r="AE107">
        <v>0</v>
      </c>
      <c r="AF107" t="s">
        <v>42</v>
      </c>
      <c r="AH107">
        <v>8</v>
      </c>
      <c r="AI107" t="s">
        <v>86</v>
      </c>
      <c r="AJ107" t="s">
        <v>47</v>
      </c>
      <c r="AK107" t="s">
        <v>111</v>
      </c>
      <c r="AL107">
        <v>0</v>
      </c>
      <c r="AM107" s="1">
        <v>200000</v>
      </c>
      <c r="AN107">
        <v>195965</v>
      </c>
      <c r="AO107">
        <v>2</v>
      </c>
      <c r="AP107">
        <v>0.39</v>
      </c>
      <c r="AQ107">
        <v>3.39</v>
      </c>
    </row>
    <row r="108" spans="1:43" x14ac:dyDescent="0.25">
      <c r="A108">
        <v>349585</v>
      </c>
      <c r="B108" t="s">
        <v>236</v>
      </c>
      <c r="C108" t="s">
        <v>421</v>
      </c>
      <c r="E108" t="b">
        <v>1</v>
      </c>
      <c r="G108" t="s">
        <v>40</v>
      </c>
      <c r="H108" t="s">
        <v>41</v>
      </c>
      <c r="I108" t="s">
        <v>48</v>
      </c>
      <c r="J108" s="3">
        <v>0.3</v>
      </c>
      <c r="K108" s="2">
        <v>7500</v>
      </c>
      <c r="L108" s="16">
        <v>7500</v>
      </c>
      <c r="M108" s="2"/>
      <c r="N108" s="19"/>
      <c r="O108" s="2"/>
      <c r="P108"/>
      <c r="V108" t="s">
        <v>66</v>
      </c>
      <c r="W108" t="s">
        <v>44</v>
      </c>
      <c r="Y108">
        <v>30300</v>
      </c>
      <c r="Z108">
        <v>7300</v>
      </c>
      <c r="AA108">
        <v>200</v>
      </c>
      <c r="AB108">
        <v>6</v>
      </c>
      <c r="AC108">
        <v>14</v>
      </c>
      <c r="AD108">
        <v>0</v>
      </c>
      <c r="AE108">
        <v>2</v>
      </c>
      <c r="AF108" t="s">
        <v>45</v>
      </c>
      <c r="AH108">
        <v>9</v>
      </c>
      <c r="AI108" t="s">
        <v>50</v>
      </c>
      <c r="AJ108" t="s">
        <v>47</v>
      </c>
      <c r="AL108">
        <v>0</v>
      </c>
      <c r="AM108" s="1">
        <v>100000</v>
      </c>
      <c r="AN108">
        <v>69200</v>
      </c>
      <c r="AO108">
        <v>3</v>
      </c>
      <c r="AP108">
        <v>0.434</v>
      </c>
      <c r="AQ108">
        <v>3.4340000000000002</v>
      </c>
    </row>
    <row r="109" spans="1:43" x14ac:dyDescent="0.25">
      <c r="A109">
        <v>332171</v>
      </c>
      <c r="B109" t="s">
        <v>422</v>
      </c>
      <c r="C109" t="s">
        <v>423</v>
      </c>
      <c r="E109" t="b">
        <v>1</v>
      </c>
      <c r="G109" t="s">
        <v>40</v>
      </c>
      <c r="H109" t="s">
        <v>41</v>
      </c>
      <c r="I109" t="s">
        <v>42</v>
      </c>
      <c r="J109" s="3">
        <v>0.5</v>
      </c>
      <c r="K109" s="2">
        <v>7500</v>
      </c>
      <c r="L109" s="16">
        <v>7500</v>
      </c>
      <c r="M109" s="2"/>
      <c r="N109" s="19"/>
      <c r="O109" s="2"/>
      <c r="P109"/>
      <c r="V109" t="s">
        <v>76</v>
      </c>
      <c r="X109" t="s">
        <v>90</v>
      </c>
      <c r="Y109">
        <v>13856</v>
      </c>
      <c r="Z109">
        <v>950</v>
      </c>
      <c r="AA109">
        <v>0</v>
      </c>
      <c r="AB109">
        <v>6</v>
      </c>
      <c r="AC109">
        <v>19</v>
      </c>
      <c r="AD109">
        <v>2</v>
      </c>
      <c r="AE109">
        <v>4</v>
      </c>
      <c r="AH109">
        <v>11</v>
      </c>
      <c r="AI109">
        <v>15</v>
      </c>
      <c r="AJ109">
        <v>1</v>
      </c>
    </row>
    <row r="110" spans="1:43" x14ac:dyDescent="0.25">
      <c r="A110">
        <v>2751</v>
      </c>
      <c r="B110" t="s">
        <v>424</v>
      </c>
      <c r="C110" t="s">
        <v>425</v>
      </c>
      <c r="E110" t="b">
        <v>1</v>
      </c>
      <c r="G110" t="s">
        <v>40</v>
      </c>
      <c r="H110" t="s">
        <v>41</v>
      </c>
      <c r="I110" t="s">
        <v>52</v>
      </c>
      <c r="J110" s="3">
        <v>0.1</v>
      </c>
      <c r="K110" s="2">
        <v>5000</v>
      </c>
      <c r="L110" s="16">
        <v>5000</v>
      </c>
      <c r="M110" s="2"/>
      <c r="N110" s="19"/>
      <c r="O110" s="2"/>
      <c r="P110"/>
      <c r="V110" t="s">
        <v>43</v>
      </c>
      <c r="W110" t="s">
        <v>44</v>
      </c>
      <c r="X110" t="s">
        <v>62</v>
      </c>
      <c r="Y110">
        <v>10875</v>
      </c>
      <c r="Z110">
        <v>6675</v>
      </c>
      <c r="AA110">
        <v>250</v>
      </c>
      <c r="AB110">
        <v>4</v>
      </c>
      <c r="AC110">
        <v>11</v>
      </c>
      <c r="AD110">
        <v>4</v>
      </c>
      <c r="AE110">
        <v>2</v>
      </c>
      <c r="AF110" t="s">
        <v>45</v>
      </c>
      <c r="AH110">
        <v>12</v>
      </c>
      <c r="AI110" t="s">
        <v>63</v>
      </c>
      <c r="AJ110" t="s">
        <v>47</v>
      </c>
      <c r="AL110">
        <v>0</v>
      </c>
      <c r="AM110">
        <v>75000</v>
      </c>
      <c r="AN110">
        <v>62125</v>
      </c>
      <c r="AO110">
        <v>4</v>
      </c>
      <c r="AP110">
        <v>0.23200000000000001</v>
      </c>
      <c r="AQ110">
        <v>3.2320000000000002</v>
      </c>
    </row>
    <row r="111" spans="1:43" x14ac:dyDescent="0.25">
      <c r="A111">
        <v>328385</v>
      </c>
      <c r="B111" t="s">
        <v>426</v>
      </c>
      <c r="C111" t="s">
        <v>427</v>
      </c>
      <c r="E111" t="b">
        <v>1</v>
      </c>
      <c r="F111" t="s">
        <v>55</v>
      </c>
      <c r="G111" t="s">
        <v>40</v>
      </c>
      <c r="H111" t="s">
        <v>82</v>
      </c>
      <c r="I111" t="s">
        <v>48</v>
      </c>
      <c r="J111" s="3">
        <v>0.3</v>
      </c>
      <c r="K111" s="2">
        <v>5000</v>
      </c>
      <c r="L111" s="16"/>
      <c r="M111" s="15">
        <v>10000</v>
      </c>
      <c r="N111" s="19"/>
      <c r="O111" s="2"/>
      <c r="P111"/>
      <c r="V111" t="s">
        <v>49</v>
      </c>
      <c r="W111" t="s">
        <v>44</v>
      </c>
      <c r="Y111">
        <v>19475</v>
      </c>
      <c r="Z111">
        <v>0</v>
      </c>
      <c r="AA111">
        <v>0</v>
      </c>
      <c r="AB111">
        <v>34</v>
      </c>
      <c r="AC111">
        <v>17</v>
      </c>
      <c r="AD111">
        <v>0</v>
      </c>
      <c r="AE111">
        <v>5</v>
      </c>
      <c r="AF111" t="s">
        <v>45</v>
      </c>
      <c r="AH111">
        <v>10</v>
      </c>
      <c r="AI111" t="s">
        <v>92</v>
      </c>
      <c r="AJ111" t="s">
        <v>47</v>
      </c>
      <c r="AL111">
        <v>0</v>
      </c>
      <c r="AM111">
        <v>40000</v>
      </c>
      <c r="AN111">
        <v>20525</v>
      </c>
      <c r="AO111">
        <v>4</v>
      </c>
      <c r="AP111">
        <v>0.22</v>
      </c>
      <c r="AQ111">
        <v>3.22</v>
      </c>
    </row>
    <row r="112" spans="1:43" x14ac:dyDescent="0.25">
      <c r="A112">
        <v>16737</v>
      </c>
      <c r="B112" t="s">
        <v>428</v>
      </c>
      <c r="C112" t="s">
        <v>270</v>
      </c>
      <c r="E112" t="b">
        <v>1</v>
      </c>
      <c r="G112" t="s">
        <v>40</v>
      </c>
      <c r="I112" t="s">
        <v>69</v>
      </c>
      <c r="J112" s="3">
        <v>0</v>
      </c>
      <c r="K112" s="2">
        <v>5000</v>
      </c>
      <c r="L112" s="16">
        <v>0</v>
      </c>
      <c r="M112" s="2"/>
      <c r="N112" s="19"/>
      <c r="O112" s="2"/>
      <c r="P112"/>
      <c r="V112" t="s">
        <v>43</v>
      </c>
      <c r="W112" t="s">
        <v>44</v>
      </c>
      <c r="Y112">
        <v>600</v>
      </c>
      <c r="Z112">
        <v>100</v>
      </c>
      <c r="AA112">
        <v>250</v>
      </c>
      <c r="AB112">
        <v>2</v>
      </c>
      <c r="AC112">
        <v>0</v>
      </c>
      <c r="AD112">
        <v>0</v>
      </c>
      <c r="AE112">
        <v>0</v>
      </c>
      <c r="AF112" t="s">
        <v>84</v>
      </c>
      <c r="AH112">
        <v>5</v>
      </c>
      <c r="AI112" t="s">
        <v>46</v>
      </c>
      <c r="AJ112" t="s">
        <v>47</v>
      </c>
      <c r="AL112">
        <v>0</v>
      </c>
      <c r="AM112">
        <v>50000</v>
      </c>
      <c r="AN112">
        <v>49400</v>
      </c>
      <c r="AO112" t="s">
        <v>51</v>
      </c>
      <c r="AP112">
        <v>0.86295652199999995</v>
      </c>
      <c r="AQ112">
        <v>3.8629565220000002</v>
      </c>
    </row>
    <row r="113" spans="1:43" x14ac:dyDescent="0.25">
      <c r="A113">
        <v>332343</v>
      </c>
      <c r="B113" t="s">
        <v>236</v>
      </c>
      <c r="C113" t="s">
        <v>429</v>
      </c>
      <c r="E113" t="b">
        <v>1</v>
      </c>
      <c r="G113" t="s">
        <v>40</v>
      </c>
      <c r="I113" t="s">
        <v>69</v>
      </c>
      <c r="J113" s="3">
        <v>0.3</v>
      </c>
      <c r="K113" s="2">
        <v>5000</v>
      </c>
      <c r="L113" s="16">
        <v>5000</v>
      </c>
      <c r="M113" s="2"/>
      <c r="N113" s="19"/>
      <c r="O113" s="2"/>
      <c r="P113"/>
      <c r="V113" t="s">
        <v>49</v>
      </c>
      <c r="Y113">
        <v>125</v>
      </c>
      <c r="Z113">
        <v>225</v>
      </c>
      <c r="AA113">
        <v>0</v>
      </c>
      <c r="AB113">
        <v>0</v>
      </c>
      <c r="AD113">
        <v>0</v>
      </c>
      <c r="AE113">
        <v>0</v>
      </c>
      <c r="AH113">
        <v>3</v>
      </c>
      <c r="AI113">
        <v>11</v>
      </c>
      <c r="AJ113">
        <v>3</v>
      </c>
    </row>
    <row r="114" spans="1:43" x14ac:dyDescent="0.25">
      <c r="A114">
        <v>335038</v>
      </c>
      <c r="B114" t="s">
        <v>121</v>
      </c>
      <c r="C114" t="s">
        <v>430</v>
      </c>
      <c r="E114" t="b">
        <v>1</v>
      </c>
      <c r="G114" t="s">
        <v>40</v>
      </c>
      <c r="I114" t="s">
        <v>48</v>
      </c>
      <c r="J114" s="3">
        <v>0.3</v>
      </c>
      <c r="K114" s="2">
        <v>5000</v>
      </c>
      <c r="L114" s="16">
        <v>5000</v>
      </c>
      <c r="M114" s="2"/>
      <c r="N114" s="19"/>
      <c r="O114" s="2"/>
      <c r="P114"/>
      <c r="V114" t="s">
        <v>49</v>
      </c>
      <c r="W114" t="s">
        <v>44</v>
      </c>
      <c r="X114" t="s">
        <v>62</v>
      </c>
      <c r="Y114">
        <v>2999.64</v>
      </c>
      <c r="Z114">
        <v>0</v>
      </c>
      <c r="AA114">
        <v>3</v>
      </c>
      <c r="AB114">
        <v>2</v>
      </c>
      <c r="AC114">
        <v>9</v>
      </c>
      <c r="AD114">
        <v>0</v>
      </c>
      <c r="AE114">
        <v>0</v>
      </c>
      <c r="AF114" t="s">
        <v>45</v>
      </c>
      <c r="AH114">
        <v>8</v>
      </c>
      <c r="AI114" t="s">
        <v>63</v>
      </c>
      <c r="AJ114" t="s">
        <v>47</v>
      </c>
      <c r="AL114">
        <v>0</v>
      </c>
      <c r="AM114">
        <v>75000</v>
      </c>
      <c r="AN114">
        <v>72000</v>
      </c>
      <c r="AO114" t="s">
        <v>51</v>
      </c>
      <c r="AP114">
        <v>7.5800000000000006E-2</v>
      </c>
      <c r="AQ114">
        <v>3.0758000000000001</v>
      </c>
    </row>
    <row r="115" spans="1:43" x14ac:dyDescent="0.25">
      <c r="A115">
        <v>710869</v>
      </c>
      <c r="B115" t="s">
        <v>431</v>
      </c>
      <c r="C115" t="s">
        <v>430</v>
      </c>
      <c r="D115" t="s">
        <v>80</v>
      </c>
      <c r="E115" t="b">
        <v>1</v>
      </c>
      <c r="F115" t="s">
        <v>98</v>
      </c>
      <c r="G115" t="s">
        <v>40</v>
      </c>
      <c r="I115" t="s">
        <v>69</v>
      </c>
      <c r="J115" s="3">
        <v>0.5</v>
      </c>
      <c r="K115" s="2">
        <v>5000</v>
      </c>
      <c r="L115" s="16">
        <v>5000</v>
      </c>
      <c r="M115" s="2"/>
      <c r="N115" s="19"/>
      <c r="O115" s="2"/>
      <c r="P115" t="s">
        <v>96</v>
      </c>
      <c r="V115" t="s">
        <v>43</v>
      </c>
      <c r="X115" t="s">
        <v>90</v>
      </c>
      <c r="AL115">
        <v>535</v>
      </c>
    </row>
    <row r="116" spans="1:43" x14ac:dyDescent="0.25">
      <c r="A116" s="20">
        <v>781129</v>
      </c>
      <c r="B116" s="20" t="s">
        <v>432</v>
      </c>
      <c r="C116" s="20" t="s">
        <v>433</v>
      </c>
      <c r="E116" t="b">
        <v>1</v>
      </c>
      <c r="F116" t="s">
        <v>89</v>
      </c>
      <c r="G116" t="s">
        <v>40</v>
      </c>
      <c r="J116" s="3">
        <v>0.3</v>
      </c>
      <c r="K116" s="2">
        <v>5000</v>
      </c>
      <c r="L116" s="16">
        <v>5000</v>
      </c>
      <c r="M116" s="2"/>
      <c r="N116" s="19">
        <v>43709</v>
      </c>
      <c r="O116" s="2"/>
      <c r="P116"/>
    </row>
    <row r="117" spans="1:43" x14ac:dyDescent="0.25">
      <c r="A117">
        <v>346062</v>
      </c>
      <c r="B117" t="s">
        <v>434</v>
      </c>
      <c r="C117" t="s">
        <v>435</v>
      </c>
      <c r="E117" t="b">
        <v>1</v>
      </c>
      <c r="G117" t="s">
        <v>40</v>
      </c>
      <c r="I117" t="s">
        <v>69</v>
      </c>
      <c r="J117" s="3">
        <v>0.3</v>
      </c>
      <c r="K117" s="2">
        <v>5000</v>
      </c>
      <c r="L117" s="16">
        <v>5000</v>
      </c>
      <c r="M117" s="2"/>
      <c r="N117" s="19"/>
      <c r="O117" s="2"/>
      <c r="P117"/>
      <c r="V117" t="s">
        <v>43</v>
      </c>
      <c r="Y117">
        <v>293</v>
      </c>
      <c r="Z117">
        <v>400</v>
      </c>
      <c r="AA117">
        <v>0</v>
      </c>
      <c r="AB117">
        <v>4</v>
      </c>
      <c r="AC117">
        <v>1</v>
      </c>
      <c r="AD117">
        <v>0</v>
      </c>
      <c r="AE117">
        <v>0</v>
      </c>
      <c r="AH117">
        <v>8</v>
      </c>
      <c r="AI117">
        <v>12</v>
      </c>
      <c r="AJ117">
        <v>1</v>
      </c>
    </row>
    <row r="118" spans="1:43" x14ac:dyDescent="0.25">
      <c r="A118">
        <v>26408</v>
      </c>
      <c r="B118" t="s">
        <v>436</v>
      </c>
      <c r="C118" t="s">
        <v>437</v>
      </c>
      <c r="E118" t="b">
        <v>1</v>
      </c>
      <c r="G118" t="s">
        <v>40</v>
      </c>
      <c r="H118" t="s">
        <v>108</v>
      </c>
      <c r="I118" t="s">
        <v>52</v>
      </c>
      <c r="J118" s="3">
        <v>0.3</v>
      </c>
      <c r="K118" s="2">
        <v>5000</v>
      </c>
      <c r="L118" s="16">
        <v>5000</v>
      </c>
      <c r="M118" s="2"/>
      <c r="N118" s="19"/>
      <c r="O118" s="2"/>
      <c r="P118"/>
      <c r="V118" t="s">
        <v>43</v>
      </c>
      <c r="Y118">
        <v>355</v>
      </c>
      <c r="Z118">
        <v>355</v>
      </c>
      <c r="AA118">
        <v>0</v>
      </c>
      <c r="AB118">
        <v>0</v>
      </c>
      <c r="AC118">
        <v>1</v>
      </c>
      <c r="AD118">
        <v>0</v>
      </c>
      <c r="AE118">
        <v>0</v>
      </c>
      <c r="AH118">
        <v>7</v>
      </c>
      <c r="AI118">
        <v>15</v>
      </c>
      <c r="AJ118">
        <v>1</v>
      </c>
    </row>
    <row r="119" spans="1:43" x14ac:dyDescent="0.25">
      <c r="A119">
        <v>341540</v>
      </c>
      <c r="B119" t="s">
        <v>438</v>
      </c>
      <c r="C119" t="s">
        <v>423</v>
      </c>
      <c r="E119" t="b">
        <v>1</v>
      </c>
      <c r="F119" t="s">
        <v>55</v>
      </c>
      <c r="G119" t="s">
        <v>40</v>
      </c>
      <c r="H119" t="s">
        <v>56</v>
      </c>
      <c r="I119" t="s">
        <v>52</v>
      </c>
      <c r="J119" s="3">
        <v>0.2</v>
      </c>
      <c r="K119" s="2">
        <v>5000</v>
      </c>
      <c r="L119" s="16">
        <v>0</v>
      </c>
      <c r="M119" s="2"/>
      <c r="N119" s="19"/>
      <c r="O119" s="2" t="s">
        <v>207</v>
      </c>
      <c r="P119"/>
      <c r="V119" t="s">
        <v>43</v>
      </c>
      <c r="W119" t="s">
        <v>44</v>
      </c>
      <c r="Y119">
        <v>8525</v>
      </c>
      <c r="Z119">
        <v>0</v>
      </c>
      <c r="AA119">
        <v>2183</v>
      </c>
      <c r="AB119">
        <v>26</v>
      </c>
      <c r="AC119">
        <v>14</v>
      </c>
      <c r="AD119">
        <v>2</v>
      </c>
      <c r="AE119">
        <v>8</v>
      </c>
      <c r="AF119" t="s">
        <v>84</v>
      </c>
      <c r="AH119">
        <v>12</v>
      </c>
      <c r="AI119" t="s">
        <v>136</v>
      </c>
      <c r="AJ119" t="s">
        <v>47</v>
      </c>
      <c r="AK119" t="s">
        <v>111</v>
      </c>
      <c r="AL119">
        <v>0</v>
      </c>
      <c r="AM119">
        <v>25000</v>
      </c>
      <c r="AN119">
        <v>16475</v>
      </c>
      <c r="AO119">
        <v>2</v>
      </c>
      <c r="AP119">
        <v>1.0580000000000001</v>
      </c>
      <c r="AQ119">
        <v>6.0579999999999998</v>
      </c>
    </row>
    <row r="120" spans="1:43" x14ac:dyDescent="0.25">
      <c r="A120">
        <v>115960</v>
      </c>
      <c r="B120" t="s">
        <v>439</v>
      </c>
      <c r="C120" t="s">
        <v>440</v>
      </c>
      <c r="E120" t="b">
        <v>1</v>
      </c>
      <c r="F120" t="s">
        <v>55</v>
      </c>
      <c r="G120" t="s">
        <v>40</v>
      </c>
      <c r="H120" t="s">
        <v>41</v>
      </c>
      <c r="I120" t="s">
        <v>48</v>
      </c>
      <c r="J120" s="3">
        <v>0.4</v>
      </c>
      <c r="K120" s="2">
        <v>5000</v>
      </c>
      <c r="L120" s="16">
        <v>5000</v>
      </c>
      <c r="M120" s="2"/>
      <c r="N120" s="19"/>
      <c r="O120" s="2"/>
      <c r="P120"/>
      <c r="V120" t="s">
        <v>139</v>
      </c>
      <c r="W120" t="s">
        <v>44</v>
      </c>
      <c r="Y120">
        <v>6485.32</v>
      </c>
      <c r="Z120">
        <v>0</v>
      </c>
      <c r="AA120">
        <v>15153.78</v>
      </c>
      <c r="AB120">
        <v>7</v>
      </c>
      <c r="AC120">
        <v>6</v>
      </c>
      <c r="AD120">
        <v>0</v>
      </c>
      <c r="AE120">
        <v>2</v>
      </c>
      <c r="AF120" t="s">
        <v>45</v>
      </c>
      <c r="AH120">
        <v>9</v>
      </c>
      <c r="AI120" t="s">
        <v>50</v>
      </c>
      <c r="AJ120" t="s">
        <v>47</v>
      </c>
      <c r="AL120">
        <v>0</v>
      </c>
      <c r="AM120" s="1">
        <v>100000</v>
      </c>
      <c r="AN120">
        <v>93515</v>
      </c>
      <c r="AO120">
        <v>4</v>
      </c>
      <c r="AP120">
        <v>0.25</v>
      </c>
      <c r="AQ120">
        <v>3.25</v>
      </c>
    </row>
    <row r="121" spans="1:43" x14ac:dyDescent="0.25">
      <c r="A121">
        <v>358374</v>
      </c>
      <c r="B121" t="s">
        <v>441</v>
      </c>
      <c r="C121" t="s">
        <v>250</v>
      </c>
      <c r="E121" t="b">
        <v>1</v>
      </c>
      <c r="F121" t="s">
        <v>89</v>
      </c>
      <c r="G121" t="s">
        <v>40</v>
      </c>
      <c r="H121" t="s">
        <v>72</v>
      </c>
      <c r="I121" t="s">
        <v>52</v>
      </c>
      <c r="J121" s="3">
        <v>0.1</v>
      </c>
      <c r="K121" s="2">
        <v>5000</v>
      </c>
      <c r="L121" s="16">
        <v>5000</v>
      </c>
      <c r="M121" s="2"/>
      <c r="N121" s="19"/>
      <c r="O121" s="2"/>
      <c r="P121"/>
      <c r="V121" t="s">
        <v>139</v>
      </c>
      <c r="W121" t="s">
        <v>44</v>
      </c>
      <c r="X121" t="s">
        <v>74</v>
      </c>
      <c r="Y121">
        <v>31865</v>
      </c>
      <c r="Z121">
        <v>1415</v>
      </c>
      <c r="AA121">
        <v>0</v>
      </c>
      <c r="AB121">
        <v>63</v>
      </c>
      <c r="AC121">
        <v>71</v>
      </c>
      <c r="AD121">
        <v>1</v>
      </c>
      <c r="AE121">
        <v>8</v>
      </c>
      <c r="AF121" t="s">
        <v>52</v>
      </c>
      <c r="AH121">
        <v>10</v>
      </c>
      <c r="AI121" t="s">
        <v>63</v>
      </c>
      <c r="AJ121" t="s">
        <v>47</v>
      </c>
      <c r="AK121" t="s">
        <v>138</v>
      </c>
      <c r="AL121">
        <v>0</v>
      </c>
      <c r="AM121">
        <v>75000</v>
      </c>
      <c r="AN121">
        <v>42993</v>
      </c>
      <c r="AO121" t="s">
        <v>51</v>
      </c>
      <c r="AP121">
        <v>0.40600000000000003</v>
      </c>
      <c r="AQ121">
        <v>3.4060000000000001</v>
      </c>
    </row>
    <row r="122" spans="1:43" x14ac:dyDescent="0.25">
      <c r="A122">
        <v>2218</v>
      </c>
      <c r="B122" t="s">
        <v>442</v>
      </c>
      <c r="C122" t="s">
        <v>443</v>
      </c>
      <c r="E122" t="b">
        <v>1</v>
      </c>
      <c r="F122" t="s">
        <v>89</v>
      </c>
      <c r="G122" t="s">
        <v>40</v>
      </c>
      <c r="H122" t="s">
        <v>72</v>
      </c>
      <c r="I122" t="s">
        <v>52</v>
      </c>
      <c r="J122" s="3">
        <v>0.7</v>
      </c>
      <c r="K122" s="2">
        <v>5000</v>
      </c>
      <c r="L122" s="16">
        <v>5000</v>
      </c>
      <c r="M122" s="2"/>
      <c r="N122" s="19"/>
      <c r="O122" s="2"/>
      <c r="P122"/>
      <c r="V122" t="s">
        <v>43</v>
      </c>
      <c r="W122" t="s">
        <v>44</v>
      </c>
      <c r="X122" t="s">
        <v>90</v>
      </c>
      <c r="Y122">
        <v>5570.33</v>
      </c>
      <c r="Z122">
        <v>0</v>
      </c>
      <c r="AA122">
        <v>3500</v>
      </c>
      <c r="AB122">
        <v>27</v>
      </c>
      <c r="AC122">
        <v>15</v>
      </c>
      <c r="AD122">
        <v>0</v>
      </c>
      <c r="AE122">
        <v>3</v>
      </c>
      <c r="AF122" t="s">
        <v>52</v>
      </c>
      <c r="AH122">
        <v>11</v>
      </c>
      <c r="AI122" t="s">
        <v>68</v>
      </c>
      <c r="AJ122" t="s">
        <v>47</v>
      </c>
      <c r="AL122">
        <v>0</v>
      </c>
      <c r="AM122">
        <v>30000</v>
      </c>
      <c r="AN122">
        <v>24430</v>
      </c>
      <c r="AO122">
        <v>2</v>
      </c>
      <c r="AP122">
        <v>4.8000000000000001E-2</v>
      </c>
      <c r="AQ122">
        <v>3.048</v>
      </c>
    </row>
    <row r="123" spans="1:43" x14ac:dyDescent="0.25">
      <c r="A123">
        <v>329627</v>
      </c>
      <c r="B123" t="s">
        <v>444</v>
      </c>
      <c r="C123" t="s">
        <v>445</v>
      </c>
      <c r="E123" t="b">
        <v>1</v>
      </c>
      <c r="F123" t="s">
        <v>55</v>
      </c>
      <c r="G123" t="s">
        <v>40</v>
      </c>
      <c r="H123" t="s">
        <v>56</v>
      </c>
      <c r="I123" t="s">
        <v>52</v>
      </c>
      <c r="J123" s="3">
        <v>0.6</v>
      </c>
      <c r="K123" s="2">
        <v>30000</v>
      </c>
      <c r="L123" s="16"/>
      <c r="M123" s="2">
        <v>30000</v>
      </c>
      <c r="N123" s="19"/>
      <c r="O123" s="2" t="s">
        <v>208</v>
      </c>
      <c r="P123" t="s">
        <v>96</v>
      </c>
      <c r="Q123" t="s">
        <v>58</v>
      </c>
      <c r="V123" t="s">
        <v>49</v>
      </c>
      <c r="W123" t="s">
        <v>44</v>
      </c>
      <c r="Y123">
        <v>12909.35</v>
      </c>
      <c r="Z123">
        <v>250</v>
      </c>
      <c r="AA123">
        <v>0</v>
      </c>
      <c r="AB123">
        <v>11</v>
      </c>
      <c r="AC123">
        <v>2</v>
      </c>
      <c r="AD123">
        <v>0</v>
      </c>
      <c r="AE123">
        <v>2</v>
      </c>
      <c r="AF123" t="s">
        <v>42</v>
      </c>
      <c r="AH123">
        <v>10</v>
      </c>
      <c r="AI123" t="s">
        <v>63</v>
      </c>
      <c r="AJ123" t="s">
        <v>47</v>
      </c>
      <c r="AL123">
        <v>13085</v>
      </c>
      <c r="AM123">
        <v>75000</v>
      </c>
      <c r="AN123">
        <v>61991</v>
      </c>
      <c r="AO123" t="s">
        <v>51</v>
      </c>
      <c r="AP123">
        <v>0.184</v>
      </c>
      <c r="AQ123">
        <v>3.1840000000000002</v>
      </c>
    </row>
    <row r="124" spans="1:43" x14ac:dyDescent="0.25">
      <c r="A124">
        <v>354984</v>
      </c>
      <c r="B124" t="s">
        <v>119</v>
      </c>
      <c r="C124" t="s">
        <v>446</v>
      </c>
      <c r="E124" t="b">
        <v>1</v>
      </c>
      <c r="G124" t="s">
        <v>40</v>
      </c>
      <c r="H124" t="s">
        <v>41</v>
      </c>
      <c r="I124" t="s">
        <v>42</v>
      </c>
      <c r="J124" s="3">
        <v>0.3</v>
      </c>
      <c r="K124" s="2">
        <v>4000</v>
      </c>
      <c r="L124" s="16">
        <v>4000</v>
      </c>
      <c r="M124" s="2"/>
      <c r="N124" s="19"/>
      <c r="O124" s="2"/>
      <c r="P124"/>
      <c r="V124" t="s">
        <v>49</v>
      </c>
      <c r="W124" t="s">
        <v>44</v>
      </c>
      <c r="Y124">
        <v>6200</v>
      </c>
      <c r="Z124">
        <v>725</v>
      </c>
      <c r="AA124">
        <v>1500</v>
      </c>
      <c r="AB124">
        <v>0</v>
      </c>
      <c r="AC124">
        <v>6</v>
      </c>
      <c r="AD124">
        <v>0</v>
      </c>
      <c r="AE124">
        <v>1</v>
      </c>
      <c r="AF124" t="s">
        <v>45</v>
      </c>
      <c r="AH124">
        <v>7</v>
      </c>
      <c r="AI124" t="s">
        <v>63</v>
      </c>
      <c r="AJ124" t="s">
        <v>77</v>
      </c>
      <c r="AL124">
        <v>0</v>
      </c>
      <c r="AM124">
        <v>75000</v>
      </c>
      <c r="AN124">
        <v>68700</v>
      </c>
      <c r="AO124">
        <v>2</v>
      </c>
      <c r="AP124">
        <v>2.4E-2</v>
      </c>
      <c r="AQ124">
        <v>3.024</v>
      </c>
    </row>
    <row r="125" spans="1:43" x14ac:dyDescent="0.25">
      <c r="A125">
        <v>828082</v>
      </c>
      <c r="B125" t="s">
        <v>447</v>
      </c>
      <c r="C125" t="s">
        <v>448</v>
      </c>
      <c r="E125" t="b">
        <v>1</v>
      </c>
      <c r="G125" t="s">
        <v>40</v>
      </c>
      <c r="I125" t="s">
        <v>48</v>
      </c>
      <c r="J125" s="3">
        <v>0.3</v>
      </c>
      <c r="K125" s="2">
        <v>3000</v>
      </c>
      <c r="L125" s="16">
        <v>3000</v>
      </c>
      <c r="M125" s="2"/>
      <c r="N125" s="19"/>
      <c r="O125" s="2"/>
      <c r="P125"/>
      <c r="V125" t="s">
        <v>66</v>
      </c>
      <c r="W125" t="s">
        <v>44</v>
      </c>
      <c r="Y125">
        <v>1500</v>
      </c>
      <c r="Z125">
        <v>125</v>
      </c>
      <c r="AA125">
        <v>0</v>
      </c>
      <c r="AB125">
        <v>0</v>
      </c>
      <c r="AC125">
        <v>2</v>
      </c>
      <c r="AD125">
        <v>0</v>
      </c>
      <c r="AE125">
        <v>0</v>
      </c>
      <c r="AF125" t="s">
        <v>45</v>
      </c>
      <c r="AH125">
        <v>6</v>
      </c>
      <c r="AI125" t="s">
        <v>63</v>
      </c>
      <c r="AJ125" t="s">
        <v>70</v>
      </c>
      <c r="AL125">
        <v>0</v>
      </c>
      <c r="AM125">
        <v>75000</v>
      </c>
      <c r="AN125">
        <v>73500</v>
      </c>
      <c r="AO125" t="s">
        <v>51</v>
      </c>
      <c r="AP125">
        <v>0.14965178600000001</v>
      </c>
      <c r="AQ125">
        <v>3.1496517860000002</v>
      </c>
    </row>
    <row r="126" spans="1:43" x14ac:dyDescent="0.25">
      <c r="A126">
        <v>323427</v>
      </c>
      <c r="B126" t="s">
        <v>449</v>
      </c>
      <c r="C126" t="s">
        <v>450</v>
      </c>
      <c r="E126" t="b">
        <v>1</v>
      </c>
      <c r="F126" t="s">
        <v>55</v>
      </c>
      <c r="G126" t="s">
        <v>40</v>
      </c>
      <c r="H126" t="s">
        <v>56</v>
      </c>
      <c r="I126" t="s">
        <v>69</v>
      </c>
      <c r="J126" s="3">
        <v>0.2</v>
      </c>
      <c r="K126" s="2">
        <v>3000</v>
      </c>
      <c r="L126" s="16">
        <v>3000</v>
      </c>
      <c r="M126" s="2"/>
      <c r="N126" s="19"/>
      <c r="O126" s="2"/>
      <c r="P126"/>
      <c r="V126" t="s">
        <v>49</v>
      </c>
      <c r="W126" t="s">
        <v>44</v>
      </c>
      <c r="X126" t="s">
        <v>83</v>
      </c>
      <c r="Y126">
        <v>6977.5</v>
      </c>
      <c r="Z126">
        <v>25</v>
      </c>
      <c r="AA126">
        <v>375</v>
      </c>
      <c r="AB126">
        <v>18</v>
      </c>
      <c r="AC126">
        <v>4</v>
      </c>
      <c r="AD126">
        <v>1</v>
      </c>
      <c r="AE126">
        <v>0</v>
      </c>
      <c r="AF126" t="s">
        <v>84</v>
      </c>
      <c r="AH126">
        <v>9</v>
      </c>
      <c r="AI126" t="s">
        <v>46</v>
      </c>
      <c r="AJ126" t="s">
        <v>47</v>
      </c>
      <c r="AL126">
        <v>0</v>
      </c>
      <c r="AM126">
        <v>50000</v>
      </c>
      <c r="AN126">
        <v>43023</v>
      </c>
      <c r="AO126">
        <v>3</v>
      </c>
      <c r="AP126">
        <v>7.1999999999999995E-2</v>
      </c>
      <c r="AQ126">
        <v>3.0720000000000001</v>
      </c>
    </row>
    <row r="127" spans="1:43" x14ac:dyDescent="0.25">
      <c r="A127">
        <v>315310</v>
      </c>
      <c r="B127" t="s">
        <v>451</v>
      </c>
      <c r="C127" t="s">
        <v>452</v>
      </c>
      <c r="E127" t="b">
        <v>1</v>
      </c>
      <c r="G127" t="s">
        <v>40</v>
      </c>
      <c r="I127" t="s">
        <v>69</v>
      </c>
      <c r="J127" s="3">
        <v>0.3</v>
      </c>
      <c r="K127" s="2">
        <v>3000</v>
      </c>
      <c r="L127" s="16">
        <v>3000</v>
      </c>
      <c r="M127" s="2"/>
      <c r="N127" s="19"/>
      <c r="O127" s="2"/>
      <c r="P127"/>
      <c r="V127" t="s">
        <v>43</v>
      </c>
      <c r="Y127">
        <v>101</v>
      </c>
      <c r="AA127">
        <v>0</v>
      </c>
      <c r="AB127">
        <v>1</v>
      </c>
      <c r="AC127">
        <v>1</v>
      </c>
      <c r="AD127">
        <v>1</v>
      </c>
      <c r="AE127">
        <v>0</v>
      </c>
      <c r="AH127">
        <v>4</v>
      </c>
    </row>
    <row r="128" spans="1:43" x14ac:dyDescent="0.25">
      <c r="A128">
        <v>43075</v>
      </c>
      <c r="B128" t="s">
        <v>453</v>
      </c>
      <c r="C128" t="s">
        <v>302</v>
      </c>
      <c r="E128" t="b">
        <v>1</v>
      </c>
      <c r="F128" t="s">
        <v>165</v>
      </c>
      <c r="G128" t="s">
        <v>40</v>
      </c>
      <c r="I128" t="s">
        <v>69</v>
      </c>
      <c r="J128" s="3">
        <v>0.5</v>
      </c>
      <c r="K128" s="2">
        <v>3000</v>
      </c>
      <c r="L128" s="16">
        <v>3000</v>
      </c>
      <c r="M128" s="2"/>
      <c r="N128" s="19"/>
      <c r="O128" s="2"/>
      <c r="P128"/>
      <c r="V128" t="s">
        <v>113</v>
      </c>
      <c r="AL128">
        <v>550</v>
      </c>
    </row>
    <row r="129" spans="1:43" x14ac:dyDescent="0.25">
      <c r="A129">
        <v>771187</v>
      </c>
      <c r="B129" t="s">
        <v>454</v>
      </c>
      <c r="C129" t="s">
        <v>455</v>
      </c>
      <c r="E129" t="b">
        <v>1</v>
      </c>
      <c r="F129" t="s">
        <v>55</v>
      </c>
      <c r="G129" t="s">
        <v>40</v>
      </c>
      <c r="I129" t="s">
        <v>69</v>
      </c>
      <c r="J129" s="3">
        <v>0.1</v>
      </c>
      <c r="K129" s="2">
        <v>3000</v>
      </c>
      <c r="L129" s="16">
        <v>3000</v>
      </c>
      <c r="M129" s="2"/>
      <c r="N129" s="19"/>
      <c r="O129" s="2"/>
      <c r="P129"/>
      <c r="V129" t="s">
        <v>66</v>
      </c>
      <c r="W129" t="s">
        <v>44</v>
      </c>
      <c r="Y129">
        <v>200</v>
      </c>
      <c r="Z129">
        <v>100</v>
      </c>
      <c r="AA129">
        <v>0</v>
      </c>
      <c r="AB129">
        <v>5</v>
      </c>
      <c r="AC129">
        <v>0</v>
      </c>
      <c r="AD129">
        <v>0</v>
      </c>
      <c r="AE129">
        <v>0</v>
      </c>
      <c r="AF129" t="s">
        <v>84</v>
      </c>
      <c r="AH129">
        <v>4</v>
      </c>
      <c r="AI129" t="s">
        <v>46</v>
      </c>
      <c r="AJ129" t="s">
        <v>70</v>
      </c>
      <c r="AL129">
        <v>0</v>
      </c>
      <c r="AM129">
        <v>50000</v>
      </c>
      <c r="AN129">
        <v>49800</v>
      </c>
      <c r="AO129" t="s">
        <v>51</v>
      </c>
      <c r="AP129">
        <v>1.054950147</v>
      </c>
      <c r="AQ129">
        <v>4.0549501469999996</v>
      </c>
    </row>
    <row r="130" spans="1:43" x14ac:dyDescent="0.25">
      <c r="A130">
        <v>332403</v>
      </c>
      <c r="B130" t="s">
        <v>456</v>
      </c>
      <c r="C130" t="s">
        <v>457</v>
      </c>
      <c r="E130" t="b">
        <v>1</v>
      </c>
      <c r="F130" t="s">
        <v>61</v>
      </c>
      <c r="G130" t="s">
        <v>40</v>
      </c>
      <c r="I130" t="s">
        <v>42</v>
      </c>
      <c r="J130" s="3">
        <v>0.3</v>
      </c>
      <c r="K130" s="2">
        <v>2500</v>
      </c>
      <c r="L130" s="16">
        <v>2500</v>
      </c>
      <c r="M130" s="2"/>
      <c r="N130" s="19"/>
      <c r="O130" s="2"/>
      <c r="P130"/>
      <c r="V130" t="s">
        <v>43</v>
      </c>
      <c r="W130" t="s">
        <v>44</v>
      </c>
      <c r="X130" t="s">
        <v>90</v>
      </c>
      <c r="Y130">
        <v>1000</v>
      </c>
      <c r="Z130">
        <v>50</v>
      </c>
      <c r="AA130">
        <v>0</v>
      </c>
      <c r="AB130">
        <v>1</v>
      </c>
      <c r="AC130">
        <v>1</v>
      </c>
      <c r="AD130">
        <v>0</v>
      </c>
      <c r="AE130">
        <v>1</v>
      </c>
      <c r="AF130" t="s">
        <v>42</v>
      </c>
      <c r="AH130">
        <v>5</v>
      </c>
      <c r="AI130" t="s">
        <v>50</v>
      </c>
      <c r="AJ130" t="s">
        <v>47</v>
      </c>
      <c r="AL130">
        <v>0</v>
      </c>
      <c r="AM130" s="1">
        <v>100000</v>
      </c>
      <c r="AN130">
        <v>98950</v>
      </c>
      <c r="AO130" t="s">
        <v>51</v>
      </c>
      <c r="AP130">
        <v>4.0000000000000001E-3</v>
      </c>
      <c r="AQ130">
        <v>3.004</v>
      </c>
    </row>
    <row r="131" spans="1:43" x14ac:dyDescent="0.25">
      <c r="A131">
        <v>357109</v>
      </c>
      <c r="B131" t="s">
        <v>228</v>
      </c>
      <c r="C131" t="s">
        <v>458</v>
      </c>
      <c r="E131" t="b">
        <v>1</v>
      </c>
      <c r="F131" t="s">
        <v>61</v>
      </c>
      <c r="G131" t="s">
        <v>40</v>
      </c>
      <c r="H131" t="s">
        <v>140</v>
      </c>
      <c r="I131" t="s">
        <v>52</v>
      </c>
      <c r="J131" s="3">
        <v>0.3</v>
      </c>
      <c r="K131" s="2">
        <v>2000</v>
      </c>
      <c r="L131" s="16">
        <v>2000</v>
      </c>
      <c r="M131" s="2"/>
      <c r="N131" s="19"/>
      <c r="O131" s="2"/>
      <c r="P131"/>
      <c r="V131" t="s">
        <v>43</v>
      </c>
      <c r="W131" t="s">
        <v>44</v>
      </c>
      <c r="X131" t="s">
        <v>62</v>
      </c>
      <c r="Y131">
        <v>498.8</v>
      </c>
      <c r="Z131">
        <v>315</v>
      </c>
      <c r="AA131">
        <v>360</v>
      </c>
      <c r="AB131">
        <v>0</v>
      </c>
      <c r="AC131">
        <v>10</v>
      </c>
      <c r="AD131">
        <v>0</v>
      </c>
      <c r="AE131">
        <v>0</v>
      </c>
      <c r="AF131" t="s">
        <v>52</v>
      </c>
      <c r="AH131">
        <v>9</v>
      </c>
      <c r="AI131" t="s">
        <v>136</v>
      </c>
      <c r="AJ131" t="s">
        <v>77</v>
      </c>
      <c r="AL131">
        <v>0</v>
      </c>
      <c r="AM131" s="1">
        <v>300000</v>
      </c>
      <c r="AN131">
        <v>299371</v>
      </c>
      <c r="AO131" t="s">
        <v>51</v>
      </c>
      <c r="AP131">
        <v>8.7999999999999995E-2</v>
      </c>
      <c r="AQ131">
        <v>3.0880000000000001</v>
      </c>
    </row>
    <row r="132" spans="1:43" x14ac:dyDescent="0.25">
      <c r="A132">
        <v>321632</v>
      </c>
      <c r="B132" t="s">
        <v>459</v>
      </c>
      <c r="C132" t="s">
        <v>437</v>
      </c>
      <c r="E132" t="b">
        <v>1</v>
      </c>
      <c r="F132" t="s">
        <v>55</v>
      </c>
      <c r="G132" t="s">
        <v>40</v>
      </c>
      <c r="H132" t="s">
        <v>56</v>
      </c>
      <c r="I132" t="s">
        <v>65</v>
      </c>
      <c r="J132" s="3">
        <v>1</v>
      </c>
      <c r="K132" s="2">
        <v>40000</v>
      </c>
      <c r="L132" s="16"/>
      <c r="M132" s="2">
        <v>40000</v>
      </c>
      <c r="N132" s="19"/>
      <c r="O132" s="2"/>
      <c r="P132"/>
      <c r="Q132" t="s">
        <v>58</v>
      </c>
      <c r="V132" t="s">
        <v>49</v>
      </c>
      <c r="W132" t="s">
        <v>44</v>
      </c>
      <c r="Y132">
        <v>15380</v>
      </c>
      <c r="Z132">
        <v>3075</v>
      </c>
      <c r="AA132">
        <v>40433.67</v>
      </c>
      <c r="AB132">
        <v>58</v>
      </c>
      <c r="AC132">
        <v>18</v>
      </c>
      <c r="AD132">
        <v>0</v>
      </c>
      <c r="AE132">
        <v>3</v>
      </c>
      <c r="AF132" t="s">
        <v>67</v>
      </c>
      <c r="AH132">
        <v>10</v>
      </c>
      <c r="AI132" t="s">
        <v>68</v>
      </c>
      <c r="AJ132" t="s">
        <v>47</v>
      </c>
      <c r="AL132">
        <v>2000</v>
      </c>
      <c r="AM132">
        <v>150000</v>
      </c>
      <c r="AN132">
        <v>134570</v>
      </c>
      <c r="AO132">
        <v>4</v>
      </c>
      <c r="AP132">
        <v>0.436</v>
      </c>
      <c r="AQ132">
        <v>3.4359999999999999</v>
      </c>
    </row>
    <row r="133" spans="1:43" x14ac:dyDescent="0.25">
      <c r="A133">
        <v>322924</v>
      </c>
      <c r="B133" t="s">
        <v>460</v>
      </c>
      <c r="C133" t="s">
        <v>461</v>
      </c>
      <c r="E133" t="b">
        <v>1</v>
      </c>
      <c r="F133" t="s">
        <v>55</v>
      </c>
      <c r="G133" t="s">
        <v>40</v>
      </c>
      <c r="H133" t="s">
        <v>72</v>
      </c>
      <c r="I133" t="s">
        <v>52</v>
      </c>
      <c r="J133" s="3">
        <v>1</v>
      </c>
      <c r="K133" s="2">
        <v>50000</v>
      </c>
      <c r="L133" s="16">
        <v>50000</v>
      </c>
      <c r="M133" s="2">
        <v>100000</v>
      </c>
      <c r="N133" s="19"/>
      <c r="O133" s="2" t="s">
        <v>192</v>
      </c>
      <c r="P133"/>
      <c r="V133" t="s">
        <v>76</v>
      </c>
      <c r="X133" t="s">
        <v>74</v>
      </c>
    </row>
    <row r="134" spans="1:43" x14ac:dyDescent="0.25">
      <c r="A134">
        <v>324089</v>
      </c>
      <c r="B134" t="s">
        <v>462</v>
      </c>
      <c r="C134" t="s">
        <v>463</v>
      </c>
      <c r="E134" t="s">
        <v>209</v>
      </c>
      <c r="G134" t="s">
        <v>40</v>
      </c>
      <c r="I134" t="s">
        <v>52</v>
      </c>
      <c r="J134" s="3">
        <v>0.4</v>
      </c>
      <c r="K134" s="2">
        <v>0</v>
      </c>
      <c r="L134" s="16">
        <v>0</v>
      </c>
      <c r="M134" s="2"/>
      <c r="N134" s="19"/>
      <c r="O134" s="2"/>
      <c r="P134"/>
      <c r="V134" t="s">
        <v>43</v>
      </c>
      <c r="W134" t="s">
        <v>44</v>
      </c>
      <c r="Y134">
        <v>3587</v>
      </c>
      <c r="Z134">
        <v>2250</v>
      </c>
      <c r="AA134">
        <v>0</v>
      </c>
      <c r="AB134">
        <v>7</v>
      </c>
      <c r="AC134">
        <v>7</v>
      </c>
      <c r="AD134">
        <v>0</v>
      </c>
      <c r="AE134">
        <v>1</v>
      </c>
      <c r="AF134" t="s">
        <v>52</v>
      </c>
      <c r="AH134">
        <v>12</v>
      </c>
      <c r="AI134" t="s">
        <v>50</v>
      </c>
      <c r="AJ134" t="s">
        <v>47</v>
      </c>
      <c r="AL134">
        <v>0</v>
      </c>
      <c r="AM134" s="1">
        <v>100000</v>
      </c>
      <c r="AN134">
        <v>96513</v>
      </c>
      <c r="AO134" t="s">
        <v>51</v>
      </c>
      <c r="AP134">
        <v>8.3866667000000006E-2</v>
      </c>
      <c r="AQ134">
        <v>3.0838666670000001</v>
      </c>
    </row>
    <row r="135" spans="1:43" x14ac:dyDescent="0.25">
      <c r="A135">
        <v>101945</v>
      </c>
      <c r="B135" t="s">
        <v>464</v>
      </c>
      <c r="C135" t="s">
        <v>465</v>
      </c>
      <c r="D135" t="s">
        <v>88</v>
      </c>
      <c r="E135" t="s">
        <v>209</v>
      </c>
      <c r="G135" t="s">
        <v>40</v>
      </c>
      <c r="I135" t="s">
        <v>69</v>
      </c>
      <c r="J135" s="3">
        <v>0.2</v>
      </c>
      <c r="K135" s="2">
        <v>0</v>
      </c>
      <c r="L135" s="16">
        <v>0</v>
      </c>
      <c r="M135" s="2"/>
      <c r="N135" s="19"/>
      <c r="O135" s="2"/>
      <c r="P135"/>
      <c r="V135" t="s">
        <v>43</v>
      </c>
      <c r="AL135">
        <v>0</v>
      </c>
    </row>
    <row r="136" spans="1:43" x14ac:dyDescent="0.25">
      <c r="A136">
        <v>158920</v>
      </c>
      <c r="B136" t="s">
        <v>466</v>
      </c>
      <c r="C136" t="s">
        <v>467</v>
      </c>
      <c r="E136" t="s">
        <v>209</v>
      </c>
      <c r="G136" t="s">
        <v>40</v>
      </c>
      <c r="H136" t="s">
        <v>41</v>
      </c>
      <c r="I136" t="s">
        <v>52</v>
      </c>
      <c r="J136" s="3">
        <v>0.3</v>
      </c>
      <c r="K136" s="2">
        <v>0</v>
      </c>
      <c r="L136" s="16">
        <v>0</v>
      </c>
      <c r="M136" s="2"/>
      <c r="N136" s="19"/>
      <c r="O136" s="2"/>
      <c r="P136"/>
      <c r="V136" t="s">
        <v>43</v>
      </c>
      <c r="W136" t="s">
        <v>44</v>
      </c>
      <c r="X136" t="s">
        <v>74</v>
      </c>
      <c r="Y136">
        <v>2054.98</v>
      </c>
      <c r="Z136">
        <v>3850</v>
      </c>
      <c r="AA136">
        <v>0</v>
      </c>
      <c r="AB136">
        <v>9</v>
      </c>
      <c r="AC136">
        <v>32</v>
      </c>
      <c r="AD136">
        <v>1</v>
      </c>
      <c r="AE136">
        <v>3</v>
      </c>
      <c r="AF136" t="s">
        <v>52</v>
      </c>
      <c r="AH136">
        <v>13</v>
      </c>
      <c r="AI136" t="s">
        <v>110</v>
      </c>
      <c r="AJ136" t="s">
        <v>47</v>
      </c>
      <c r="AK136" t="s">
        <v>111</v>
      </c>
      <c r="AL136">
        <v>25</v>
      </c>
      <c r="AM136">
        <v>20000</v>
      </c>
      <c r="AN136">
        <v>15380</v>
      </c>
      <c r="AO136">
        <v>2</v>
      </c>
      <c r="AP136">
        <v>0.316</v>
      </c>
      <c r="AQ136">
        <v>3.3159999999999998</v>
      </c>
    </row>
    <row r="137" spans="1:43" x14ac:dyDescent="0.25">
      <c r="A137">
        <v>244966</v>
      </c>
      <c r="B137" t="s">
        <v>468</v>
      </c>
      <c r="C137" t="s">
        <v>469</v>
      </c>
      <c r="D137" t="s">
        <v>112</v>
      </c>
      <c r="E137" t="s">
        <v>209</v>
      </c>
      <c r="G137" t="s">
        <v>40</v>
      </c>
      <c r="I137" t="s">
        <v>69</v>
      </c>
      <c r="J137" s="3">
        <v>0.2</v>
      </c>
      <c r="K137" s="2">
        <v>0</v>
      </c>
      <c r="L137" s="16">
        <v>0</v>
      </c>
      <c r="M137" s="2"/>
      <c r="N137" s="19"/>
      <c r="O137" s="2"/>
      <c r="P137"/>
      <c r="V137" t="s">
        <v>43</v>
      </c>
      <c r="AL137">
        <v>150</v>
      </c>
    </row>
    <row r="138" spans="1:43" x14ac:dyDescent="0.25">
      <c r="A138">
        <v>337040</v>
      </c>
      <c r="B138" t="s">
        <v>470</v>
      </c>
      <c r="C138" t="s">
        <v>471</v>
      </c>
      <c r="E138" t="b">
        <v>1</v>
      </c>
      <c r="F138" t="s">
        <v>163</v>
      </c>
      <c r="G138" t="s">
        <v>40</v>
      </c>
      <c r="H138" t="s">
        <v>72</v>
      </c>
      <c r="I138" t="s">
        <v>52</v>
      </c>
      <c r="J138" s="3">
        <v>1</v>
      </c>
      <c r="K138" s="2">
        <v>500000</v>
      </c>
      <c r="L138" s="16">
        <v>0</v>
      </c>
      <c r="M138" s="2">
        <v>500000</v>
      </c>
      <c r="N138" s="19"/>
      <c r="O138" s="2"/>
      <c r="P138" t="s">
        <v>168</v>
      </c>
      <c r="S138" t="s">
        <v>115</v>
      </c>
      <c r="U138" t="s">
        <v>58</v>
      </c>
      <c r="V138" t="b">
        <v>1</v>
      </c>
      <c r="W138" t="s">
        <v>44</v>
      </c>
      <c r="X138" t="s">
        <v>79</v>
      </c>
      <c r="Y138">
        <v>406215.17</v>
      </c>
      <c r="Z138">
        <v>357979.93</v>
      </c>
      <c r="AA138">
        <v>308020.27</v>
      </c>
      <c r="AB138">
        <v>78</v>
      </c>
      <c r="AC138">
        <v>83</v>
      </c>
      <c r="AD138">
        <v>0</v>
      </c>
      <c r="AE138">
        <v>8</v>
      </c>
      <c r="AF138" t="s">
        <v>45</v>
      </c>
      <c r="AH138">
        <v>11</v>
      </c>
      <c r="AI138" t="s">
        <v>75</v>
      </c>
      <c r="AJ138" t="s">
        <v>47</v>
      </c>
      <c r="AL138">
        <v>201149.93</v>
      </c>
      <c r="AM138" s="1">
        <v>3000000</v>
      </c>
      <c r="AN138">
        <v>2593785</v>
      </c>
      <c r="AO138">
        <v>5</v>
      </c>
      <c r="AP138">
        <v>1.8939999999999999</v>
      </c>
      <c r="AQ138">
        <v>5.8940000000000001</v>
      </c>
    </row>
    <row r="139" spans="1:43" x14ac:dyDescent="0.25">
      <c r="A139">
        <v>767290</v>
      </c>
      <c r="B139" t="s">
        <v>472</v>
      </c>
      <c r="C139" t="s">
        <v>473</v>
      </c>
      <c r="E139" t="b">
        <v>1</v>
      </c>
      <c r="G139" t="s">
        <v>40</v>
      </c>
      <c r="I139" t="s">
        <v>102</v>
      </c>
      <c r="J139" s="3">
        <v>0.2</v>
      </c>
      <c r="K139" s="2"/>
      <c r="L139" s="16">
        <v>0</v>
      </c>
      <c r="M139" s="2"/>
      <c r="N139" s="19"/>
      <c r="O139" s="2"/>
      <c r="P139"/>
      <c r="V139" t="s">
        <v>49</v>
      </c>
      <c r="W139" t="s">
        <v>44</v>
      </c>
      <c r="X139" t="s">
        <v>114</v>
      </c>
      <c r="Y139">
        <v>8025</v>
      </c>
      <c r="Z139">
        <v>1000</v>
      </c>
      <c r="AA139">
        <v>37671.24</v>
      </c>
      <c r="AB139">
        <v>25</v>
      </c>
      <c r="AC139">
        <v>5</v>
      </c>
      <c r="AD139">
        <v>0</v>
      </c>
      <c r="AE139">
        <v>2</v>
      </c>
      <c r="AF139" t="s">
        <v>84</v>
      </c>
      <c r="AH139">
        <v>9</v>
      </c>
      <c r="AI139" t="s">
        <v>92</v>
      </c>
      <c r="AJ139" t="s">
        <v>47</v>
      </c>
      <c r="AL139">
        <v>0</v>
      </c>
      <c r="AM139">
        <v>40000</v>
      </c>
      <c r="AN139">
        <v>31975</v>
      </c>
      <c r="AO139">
        <v>3</v>
      </c>
      <c r="AP139">
        <v>0.06</v>
      </c>
      <c r="AQ139">
        <v>3.06</v>
      </c>
    </row>
    <row r="140" spans="1:43" x14ac:dyDescent="0.25">
      <c r="A140">
        <v>337140</v>
      </c>
      <c r="B140" t="s">
        <v>474</v>
      </c>
      <c r="C140" t="s">
        <v>475</v>
      </c>
      <c r="E140" t="b">
        <v>1</v>
      </c>
      <c r="F140" t="s">
        <v>122</v>
      </c>
      <c r="H140" t="s">
        <v>108</v>
      </c>
      <c r="I140" t="s">
        <v>52</v>
      </c>
      <c r="J140" s="3">
        <v>1</v>
      </c>
      <c r="K140" s="2">
        <v>2000000</v>
      </c>
      <c r="L140" s="16">
        <v>0</v>
      </c>
      <c r="M140" s="2">
        <v>2000000</v>
      </c>
      <c r="N140" s="19"/>
      <c r="O140" s="2"/>
      <c r="P140" t="s">
        <v>96</v>
      </c>
      <c r="T140" t="b">
        <v>0</v>
      </c>
      <c r="V140" t="s">
        <v>152</v>
      </c>
      <c r="X140" t="s">
        <v>149</v>
      </c>
      <c r="AL140">
        <v>2000000</v>
      </c>
    </row>
    <row r="141" spans="1:43" x14ac:dyDescent="0.25">
      <c r="A141">
        <v>344475</v>
      </c>
      <c r="B141" t="s">
        <v>476</v>
      </c>
      <c r="C141" t="s">
        <v>390</v>
      </c>
      <c r="E141" t="b">
        <v>1</v>
      </c>
      <c r="F141" t="s">
        <v>55</v>
      </c>
      <c r="G141" t="s">
        <v>40</v>
      </c>
      <c r="H141" t="s">
        <v>56</v>
      </c>
      <c r="I141" t="s">
        <v>52</v>
      </c>
      <c r="J141" s="3">
        <v>1</v>
      </c>
      <c r="K141" s="2">
        <v>50000</v>
      </c>
      <c r="L141" s="16">
        <v>50000</v>
      </c>
      <c r="M141" s="2">
        <v>50000</v>
      </c>
      <c r="N141" s="19"/>
      <c r="O141" s="2"/>
      <c r="P141" t="s">
        <v>169</v>
      </c>
      <c r="Q141" t="s">
        <v>58</v>
      </c>
      <c r="V141" t="s">
        <v>43</v>
      </c>
    </row>
    <row r="142" spans="1:43" x14ac:dyDescent="0.25">
      <c r="A142">
        <v>344261</v>
      </c>
      <c r="B142" t="s">
        <v>477</v>
      </c>
      <c r="C142" t="s">
        <v>467</v>
      </c>
      <c r="D142" t="s">
        <v>55</v>
      </c>
      <c r="E142" t="b">
        <v>1</v>
      </c>
      <c r="F142" t="s">
        <v>122</v>
      </c>
      <c r="H142" t="s">
        <v>108</v>
      </c>
      <c r="I142" t="s">
        <v>52</v>
      </c>
      <c r="J142" s="3">
        <v>1</v>
      </c>
      <c r="K142" s="2">
        <v>475000</v>
      </c>
      <c r="L142" s="16">
        <v>0</v>
      </c>
      <c r="M142" s="2">
        <v>475000</v>
      </c>
      <c r="N142" s="19"/>
      <c r="O142" s="2"/>
      <c r="P142" t="s">
        <v>96</v>
      </c>
      <c r="S142" t="s">
        <v>127</v>
      </c>
      <c r="V142" t="s">
        <v>147</v>
      </c>
      <c r="X142" t="s">
        <v>149</v>
      </c>
      <c r="AL142">
        <v>475000</v>
      </c>
    </row>
    <row r="143" spans="1:43" x14ac:dyDescent="0.25">
      <c r="A143">
        <v>824444</v>
      </c>
      <c r="B143" t="s">
        <v>478</v>
      </c>
      <c r="C143" t="s">
        <v>479</v>
      </c>
      <c r="E143" t="b">
        <v>1</v>
      </c>
      <c r="F143" t="s">
        <v>210</v>
      </c>
      <c r="G143" t="s">
        <v>153</v>
      </c>
      <c r="I143" t="s">
        <v>69</v>
      </c>
      <c r="J143" s="3">
        <v>1</v>
      </c>
      <c r="K143" s="2">
        <v>271000</v>
      </c>
      <c r="L143" s="16">
        <v>0</v>
      </c>
      <c r="M143" s="2">
        <v>271000</v>
      </c>
      <c r="N143" s="19"/>
      <c r="O143" s="2"/>
      <c r="P143" t="s">
        <v>96</v>
      </c>
      <c r="S143" t="s">
        <v>127</v>
      </c>
      <c r="T143" t="b">
        <v>0</v>
      </c>
      <c r="V143" t="s">
        <v>154</v>
      </c>
      <c r="X143" t="s">
        <v>148</v>
      </c>
      <c r="AL143">
        <v>271568.65000000002</v>
      </c>
    </row>
    <row r="144" spans="1:43" x14ac:dyDescent="0.25">
      <c r="A144">
        <v>333582</v>
      </c>
      <c r="B144" t="s">
        <v>480</v>
      </c>
      <c r="C144" t="s">
        <v>481</v>
      </c>
      <c r="D144" t="s">
        <v>55</v>
      </c>
      <c r="E144" t="b">
        <v>1</v>
      </c>
      <c r="F144" t="s">
        <v>122</v>
      </c>
      <c r="H144" t="s">
        <v>108</v>
      </c>
      <c r="I144" t="s">
        <v>52</v>
      </c>
      <c r="J144" s="3">
        <v>1</v>
      </c>
      <c r="K144" s="2">
        <v>40000</v>
      </c>
      <c r="L144" s="16">
        <v>0</v>
      </c>
      <c r="M144" s="2">
        <v>40000</v>
      </c>
      <c r="N144" s="19"/>
      <c r="O144" s="2"/>
      <c r="P144" t="s">
        <v>168</v>
      </c>
      <c r="S144" t="s">
        <v>127</v>
      </c>
      <c r="V144" t="s">
        <v>147</v>
      </c>
      <c r="AL144">
        <v>40000</v>
      </c>
    </row>
    <row r="145" spans="1:43" x14ac:dyDescent="0.25">
      <c r="A145">
        <v>849080</v>
      </c>
      <c r="B145" t="s">
        <v>482</v>
      </c>
      <c r="C145" t="s">
        <v>483</v>
      </c>
      <c r="E145" t="s">
        <v>209</v>
      </c>
      <c r="F145" t="s">
        <v>64</v>
      </c>
      <c r="G145" t="s">
        <v>40</v>
      </c>
      <c r="H145" t="s">
        <v>56</v>
      </c>
      <c r="I145" t="s">
        <v>52</v>
      </c>
      <c r="J145" s="3">
        <v>0.3</v>
      </c>
      <c r="K145" s="2">
        <v>0</v>
      </c>
      <c r="L145" s="16">
        <v>0</v>
      </c>
      <c r="M145" s="2"/>
      <c r="N145" s="19"/>
      <c r="O145" s="2"/>
      <c r="P145"/>
      <c r="V145" t="s">
        <v>66</v>
      </c>
      <c r="W145" t="s">
        <v>44</v>
      </c>
      <c r="Y145">
        <v>650</v>
      </c>
      <c r="Z145">
        <v>0</v>
      </c>
      <c r="AA145">
        <v>0</v>
      </c>
      <c r="AB145">
        <v>1</v>
      </c>
      <c r="AC145">
        <v>1</v>
      </c>
      <c r="AD145">
        <v>0</v>
      </c>
      <c r="AE145">
        <v>0</v>
      </c>
      <c r="AF145" t="s">
        <v>52</v>
      </c>
      <c r="AH145">
        <v>6</v>
      </c>
      <c r="AI145" t="s">
        <v>63</v>
      </c>
      <c r="AJ145" t="s">
        <v>70</v>
      </c>
      <c r="AL145">
        <v>200</v>
      </c>
      <c r="AM145">
        <v>75000</v>
      </c>
      <c r="AN145">
        <v>74350</v>
      </c>
      <c r="AO145">
        <v>2</v>
      </c>
      <c r="AP145">
        <v>0.65774999999999995</v>
      </c>
      <c r="AQ145">
        <v>3.6577500000000001</v>
      </c>
    </row>
    <row r="146" spans="1:43" x14ac:dyDescent="0.25">
      <c r="A146">
        <v>340524</v>
      </c>
      <c r="B146" t="s">
        <v>484</v>
      </c>
      <c r="C146" t="s">
        <v>485</v>
      </c>
      <c r="E146" t="b">
        <v>1</v>
      </c>
      <c r="G146" t="s">
        <v>153</v>
      </c>
      <c r="I146" t="s">
        <v>69</v>
      </c>
      <c r="J146" s="3">
        <v>1</v>
      </c>
      <c r="K146" s="2">
        <v>80000</v>
      </c>
      <c r="L146" s="16">
        <v>0</v>
      </c>
      <c r="M146" s="2">
        <v>80000</v>
      </c>
      <c r="N146" s="19"/>
      <c r="O146" s="2"/>
      <c r="P146" t="s">
        <v>96</v>
      </c>
      <c r="S146" t="s">
        <v>127</v>
      </c>
      <c r="T146" t="b">
        <v>0</v>
      </c>
      <c r="V146" t="s">
        <v>43</v>
      </c>
      <c r="X146" t="s">
        <v>148</v>
      </c>
      <c r="AL146">
        <v>0</v>
      </c>
    </row>
    <row r="147" spans="1:43" x14ac:dyDescent="0.25">
      <c r="A147">
        <v>342014</v>
      </c>
      <c r="B147" t="s">
        <v>236</v>
      </c>
      <c r="C147" t="s">
        <v>486</v>
      </c>
      <c r="E147" t="b">
        <v>1</v>
      </c>
      <c r="F147" t="s">
        <v>71</v>
      </c>
      <c r="G147" t="s">
        <v>40</v>
      </c>
      <c r="H147" t="s">
        <v>56</v>
      </c>
      <c r="I147" t="s">
        <v>52</v>
      </c>
      <c r="J147" s="3">
        <v>1</v>
      </c>
      <c r="K147" s="2">
        <v>200000</v>
      </c>
      <c r="L147" s="16">
        <v>75000</v>
      </c>
      <c r="M147" s="2">
        <v>125000</v>
      </c>
      <c r="N147" s="19">
        <v>43739</v>
      </c>
      <c r="O147" s="2"/>
      <c r="P147"/>
      <c r="Q147" t="s">
        <v>58</v>
      </c>
      <c r="T147" t="s">
        <v>73</v>
      </c>
      <c r="V147" t="s">
        <v>76</v>
      </c>
      <c r="W147" t="s">
        <v>44</v>
      </c>
      <c r="X147" t="s">
        <v>79</v>
      </c>
      <c r="Y147">
        <v>408129.91</v>
      </c>
      <c r="Z147">
        <v>336000</v>
      </c>
      <c r="AA147">
        <v>1057625</v>
      </c>
      <c r="AB147">
        <v>72</v>
      </c>
      <c r="AC147">
        <v>41</v>
      </c>
      <c r="AD147">
        <v>0</v>
      </c>
      <c r="AE147">
        <v>11</v>
      </c>
      <c r="AF147" t="s">
        <v>52</v>
      </c>
      <c r="AG147" t="s">
        <v>56</v>
      </c>
      <c r="AH147">
        <v>10</v>
      </c>
      <c r="AI147" t="s">
        <v>75</v>
      </c>
      <c r="AJ147" t="s">
        <v>47</v>
      </c>
      <c r="AL147">
        <v>20100</v>
      </c>
      <c r="AM147">
        <v>1500000</v>
      </c>
      <c r="AN147">
        <v>1081870</v>
      </c>
      <c r="AO147">
        <v>5</v>
      </c>
      <c r="AP147">
        <v>1.738</v>
      </c>
      <c r="AQ147">
        <v>5.7380000000000004</v>
      </c>
    </row>
    <row r="148" spans="1:43" x14ac:dyDescent="0.25">
      <c r="A148">
        <v>353385</v>
      </c>
      <c r="B148" t="s">
        <v>487</v>
      </c>
      <c r="C148" t="s">
        <v>289</v>
      </c>
      <c r="E148" t="b">
        <v>1</v>
      </c>
      <c r="F148" t="s">
        <v>55</v>
      </c>
      <c r="G148" t="s">
        <v>40</v>
      </c>
      <c r="H148" t="s">
        <v>56</v>
      </c>
      <c r="I148" t="s">
        <v>52</v>
      </c>
      <c r="J148" s="3">
        <v>0.3</v>
      </c>
      <c r="K148" s="2">
        <v>10000</v>
      </c>
      <c r="L148" s="16">
        <v>10000</v>
      </c>
      <c r="M148" s="2"/>
      <c r="N148" s="19"/>
      <c r="O148" s="2"/>
      <c r="P148"/>
      <c r="V148" t="s">
        <v>43</v>
      </c>
      <c r="W148" t="s">
        <v>44</v>
      </c>
      <c r="Y148">
        <v>13885.5</v>
      </c>
      <c r="Z148">
        <v>1400</v>
      </c>
      <c r="AA148">
        <v>0</v>
      </c>
      <c r="AB148">
        <v>20</v>
      </c>
      <c r="AC148">
        <v>37</v>
      </c>
      <c r="AD148">
        <v>0</v>
      </c>
      <c r="AE148">
        <v>6</v>
      </c>
      <c r="AF148" t="s">
        <v>45</v>
      </c>
      <c r="AH148">
        <v>9</v>
      </c>
      <c r="AI148" t="s">
        <v>50</v>
      </c>
      <c r="AJ148" t="s">
        <v>47</v>
      </c>
      <c r="AL148">
        <v>0</v>
      </c>
      <c r="AM148" s="1">
        <v>100000</v>
      </c>
      <c r="AN148">
        <v>85965</v>
      </c>
      <c r="AO148">
        <v>2</v>
      </c>
      <c r="AP148">
        <v>7.0000000000000007E-2</v>
      </c>
      <c r="AQ148">
        <v>4.07</v>
      </c>
    </row>
    <row r="149" spans="1:43" x14ac:dyDescent="0.25">
      <c r="A149">
        <v>348058</v>
      </c>
      <c r="B149" t="s">
        <v>488</v>
      </c>
      <c r="C149" t="s">
        <v>489</v>
      </c>
      <c r="E149" t="b">
        <v>1</v>
      </c>
      <c r="F149" t="s">
        <v>55</v>
      </c>
      <c r="G149" t="s">
        <v>40</v>
      </c>
      <c r="H149" t="s">
        <v>56</v>
      </c>
      <c r="I149" t="s">
        <v>52</v>
      </c>
      <c r="J149" s="3">
        <v>0.2</v>
      </c>
      <c r="K149" s="2">
        <v>100000</v>
      </c>
      <c r="L149" s="16"/>
      <c r="M149" s="2">
        <v>0</v>
      </c>
      <c r="N149" s="19"/>
      <c r="O149" s="2"/>
      <c r="P149" t="s">
        <v>167</v>
      </c>
      <c r="Q149" t="s">
        <v>58</v>
      </c>
      <c r="T149" t="s">
        <v>73</v>
      </c>
      <c r="V149" t="s">
        <v>76</v>
      </c>
      <c r="W149" t="s">
        <v>44</v>
      </c>
      <c r="X149" t="s">
        <v>128</v>
      </c>
      <c r="Y149">
        <v>28352</v>
      </c>
      <c r="Z149">
        <v>20645</v>
      </c>
      <c r="AA149">
        <v>60000</v>
      </c>
      <c r="AB149">
        <v>28</v>
      </c>
      <c r="AC149">
        <v>39</v>
      </c>
      <c r="AD149">
        <v>1</v>
      </c>
      <c r="AE149">
        <v>9</v>
      </c>
      <c r="AF149" t="s">
        <v>52</v>
      </c>
      <c r="AH149">
        <v>11</v>
      </c>
      <c r="AI149" t="s">
        <v>92</v>
      </c>
      <c r="AJ149" t="s">
        <v>47</v>
      </c>
      <c r="AK149" t="s">
        <v>111</v>
      </c>
      <c r="AL149">
        <v>100</v>
      </c>
      <c r="AM149">
        <v>40000</v>
      </c>
      <c r="AN149">
        <v>11648</v>
      </c>
      <c r="AO149">
        <v>3</v>
      </c>
      <c r="AP149">
        <v>1.8120000000000001</v>
      </c>
      <c r="AQ149">
        <v>5.8120000000000003</v>
      </c>
    </row>
    <row r="150" spans="1:43" x14ac:dyDescent="0.25">
      <c r="A150">
        <v>132823</v>
      </c>
      <c r="B150" t="s">
        <v>490</v>
      </c>
      <c r="C150" t="s">
        <v>491</v>
      </c>
      <c r="E150" t="b">
        <v>1</v>
      </c>
      <c r="F150" t="s">
        <v>55</v>
      </c>
      <c r="G150" t="s">
        <v>40</v>
      </c>
      <c r="H150" t="s">
        <v>56</v>
      </c>
      <c r="I150" t="s">
        <v>52</v>
      </c>
      <c r="J150" s="3">
        <v>1</v>
      </c>
      <c r="K150" s="2">
        <v>80000</v>
      </c>
      <c r="L150" s="16"/>
      <c r="M150" s="2">
        <v>80000</v>
      </c>
      <c r="N150" s="19"/>
      <c r="O150" s="2"/>
      <c r="P150" t="s">
        <v>96</v>
      </c>
      <c r="S150" t="s">
        <v>129</v>
      </c>
      <c r="V150" t="s">
        <v>76</v>
      </c>
      <c r="X150" t="s">
        <v>130</v>
      </c>
      <c r="AL150">
        <v>35850</v>
      </c>
    </row>
    <row r="151" spans="1:43" x14ac:dyDescent="0.25">
      <c r="A151">
        <v>341119</v>
      </c>
      <c r="B151" t="s">
        <v>492</v>
      </c>
      <c r="C151" t="s">
        <v>493</v>
      </c>
      <c r="E151" t="b">
        <v>1</v>
      </c>
      <c r="F151" t="s">
        <v>55</v>
      </c>
      <c r="G151" t="s">
        <v>40</v>
      </c>
      <c r="H151" t="s">
        <v>56</v>
      </c>
      <c r="I151" t="s">
        <v>65</v>
      </c>
      <c r="J151" s="3">
        <v>1</v>
      </c>
      <c r="K151" s="2">
        <v>50000</v>
      </c>
      <c r="L151" s="16">
        <v>0</v>
      </c>
      <c r="M151" s="2">
        <v>50000</v>
      </c>
      <c r="N151" s="19"/>
      <c r="O151" s="2"/>
      <c r="P151" t="s">
        <v>96</v>
      </c>
      <c r="S151" t="s">
        <v>127</v>
      </c>
      <c r="T151" t="s">
        <v>73</v>
      </c>
      <c r="V151" t="b">
        <v>1</v>
      </c>
      <c r="W151" t="s">
        <v>44</v>
      </c>
      <c r="X151" t="s">
        <v>134</v>
      </c>
      <c r="Y151">
        <v>6013.32</v>
      </c>
      <c r="Z151">
        <v>0</v>
      </c>
      <c r="AA151">
        <v>663547.31000000006</v>
      </c>
      <c r="AB151">
        <v>66</v>
      </c>
      <c r="AC151">
        <v>27</v>
      </c>
      <c r="AD151">
        <v>0</v>
      </c>
      <c r="AE151">
        <v>3</v>
      </c>
      <c r="AF151" t="s">
        <v>45</v>
      </c>
      <c r="AG151" t="s">
        <v>82</v>
      </c>
      <c r="AH151">
        <v>12</v>
      </c>
      <c r="AI151" t="s">
        <v>46</v>
      </c>
      <c r="AJ151" t="s">
        <v>47</v>
      </c>
      <c r="AL151">
        <v>410</v>
      </c>
      <c r="AM151">
        <v>1500000</v>
      </c>
      <c r="AN151">
        <v>1493987</v>
      </c>
      <c r="AO151">
        <v>3</v>
      </c>
      <c r="AP151">
        <v>0.61792592599999996</v>
      </c>
      <c r="AQ151">
        <v>3.6179259259999998</v>
      </c>
    </row>
    <row r="152" spans="1:43" x14ac:dyDescent="0.25">
      <c r="A152">
        <v>356674</v>
      </c>
      <c r="B152" t="s">
        <v>494</v>
      </c>
      <c r="C152" t="s">
        <v>270</v>
      </c>
      <c r="D152" t="b">
        <v>0</v>
      </c>
      <c r="E152" t="b">
        <v>1</v>
      </c>
      <c r="F152" t="s">
        <v>55</v>
      </c>
      <c r="G152" t="s">
        <v>40</v>
      </c>
      <c r="H152" t="s">
        <v>56</v>
      </c>
      <c r="I152" t="s">
        <v>65</v>
      </c>
      <c r="J152" s="3">
        <v>0</v>
      </c>
      <c r="K152" s="2">
        <v>0</v>
      </c>
      <c r="L152" s="16">
        <v>0</v>
      </c>
      <c r="M152" s="2"/>
      <c r="N152" s="19"/>
      <c r="O152" s="2"/>
      <c r="P152"/>
      <c r="V152" t="s">
        <v>53</v>
      </c>
      <c r="W152" t="s">
        <v>44</v>
      </c>
      <c r="X152" t="s">
        <v>79</v>
      </c>
      <c r="Y152">
        <v>50391.63</v>
      </c>
      <c r="Z152">
        <v>52750</v>
      </c>
      <c r="AA152">
        <v>1000</v>
      </c>
      <c r="AB152">
        <v>1</v>
      </c>
      <c r="AC152">
        <v>15</v>
      </c>
      <c r="AD152">
        <v>0</v>
      </c>
      <c r="AE152">
        <v>2</v>
      </c>
      <c r="AF152" t="s">
        <v>45</v>
      </c>
      <c r="AH152">
        <v>8</v>
      </c>
      <c r="AI152" t="s">
        <v>50</v>
      </c>
      <c r="AJ152" t="s">
        <v>47</v>
      </c>
      <c r="AL152">
        <v>0</v>
      </c>
      <c r="AM152">
        <v>150000</v>
      </c>
      <c r="AN152">
        <v>56608</v>
      </c>
      <c r="AO152">
        <v>3</v>
      </c>
      <c r="AP152">
        <v>0.94399999999999995</v>
      </c>
      <c r="AQ152">
        <v>5.944</v>
      </c>
    </row>
    <row r="153" spans="1:43" x14ac:dyDescent="0.25">
      <c r="A153">
        <v>850063</v>
      </c>
      <c r="B153" t="s">
        <v>495</v>
      </c>
      <c r="C153" t="s">
        <v>496</v>
      </c>
      <c r="E153" t="b">
        <v>1</v>
      </c>
      <c r="F153" t="s">
        <v>210</v>
      </c>
      <c r="G153" t="s">
        <v>153</v>
      </c>
      <c r="I153" t="s">
        <v>69</v>
      </c>
      <c r="J153" s="3">
        <v>1</v>
      </c>
      <c r="K153" s="2">
        <v>4729800</v>
      </c>
      <c r="L153" s="16">
        <v>0</v>
      </c>
      <c r="M153" s="2">
        <v>4729800</v>
      </c>
      <c r="N153" s="19"/>
      <c r="O153" s="2"/>
      <c r="P153" t="s">
        <v>96</v>
      </c>
      <c r="S153" t="s">
        <v>127</v>
      </c>
      <c r="T153" t="b">
        <v>0</v>
      </c>
      <c r="V153" t="s">
        <v>155</v>
      </c>
      <c r="X153" t="s">
        <v>148</v>
      </c>
      <c r="AL153">
        <v>4699800</v>
      </c>
    </row>
    <row r="154" spans="1:43" x14ac:dyDescent="0.25">
      <c r="A154">
        <v>850634</v>
      </c>
      <c r="B154" t="s">
        <v>497</v>
      </c>
      <c r="C154" t="s">
        <v>404</v>
      </c>
      <c r="E154" t="b">
        <v>1</v>
      </c>
      <c r="G154" t="s">
        <v>40</v>
      </c>
      <c r="I154" t="s">
        <v>69</v>
      </c>
      <c r="J154" s="3">
        <v>1</v>
      </c>
      <c r="K154" s="2">
        <v>50000</v>
      </c>
      <c r="L154" s="16"/>
      <c r="M154" s="2">
        <v>50000</v>
      </c>
      <c r="N154" s="19"/>
      <c r="O154" s="2"/>
      <c r="P154" t="s">
        <v>96</v>
      </c>
      <c r="S154" t="s">
        <v>142</v>
      </c>
      <c r="V154" t="s">
        <v>143</v>
      </c>
      <c r="X154" t="s">
        <v>62</v>
      </c>
    </row>
    <row r="155" spans="1:43" x14ac:dyDescent="0.25">
      <c r="A155">
        <v>177160</v>
      </c>
      <c r="B155" t="s">
        <v>498</v>
      </c>
      <c r="C155" t="s">
        <v>406</v>
      </c>
      <c r="E155" t="b">
        <v>1</v>
      </c>
      <c r="F155" t="s">
        <v>55</v>
      </c>
      <c r="G155" t="s">
        <v>40</v>
      </c>
      <c r="H155" t="s">
        <v>56</v>
      </c>
      <c r="I155" t="s">
        <v>52</v>
      </c>
      <c r="J155" s="3">
        <v>1</v>
      </c>
      <c r="K155" s="2">
        <v>197000</v>
      </c>
      <c r="M155" s="2">
        <v>197000</v>
      </c>
      <c r="N155" s="19"/>
      <c r="O155" s="2" t="s">
        <v>211</v>
      </c>
      <c r="P155"/>
      <c r="S155" t="s">
        <v>127</v>
      </c>
      <c r="T155" t="s">
        <v>73</v>
      </c>
      <c r="V155" t="s">
        <v>76</v>
      </c>
      <c r="W155" t="s">
        <v>44</v>
      </c>
      <c r="Y155">
        <v>87996.62</v>
      </c>
      <c r="Z155">
        <v>23097</v>
      </c>
      <c r="AA155">
        <v>20</v>
      </c>
      <c r="AB155">
        <v>13</v>
      </c>
      <c r="AC155">
        <v>39</v>
      </c>
      <c r="AD155">
        <v>0</v>
      </c>
      <c r="AE155">
        <v>5</v>
      </c>
      <c r="AF155" t="s">
        <v>52</v>
      </c>
      <c r="AH155">
        <v>11</v>
      </c>
      <c r="AI155" t="s">
        <v>50</v>
      </c>
      <c r="AJ155" t="s">
        <v>47</v>
      </c>
      <c r="AL155">
        <v>172000</v>
      </c>
      <c r="AM155" s="1">
        <v>100000</v>
      </c>
      <c r="AN155">
        <v>11906</v>
      </c>
      <c r="AO155">
        <v>5</v>
      </c>
      <c r="AP155">
        <v>1.0958521299999999</v>
      </c>
      <c r="AQ155">
        <v>5.0958521299999999</v>
      </c>
    </row>
    <row r="156" spans="1:43" x14ac:dyDescent="0.25">
      <c r="B156" t="s">
        <v>499</v>
      </c>
      <c r="C156" t="s">
        <v>500</v>
      </c>
      <c r="E156" t="b">
        <v>1</v>
      </c>
      <c r="F156" t="s">
        <v>122</v>
      </c>
      <c r="J156" s="3"/>
      <c r="K156" s="2"/>
      <c r="L156" s="16"/>
      <c r="M156" s="2"/>
      <c r="N156" s="19"/>
      <c r="O156" s="2" t="s">
        <v>182</v>
      </c>
      <c r="P156"/>
    </row>
    <row r="157" spans="1:43" x14ac:dyDescent="0.25">
      <c r="B157" t="s">
        <v>501</v>
      </c>
      <c r="C157" t="s">
        <v>502</v>
      </c>
      <c r="E157" t="b">
        <v>1</v>
      </c>
      <c r="F157" t="s">
        <v>122</v>
      </c>
      <c r="J157" s="3"/>
      <c r="K157" s="2"/>
      <c r="L157" s="16"/>
      <c r="M157" s="2"/>
      <c r="N157" s="19"/>
      <c r="O157" s="2" t="s">
        <v>182</v>
      </c>
      <c r="P157"/>
    </row>
    <row r="158" spans="1:43" x14ac:dyDescent="0.25">
      <c r="B158" t="s">
        <v>503</v>
      </c>
      <c r="C158" t="s">
        <v>504</v>
      </c>
      <c r="E158" t="b">
        <v>1</v>
      </c>
      <c r="F158" t="s">
        <v>122</v>
      </c>
      <c r="J158" s="3"/>
      <c r="K158" s="2"/>
      <c r="L158" s="16"/>
      <c r="M158" s="2"/>
      <c r="N158" s="19"/>
      <c r="O158" s="2" t="s">
        <v>182</v>
      </c>
      <c r="P158"/>
    </row>
    <row r="159" spans="1:43" x14ac:dyDescent="0.25">
      <c r="B159" t="s">
        <v>505</v>
      </c>
      <c r="C159" t="s">
        <v>506</v>
      </c>
      <c r="E159" t="b">
        <v>1</v>
      </c>
      <c r="F159" t="s">
        <v>122</v>
      </c>
      <c r="J159" s="3"/>
      <c r="K159" s="2"/>
      <c r="L159" s="16"/>
      <c r="M159" s="2"/>
      <c r="N159" s="19"/>
      <c r="O159" s="2" t="s">
        <v>182</v>
      </c>
      <c r="P159"/>
    </row>
    <row r="160" spans="1:43" x14ac:dyDescent="0.25">
      <c r="B160" t="s">
        <v>507</v>
      </c>
      <c r="C160" t="s">
        <v>508</v>
      </c>
      <c r="E160" t="b">
        <v>1</v>
      </c>
      <c r="F160" t="s">
        <v>122</v>
      </c>
      <c r="J160" s="3"/>
      <c r="K160" s="2"/>
      <c r="L160" s="16"/>
      <c r="M160" s="2"/>
      <c r="N160" s="19"/>
      <c r="O160" s="2" t="s">
        <v>182</v>
      </c>
      <c r="P160"/>
    </row>
    <row r="161" spans="1:16" x14ac:dyDescent="0.25">
      <c r="B161" t="s">
        <v>509</v>
      </c>
      <c r="C161" t="s">
        <v>510</v>
      </c>
      <c r="E161" t="b">
        <v>1</v>
      </c>
      <c r="F161" t="s">
        <v>122</v>
      </c>
      <c r="J161" s="3"/>
      <c r="K161" s="2"/>
      <c r="L161" s="16"/>
      <c r="M161" s="2"/>
      <c r="N161" s="19"/>
      <c r="O161" s="2" t="s">
        <v>182</v>
      </c>
      <c r="P161"/>
    </row>
    <row r="162" spans="1:16" x14ac:dyDescent="0.25">
      <c r="B162" t="s">
        <v>332</v>
      </c>
      <c r="C162" t="s">
        <v>440</v>
      </c>
      <c r="E162" t="b">
        <v>1</v>
      </c>
      <c r="F162" t="s">
        <v>122</v>
      </c>
      <c r="J162" s="3"/>
      <c r="K162" s="2"/>
      <c r="L162" s="16"/>
      <c r="M162" s="2"/>
      <c r="N162" s="19"/>
      <c r="O162" s="2" t="s">
        <v>182</v>
      </c>
      <c r="P162"/>
    </row>
    <row r="163" spans="1:16" x14ac:dyDescent="0.25">
      <c r="B163" t="s">
        <v>511</v>
      </c>
      <c r="C163" t="s">
        <v>512</v>
      </c>
      <c r="E163" t="b">
        <v>1</v>
      </c>
      <c r="F163" t="s">
        <v>122</v>
      </c>
      <c r="J163" s="3"/>
      <c r="K163" s="2"/>
      <c r="L163" s="16"/>
      <c r="M163" s="2"/>
      <c r="N163" s="19"/>
      <c r="O163" s="2" t="s">
        <v>182</v>
      </c>
      <c r="P163"/>
    </row>
    <row r="164" spans="1:16" x14ac:dyDescent="0.25">
      <c r="B164" t="s">
        <v>513</v>
      </c>
      <c r="C164" t="s">
        <v>514</v>
      </c>
      <c r="E164" t="b">
        <v>1</v>
      </c>
      <c r="F164" t="s">
        <v>122</v>
      </c>
      <c r="J164" s="3"/>
      <c r="K164" s="2"/>
      <c r="L164" s="16"/>
      <c r="M164" s="2"/>
      <c r="N164" s="19"/>
      <c r="O164" s="2" t="s">
        <v>182</v>
      </c>
      <c r="P164"/>
    </row>
    <row r="165" spans="1:16" x14ac:dyDescent="0.25">
      <c r="B165" t="s">
        <v>515</v>
      </c>
      <c r="C165" t="s">
        <v>516</v>
      </c>
      <c r="E165" t="b">
        <v>1</v>
      </c>
      <c r="F165" t="s">
        <v>122</v>
      </c>
      <c r="J165" s="3"/>
      <c r="K165" s="2"/>
      <c r="L165" s="16"/>
      <c r="M165" s="2"/>
      <c r="N165" s="19"/>
      <c r="O165" s="2" t="s">
        <v>182</v>
      </c>
      <c r="P165"/>
    </row>
    <row r="166" spans="1:16" x14ac:dyDescent="0.25">
      <c r="B166" t="s">
        <v>517</v>
      </c>
      <c r="C166" t="s">
        <v>518</v>
      </c>
      <c r="E166" t="b">
        <v>1</v>
      </c>
      <c r="F166" t="s">
        <v>122</v>
      </c>
      <c r="J166" s="3"/>
      <c r="K166" s="2"/>
      <c r="L166" s="16"/>
      <c r="M166" s="2"/>
      <c r="N166" s="19"/>
      <c r="O166" s="2" t="s">
        <v>182</v>
      </c>
      <c r="P166"/>
    </row>
    <row r="167" spans="1:16" x14ac:dyDescent="0.25">
      <c r="B167" t="s">
        <v>519</v>
      </c>
      <c r="C167" t="s">
        <v>520</v>
      </c>
      <c r="E167" t="b">
        <v>1</v>
      </c>
      <c r="F167" t="s">
        <v>122</v>
      </c>
      <c r="J167" s="3"/>
      <c r="K167" s="2"/>
      <c r="L167" s="16"/>
      <c r="M167" s="2"/>
      <c r="N167" s="19"/>
      <c r="O167" s="2" t="s">
        <v>182</v>
      </c>
      <c r="P167"/>
    </row>
    <row r="168" spans="1:16" x14ac:dyDescent="0.25">
      <c r="B168" t="s">
        <v>521</v>
      </c>
      <c r="C168" t="s">
        <v>493</v>
      </c>
      <c r="E168" t="b">
        <v>1</v>
      </c>
      <c r="F168" t="s">
        <v>122</v>
      </c>
      <c r="J168" s="3"/>
      <c r="K168" s="2"/>
      <c r="L168" s="16"/>
      <c r="M168" s="2"/>
      <c r="N168" s="19"/>
      <c r="O168" s="2" t="s">
        <v>182</v>
      </c>
      <c r="P168"/>
    </row>
    <row r="169" spans="1:16" x14ac:dyDescent="0.25">
      <c r="B169" t="s">
        <v>522</v>
      </c>
      <c r="C169" t="s">
        <v>523</v>
      </c>
      <c r="E169" t="b">
        <v>1</v>
      </c>
      <c r="F169" t="s">
        <v>122</v>
      </c>
      <c r="J169" s="3"/>
      <c r="K169" s="2"/>
      <c r="L169" s="16"/>
      <c r="M169" s="2"/>
      <c r="N169" s="19"/>
      <c r="O169" s="2" t="s">
        <v>182</v>
      </c>
      <c r="P169"/>
    </row>
    <row r="170" spans="1:16" x14ac:dyDescent="0.25">
      <c r="B170" t="s">
        <v>524</v>
      </c>
      <c r="C170" t="s">
        <v>277</v>
      </c>
      <c r="E170" t="b">
        <v>1</v>
      </c>
      <c r="F170" t="s">
        <v>122</v>
      </c>
      <c r="J170" s="3"/>
      <c r="K170" s="2"/>
      <c r="L170" s="16"/>
      <c r="M170" s="2"/>
      <c r="N170" s="19"/>
      <c r="O170" s="2" t="s">
        <v>182</v>
      </c>
      <c r="P170"/>
    </row>
    <row r="171" spans="1:16" x14ac:dyDescent="0.25">
      <c r="B171" t="s">
        <v>525</v>
      </c>
      <c r="C171" t="s">
        <v>526</v>
      </c>
      <c r="E171" t="b">
        <v>1</v>
      </c>
      <c r="F171" t="s">
        <v>122</v>
      </c>
      <c r="J171" s="3"/>
      <c r="K171" s="2"/>
      <c r="L171" s="16"/>
      <c r="M171" s="2"/>
      <c r="N171" s="19"/>
      <c r="O171" s="2" t="s">
        <v>182</v>
      </c>
      <c r="P171"/>
    </row>
    <row r="172" spans="1:16" x14ac:dyDescent="0.25">
      <c r="A172">
        <v>894089</v>
      </c>
      <c r="B172" t="s">
        <v>527</v>
      </c>
      <c r="C172" t="s">
        <v>528</v>
      </c>
      <c r="E172" t="b">
        <v>1</v>
      </c>
      <c r="F172" t="s">
        <v>210</v>
      </c>
      <c r="G172" t="s">
        <v>153</v>
      </c>
      <c r="I172" t="s">
        <v>67</v>
      </c>
      <c r="J172" s="3">
        <v>1</v>
      </c>
      <c r="K172" s="2">
        <v>300666</v>
      </c>
      <c r="L172" s="16">
        <v>0</v>
      </c>
      <c r="M172" s="2">
        <v>300666</v>
      </c>
      <c r="N172" s="19">
        <v>43586</v>
      </c>
      <c r="O172" s="2"/>
      <c r="P172"/>
    </row>
    <row r="173" spans="1:16" x14ac:dyDescent="0.25">
      <c r="A173">
        <v>43137</v>
      </c>
      <c r="B173" t="s">
        <v>529</v>
      </c>
      <c r="C173" t="s">
        <v>530</v>
      </c>
      <c r="D173" t="s">
        <v>55</v>
      </c>
      <c r="E173" t="b">
        <v>1</v>
      </c>
      <c r="F173" t="s">
        <v>55</v>
      </c>
      <c r="J173" s="3">
        <v>0.6</v>
      </c>
      <c r="K173" s="21">
        <v>30000</v>
      </c>
      <c r="L173" s="22"/>
      <c r="M173" s="15">
        <v>15000</v>
      </c>
      <c r="N173" s="19">
        <v>43770</v>
      </c>
      <c r="O173" s="2"/>
      <c r="P173"/>
    </row>
    <row r="174" spans="1:16" x14ac:dyDescent="0.25">
      <c r="A174">
        <v>79192</v>
      </c>
      <c r="B174" t="s">
        <v>228</v>
      </c>
      <c r="C174" t="s">
        <v>531</v>
      </c>
      <c r="D174" t="s">
        <v>55</v>
      </c>
      <c r="E174" t="b">
        <v>1</v>
      </c>
      <c r="F174" t="s">
        <v>163</v>
      </c>
      <c r="J174" s="3">
        <v>0.5</v>
      </c>
      <c r="K174" s="21">
        <v>50000</v>
      </c>
      <c r="L174" s="21">
        <v>50000</v>
      </c>
      <c r="M174" s="2"/>
      <c r="N174" s="19"/>
      <c r="O174" s="2"/>
      <c r="P174"/>
    </row>
    <row r="175" spans="1:16" x14ac:dyDescent="0.25">
      <c r="A175">
        <v>319927</v>
      </c>
      <c r="B175" t="s">
        <v>532</v>
      </c>
      <c r="C175" t="s">
        <v>533</v>
      </c>
      <c r="D175" t="s">
        <v>55</v>
      </c>
      <c r="E175" t="b">
        <v>1</v>
      </c>
      <c r="F175" t="s">
        <v>55</v>
      </c>
      <c r="J175" s="3">
        <v>0.5</v>
      </c>
      <c r="K175" s="21">
        <v>25000</v>
      </c>
      <c r="L175" s="21">
        <v>25000</v>
      </c>
      <c r="M175" s="2"/>
      <c r="N175" s="19"/>
      <c r="O175" s="2"/>
      <c r="P175"/>
    </row>
    <row r="176" spans="1:16" x14ac:dyDescent="0.25">
      <c r="A176">
        <v>1683</v>
      </c>
      <c r="B176" t="s">
        <v>534</v>
      </c>
      <c r="C176" t="s">
        <v>535</v>
      </c>
      <c r="D176" t="s">
        <v>55</v>
      </c>
      <c r="E176" t="b">
        <v>1</v>
      </c>
      <c r="F176" t="s">
        <v>163</v>
      </c>
      <c r="J176" s="3">
        <v>0.3</v>
      </c>
      <c r="K176" s="21">
        <v>25000</v>
      </c>
      <c r="L176" s="21">
        <v>25000</v>
      </c>
      <c r="M176" s="2"/>
      <c r="N176" s="19"/>
      <c r="O176" s="2"/>
      <c r="P176"/>
    </row>
    <row r="177" spans="1:16" x14ac:dyDescent="0.25">
      <c r="A177">
        <v>333484</v>
      </c>
      <c r="B177" t="s">
        <v>536</v>
      </c>
      <c r="C177" t="s">
        <v>537</v>
      </c>
      <c r="D177" t="s">
        <v>55</v>
      </c>
      <c r="E177" t="b">
        <v>1</v>
      </c>
      <c r="F177" t="s">
        <v>163</v>
      </c>
      <c r="J177" s="3">
        <v>0.3</v>
      </c>
      <c r="K177" s="21">
        <v>20000</v>
      </c>
      <c r="L177" s="21">
        <v>20000</v>
      </c>
      <c r="M177" s="2"/>
      <c r="N177" s="19"/>
      <c r="O177" s="2"/>
      <c r="P177"/>
    </row>
    <row r="178" spans="1:16" x14ac:dyDescent="0.25">
      <c r="A178">
        <v>797784</v>
      </c>
      <c r="B178" t="s">
        <v>538</v>
      </c>
      <c r="C178" t="s">
        <v>539</v>
      </c>
      <c r="D178" t="s">
        <v>112</v>
      </c>
      <c r="E178" t="b">
        <v>1</v>
      </c>
      <c r="G178" t="s">
        <v>215</v>
      </c>
      <c r="J178" s="3"/>
      <c r="K178" s="2"/>
      <c r="L178" s="16"/>
      <c r="N178" s="19"/>
      <c r="O178" s="2"/>
    </row>
    <row r="179" spans="1:16" x14ac:dyDescent="0.25">
      <c r="A179">
        <v>344781</v>
      </c>
      <c r="B179" t="s">
        <v>540</v>
      </c>
      <c r="C179" t="s">
        <v>541</v>
      </c>
      <c r="E179" t="b">
        <v>1</v>
      </c>
      <c r="F179" t="s">
        <v>55</v>
      </c>
      <c r="J179" s="3">
        <v>0.3</v>
      </c>
      <c r="K179" s="2">
        <v>1000</v>
      </c>
      <c r="L179" s="16">
        <v>1000</v>
      </c>
      <c r="N179" s="23"/>
      <c r="O179" s="24"/>
    </row>
    <row r="180" spans="1:16" x14ac:dyDescent="0.25">
      <c r="A180">
        <v>195370</v>
      </c>
      <c r="B180" t="s">
        <v>542</v>
      </c>
      <c r="C180" t="s">
        <v>543</v>
      </c>
      <c r="E180" t="b">
        <v>1</v>
      </c>
      <c r="F180" t="s">
        <v>55</v>
      </c>
      <c r="J180" s="3">
        <v>0.3</v>
      </c>
      <c r="K180" s="2">
        <v>1000</v>
      </c>
      <c r="L180" s="16">
        <v>1000</v>
      </c>
      <c r="N180" s="23"/>
      <c r="O180" s="24"/>
    </row>
    <row r="181" spans="1:16" x14ac:dyDescent="0.25">
      <c r="A181">
        <v>325850</v>
      </c>
      <c r="B181" t="s">
        <v>544</v>
      </c>
      <c r="C181" t="s">
        <v>545</v>
      </c>
      <c r="E181" t="b">
        <v>1</v>
      </c>
      <c r="F181" t="s">
        <v>55</v>
      </c>
      <c r="J181" s="3">
        <v>0.3</v>
      </c>
      <c r="K181" s="2">
        <v>7500</v>
      </c>
      <c r="L181" s="16">
        <v>7500</v>
      </c>
      <c r="N181" s="23"/>
      <c r="O181" s="24"/>
    </row>
    <row r="182" spans="1:16" x14ac:dyDescent="0.25">
      <c r="A182">
        <v>324967</v>
      </c>
      <c r="B182" t="s">
        <v>546</v>
      </c>
      <c r="C182" t="s">
        <v>547</v>
      </c>
      <c r="E182" t="b">
        <v>1</v>
      </c>
      <c r="F182" t="s">
        <v>55</v>
      </c>
      <c r="J182" s="3">
        <v>0.3</v>
      </c>
      <c r="K182" s="2">
        <v>10000</v>
      </c>
      <c r="L182" s="16">
        <v>10000</v>
      </c>
      <c r="N182" s="23"/>
      <c r="O182" s="24"/>
    </row>
    <row r="183" spans="1:16" x14ac:dyDescent="0.25">
      <c r="A183">
        <v>331211</v>
      </c>
      <c r="B183" t="s">
        <v>548</v>
      </c>
      <c r="C183" t="s">
        <v>326</v>
      </c>
      <c r="E183" t="b">
        <v>1</v>
      </c>
      <c r="F183" t="s">
        <v>55</v>
      </c>
      <c r="J183" s="3">
        <v>0.3</v>
      </c>
      <c r="K183" s="2">
        <v>10000</v>
      </c>
      <c r="L183" s="16">
        <v>10000</v>
      </c>
      <c r="N183" s="23"/>
      <c r="O183" s="24"/>
    </row>
    <row r="184" spans="1:16" x14ac:dyDescent="0.25">
      <c r="A184">
        <v>837955</v>
      </c>
      <c r="B184" t="s">
        <v>549</v>
      </c>
      <c r="C184" t="s">
        <v>550</v>
      </c>
      <c r="D184" t="s">
        <v>112</v>
      </c>
      <c r="E184" t="b">
        <v>1</v>
      </c>
      <c r="F184" t="s">
        <v>55</v>
      </c>
      <c r="J184" s="3">
        <v>0.3</v>
      </c>
      <c r="K184" s="2">
        <v>12500</v>
      </c>
      <c r="L184" s="16">
        <v>12500</v>
      </c>
      <c r="N184" s="23"/>
      <c r="O184" s="24"/>
    </row>
    <row r="185" spans="1:16" x14ac:dyDescent="0.25">
      <c r="A185">
        <v>330200</v>
      </c>
      <c r="B185" t="s">
        <v>451</v>
      </c>
      <c r="C185" t="s">
        <v>551</v>
      </c>
      <c r="D185" t="s">
        <v>112</v>
      </c>
      <c r="E185" t="b">
        <v>1</v>
      </c>
      <c r="J185" s="3">
        <v>0.3</v>
      </c>
      <c r="K185" s="2">
        <v>10000</v>
      </c>
      <c r="L185" s="16">
        <v>10000</v>
      </c>
      <c r="N185" s="23"/>
      <c r="O185" s="24"/>
    </row>
    <row r="186" spans="1:16" x14ac:dyDescent="0.25">
      <c r="A186">
        <v>330384</v>
      </c>
      <c r="B186" t="s">
        <v>236</v>
      </c>
      <c r="C186" t="s">
        <v>552</v>
      </c>
      <c r="D186" t="s">
        <v>112</v>
      </c>
      <c r="E186" t="b">
        <v>1</v>
      </c>
      <c r="F186" t="s">
        <v>55</v>
      </c>
      <c r="J186" s="3">
        <v>0.3</v>
      </c>
      <c r="K186" s="2">
        <v>5000</v>
      </c>
      <c r="L186" s="16">
        <v>5000</v>
      </c>
      <c r="N186" s="23"/>
      <c r="O186" s="24"/>
    </row>
    <row r="187" spans="1:16" x14ac:dyDescent="0.25">
      <c r="A187">
        <v>885631</v>
      </c>
      <c r="B187" t="s">
        <v>553</v>
      </c>
      <c r="C187" t="s">
        <v>390</v>
      </c>
      <c r="D187" t="s">
        <v>112</v>
      </c>
      <c r="E187" t="b">
        <v>1</v>
      </c>
      <c r="J187" s="3">
        <v>0.3</v>
      </c>
      <c r="K187" s="2">
        <v>10000</v>
      </c>
      <c r="L187" s="16">
        <v>10000</v>
      </c>
      <c r="N187" s="23"/>
      <c r="O187" s="24"/>
    </row>
    <row r="188" spans="1:16" x14ac:dyDescent="0.25">
      <c r="A188">
        <v>285289</v>
      </c>
      <c r="B188" t="s">
        <v>554</v>
      </c>
      <c r="C188" t="s">
        <v>555</v>
      </c>
      <c r="D188" t="s">
        <v>112</v>
      </c>
      <c r="E188" t="b">
        <v>1</v>
      </c>
      <c r="F188" t="s">
        <v>165</v>
      </c>
      <c r="J188" s="3">
        <v>0.3</v>
      </c>
      <c r="K188" s="2">
        <v>75000</v>
      </c>
      <c r="L188" s="16">
        <v>75000</v>
      </c>
      <c r="N188" s="23"/>
      <c r="O188" s="24"/>
    </row>
    <row r="189" spans="1:16" x14ac:dyDescent="0.25">
      <c r="A189">
        <v>840302</v>
      </c>
      <c r="B189" t="s">
        <v>556</v>
      </c>
      <c r="C189" t="s">
        <v>557</v>
      </c>
      <c r="D189" t="s">
        <v>112</v>
      </c>
      <c r="E189" t="b">
        <v>1</v>
      </c>
      <c r="F189" t="s">
        <v>165</v>
      </c>
      <c r="J189" s="3">
        <v>0.3</v>
      </c>
      <c r="K189" s="2">
        <v>50000</v>
      </c>
      <c r="L189" s="16">
        <v>50000</v>
      </c>
      <c r="N189" s="23"/>
      <c r="O189" s="24"/>
    </row>
    <row r="190" spans="1:16" x14ac:dyDescent="0.25">
      <c r="A190">
        <v>891454</v>
      </c>
      <c r="B190" t="s">
        <v>558</v>
      </c>
      <c r="C190" t="s">
        <v>125</v>
      </c>
      <c r="D190" t="s">
        <v>112</v>
      </c>
      <c r="E190" t="b">
        <v>1</v>
      </c>
      <c r="J190" s="3">
        <v>0.3</v>
      </c>
      <c r="K190" s="2">
        <v>15000</v>
      </c>
      <c r="L190" s="16">
        <v>15000</v>
      </c>
      <c r="N190" s="23"/>
      <c r="O190" s="24"/>
    </row>
    <row r="191" spans="1:16" x14ac:dyDescent="0.25">
      <c r="A191">
        <v>353836</v>
      </c>
      <c r="B191" t="s">
        <v>559</v>
      </c>
      <c r="C191" t="s">
        <v>560</v>
      </c>
      <c r="D191" t="s">
        <v>112</v>
      </c>
      <c r="E191" t="b">
        <v>1</v>
      </c>
      <c r="J191" s="3">
        <v>0.3</v>
      </c>
      <c r="K191" s="2">
        <v>2500</v>
      </c>
      <c r="L191" s="16">
        <v>2500</v>
      </c>
      <c r="N191" s="23"/>
      <c r="O191" s="24"/>
    </row>
    <row r="192" spans="1:16" x14ac:dyDescent="0.25">
      <c r="A192">
        <v>346687</v>
      </c>
      <c r="B192" t="s">
        <v>561</v>
      </c>
      <c r="C192" t="s">
        <v>562</v>
      </c>
      <c r="D192" t="s">
        <v>112</v>
      </c>
      <c r="E192" t="b">
        <v>1</v>
      </c>
      <c r="F192" t="s">
        <v>89</v>
      </c>
      <c r="J192" s="3">
        <v>0.3</v>
      </c>
      <c r="K192" s="2">
        <v>25000</v>
      </c>
      <c r="L192" s="16">
        <v>25000</v>
      </c>
      <c r="N192" s="23"/>
      <c r="O192" s="24"/>
    </row>
    <row r="193" spans="1:15" x14ac:dyDescent="0.25">
      <c r="A193">
        <v>828019</v>
      </c>
      <c r="B193" t="s">
        <v>563</v>
      </c>
      <c r="C193" t="s">
        <v>564</v>
      </c>
      <c r="D193" t="s">
        <v>112</v>
      </c>
      <c r="E193" t="b">
        <v>1</v>
      </c>
      <c r="F193" t="s">
        <v>163</v>
      </c>
      <c r="J193" s="3">
        <v>0.3</v>
      </c>
      <c r="K193" s="2">
        <v>50000</v>
      </c>
      <c r="L193" s="16">
        <v>50000</v>
      </c>
      <c r="N193" s="23"/>
      <c r="O193" s="24"/>
    </row>
    <row r="194" spans="1:15" x14ac:dyDescent="0.25">
      <c r="A194">
        <v>340935</v>
      </c>
      <c r="B194" t="s">
        <v>546</v>
      </c>
      <c r="C194" t="s">
        <v>565</v>
      </c>
      <c r="D194" t="s">
        <v>112</v>
      </c>
      <c r="E194" t="b">
        <v>1</v>
      </c>
      <c r="J194" s="3">
        <v>0.3</v>
      </c>
      <c r="K194" s="2">
        <v>25000</v>
      </c>
      <c r="L194" s="16">
        <v>25000</v>
      </c>
      <c r="N194" s="23"/>
      <c r="O194" s="24"/>
    </row>
    <row r="195" spans="1:15" x14ac:dyDescent="0.25">
      <c r="A195">
        <v>654560</v>
      </c>
      <c r="B195" t="s">
        <v>95</v>
      </c>
      <c r="C195" t="s">
        <v>235</v>
      </c>
      <c r="D195" t="s">
        <v>112</v>
      </c>
      <c r="E195" t="b">
        <v>1</v>
      </c>
      <c r="J195" s="3">
        <v>0.3</v>
      </c>
      <c r="K195" s="2">
        <v>15000</v>
      </c>
      <c r="L195" s="16">
        <v>15000</v>
      </c>
      <c r="N195" s="23"/>
      <c r="O195" s="24"/>
    </row>
    <row r="196" spans="1:15" x14ac:dyDescent="0.25">
      <c r="A196">
        <v>900574</v>
      </c>
      <c r="B196" t="s">
        <v>566</v>
      </c>
      <c r="C196" t="s">
        <v>567</v>
      </c>
      <c r="D196" t="s">
        <v>112</v>
      </c>
      <c r="E196" t="b">
        <v>1</v>
      </c>
      <c r="J196" s="3">
        <v>0.3</v>
      </c>
      <c r="K196" s="2">
        <v>15000</v>
      </c>
      <c r="L196" s="16">
        <v>15000</v>
      </c>
      <c r="N196" s="23"/>
      <c r="O196" s="24"/>
    </row>
    <row r="197" spans="1:15" x14ac:dyDescent="0.25">
      <c r="A197">
        <v>15485</v>
      </c>
      <c r="B197" t="s">
        <v>568</v>
      </c>
      <c r="C197" t="s">
        <v>569</v>
      </c>
      <c r="D197" t="s">
        <v>112</v>
      </c>
      <c r="E197" t="b">
        <v>1</v>
      </c>
      <c r="J197" s="3">
        <v>0.3</v>
      </c>
      <c r="K197" s="2">
        <v>10000</v>
      </c>
      <c r="L197" s="16">
        <v>10000</v>
      </c>
      <c r="N197" s="23"/>
      <c r="O197" s="24"/>
    </row>
    <row r="198" spans="1:15" x14ac:dyDescent="0.25">
      <c r="A198">
        <v>333522</v>
      </c>
      <c r="B198" t="s">
        <v>570</v>
      </c>
      <c r="C198" t="s">
        <v>571</v>
      </c>
      <c r="D198" t="s">
        <v>112</v>
      </c>
      <c r="E198" t="b">
        <v>1</v>
      </c>
      <c r="J198" s="3">
        <v>0.3</v>
      </c>
      <c r="K198" s="2">
        <v>50000</v>
      </c>
      <c r="L198" s="16">
        <v>50000</v>
      </c>
      <c r="N198" s="23"/>
      <c r="O198" s="24"/>
    </row>
    <row r="199" spans="1:15" x14ac:dyDescent="0.25">
      <c r="B199" t="s">
        <v>572</v>
      </c>
      <c r="C199" t="s">
        <v>573</v>
      </c>
      <c r="J199" s="3"/>
      <c r="K199" s="2"/>
      <c r="L199" s="16"/>
      <c r="N199" s="23"/>
      <c r="O199" s="24"/>
    </row>
  </sheetData>
  <pageMargins left="0.7" right="0.7" top="0.75" bottom="0.75" header="0.3" footer="0.3"/>
  <pageSetup scale="1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td prospects.2019-02-12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Tolbert</dc:creator>
  <cp:lastModifiedBy>Jake Tolbert</cp:lastModifiedBy>
  <cp:lastPrinted>2019-10-24T21:44:30Z</cp:lastPrinted>
  <dcterms:created xsi:type="dcterms:W3CDTF">2019-04-16T20:23:39Z</dcterms:created>
  <dcterms:modified xsi:type="dcterms:W3CDTF">2019-10-30T17:51:01Z</dcterms:modified>
</cp:coreProperties>
</file>