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Sumary" sheetId="1" r:id="rId1"/>
    <sheet name="Task List" sheetId="2" r:id="rId2"/>
    <sheet name="Sub Task-Shipping" sheetId="19" r:id="rId3"/>
    <sheet name="Sub Task TeleSales" sheetId="18" r:id="rId4"/>
    <sheet name="Sub Implementation Integration" sheetId="17" r:id="rId5"/>
    <sheet name="Agile" sheetId="16" r:id="rId6"/>
    <sheet name="Sub Task-Queries" sheetId="15" r:id="rId7"/>
    <sheet name="Sub Task-SMS" sheetId="14" r:id="rId8"/>
    <sheet name="Sub Task-Subsciption" sheetId="11" r:id="rId9"/>
    <sheet name="Sub Task-Admin" sheetId="3" r:id="rId10"/>
    <sheet name="Sub Task-Main Project Design" sheetId="4" r:id="rId11"/>
    <sheet name="Sub Task-Main Database" sheetId="5" r:id="rId12"/>
    <sheet name="Sub Task-Template" sheetId="6" r:id="rId13"/>
    <sheet name="Sub Task-Debit Order" sheetId="13" r:id="rId14"/>
    <sheet name="Sub Task-Financials" sheetId="12" r:id="rId15"/>
    <sheet name="Sub Task-Products" sheetId="10" r:id="rId16"/>
    <sheet name="Sub Task-Client" sheetId="7" r:id="rId17"/>
    <sheet name="Sub Task-Client Type" sheetId="8" r:id="rId18"/>
    <sheet name="Sub Task-Security" sheetId="9" r:id="rId19"/>
  </sheets>
  <calcPr calcId="152511"/>
</workbook>
</file>

<file path=xl/calcChain.xml><?xml version="1.0" encoding="utf-8"?>
<calcChain xmlns="http://schemas.openxmlformats.org/spreadsheetml/2006/main">
  <c r="H31" i="2" l="1"/>
  <c r="G22" i="2"/>
  <c r="F22" i="2"/>
  <c r="E10" i="1" l="1"/>
  <c r="G13" i="2"/>
  <c r="G5" i="2"/>
  <c r="F9" i="2"/>
  <c r="G20" i="2"/>
  <c r="E11" i="2"/>
  <c r="G17" i="2"/>
  <c r="F19" i="2"/>
  <c r="F15" i="2"/>
  <c r="E10" i="2"/>
  <c r="F13" i="2"/>
  <c r="F14" i="2"/>
  <c r="F8" i="2"/>
  <c r="G9" i="2"/>
  <c r="E9" i="2"/>
  <c r="F21" i="2"/>
  <c r="G18" i="2"/>
  <c r="G4" i="2"/>
  <c r="F11" i="2"/>
  <c r="F6" i="2"/>
  <c r="F7" i="2"/>
  <c r="F16" i="2"/>
  <c r="F5" i="2"/>
  <c r="G10" i="2"/>
  <c r="E20" i="2"/>
  <c r="E7" i="2"/>
  <c r="G15" i="2"/>
  <c r="G7" i="2"/>
  <c r="E15" i="2"/>
  <c r="G14" i="2"/>
  <c r="G21" i="2"/>
  <c r="E4" i="2"/>
  <c r="G11" i="2"/>
  <c r="F17" i="2"/>
  <c r="G16" i="2"/>
  <c r="F4" i="2"/>
  <c r="F18" i="2"/>
  <c r="F12" i="2"/>
  <c r="E3" i="2"/>
  <c r="G3" i="2"/>
  <c r="E21" i="2"/>
  <c r="E19" i="2"/>
  <c r="G8" i="2"/>
  <c r="E6" i="2"/>
  <c r="E16" i="2"/>
  <c r="F3" i="2"/>
  <c r="G12" i="2"/>
  <c r="E17" i="2"/>
  <c r="E18" i="2"/>
  <c r="E12" i="2"/>
  <c r="G19" i="2"/>
  <c r="E14" i="2"/>
  <c r="F10" i="2"/>
  <c r="E5" i="2"/>
  <c r="E8" i="2"/>
  <c r="G6" i="2"/>
  <c r="E13" i="2"/>
  <c r="F28" i="2" l="1"/>
  <c r="C3" i="1"/>
  <c r="F32" i="2"/>
  <c r="H32" i="2" s="1"/>
  <c r="E31" i="2"/>
  <c r="E32" i="2" s="1"/>
  <c r="G32" i="2" s="1"/>
  <c r="H5" i="2"/>
  <c r="H12" i="2"/>
  <c r="H17" i="2"/>
  <c r="H18" i="2"/>
  <c r="H16" i="2"/>
  <c r="H21" i="2"/>
  <c r="H4" i="2"/>
  <c r="H13" i="2"/>
  <c r="H11" i="2"/>
  <c r="H3" i="2"/>
  <c r="H10" i="2"/>
  <c r="H19" i="2"/>
  <c r="C2" i="1" l="1"/>
  <c r="G31" i="2"/>
  <c r="F10" i="1" s="1"/>
  <c r="C10" i="1" s="1"/>
  <c r="C9" i="1" s="1"/>
  <c r="C4" i="1" l="1"/>
  <c r="C7" i="1" s="1"/>
</calcChain>
</file>

<file path=xl/sharedStrings.xml><?xml version="1.0" encoding="utf-8"?>
<sst xmlns="http://schemas.openxmlformats.org/spreadsheetml/2006/main" count="306" uniqueCount="184">
  <si>
    <t>Developer</t>
  </si>
  <si>
    <t>Hours</t>
  </si>
  <si>
    <t>Ruben</t>
  </si>
  <si>
    <t>Clifton</t>
  </si>
  <si>
    <t>Total:</t>
  </si>
  <si>
    <t>Project:</t>
  </si>
  <si>
    <t>Task</t>
  </si>
  <si>
    <t>Estimate</t>
  </si>
  <si>
    <t>Admin</t>
  </si>
  <si>
    <t>Main DB</t>
  </si>
  <si>
    <t>Clients</t>
  </si>
  <si>
    <t>Client Types</t>
  </si>
  <si>
    <t>Products</t>
  </si>
  <si>
    <t>Subscription</t>
  </si>
  <si>
    <t>Financials</t>
  </si>
  <si>
    <t>Debit Orders - Not Linked To Anything</t>
  </si>
  <si>
    <t>Telesales        </t>
  </si>
  <si>
    <t>SMS - Not linked to anything        </t>
  </si>
  <si>
    <t>Reports        </t>
  </si>
  <si>
    <t>System        </t>
  </si>
  <si>
    <t>Progress</t>
  </si>
  <si>
    <t>Progress:</t>
  </si>
  <si>
    <t>No</t>
  </si>
  <si>
    <t>Description</t>
  </si>
  <si>
    <t>Create project admin sheet</t>
  </si>
  <si>
    <t>Create Git repository, set up source tree - Clifton PC</t>
  </si>
  <si>
    <t>Set up Git account - Ruben</t>
  </si>
  <si>
    <t>Set up Source tree - Ruben PC</t>
  </si>
  <si>
    <t>Sub Tasks</t>
  </si>
  <si>
    <t>Create database</t>
  </si>
  <si>
    <t>Set up application security tables</t>
  </si>
  <si>
    <t>Tasks:</t>
  </si>
  <si>
    <t>Sub Task-Admin</t>
  </si>
  <si>
    <t>Sub Task Tab</t>
  </si>
  <si>
    <t>Sub Task-Main Project Design</t>
  </si>
  <si>
    <t>Sub Task-Main Database</t>
  </si>
  <si>
    <t>Task Description</t>
  </si>
  <si>
    <t>Sub Task-Template</t>
  </si>
  <si>
    <t>Client Table design</t>
  </si>
  <si>
    <t>Cliend data access models</t>
  </si>
  <si>
    <t>Client display models</t>
  </si>
  <si>
    <t>Client list view</t>
  </si>
  <si>
    <t>Client single view</t>
  </si>
  <si>
    <t>Client edit view</t>
  </si>
  <si>
    <t>Sub Task-Client</t>
  </si>
  <si>
    <t>Client Type table design</t>
  </si>
  <si>
    <t>Clien Type data access models</t>
  </si>
  <si>
    <t>Sub Task-Client Type</t>
  </si>
  <si>
    <t>Update Git</t>
  </si>
  <si>
    <t>Account Administration</t>
  </si>
  <si>
    <t>Base object Identification</t>
  </si>
  <si>
    <t>Unit Test</t>
  </si>
  <si>
    <t xml:space="preserve">Client Type display models </t>
  </si>
  <si>
    <t xml:space="preserve">Client Type list view and edit </t>
  </si>
  <si>
    <t>Security Table design</t>
  </si>
  <si>
    <t>Security data access models</t>
  </si>
  <si>
    <t xml:space="preserve">Security display models </t>
  </si>
  <si>
    <t>Link user roles</t>
  </si>
  <si>
    <t>Sub Task-Security</t>
  </si>
  <si>
    <t>Security</t>
  </si>
  <si>
    <t>Client Client type link</t>
  </si>
  <si>
    <t>Create Lookups according to application form</t>
  </si>
  <si>
    <t>Sub Task-Products</t>
  </si>
  <si>
    <t>Table design</t>
  </si>
  <si>
    <t>Data access models</t>
  </si>
  <si>
    <t>Display models</t>
  </si>
  <si>
    <t>List view</t>
  </si>
  <si>
    <t>Single view</t>
  </si>
  <si>
    <t>Edit view</t>
  </si>
  <si>
    <t>Sub Task-Subsciption</t>
  </si>
  <si>
    <t>Assosiated Lookups and links</t>
  </si>
  <si>
    <t>Sub Task-Financials</t>
  </si>
  <si>
    <t>Create journal stored procedure</t>
  </si>
  <si>
    <t>Create client search partial view</t>
  </si>
  <si>
    <t>Admin functions</t>
  </si>
  <si>
    <t>Create debit order for client Stored procedure</t>
  </si>
  <si>
    <t>Create debit order for client view</t>
  </si>
  <si>
    <t>Sub Task-Debit Order</t>
  </si>
  <si>
    <t>Create Data models</t>
  </si>
  <si>
    <t>Sub Task-SMS</t>
  </si>
  <si>
    <t>Create data object</t>
  </si>
  <si>
    <t>Design tale</t>
  </si>
  <si>
    <t>Queries        (Support Tickets)</t>
  </si>
  <si>
    <t>Sub Task-Queries</t>
  </si>
  <si>
    <t>User function - Capture application form</t>
  </si>
  <si>
    <t>Create address management partial view</t>
  </si>
  <si>
    <t>Create contact management partial view</t>
  </si>
  <si>
    <t>Overall design</t>
  </si>
  <si>
    <t>Date Picker view</t>
  </si>
  <si>
    <t>Client Datacapture form</t>
  </si>
  <si>
    <t>Agile changes / fixes</t>
  </si>
  <si>
    <t>Update Logo</t>
  </si>
  <si>
    <t>Display big logo at login</t>
  </si>
  <si>
    <t>Fix client capture to flow like application form</t>
  </si>
  <si>
    <t>Birthdate no time</t>
  </si>
  <si>
    <t>Change Titel to Title (Database, models views and controllers)</t>
  </si>
  <si>
    <t>Agile</t>
  </si>
  <si>
    <t>Cycle</t>
  </si>
  <si>
    <t>Claims</t>
  </si>
  <si>
    <t>Rate</t>
  </si>
  <si>
    <t>Title</t>
  </si>
  <si>
    <t>Info</t>
  </si>
  <si>
    <t>Home Language</t>
  </si>
  <si>
    <t>Ethnic Group</t>
  </si>
  <si>
    <t>Surname</t>
  </si>
  <si>
    <t>Employer</t>
  </si>
  <si>
    <t>Full Names</t>
  </si>
  <si>
    <t>Monthly Income</t>
  </si>
  <si>
    <t>Nick Name</t>
  </si>
  <si>
    <t>Occupation</t>
  </si>
  <si>
    <t>ID Number</t>
  </si>
  <si>
    <t>Delivery Address</t>
  </si>
  <si>
    <t>Postal Address</t>
  </si>
  <si>
    <t>Initials</t>
  </si>
  <si>
    <t>Date of Birth</t>
  </si>
  <si>
    <t>dd/mm/yyyy</t>
  </si>
  <si>
    <t>SA Resident</t>
  </si>
  <si>
    <t>x</t>
  </si>
  <si>
    <t>Main Application Design and Framework</t>
  </si>
  <si>
    <t>Obligations</t>
  </si>
  <si>
    <t>Add Active to client and remove delete function</t>
  </si>
  <si>
    <t>Language not saving or not loading correctly</t>
  </si>
  <si>
    <t>Update client if the ID already exists</t>
  </si>
  <si>
    <t>Detail section Language not displaying correctly</t>
  </si>
  <si>
    <t>Display Active subscriptions and banking detail on client detail screen</t>
  </si>
  <si>
    <t>Clients;</t>
  </si>
  <si>
    <t>Subscription Products;</t>
  </si>
  <si>
    <t>Add valid from date on price</t>
  </si>
  <si>
    <t>Subscription product active must be used when displaying subscription</t>
  </si>
  <si>
    <t>Add Client distributor</t>
  </si>
  <si>
    <t>Change Product price to dependent on product and Client type</t>
  </si>
  <si>
    <t>Birthdate calendar start date at 1940</t>
  </si>
  <si>
    <t>Add Client subscriptions and banking detail to user rights</t>
  </si>
  <si>
    <t>Refresh on page prevent duplicate product selection</t>
  </si>
  <si>
    <t>Implementation And Integration</t>
  </si>
  <si>
    <t>Sub Implementation Integration</t>
  </si>
  <si>
    <t>Roll out new version 18/09/2015</t>
  </si>
  <si>
    <t>Data merge on new version 18/09/2015</t>
  </si>
  <si>
    <t>Op klient 10002, wanneer ek na ‘Go to Banking” gaan, gee hy nog steeds die error screen. Ek het nie ‘n probleem met enige van die ander nie. Ek kan dus nie die bank besonderhede update nie.</t>
  </si>
  <si>
    <t>Dan moet ons ook die adresse lyne 5 lyne maak (saam met poskode). 4 is net te min vir langer adresse.</t>
  </si>
  <si>
    <t>“Create New” op die kliente lys werk nie. Gee error.</t>
  </si>
  <si>
    <t>Op die “Client List” moet ons ook die status van beide die klient en die debietorder moet kan sien.</t>
  </si>
  <si>
    <t>Ek neem aan die ‘Supplier Code” bo aan die ”Capture” en “Client Edit” screens is die “Reseller Code”. Kan nerens sien waar ek die benaming kan verander nie. Ons moet net dink hoe benader ons in stelsel as ‘n Reseller verder aan ‘n “Distributor” gekoppel is.  Vir bespreking.</t>
  </si>
  <si>
    <t>Wanneer jy uit die client list na “Details” click, is al die velde wat in die capture vorm is nie in die lys nie. (Het in vorige emails geopper) Jy kan byvoorbeeld slegs die epos adres in die “banking screen” edit. Die details lys behoort ook die klient nommer te gee.</t>
  </si>
  <si>
    <r>
      <rPr>
        <sz val="12"/>
        <color theme="1"/>
        <rFont val="Times New Roman"/>
        <family val="1"/>
      </rPr>
      <t xml:space="preserve">Wanneer ek klient 1006 se poskode edit en save, kry ek die volgende error. </t>
    </r>
    <r>
      <rPr>
        <sz val="12"/>
        <color rgb="FFB94A48"/>
        <rFont val="Times New Roman"/>
        <family val="1"/>
      </rPr>
      <t>Error. An error occurred while processing your request.</t>
    </r>
  </si>
  <si>
    <t>In die ‘Client Details” screen wys die adresse as “Addressid” vir beide. Die benamings moet wees “Postal Address” en Delivery Address”</t>
  </si>
  <si>
    <t>Dink ook bo aan die “client details” skerm moet die “Client Status” ook wys.</t>
  </si>
  <si>
    <t>Ek is ingelog in “Admin”. Wanneer ek uit die “User” menu die “Capture Application” click, gee hy weer die error. “Error. An error occurred while processing your request.”</t>
  </si>
  <si>
    <t>Wanneer jy die subscription produk kies en “Active” maak, behoort die banking details ook “Active” te wees. Indien nie, behoort ‘n boodskap op skerm dit te wys. Of die stelsel moet default na die banking skerm as jy subskripsie produk aktief maak, en vice versa. Dink dalk boodskap is beter.</t>
  </si>
  <si>
    <t>Fix access right issue</t>
  </si>
  <si>
    <t>Investigate speed issue</t>
  </si>
  <si>
    <t>Templates</t>
  </si>
  <si>
    <t>SMS Management</t>
  </si>
  <si>
    <t>Free Text SMS</t>
  </si>
  <si>
    <t>SMS from Client view</t>
  </si>
  <si>
    <t>Change quantity on Client subscription</t>
  </si>
  <si>
    <t>Client Subscription Edit</t>
  </si>
  <si>
    <t>User Management</t>
  </si>
  <si>
    <t>Sort user menus</t>
  </si>
  <si>
    <t>Put Client type on menu</t>
  </si>
  <si>
    <t>Search on Client Type under Client</t>
  </si>
  <si>
    <t>SMS T -&gt; Province</t>
  </si>
  <si>
    <t>SMS Char Count</t>
  </si>
  <si>
    <t>Dynamic user menu</t>
  </si>
  <si>
    <t>Capture</t>
  </si>
  <si>
    <t>Manage</t>
  </si>
  <si>
    <t>User Search</t>
  </si>
  <si>
    <t>Add another address line</t>
  </si>
  <si>
    <t>Add Business name and registration number</t>
  </si>
  <si>
    <t>finClientAccounts crash</t>
  </si>
  <si>
    <t>Add warning if id number exists</t>
  </si>
  <si>
    <t>Functional design</t>
  </si>
  <si>
    <t>Database Design</t>
  </si>
  <si>
    <t>Create data access models and tables</t>
  </si>
  <si>
    <t>Create client form display and sales history</t>
  </si>
  <si>
    <t>Create order form</t>
  </si>
  <si>
    <t>Sub Task TeleSales</t>
  </si>
  <si>
    <t>Shipping</t>
  </si>
  <si>
    <t>Sub Task-Shipping</t>
  </si>
  <si>
    <t>Form design</t>
  </si>
  <si>
    <t>Link currier postal code and extra cost</t>
  </si>
  <si>
    <t>Data merge and new version 26/10/2015</t>
  </si>
  <si>
    <t>Data merge and new version 02/11/2015</t>
  </si>
  <si>
    <t>Order Status Lookup - Populate, Create Edit Delete - add to menu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</si>
</sst>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2"/>
      <color theme="1"/>
      <name val="Times New Roman"/>
      <family val="1"/>
    </font>
    <font>
      <sz val="12"/>
      <color rgb="FFB94A48"/>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32">
    <xf numFmtId="0" fontId="0" fillId="0" borderId="0" xfId="0"/>
    <xf numFmtId="0" fontId="2" fillId="0" borderId="0" xfId="0" applyFont="1"/>
    <xf numFmtId="0" fontId="0" fillId="0" borderId="1" xfId="0" applyBorder="1"/>
    <xf numFmtId="9" fontId="0" fillId="0" borderId="0" xfId="1" applyFont="1"/>
    <xf numFmtId="9" fontId="0" fillId="0" borderId="0" xfId="0" applyNumberFormat="1"/>
    <xf numFmtId="0" fontId="0" fillId="0" borderId="2" xfId="0" applyBorder="1"/>
    <xf numFmtId="0" fontId="4" fillId="0" borderId="2" xfId="2" applyBorder="1"/>
    <xf numFmtId="9" fontId="0" fillId="0" borderId="2" xfId="1" applyFont="1" applyBorder="1"/>
    <xf numFmtId="0" fontId="4" fillId="0" borderId="2" xfId="2" applyBorder="1" applyAlignment="1">
      <alignment vertical="center"/>
    </xf>
    <xf numFmtId="0" fontId="3" fillId="0" borderId="2" xfId="0" applyFont="1" applyBorder="1" applyAlignment="1">
      <alignment vertical="center"/>
    </xf>
    <xf numFmtId="0" fontId="0" fillId="0" borderId="3" xfId="0" applyBorder="1"/>
    <xf numFmtId="0" fontId="2" fillId="0" borderId="4" xfId="0" applyFont="1" applyBorder="1"/>
    <xf numFmtId="0" fontId="0" fillId="0" borderId="4" xfId="0" applyBorder="1"/>
    <xf numFmtId="0" fontId="2"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6" xfId="0" applyFont="1" applyBorder="1"/>
    <xf numFmtId="0" fontId="0" fillId="0" borderId="0" xfId="0" applyBorder="1"/>
    <xf numFmtId="0" fontId="0" fillId="2" borderId="0" xfId="0" applyFill="1"/>
    <xf numFmtId="0" fontId="2" fillId="2" borderId="0" xfId="0" applyFont="1" applyFill="1"/>
    <xf numFmtId="9" fontId="0" fillId="0" borderId="2" xfId="0" applyNumberFormat="1" applyBorder="1"/>
    <xf numFmtId="0" fontId="5" fillId="0" borderId="0" xfId="0" applyFont="1" applyAlignment="1">
      <alignment vertical="center"/>
    </xf>
    <xf numFmtId="0" fontId="6" fillId="0" borderId="0" xfId="0" applyFont="1" applyAlignment="1">
      <alignment horizontal="left" vertical="center" indent="5"/>
    </xf>
    <xf numFmtId="0" fontId="5" fillId="0" borderId="0" xfId="0" applyFont="1" applyAlignment="1">
      <alignment horizontal="left" vertical="center" indent="5"/>
    </xf>
    <xf numFmtId="0" fontId="0" fillId="3" borderId="0" xfId="0" applyFill="1"/>
    <xf numFmtId="0" fontId="0" fillId="3" borderId="6" xfId="0" applyFill="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workbookViewId="0">
      <selection activeCell="C4" sqref="C4"/>
    </sheetView>
  </sheetViews>
  <sheetFormatPr defaultRowHeight="15" x14ac:dyDescent="0.25"/>
  <cols>
    <col min="2" max="2" width="27.28515625" customWidth="1"/>
    <col min="5" max="6" width="0" hidden="1" customWidth="1"/>
  </cols>
  <sheetData>
    <row r="1" spans="2:6" x14ac:dyDescent="0.25">
      <c r="B1" s="1" t="s">
        <v>0</v>
      </c>
      <c r="C1" s="1" t="s">
        <v>1</v>
      </c>
    </row>
    <row r="2" spans="2:6" x14ac:dyDescent="0.25">
      <c r="B2" t="s">
        <v>2</v>
      </c>
      <c r="C2">
        <f ca="1">SUM('Task List'!E:E)</f>
        <v>2</v>
      </c>
    </row>
    <row r="3" spans="2:6" x14ac:dyDescent="0.25">
      <c r="B3" t="s">
        <v>3</v>
      </c>
      <c r="C3">
        <f ca="1">SUM('Task List'!F1:F27)</f>
        <v>184.3</v>
      </c>
    </row>
    <row r="4" spans="2:6" ht="15.75" thickBot="1" x14ac:dyDescent="0.3">
      <c r="B4" t="s">
        <v>4</v>
      </c>
      <c r="C4" s="2">
        <f ca="1">SUM(C2:C3)</f>
        <v>186.3</v>
      </c>
    </row>
    <row r="6" spans="2:6" x14ac:dyDescent="0.25">
      <c r="B6" t="s">
        <v>5</v>
      </c>
      <c r="C6">
        <v>300</v>
      </c>
    </row>
    <row r="7" spans="2:6" ht="15.75" thickBot="1" x14ac:dyDescent="0.3">
      <c r="C7" s="2">
        <f ca="1">C6-C4</f>
        <v>113.69999999999999</v>
      </c>
    </row>
    <row r="9" spans="2:6" x14ac:dyDescent="0.25">
      <c r="B9" t="s">
        <v>21</v>
      </c>
      <c r="C9" s="3">
        <f ca="1">SUM('Task List'!H:H)/Sumary!C10</f>
        <v>132.533319163257</v>
      </c>
    </row>
    <row r="10" spans="2:6" x14ac:dyDescent="0.25">
      <c r="B10" t="s">
        <v>31</v>
      </c>
      <c r="C10">
        <f ca="1">IF(E10&gt;F10,E10,F10)</f>
        <v>459</v>
      </c>
      <c r="E10">
        <f>MAX('Task List'!B:B)</f>
        <v>20</v>
      </c>
      <c r="F10">
        <f ca="1">SUM('Task List'!G:G)</f>
        <v>459</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1"/>
    </sheetView>
  </sheetViews>
  <sheetFormatPr defaultRowHeight="15" x14ac:dyDescent="0.25"/>
  <cols>
    <col min="2" max="2" width="67.28515625" customWidth="1"/>
  </cols>
  <sheetData>
    <row r="1" spans="1:5" x14ac:dyDescent="0.25">
      <c r="A1" s="1" t="s">
        <v>22</v>
      </c>
      <c r="B1" s="1" t="s">
        <v>23</v>
      </c>
      <c r="C1" s="1" t="s">
        <v>2</v>
      </c>
      <c r="D1" s="1" t="s">
        <v>3</v>
      </c>
      <c r="E1" s="1" t="s">
        <v>20</v>
      </c>
    </row>
    <row r="2" spans="1:5" x14ac:dyDescent="0.25">
      <c r="A2">
        <v>1</v>
      </c>
      <c r="B2" t="s">
        <v>25</v>
      </c>
      <c r="D2">
        <v>0.25</v>
      </c>
      <c r="E2" s="4">
        <v>1</v>
      </c>
    </row>
    <row r="3" spans="1:5" x14ac:dyDescent="0.25">
      <c r="A3">
        <v>2</v>
      </c>
      <c r="B3" t="s">
        <v>24</v>
      </c>
      <c r="D3">
        <v>1</v>
      </c>
      <c r="E3" s="4">
        <v>1</v>
      </c>
    </row>
    <row r="4" spans="1:5" x14ac:dyDescent="0.25">
      <c r="A4">
        <v>3</v>
      </c>
      <c r="B4" t="s">
        <v>26</v>
      </c>
      <c r="E4" s="3">
        <v>0</v>
      </c>
    </row>
    <row r="5" spans="1:5" x14ac:dyDescent="0.25">
      <c r="A5">
        <v>4</v>
      </c>
      <c r="B5" t="s">
        <v>27</v>
      </c>
      <c r="E5" s="3">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x14ac:dyDescent="0.25"/>
  <cols>
    <col min="2" max="2" width="67" customWidth="1"/>
  </cols>
  <sheetData>
    <row r="1" spans="1:5" x14ac:dyDescent="0.25">
      <c r="A1" s="1" t="s">
        <v>22</v>
      </c>
      <c r="B1" s="1" t="s">
        <v>23</v>
      </c>
      <c r="C1" s="1" t="s">
        <v>2</v>
      </c>
      <c r="D1" s="1" t="s">
        <v>3</v>
      </c>
      <c r="E1" s="1" t="s">
        <v>20</v>
      </c>
    </row>
    <row r="2" spans="1:5" x14ac:dyDescent="0.25">
      <c r="A2">
        <v>1</v>
      </c>
      <c r="B2" t="s">
        <v>50</v>
      </c>
      <c r="C2">
        <v>1</v>
      </c>
      <c r="D2">
        <v>0</v>
      </c>
      <c r="E2" s="4">
        <v>1</v>
      </c>
    </row>
    <row r="3" spans="1:5" x14ac:dyDescent="0.25">
      <c r="A3">
        <v>2</v>
      </c>
      <c r="B3" t="s">
        <v>87</v>
      </c>
      <c r="D3">
        <v>6</v>
      </c>
      <c r="E3" s="4">
        <v>0.5</v>
      </c>
    </row>
    <row r="4" spans="1:5" x14ac:dyDescent="0.25">
      <c r="E4"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x14ac:dyDescent="0.25"/>
  <cols>
    <col min="2" max="2" width="52.42578125" customWidth="1"/>
  </cols>
  <sheetData>
    <row r="1" spans="1:5" x14ac:dyDescent="0.25">
      <c r="A1" s="1" t="s">
        <v>22</v>
      </c>
      <c r="B1" s="1" t="s">
        <v>23</v>
      </c>
      <c r="C1" s="1" t="s">
        <v>2</v>
      </c>
      <c r="D1" s="1" t="s">
        <v>3</v>
      </c>
      <c r="E1" s="1" t="s">
        <v>20</v>
      </c>
    </row>
    <row r="2" spans="1:5" x14ac:dyDescent="0.25">
      <c r="A2">
        <v>1</v>
      </c>
      <c r="B2" t="s">
        <v>29</v>
      </c>
      <c r="C2">
        <v>0</v>
      </c>
      <c r="D2">
        <v>0.25</v>
      </c>
      <c r="E2" s="4">
        <v>1</v>
      </c>
    </row>
    <row r="3" spans="1:5" x14ac:dyDescent="0.25">
      <c r="A3">
        <v>2</v>
      </c>
      <c r="B3" t="s">
        <v>30</v>
      </c>
      <c r="C3">
        <v>0</v>
      </c>
      <c r="D3">
        <v>0.25</v>
      </c>
      <c r="E3" s="4">
        <v>1</v>
      </c>
    </row>
    <row r="4" spans="1:5" x14ac:dyDescent="0.25">
      <c r="A4">
        <v>3</v>
      </c>
      <c r="B4" t="s">
        <v>61</v>
      </c>
      <c r="C4">
        <v>0</v>
      </c>
      <c r="D4">
        <v>3</v>
      </c>
      <c r="E4" s="4">
        <v>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E2"/>
    </sheetView>
  </sheetViews>
  <sheetFormatPr defaultRowHeight="15" x14ac:dyDescent="0.25"/>
  <cols>
    <col min="2" max="2" width="65.85546875" customWidth="1"/>
  </cols>
  <sheetData>
    <row r="1" spans="1:5" x14ac:dyDescent="0.25">
      <c r="A1" s="1" t="s">
        <v>22</v>
      </c>
      <c r="B1" s="1" t="s">
        <v>23</v>
      </c>
      <c r="C1" s="1" t="s">
        <v>2</v>
      </c>
      <c r="D1" s="1" t="s">
        <v>3</v>
      </c>
      <c r="E1" s="1" t="s">
        <v>20</v>
      </c>
    </row>
    <row r="2" spans="1:5" x14ac:dyDescent="0.25">
      <c r="A2">
        <v>1</v>
      </c>
      <c r="B2" t="s">
        <v>36</v>
      </c>
      <c r="C2">
        <v>0</v>
      </c>
      <c r="D2">
        <v>0</v>
      </c>
      <c r="E2" s="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5" x14ac:dyDescent="0.25"/>
  <cols>
    <col min="2" max="2" width="50.28515625" customWidth="1"/>
  </cols>
  <sheetData>
    <row r="1" spans="1:5" x14ac:dyDescent="0.25">
      <c r="A1" s="1" t="s">
        <v>22</v>
      </c>
      <c r="B1" s="1" t="s">
        <v>23</v>
      </c>
      <c r="C1" s="1" t="s">
        <v>2</v>
      </c>
      <c r="D1" s="1" t="s">
        <v>3</v>
      </c>
      <c r="E1" s="1" t="s">
        <v>20</v>
      </c>
    </row>
    <row r="2" spans="1:5" x14ac:dyDescent="0.25">
      <c r="A2">
        <v>1</v>
      </c>
      <c r="B2" t="s">
        <v>63</v>
      </c>
      <c r="C2">
        <v>0</v>
      </c>
      <c r="D2">
        <v>0.5</v>
      </c>
      <c r="E2" s="4">
        <v>0.9</v>
      </c>
    </row>
    <row r="3" spans="1:5" x14ac:dyDescent="0.25">
      <c r="A3">
        <v>2</v>
      </c>
      <c r="B3" t="s">
        <v>74</v>
      </c>
      <c r="C3">
        <v>0</v>
      </c>
      <c r="D3">
        <v>0.25</v>
      </c>
      <c r="E3" s="4">
        <v>0.9</v>
      </c>
    </row>
    <row r="4" spans="1:5" x14ac:dyDescent="0.25">
      <c r="A4">
        <v>3</v>
      </c>
      <c r="B4" t="s">
        <v>75</v>
      </c>
      <c r="C4">
        <v>0</v>
      </c>
      <c r="D4">
        <v>0</v>
      </c>
      <c r="E4" s="4">
        <v>0</v>
      </c>
    </row>
    <row r="5" spans="1:5" x14ac:dyDescent="0.25">
      <c r="A5">
        <v>4</v>
      </c>
      <c r="B5" t="s">
        <v>76</v>
      </c>
      <c r="C5">
        <v>0</v>
      </c>
      <c r="D5">
        <v>0</v>
      </c>
      <c r="E5" s="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4" sqref="D4"/>
    </sheetView>
  </sheetViews>
  <sheetFormatPr defaultRowHeight="15" x14ac:dyDescent="0.25"/>
  <cols>
    <col min="2" max="2" width="46.85546875" customWidth="1"/>
  </cols>
  <sheetData>
    <row r="1" spans="1:5" x14ac:dyDescent="0.25">
      <c r="A1" s="1" t="s">
        <v>22</v>
      </c>
      <c r="B1" s="1" t="s">
        <v>23</v>
      </c>
      <c r="C1" s="1" t="s">
        <v>2</v>
      </c>
      <c r="D1" s="1" t="s">
        <v>3</v>
      </c>
      <c r="E1" s="1" t="s">
        <v>20</v>
      </c>
    </row>
    <row r="2" spans="1:5" x14ac:dyDescent="0.25">
      <c r="A2">
        <v>1</v>
      </c>
      <c r="B2" t="s">
        <v>63</v>
      </c>
      <c r="C2">
        <v>0</v>
      </c>
      <c r="D2">
        <v>1</v>
      </c>
      <c r="E2" s="4">
        <v>0.9</v>
      </c>
    </row>
    <row r="3" spans="1:5" x14ac:dyDescent="0.25">
      <c r="A3">
        <v>2</v>
      </c>
      <c r="B3" t="s">
        <v>72</v>
      </c>
      <c r="C3">
        <v>0</v>
      </c>
      <c r="D3">
        <v>6</v>
      </c>
      <c r="E3" s="4">
        <v>0.9</v>
      </c>
    </row>
    <row r="4" spans="1:5" x14ac:dyDescent="0.25">
      <c r="A4">
        <v>3</v>
      </c>
      <c r="B4" t="s">
        <v>78</v>
      </c>
      <c r="C4">
        <v>0</v>
      </c>
      <c r="D4">
        <v>2</v>
      </c>
      <c r="E4" s="4">
        <v>0.9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5" sqref="D5"/>
    </sheetView>
  </sheetViews>
  <sheetFormatPr defaultRowHeight="15" x14ac:dyDescent="0.25"/>
  <cols>
    <col min="2" max="2" width="45.42578125" customWidth="1"/>
  </cols>
  <sheetData>
    <row r="1" spans="1:5" x14ac:dyDescent="0.25">
      <c r="A1" s="1" t="s">
        <v>22</v>
      </c>
      <c r="B1" s="1" t="s">
        <v>23</v>
      </c>
      <c r="C1" s="1" t="s">
        <v>2</v>
      </c>
      <c r="D1" s="1" t="s">
        <v>3</v>
      </c>
      <c r="E1" s="1" t="s">
        <v>20</v>
      </c>
    </row>
    <row r="2" spans="1:5" x14ac:dyDescent="0.25">
      <c r="A2">
        <v>1</v>
      </c>
      <c r="B2" t="s">
        <v>63</v>
      </c>
      <c r="C2">
        <v>0</v>
      </c>
      <c r="D2">
        <v>0.5</v>
      </c>
      <c r="E2" s="4">
        <v>0.9</v>
      </c>
    </row>
    <row r="3" spans="1:5" x14ac:dyDescent="0.25">
      <c r="A3">
        <v>2</v>
      </c>
      <c r="B3" t="s">
        <v>64</v>
      </c>
      <c r="C3">
        <v>0</v>
      </c>
      <c r="D3">
        <v>0.75</v>
      </c>
      <c r="E3" s="4">
        <v>0.9</v>
      </c>
    </row>
    <row r="4" spans="1:5" x14ac:dyDescent="0.25">
      <c r="A4">
        <v>3</v>
      </c>
      <c r="B4" t="s">
        <v>65</v>
      </c>
      <c r="C4">
        <v>0</v>
      </c>
      <c r="D4">
        <v>1</v>
      </c>
      <c r="E4" s="4">
        <v>0.5</v>
      </c>
    </row>
    <row r="5" spans="1:5" x14ac:dyDescent="0.25">
      <c r="A5">
        <v>4</v>
      </c>
      <c r="B5" t="s">
        <v>66</v>
      </c>
      <c r="C5">
        <v>0</v>
      </c>
      <c r="D5">
        <v>0.25</v>
      </c>
      <c r="E5" s="4">
        <v>0.5</v>
      </c>
    </row>
    <row r="6" spans="1:5" x14ac:dyDescent="0.25">
      <c r="A6">
        <v>5</v>
      </c>
      <c r="B6" t="s">
        <v>67</v>
      </c>
      <c r="C6">
        <v>0</v>
      </c>
      <c r="D6">
        <v>0.25</v>
      </c>
      <c r="E6" s="4">
        <v>0.5</v>
      </c>
    </row>
    <row r="7" spans="1:5" x14ac:dyDescent="0.25">
      <c r="A7">
        <v>6</v>
      </c>
      <c r="B7" t="s">
        <v>68</v>
      </c>
      <c r="C7">
        <v>0</v>
      </c>
      <c r="D7">
        <v>0.25</v>
      </c>
      <c r="E7" s="4">
        <v>0.5</v>
      </c>
    </row>
    <row r="8" spans="1:5" x14ac:dyDescent="0.25">
      <c r="A8">
        <v>7</v>
      </c>
      <c r="B8" t="s">
        <v>70</v>
      </c>
      <c r="C8">
        <v>0</v>
      </c>
      <c r="D8">
        <v>1</v>
      </c>
      <c r="E8" s="4">
        <v>1</v>
      </c>
    </row>
    <row r="9" spans="1:5" x14ac:dyDescent="0.25">
      <c r="A9">
        <v>8</v>
      </c>
      <c r="B9" t="s">
        <v>51</v>
      </c>
      <c r="C9">
        <v>0</v>
      </c>
      <c r="D9">
        <v>2</v>
      </c>
      <c r="E9" s="4">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D6" sqref="D6"/>
    </sheetView>
  </sheetViews>
  <sheetFormatPr defaultRowHeight="15" x14ac:dyDescent="0.25"/>
  <cols>
    <col min="2" max="2" width="97.5703125" customWidth="1"/>
  </cols>
  <sheetData>
    <row r="1" spans="1:5" x14ac:dyDescent="0.25">
      <c r="A1" s="1" t="s">
        <v>22</v>
      </c>
      <c r="B1" s="1" t="s">
        <v>23</v>
      </c>
      <c r="C1" s="1" t="s">
        <v>2</v>
      </c>
      <c r="D1" s="1" t="s">
        <v>3</v>
      </c>
      <c r="E1" s="1" t="s">
        <v>20</v>
      </c>
    </row>
    <row r="2" spans="1:5" x14ac:dyDescent="0.25">
      <c r="A2">
        <v>1</v>
      </c>
      <c r="B2" t="s">
        <v>38</v>
      </c>
      <c r="C2">
        <v>0</v>
      </c>
      <c r="D2">
        <v>2.5</v>
      </c>
      <c r="E2" s="4">
        <v>0.9</v>
      </c>
    </row>
    <row r="3" spans="1:5" x14ac:dyDescent="0.25">
      <c r="A3">
        <v>2</v>
      </c>
      <c r="B3" t="s">
        <v>39</v>
      </c>
      <c r="C3">
        <v>0</v>
      </c>
      <c r="D3">
        <v>2.5</v>
      </c>
      <c r="E3" s="4">
        <v>0.9</v>
      </c>
    </row>
    <row r="4" spans="1:5" x14ac:dyDescent="0.25">
      <c r="A4">
        <v>3</v>
      </c>
      <c r="B4" t="s">
        <v>40</v>
      </c>
      <c r="C4">
        <v>0</v>
      </c>
      <c r="D4">
        <v>0.25</v>
      </c>
      <c r="E4" s="4">
        <v>0.5</v>
      </c>
    </row>
    <row r="5" spans="1:5" x14ac:dyDescent="0.25">
      <c r="A5">
        <v>4</v>
      </c>
      <c r="B5" t="s">
        <v>41</v>
      </c>
      <c r="C5">
        <v>0</v>
      </c>
      <c r="D5">
        <v>0.25</v>
      </c>
      <c r="E5" s="4">
        <v>0.5</v>
      </c>
    </row>
    <row r="6" spans="1:5" x14ac:dyDescent="0.25">
      <c r="A6">
        <v>5</v>
      </c>
      <c r="B6" t="s">
        <v>42</v>
      </c>
      <c r="C6">
        <v>0</v>
      </c>
      <c r="D6">
        <v>0.25</v>
      </c>
      <c r="E6" s="4">
        <v>0.5</v>
      </c>
    </row>
    <row r="7" spans="1:5" x14ac:dyDescent="0.25">
      <c r="A7">
        <v>6</v>
      </c>
      <c r="B7" t="s">
        <v>43</v>
      </c>
      <c r="C7">
        <v>0</v>
      </c>
      <c r="D7">
        <v>2</v>
      </c>
      <c r="E7" s="4">
        <v>0.5</v>
      </c>
    </row>
    <row r="8" spans="1:5" x14ac:dyDescent="0.25">
      <c r="A8">
        <v>7</v>
      </c>
      <c r="B8" t="s">
        <v>60</v>
      </c>
      <c r="C8">
        <v>0</v>
      </c>
      <c r="D8">
        <v>0.25</v>
      </c>
      <c r="E8" s="4">
        <v>1</v>
      </c>
    </row>
    <row r="9" spans="1:5" x14ac:dyDescent="0.25">
      <c r="A9">
        <v>8</v>
      </c>
      <c r="B9" t="s">
        <v>51</v>
      </c>
      <c r="C9">
        <v>0</v>
      </c>
      <c r="D9">
        <v>3</v>
      </c>
      <c r="E9" s="4">
        <v>1</v>
      </c>
    </row>
    <row r="10" spans="1:5" x14ac:dyDescent="0.25">
      <c r="A10">
        <v>9</v>
      </c>
      <c r="B10" t="s">
        <v>73</v>
      </c>
      <c r="C10">
        <v>0</v>
      </c>
      <c r="D10">
        <v>3</v>
      </c>
      <c r="E10" s="4">
        <v>0</v>
      </c>
    </row>
    <row r="11" spans="1:5" x14ac:dyDescent="0.25">
      <c r="A11">
        <v>10</v>
      </c>
      <c r="B11" t="s">
        <v>84</v>
      </c>
      <c r="C11">
        <v>0</v>
      </c>
      <c r="D11">
        <v>2</v>
      </c>
      <c r="E11" s="4">
        <v>0.8</v>
      </c>
    </row>
    <row r="12" spans="1:5" x14ac:dyDescent="0.25">
      <c r="A12">
        <v>11</v>
      </c>
      <c r="B12" t="s">
        <v>85</v>
      </c>
      <c r="C12">
        <v>0</v>
      </c>
      <c r="D12">
        <v>3</v>
      </c>
      <c r="E12" s="4">
        <v>0.15</v>
      </c>
    </row>
    <row r="13" spans="1:5" x14ac:dyDescent="0.25">
      <c r="A13">
        <v>12</v>
      </c>
      <c r="B13" t="s">
        <v>86</v>
      </c>
      <c r="C13">
        <v>0</v>
      </c>
      <c r="D13">
        <v>0</v>
      </c>
      <c r="E13" s="4">
        <v>0</v>
      </c>
    </row>
    <row r="14" spans="1:5" x14ac:dyDescent="0.25">
      <c r="A14">
        <v>13</v>
      </c>
      <c r="B14" t="s">
        <v>88</v>
      </c>
      <c r="C14">
        <v>0</v>
      </c>
      <c r="D14">
        <v>3</v>
      </c>
      <c r="E14" s="4">
        <v>0.2</v>
      </c>
    </row>
    <row r="15" spans="1:5" x14ac:dyDescent="0.25">
      <c r="A15">
        <v>14</v>
      </c>
      <c r="B15" t="s">
        <v>89</v>
      </c>
      <c r="D15">
        <v>4</v>
      </c>
      <c r="E15" s="4">
        <v>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2" sqref="A2:A6"/>
    </sheetView>
  </sheetViews>
  <sheetFormatPr defaultRowHeight="15" x14ac:dyDescent="0.25"/>
  <cols>
    <col min="2" max="2" width="43" customWidth="1"/>
  </cols>
  <sheetData>
    <row r="1" spans="1:5" x14ac:dyDescent="0.25">
      <c r="A1" s="1" t="s">
        <v>22</v>
      </c>
      <c r="B1" s="1" t="s">
        <v>23</v>
      </c>
      <c r="C1" s="1" t="s">
        <v>2</v>
      </c>
      <c r="D1" s="1" t="s">
        <v>3</v>
      </c>
      <c r="E1" s="1" t="s">
        <v>20</v>
      </c>
    </row>
    <row r="2" spans="1:5" x14ac:dyDescent="0.25">
      <c r="A2">
        <v>1</v>
      </c>
      <c r="B2" t="s">
        <v>45</v>
      </c>
      <c r="C2">
        <v>0</v>
      </c>
      <c r="D2">
        <v>0.5</v>
      </c>
      <c r="E2" s="4">
        <v>1</v>
      </c>
    </row>
    <row r="3" spans="1:5" x14ac:dyDescent="0.25">
      <c r="A3">
        <v>2</v>
      </c>
      <c r="B3" t="s">
        <v>46</v>
      </c>
      <c r="C3">
        <v>0</v>
      </c>
      <c r="D3">
        <v>1.5</v>
      </c>
      <c r="E3" s="4">
        <v>1</v>
      </c>
    </row>
    <row r="4" spans="1:5" x14ac:dyDescent="0.25">
      <c r="A4">
        <v>3</v>
      </c>
      <c r="B4" t="s">
        <v>52</v>
      </c>
      <c r="C4">
        <v>0</v>
      </c>
      <c r="D4">
        <v>0.5</v>
      </c>
      <c r="E4" s="4">
        <v>0.5</v>
      </c>
    </row>
    <row r="5" spans="1:5" x14ac:dyDescent="0.25">
      <c r="A5">
        <v>4</v>
      </c>
      <c r="B5" t="s">
        <v>53</v>
      </c>
      <c r="C5">
        <v>0</v>
      </c>
      <c r="D5">
        <v>0.5</v>
      </c>
      <c r="E5" s="4">
        <v>0.5</v>
      </c>
    </row>
    <row r="6" spans="1:5" x14ac:dyDescent="0.25">
      <c r="A6">
        <v>5</v>
      </c>
      <c r="B6" t="s">
        <v>51</v>
      </c>
      <c r="C6">
        <v>0</v>
      </c>
      <c r="D6">
        <v>1</v>
      </c>
      <c r="E6" s="4">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8" sqref="E8"/>
    </sheetView>
  </sheetViews>
  <sheetFormatPr defaultRowHeight="15" x14ac:dyDescent="0.25"/>
  <cols>
    <col min="2" max="2" width="32.28515625" customWidth="1"/>
  </cols>
  <sheetData>
    <row r="1" spans="1:5" x14ac:dyDescent="0.25">
      <c r="A1" s="1" t="s">
        <v>22</v>
      </c>
      <c r="B1" s="1" t="s">
        <v>23</v>
      </c>
      <c r="C1" s="1" t="s">
        <v>2</v>
      </c>
      <c r="D1" s="1" t="s">
        <v>3</v>
      </c>
      <c r="E1" s="1" t="s">
        <v>20</v>
      </c>
    </row>
    <row r="2" spans="1:5" x14ac:dyDescent="0.25">
      <c r="A2">
        <v>1</v>
      </c>
      <c r="B2" t="s">
        <v>54</v>
      </c>
      <c r="C2">
        <v>0</v>
      </c>
      <c r="D2">
        <v>0</v>
      </c>
      <c r="E2" s="4">
        <v>1</v>
      </c>
    </row>
    <row r="3" spans="1:5" x14ac:dyDescent="0.25">
      <c r="A3">
        <v>2</v>
      </c>
      <c r="B3" t="s">
        <v>55</v>
      </c>
      <c r="C3">
        <v>0</v>
      </c>
      <c r="D3">
        <v>0.5</v>
      </c>
      <c r="E3" s="4">
        <v>1</v>
      </c>
    </row>
    <row r="4" spans="1:5" x14ac:dyDescent="0.25">
      <c r="A4">
        <v>3</v>
      </c>
      <c r="B4" t="s">
        <v>56</v>
      </c>
      <c r="C4">
        <v>0</v>
      </c>
      <c r="D4">
        <v>0.5</v>
      </c>
      <c r="E4" s="4">
        <v>0.5</v>
      </c>
    </row>
    <row r="5" spans="1:5" x14ac:dyDescent="0.25">
      <c r="A5">
        <v>4</v>
      </c>
      <c r="B5" t="s">
        <v>57</v>
      </c>
      <c r="C5">
        <v>0</v>
      </c>
      <c r="D5">
        <v>1</v>
      </c>
      <c r="E5" s="4">
        <v>1</v>
      </c>
    </row>
    <row r="6" spans="1:5" x14ac:dyDescent="0.25">
      <c r="A6">
        <v>5</v>
      </c>
      <c r="B6" t="s">
        <v>48</v>
      </c>
      <c r="C6">
        <v>0</v>
      </c>
      <c r="D6">
        <v>0</v>
      </c>
      <c r="E6" s="4">
        <v>0</v>
      </c>
    </row>
    <row r="7" spans="1:5" x14ac:dyDescent="0.25">
      <c r="A7">
        <v>6</v>
      </c>
      <c r="B7" t="s">
        <v>51</v>
      </c>
      <c r="C7">
        <v>0</v>
      </c>
      <c r="D7">
        <v>2</v>
      </c>
      <c r="E7" s="4">
        <v>1</v>
      </c>
    </row>
    <row r="8" spans="1:5" x14ac:dyDescent="0.25">
      <c r="A8">
        <v>7</v>
      </c>
      <c r="B8" t="s">
        <v>157</v>
      </c>
      <c r="C8">
        <v>0</v>
      </c>
      <c r="D8">
        <v>2</v>
      </c>
      <c r="E8" s="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7"/>
  <sheetViews>
    <sheetView tabSelected="1" workbookViewId="0">
      <selection activeCell="C13" sqref="C13"/>
    </sheetView>
  </sheetViews>
  <sheetFormatPr defaultRowHeight="15" x14ac:dyDescent="0.25"/>
  <cols>
    <col min="3" max="3" width="37.42578125" bestFit="1" customWidth="1"/>
    <col min="10" max="10" width="51.42578125" customWidth="1"/>
    <col min="12" max="12" width="0" hidden="1" customWidth="1"/>
    <col min="14" max="14" width="36.42578125" bestFit="1" customWidth="1"/>
  </cols>
  <sheetData>
    <row r="1" spans="2:15" ht="15.75" thickBot="1" x14ac:dyDescent="0.3"/>
    <row r="2" spans="2:15" x14ac:dyDescent="0.25">
      <c r="B2" s="10"/>
      <c r="C2" s="11" t="s">
        <v>6</v>
      </c>
      <c r="D2" s="11" t="s">
        <v>7</v>
      </c>
      <c r="E2" s="11" t="s">
        <v>2</v>
      </c>
      <c r="F2" s="11" t="s">
        <v>3</v>
      </c>
      <c r="G2" s="11" t="s">
        <v>28</v>
      </c>
      <c r="H2" s="11" t="s">
        <v>20</v>
      </c>
      <c r="I2" s="12"/>
      <c r="J2" s="13" t="s">
        <v>33</v>
      </c>
      <c r="N2" s="20"/>
      <c r="O2" s="20"/>
    </row>
    <row r="3" spans="2:15" x14ac:dyDescent="0.25">
      <c r="B3" s="14">
        <v>1</v>
      </c>
      <c r="C3" s="6" t="s">
        <v>8</v>
      </c>
      <c r="D3" s="5"/>
      <c r="E3" s="5">
        <f ca="1">SUM(INDIRECT(CONCATENATE("'",J3,"'", "!C:C")))</f>
        <v>0</v>
      </c>
      <c r="F3" s="5">
        <f ca="1">SUM(INDIRECT(CONCATENATE("'",J3,"'", "!D:D")))</f>
        <v>1.25</v>
      </c>
      <c r="G3" s="5">
        <f ca="1">MAX(INDIRECT(CONCATENATE("'",J3,"'", "!A:A")))</f>
        <v>4</v>
      </c>
      <c r="H3" s="7">
        <f ca="1">SUM(INDIRECT(CONCATENATE("'",J3,"'", "!E:E"))) /G3</f>
        <v>0.5</v>
      </c>
      <c r="I3" s="5"/>
      <c r="J3" s="15" t="s">
        <v>32</v>
      </c>
      <c r="N3" s="20"/>
      <c r="O3" s="20"/>
    </row>
    <row r="4" spans="2:15" x14ac:dyDescent="0.25">
      <c r="B4" s="14">
        <v>2</v>
      </c>
      <c r="C4" s="8" t="s">
        <v>118</v>
      </c>
      <c r="D4" s="5"/>
      <c r="E4" s="5">
        <f t="shared" ref="E4:E19" ca="1" si="0">SUM(INDIRECT(CONCATENATE("'",J4,"'", "!C:C")))</f>
        <v>1</v>
      </c>
      <c r="F4" s="5">
        <f t="shared" ref="F4:F19" ca="1" si="1">SUM(INDIRECT(CONCATENATE("'",J4,"'", "!D:D")))</f>
        <v>6</v>
      </c>
      <c r="G4" s="5">
        <f ca="1">MAX(INDIRECT(CONCATENATE("'",J4,"'", "!A:A")))</f>
        <v>2</v>
      </c>
      <c r="H4" s="7">
        <f t="shared" ref="H4:H19" ca="1" si="2">SUM(INDIRECT(CONCATENATE("'",J4,"'", "!E:E"))) /G4</f>
        <v>0.75</v>
      </c>
      <c r="I4" s="5"/>
      <c r="J4" s="15" t="s">
        <v>34</v>
      </c>
      <c r="N4" s="20"/>
      <c r="O4" s="20"/>
    </row>
    <row r="5" spans="2:15" x14ac:dyDescent="0.25">
      <c r="B5" s="14">
        <v>3</v>
      </c>
      <c r="C5" s="8" t="s">
        <v>9</v>
      </c>
      <c r="D5" s="5"/>
      <c r="E5" s="5">
        <f t="shared" ca="1" si="0"/>
        <v>0</v>
      </c>
      <c r="F5" s="5">
        <f t="shared" ca="1" si="1"/>
        <v>3.5</v>
      </c>
      <c r="G5" s="5">
        <f ca="1">MAX(INDIRECT(CONCATENATE("'",J5,"'", "!A:A")))</f>
        <v>3</v>
      </c>
      <c r="H5" s="7">
        <f t="shared" ca="1" si="2"/>
        <v>0.96666666666666667</v>
      </c>
      <c r="I5" s="5"/>
      <c r="J5" s="15" t="s">
        <v>35</v>
      </c>
      <c r="N5" s="20"/>
      <c r="O5" s="20"/>
    </row>
    <row r="6" spans="2:15" x14ac:dyDescent="0.25">
      <c r="B6" s="14">
        <v>4</v>
      </c>
      <c r="C6" s="8" t="s">
        <v>10</v>
      </c>
      <c r="D6" s="5"/>
      <c r="E6" s="5">
        <f t="shared" ca="1" si="0"/>
        <v>0</v>
      </c>
      <c r="F6" s="5">
        <f t="shared" ca="1" si="1"/>
        <v>26</v>
      </c>
      <c r="G6" s="5">
        <f t="shared" ref="G6:G20" ca="1" si="3">MAX(INDIRECT(CONCATENATE("'",J6,"'", "!A:A")))</f>
        <v>14</v>
      </c>
      <c r="H6" s="7">
        <v>1</v>
      </c>
      <c r="I6" s="5"/>
      <c r="J6" s="15" t="s">
        <v>44</v>
      </c>
      <c r="N6" s="20"/>
      <c r="O6" s="20"/>
    </row>
    <row r="7" spans="2:15" x14ac:dyDescent="0.25">
      <c r="B7" s="14">
        <v>5</v>
      </c>
      <c r="C7" s="8" t="s">
        <v>11</v>
      </c>
      <c r="D7" s="5"/>
      <c r="E7" s="5">
        <f t="shared" ca="1" si="0"/>
        <v>0</v>
      </c>
      <c r="F7" s="5">
        <f t="shared" ca="1" si="1"/>
        <v>4</v>
      </c>
      <c r="G7" s="5">
        <f t="shared" ca="1" si="3"/>
        <v>5</v>
      </c>
      <c r="H7" s="7">
        <v>1</v>
      </c>
      <c r="I7" s="5"/>
      <c r="J7" s="15" t="s">
        <v>47</v>
      </c>
      <c r="N7" s="20"/>
      <c r="O7" s="20"/>
    </row>
    <row r="8" spans="2:15" x14ac:dyDescent="0.25">
      <c r="B8" s="14">
        <v>6</v>
      </c>
      <c r="C8" s="8" t="s">
        <v>12</v>
      </c>
      <c r="D8" s="5"/>
      <c r="E8" s="5">
        <f t="shared" ca="1" si="0"/>
        <v>0</v>
      </c>
      <c r="F8" s="5">
        <f t="shared" ca="1" si="1"/>
        <v>6</v>
      </c>
      <c r="G8" s="5">
        <f t="shared" ca="1" si="3"/>
        <v>8</v>
      </c>
      <c r="H8" s="7">
        <v>1</v>
      </c>
      <c r="I8" s="5"/>
      <c r="J8" s="15" t="s">
        <v>62</v>
      </c>
      <c r="N8" s="20"/>
      <c r="O8" s="20"/>
    </row>
    <row r="9" spans="2:15" x14ac:dyDescent="0.25">
      <c r="B9" s="14">
        <v>7</v>
      </c>
      <c r="C9" s="8" t="s">
        <v>13</v>
      </c>
      <c r="D9" s="5"/>
      <c r="E9" s="5">
        <f t="shared" ca="1" si="0"/>
        <v>0</v>
      </c>
      <c r="F9" s="5">
        <f t="shared" ca="1" si="1"/>
        <v>4</v>
      </c>
      <c r="G9" s="5">
        <f t="shared" ca="1" si="3"/>
        <v>9</v>
      </c>
      <c r="H9" s="7">
        <v>1</v>
      </c>
      <c r="I9" s="5"/>
      <c r="J9" s="15" t="s">
        <v>69</v>
      </c>
      <c r="N9" s="20"/>
      <c r="O9" s="20"/>
    </row>
    <row r="10" spans="2:15" x14ac:dyDescent="0.25">
      <c r="B10" s="14">
        <v>8</v>
      </c>
      <c r="C10" s="8" t="s">
        <v>14</v>
      </c>
      <c r="D10" s="5"/>
      <c r="E10" s="5">
        <f t="shared" ca="1" si="0"/>
        <v>0</v>
      </c>
      <c r="F10" s="5">
        <f t="shared" ca="1" si="1"/>
        <v>9</v>
      </c>
      <c r="G10" s="5">
        <f t="shared" ca="1" si="3"/>
        <v>3</v>
      </c>
      <c r="H10" s="7">
        <f t="shared" ca="1" si="2"/>
        <v>0.9</v>
      </c>
      <c r="I10" s="5"/>
      <c r="J10" s="15" t="s">
        <v>71</v>
      </c>
      <c r="N10" s="20"/>
      <c r="O10" s="20"/>
    </row>
    <row r="11" spans="2:15" x14ac:dyDescent="0.25">
      <c r="B11" s="14">
        <v>9</v>
      </c>
      <c r="C11" s="8" t="s">
        <v>15</v>
      </c>
      <c r="D11" s="5"/>
      <c r="E11" s="5">
        <f t="shared" ca="1" si="0"/>
        <v>0</v>
      </c>
      <c r="F11" s="5">
        <f t="shared" ca="1" si="1"/>
        <v>0.75</v>
      </c>
      <c r="G11" s="5">
        <f t="shared" ca="1" si="3"/>
        <v>4</v>
      </c>
      <c r="H11" s="7">
        <f t="shared" ca="1" si="2"/>
        <v>0.45</v>
      </c>
      <c r="I11" s="5"/>
      <c r="J11" s="15" t="s">
        <v>77</v>
      </c>
      <c r="N11" s="20"/>
      <c r="O11" s="20"/>
    </row>
    <row r="12" spans="2:15" x14ac:dyDescent="0.25">
      <c r="B12" s="14">
        <v>10</v>
      </c>
      <c r="C12" s="8" t="s">
        <v>82</v>
      </c>
      <c r="D12" s="5"/>
      <c r="E12" s="5">
        <f t="shared" ca="1" si="0"/>
        <v>0</v>
      </c>
      <c r="F12" s="5">
        <f t="shared" ca="1" si="1"/>
        <v>12</v>
      </c>
      <c r="G12" s="5">
        <f t="shared" ca="1" si="3"/>
        <v>6</v>
      </c>
      <c r="H12" s="7">
        <f t="shared" ca="1" si="2"/>
        <v>0.73333333333333328</v>
      </c>
      <c r="I12" s="5"/>
      <c r="J12" s="15" t="s">
        <v>83</v>
      </c>
      <c r="N12" s="20"/>
      <c r="O12" s="20"/>
    </row>
    <row r="13" spans="2:15" x14ac:dyDescent="0.25">
      <c r="B13" s="28">
        <v>11</v>
      </c>
      <c r="C13" s="8" t="s">
        <v>16</v>
      </c>
      <c r="D13" s="5"/>
      <c r="E13" s="5">
        <f t="shared" ca="1" si="0"/>
        <v>0</v>
      </c>
      <c r="F13" s="5">
        <f t="shared" ca="1" si="1"/>
        <v>10</v>
      </c>
      <c r="G13" s="5">
        <f t="shared" ca="1" si="3"/>
        <v>6</v>
      </c>
      <c r="H13" s="7">
        <f t="shared" ca="1" si="2"/>
        <v>0.56666666666666676</v>
      </c>
      <c r="I13" s="5"/>
      <c r="J13" s="15" t="s">
        <v>176</v>
      </c>
      <c r="N13" s="20"/>
      <c r="O13" s="20"/>
    </row>
    <row r="14" spans="2:15" x14ac:dyDescent="0.25">
      <c r="B14" s="14">
        <v>12</v>
      </c>
      <c r="C14" s="8" t="s">
        <v>17</v>
      </c>
      <c r="D14" s="5"/>
      <c r="E14" s="5">
        <f t="shared" ca="1" si="0"/>
        <v>0</v>
      </c>
      <c r="F14" s="5">
        <f t="shared" ca="1" si="1"/>
        <v>31.5</v>
      </c>
      <c r="G14" s="5">
        <f t="shared" ca="1" si="3"/>
        <v>6</v>
      </c>
      <c r="H14" s="7">
        <v>1</v>
      </c>
      <c r="I14" s="5"/>
      <c r="J14" s="15" t="s">
        <v>79</v>
      </c>
      <c r="N14" s="20"/>
      <c r="O14" s="20"/>
    </row>
    <row r="15" spans="2:15" x14ac:dyDescent="0.25">
      <c r="B15" s="14">
        <v>13</v>
      </c>
      <c r="C15" s="8" t="s">
        <v>59</v>
      </c>
      <c r="D15" s="5"/>
      <c r="E15" s="5">
        <f t="shared" ca="1" si="0"/>
        <v>0</v>
      </c>
      <c r="F15" s="5">
        <f t="shared" ca="1" si="1"/>
        <v>6</v>
      </c>
      <c r="G15" s="5">
        <f t="shared" ca="1" si="3"/>
        <v>7</v>
      </c>
      <c r="H15" s="7">
        <v>1</v>
      </c>
      <c r="I15" s="5"/>
      <c r="J15" s="15" t="s">
        <v>58</v>
      </c>
      <c r="N15" s="20"/>
      <c r="O15" s="20"/>
    </row>
    <row r="16" spans="2:15" x14ac:dyDescent="0.25">
      <c r="B16" s="14">
        <v>14</v>
      </c>
      <c r="C16" s="9" t="s">
        <v>18</v>
      </c>
      <c r="D16" s="5"/>
      <c r="E16" s="5">
        <f t="shared" ca="1" si="0"/>
        <v>0</v>
      </c>
      <c r="F16" s="5">
        <f t="shared" ca="1" si="1"/>
        <v>0</v>
      </c>
      <c r="G16" s="5">
        <f t="shared" ca="1" si="3"/>
        <v>1</v>
      </c>
      <c r="H16" s="7">
        <f t="shared" ca="1" si="2"/>
        <v>0</v>
      </c>
      <c r="I16" s="5"/>
      <c r="J16" s="15" t="s">
        <v>37</v>
      </c>
      <c r="N16" s="20"/>
      <c r="O16" s="20"/>
    </row>
    <row r="17" spans="2:15" x14ac:dyDescent="0.25">
      <c r="B17" s="28">
        <v>15</v>
      </c>
      <c r="C17" s="8" t="s">
        <v>177</v>
      </c>
      <c r="D17" s="5"/>
      <c r="E17" s="5">
        <f t="shared" ca="1" si="0"/>
        <v>0</v>
      </c>
      <c r="F17" s="5">
        <f t="shared" ca="1" si="1"/>
        <v>0</v>
      </c>
      <c r="G17" s="5">
        <f t="shared" ca="1" si="3"/>
        <v>3</v>
      </c>
      <c r="H17" s="7">
        <f t="shared" ca="1" si="2"/>
        <v>0</v>
      </c>
      <c r="I17" s="5"/>
      <c r="J17" s="15" t="s">
        <v>178</v>
      </c>
      <c r="N17" s="20"/>
      <c r="O17" s="20"/>
    </row>
    <row r="18" spans="2:15" x14ac:dyDescent="0.25">
      <c r="B18" s="14">
        <v>16</v>
      </c>
      <c r="C18" s="9" t="s">
        <v>119</v>
      </c>
      <c r="D18" s="5"/>
      <c r="E18" s="5">
        <f t="shared" ca="1" si="0"/>
        <v>0</v>
      </c>
      <c r="F18" s="5">
        <f t="shared" ca="1" si="1"/>
        <v>0</v>
      </c>
      <c r="G18" s="5">
        <f t="shared" ca="1" si="3"/>
        <v>1</v>
      </c>
      <c r="H18" s="7">
        <f t="shared" ca="1" si="2"/>
        <v>0</v>
      </c>
      <c r="I18" s="5"/>
      <c r="J18" s="15" t="s">
        <v>37</v>
      </c>
      <c r="N18" s="20"/>
      <c r="O18" s="20"/>
    </row>
    <row r="19" spans="2:15" x14ac:dyDescent="0.25">
      <c r="B19" s="14">
        <v>17</v>
      </c>
      <c r="C19" s="9" t="s">
        <v>19</v>
      </c>
      <c r="D19" s="5"/>
      <c r="E19" s="5">
        <f t="shared" ca="1" si="0"/>
        <v>0</v>
      </c>
      <c r="F19" s="5">
        <f t="shared" ca="1" si="1"/>
        <v>0</v>
      </c>
      <c r="G19" s="5">
        <f t="shared" ca="1" si="3"/>
        <v>1</v>
      </c>
      <c r="H19" s="7">
        <f t="shared" ca="1" si="2"/>
        <v>0</v>
      </c>
      <c r="I19" s="5"/>
      <c r="J19" s="15" t="s">
        <v>37</v>
      </c>
      <c r="N19" s="20"/>
      <c r="O19" s="20"/>
    </row>
    <row r="20" spans="2:15" x14ac:dyDescent="0.25">
      <c r="B20" s="14">
        <v>18</v>
      </c>
      <c r="C20" s="9" t="s">
        <v>49</v>
      </c>
      <c r="D20" s="5"/>
      <c r="E20" s="5">
        <f t="shared" ref="E20:E21" ca="1" si="4">SUM(INDIRECT(CONCATENATE("'",J20,"'", "!C:C")))</f>
        <v>0</v>
      </c>
      <c r="F20" s="5">
        <v>2</v>
      </c>
      <c r="G20" s="5">
        <f t="shared" ca="1" si="3"/>
        <v>1</v>
      </c>
      <c r="H20" s="7">
        <v>1</v>
      </c>
      <c r="I20" s="5"/>
      <c r="J20" s="15" t="s">
        <v>37</v>
      </c>
      <c r="N20" s="20"/>
      <c r="O20" s="20"/>
    </row>
    <row r="21" spans="2:15" x14ac:dyDescent="0.25">
      <c r="B21" s="28">
        <v>19</v>
      </c>
      <c r="C21" s="8" t="s">
        <v>90</v>
      </c>
      <c r="D21" s="5"/>
      <c r="E21" s="5">
        <f t="shared" ca="1" si="4"/>
        <v>0</v>
      </c>
      <c r="F21" s="5">
        <f t="shared" ref="F21:F22" ca="1" si="5">SUM(INDIRECT(CONCATENATE("'",J21,"'", "!D:D")))</f>
        <v>52.3</v>
      </c>
      <c r="G21" s="5">
        <f t="shared" ref="G21:G22" ca="1" si="6">MAX(INDIRECT(CONCATENATE("'",J21,"'", "!A:A")))</f>
        <v>41</v>
      </c>
      <c r="H21" s="7">
        <f t="shared" ref="H21" ca="1" si="7">SUM(INDIRECT(CONCATENATE("'",J21,"'", "!E:E"))) /G21</f>
        <v>0.92682926829268297</v>
      </c>
      <c r="I21" s="5"/>
      <c r="J21" s="15" t="s">
        <v>96</v>
      </c>
      <c r="N21" s="20"/>
      <c r="O21" s="20"/>
    </row>
    <row r="22" spans="2:15" x14ac:dyDescent="0.25">
      <c r="B22" s="14">
        <v>20</v>
      </c>
      <c r="C22" s="6" t="s">
        <v>134</v>
      </c>
      <c r="D22" s="5"/>
      <c r="E22" s="5">
        <v>0</v>
      </c>
      <c r="F22" s="5">
        <f t="shared" ca="1" si="5"/>
        <v>10</v>
      </c>
      <c r="G22" s="5">
        <f t="shared" ca="1" si="6"/>
        <v>4</v>
      </c>
      <c r="H22" s="23">
        <v>1</v>
      </c>
      <c r="I22" s="5"/>
      <c r="J22" s="15" t="s">
        <v>135</v>
      </c>
      <c r="N22" s="20"/>
      <c r="O22" s="20"/>
    </row>
    <row r="23" spans="2:15" x14ac:dyDescent="0.25">
      <c r="B23" s="14"/>
      <c r="C23" s="5"/>
      <c r="D23" s="5"/>
      <c r="E23" s="5"/>
      <c r="F23" s="5"/>
      <c r="G23" s="5"/>
      <c r="H23" s="5"/>
      <c r="I23" s="5"/>
      <c r="J23" s="15"/>
      <c r="N23" s="20"/>
      <c r="O23" s="20"/>
    </row>
    <row r="24" spans="2:15" x14ac:dyDescent="0.25">
      <c r="B24" s="14"/>
      <c r="C24" s="5"/>
      <c r="D24" s="5"/>
      <c r="E24" s="5"/>
      <c r="F24" s="5"/>
      <c r="G24" s="5"/>
      <c r="H24" s="5"/>
      <c r="I24" s="5"/>
      <c r="J24" s="15"/>
      <c r="N24" s="20"/>
      <c r="O24" s="20"/>
    </row>
    <row r="25" spans="2:15" x14ac:dyDescent="0.25">
      <c r="B25" s="14"/>
      <c r="C25" s="5"/>
      <c r="D25" s="5"/>
      <c r="E25" s="5"/>
      <c r="F25" s="5"/>
      <c r="G25" s="5"/>
      <c r="H25" s="5"/>
      <c r="I25" s="5"/>
      <c r="J25" s="15"/>
      <c r="N25" s="20"/>
      <c r="O25" s="20"/>
    </row>
    <row r="26" spans="2:15" x14ac:dyDescent="0.25">
      <c r="B26" s="14"/>
      <c r="C26" s="5"/>
      <c r="D26" s="5"/>
      <c r="E26" s="5"/>
      <c r="F26" s="5"/>
      <c r="G26" s="5"/>
      <c r="H26" s="5"/>
      <c r="I26" s="5"/>
      <c r="J26" s="15"/>
      <c r="N26" s="20"/>
      <c r="O26" s="20"/>
    </row>
    <row r="27" spans="2:15" ht="15.75" thickBot="1" x14ac:dyDescent="0.3">
      <c r="B27" s="16"/>
      <c r="C27" s="17"/>
      <c r="D27" s="17"/>
      <c r="E27" s="17"/>
      <c r="F27" s="17"/>
      <c r="G27" s="17"/>
      <c r="H27" s="17"/>
      <c r="I27" s="17"/>
      <c r="J27" s="18"/>
      <c r="N27" s="20"/>
      <c r="O27" s="20"/>
    </row>
    <row r="28" spans="2:15" ht="15.75" thickBot="1" x14ac:dyDescent="0.3">
      <c r="F28">
        <f ca="1">SUM(F3:F27)</f>
        <v>184.3</v>
      </c>
    </row>
    <row r="29" spans="2:15" x14ac:dyDescent="0.25">
      <c r="D29" s="30" t="s">
        <v>98</v>
      </c>
      <c r="E29" s="31"/>
      <c r="F29" s="31"/>
      <c r="G29" s="11" t="s">
        <v>2</v>
      </c>
      <c r="H29" s="13" t="s">
        <v>3</v>
      </c>
      <c r="L29" s="1" t="s">
        <v>99</v>
      </c>
    </row>
    <row r="30" spans="2:15" x14ac:dyDescent="0.25">
      <c r="C30" s="1"/>
      <c r="D30" s="19" t="s">
        <v>97</v>
      </c>
      <c r="E30" s="29" t="s">
        <v>1</v>
      </c>
      <c r="F30" s="29"/>
      <c r="G30" s="5"/>
      <c r="H30" s="15"/>
    </row>
    <row r="31" spans="2:15" x14ac:dyDescent="0.25">
      <c r="D31" s="14">
        <v>1</v>
      </c>
      <c r="E31" s="5">
        <f ca="1">SUM(E3:E21)</f>
        <v>1</v>
      </c>
      <c r="F31" s="5">
        <v>74</v>
      </c>
      <c r="G31" s="5">
        <f ca="1">E31*L31</f>
        <v>330</v>
      </c>
      <c r="H31" s="15">
        <f>F31*L31</f>
        <v>24420</v>
      </c>
      <c r="L31">
        <v>330</v>
      </c>
    </row>
    <row r="32" spans="2:15" x14ac:dyDescent="0.25">
      <c r="D32" s="14">
        <v>2</v>
      </c>
      <c r="E32" s="5">
        <f ca="1">SUM(E3:E27) -E31</f>
        <v>0</v>
      </c>
      <c r="F32" s="5">
        <f ca="1">SUM(F3:F27) -F31</f>
        <v>110.30000000000001</v>
      </c>
      <c r="G32" s="5">
        <f ca="1">E32*L32</f>
        <v>0</v>
      </c>
      <c r="H32" s="15">
        <f ca="1">F32*L32</f>
        <v>36399.000000000007</v>
      </c>
      <c r="L32">
        <v>330</v>
      </c>
    </row>
    <row r="33" spans="4:12" x14ac:dyDescent="0.25">
      <c r="D33" s="14"/>
      <c r="E33" s="5"/>
      <c r="F33" s="5"/>
      <c r="G33" s="5"/>
      <c r="H33" s="15"/>
      <c r="L33">
        <v>330</v>
      </c>
    </row>
    <row r="34" spans="4:12" x14ac:dyDescent="0.25">
      <c r="D34" s="14"/>
      <c r="E34" s="5"/>
      <c r="F34" s="5"/>
      <c r="G34" s="5"/>
      <c r="H34" s="15"/>
      <c r="L34">
        <v>330</v>
      </c>
    </row>
    <row r="35" spans="4:12" x14ac:dyDescent="0.25">
      <c r="D35" s="14"/>
      <c r="E35" s="5"/>
      <c r="F35" s="5"/>
      <c r="G35" s="5"/>
      <c r="H35" s="15"/>
      <c r="L35">
        <v>330</v>
      </c>
    </row>
    <row r="36" spans="4:12" x14ac:dyDescent="0.25">
      <c r="D36" s="14"/>
      <c r="E36" s="5"/>
      <c r="F36" s="5"/>
      <c r="G36" s="5"/>
      <c r="H36" s="15"/>
      <c r="L36">
        <v>330</v>
      </c>
    </row>
    <row r="37" spans="4:12" x14ac:dyDescent="0.25">
      <c r="D37" s="14"/>
      <c r="E37" s="5"/>
      <c r="F37" s="5"/>
      <c r="G37" s="5"/>
      <c r="H37" s="15"/>
      <c r="L37">
        <v>330</v>
      </c>
    </row>
    <row r="38" spans="4:12" x14ac:dyDescent="0.25">
      <c r="D38" s="14"/>
      <c r="E38" s="5"/>
      <c r="F38" s="5"/>
      <c r="G38" s="5"/>
      <c r="H38" s="15"/>
      <c r="L38">
        <v>330</v>
      </c>
    </row>
    <row r="39" spans="4:12" x14ac:dyDescent="0.25">
      <c r="D39" s="14"/>
      <c r="E39" s="5"/>
      <c r="F39" s="5"/>
      <c r="G39" s="5"/>
      <c r="H39" s="15"/>
      <c r="L39">
        <v>330</v>
      </c>
    </row>
    <row r="40" spans="4:12" x14ac:dyDescent="0.25">
      <c r="D40" s="14"/>
      <c r="E40" s="5"/>
      <c r="F40" s="5"/>
      <c r="G40" s="5"/>
      <c r="H40" s="15"/>
      <c r="L40">
        <v>330</v>
      </c>
    </row>
    <row r="41" spans="4:12" x14ac:dyDescent="0.25">
      <c r="D41" s="14"/>
      <c r="E41" s="5"/>
      <c r="F41" s="5"/>
      <c r="G41" s="5"/>
      <c r="H41" s="15"/>
    </row>
    <row r="42" spans="4:12" x14ac:dyDescent="0.25">
      <c r="D42" s="14"/>
      <c r="E42" s="5"/>
      <c r="F42" s="5"/>
      <c r="G42" s="5"/>
      <c r="H42" s="15"/>
    </row>
    <row r="43" spans="4:12" x14ac:dyDescent="0.25">
      <c r="D43" s="14"/>
      <c r="E43" s="5"/>
      <c r="F43" s="5"/>
      <c r="G43" s="5"/>
      <c r="H43" s="15"/>
    </row>
    <row r="44" spans="4:12" x14ac:dyDescent="0.25">
      <c r="D44" s="14"/>
      <c r="E44" s="5"/>
      <c r="F44" s="5"/>
      <c r="G44" s="5"/>
      <c r="H44" s="15"/>
    </row>
    <row r="45" spans="4:12" x14ac:dyDescent="0.25">
      <c r="D45" s="14"/>
      <c r="E45" s="5"/>
      <c r="F45" s="5"/>
      <c r="G45" s="5"/>
      <c r="H45" s="15"/>
    </row>
    <row r="46" spans="4:12" x14ac:dyDescent="0.25">
      <c r="D46" s="14"/>
      <c r="E46" s="5"/>
      <c r="F46" s="5"/>
      <c r="G46" s="5"/>
      <c r="H46" s="15"/>
    </row>
    <row r="47" spans="4:12" ht="15.75" thickBot="1" x14ac:dyDescent="0.3">
      <c r="D47" s="16"/>
      <c r="E47" s="17"/>
      <c r="F47" s="17"/>
      <c r="G47" s="17"/>
      <c r="H47" s="18"/>
    </row>
  </sheetData>
  <mergeCells count="2">
    <mergeCell ref="E30:F30"/>
    <mergeCell ref="D29:F29"/>
  </mergeCells>
  <hyperlinks>
    <hyperlink ref="C3" location="'Sub Task-Admin'!A1" display="Admin"/>
    <hyperlink ref="C4" location="'Sub Task-Main Project Design'!A1" display="Main Appliction Design and Framework"/>
    <hyperlink ref="C5" location="'Sub Task-Main Database'!A1" display="Main DB"/>
    <hyperlink ref="C6" location="'Sub Task-Client'!A1" display="Clients"/>
    <hyperlink ref="C7" location="'Sub Task-Client Type'!A1" display="Client Types"/>
    <hyperlink ref="C15" location="'Sub Task-Security'!A1" display="Security        "/>
    <hyperlink ref="C8" location="'Sub Task-Products'!A1" display="Products"/>
    <hyperlink ref="C9" location="'Sub Task-Subsciption'!A1" display="Subscription"/>
    <hyperlink ref="C10" location="'Sub Task-Financials'!A1" display="Financials"/>
    <hyperlink ref="C11" location="'Sub Task-Debit Order'!A1" display="Debit Orders - Not Linked To Anything"/>
    <hyperlink ref="C14" location="'Sub Task-SMS'!A1" display="SMS - Not linked to anything        "/>
    <hyperlink ref="C12" location="'Sub Task-Queries'!A1" display="Queries        (Support Tickets)"/>
    <hyperlink ref="C21" location="Agile!A1" display="Agile changes / fixes"/>
    <hyperlink ref="C13" location="'Sub Task TeleSales'!A1" display="Telesales        "/>
    <hyperlink ref="C17" location="'Sub Task-Shipping'!A1" display="Shipping"/>
    <hyperlink ref="C22" location="'Sub Implementation Integration'!A1" display="Implementation And Integration"/>
  </hyperlink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5" sqref="E5"/>
    </sheetView>
  </sheetViews>
  <sheetFormatPr defaultRowHeight="15" x14ac:dyDescent="0.25"/>
  <cols>
    <col min="2" max="2" width="63" customWidth="1"/>
  </cols>
  <sheetData>
    <row r="1" spans="1:6" x14ac:dyDescent="0.25">
      <c r="A1" s="1" t="s">
        <v>22</v>
      </c>
      <c r="B1" s="1" t="s">
        <v>23</v>
      </c>
      <c r="C1" s="1" t="s">
        <v>2</v>
      </c>
      <c r="D1" s="1" t="s">
        <v>3</v>
      </c>
      <c r="E1" s="1" t="s">
        <v>20</v>
      </c>
      <c r="F1" s="1" t="s">
        <v>101</v>
      </c>
    </row>
    <row r="2" spans="1:6" x14ac:dyDescent="0.25">
      <c r="A2">
        <v>1</v>
      </c>
      <c r="B2" t="s">
        <v>63</v>
      </c>
      <c r="C2">
        <v>0</v>
      </c>
      <c r="D2">
        <v>0</v>
      </c>
      <c r="E2" s="4">
        <v>0</v>
      </c>
    </row>
    <row r="3" spans="1:6" x14ac:dyDescent="0.25">
      <c r="A3">
        <v>2</v>
      </c>
      <c r="B3" t="s">
        <v>179</v>
      </c>
      <c r="C3">
        <v>0</v>
      </c>
      <c r="D3">
        <v>0</v>
      </c>
      <c r="E3" s="4">
        <v>0</v>
      </c>
    </row>
    <row r="4" spans="1:6" x14ac:dyDescent="0.25">
      <c r="A4">
        <v>3</v>
      </c>
      <c r="B4" t="s">
        <v>180</v>
      </c>
      <c r="C4">
        <v>0</v>
      </c>
      <c r="D4">
        <v>0</v>
      </c>
      <c r="E4" s="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2" max="2" width="82.42578125" customWidth="1"/>
  </cols>
  <sheetData>
    <row r="1" spans="1:6" x14ac:dyDescent="0.25">
      <c r="A1" s="1" t="s">
        <v>22</v>
      </c>
      <c r="B1" s="1" t="s">
        <v>23</v>
      </c>
      <c r="C1" s="1" t="s">
        <v>2</v>
      </c>
      <c r="D1" s="1" t="s">
        <v>3</v>
      </c>
      <c r="E1" s="1" t="s">
        <v>20</v>
      </c>
      <c r="F1" s="1" t="s">
        <v>101</v>
      </c>
    </row>
    <row r="2" spans="1:6" x14ac:dyDescent="0.25">
      <c r="A2">
        <v>1</v>
      </c>
      <c r="B2" t="s">
        <v>171</v>
      </c>
      <c r="D2">
        <v>0.5</v>
      </c>
      <c r="E2" s="4">
        <v>0.5</v>
      </c>
    </row>
    <row r="3" spans="1:6" x14ac:dyDescent="0.25">
      <c r="A3">
        <v>2</v>
      </c>
      <c r="B3" t="s">
        <v>172</v>
      </c>
      <c r="D3">
        <v>0.5</v>
      </c>
      <c r="E3" s="4">
        <v>0.5</v>
      </c>
    </row>
    <row r="4" spans="1:6" x14ac:dyDescent="0.25">
      <c r="A4">
        <v>3</v>
      </c>
      <c r="B4" t="s">
        <v>173</v>
      </c>
      <c r="D4">
        <v>0.5</v>
      </c>
      <c r="E4" s="4">
        <v>1</v>
      </c>
    </row>
    <row r="5" spans="1:6" x14ac:dyDescent="0.25">
      <c r="A5">
        <v>4</v>
      </c>
      <c r="B5" t="s">
        <v>174</v>
      </c>
      <c r="D5">
        <v>3</v>
      </c>
      <c r="E5" s="4">
        <v>0.2</v>
      </c>
    </row>
    <row r="6" spans="1:6" x14ac:dyDescent="0.25">
      <c r="A6">
        <v>5</v>
      </c>
      <c r="B6" t="s">
        <v>175</v>
      </c>
      <c r="D6">
        <v>4</v>
      </c>
      <c r="E6" s="4">
        <v>0.2</v>
      </c>
    </row>
    <row r="7" spans="1:6" x14ac:dyDescent="0.25">
      <c r="A7">
        <v>6</v>
      </c>
      <c r="B7" t="s">
        <v>183</v>
      </c>
      <c r="D7">
        <v>1.5</v>
      </c>
      <c r="E7" s="4">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10" sqref="C10"/>
    </sheetView>
  </sheetViews>
  <sheetFormatPr defaultRowHeight="15" x14ac:dyDescent="0.25"/>
  <cols>
    <col min="2" max="2" width="57.5703125" customWidth="1"/>
  </cols>
  <sheetData>
    <row r="1" spans="1:6" x14ac:dyDescent="0.25">
      <c r="A1" s="1" t="s">
        <v>22</v>
      </c>
      <c r="B1" s="1" t="s">
        <v>23</v>
      </c>
      <c r="C1" s="1" t="s">
        <v>2</v>
      </c>
      <c r="D1" s="1" t="s">
        <v>3</v>
      </c>
      <c r="E1" s="1" t="s">
        <v>20</v>
      </c>
      <c r="F1" s="1" t="s">
        <v>101</v>
      </c>
    </row>
    <row r="2" spans="1:6" x14ac:dyDescent="0.25">
      <c r="A2">
        <v>1</v>
      </c>
      <c r="B2" t="s">
        <v>136</v>
      </c>
      <c r="C2">
        <v>0</v>
      </c>
      <c r="D2">
        <v>2</v>
      </c>
      <c r="E2" s="4">
        <v>1</v>
      </c>
    </row>
    <row r="3" spans="1:6" x14ac:dyDescent="0.25">
      <c r="A3">
        <v>2</v>
      </c>
      <c r="B3" t="s">
        <v>137</v>
      </c>
      <c r="C3">
        <v>0</v>
      </c>
      <c r="D3">
        <v>4</v>
      </c>
      <c r="E3" s="4">
        <v>1</v>
      </c>
    </row>
    <row r="4" spans="1:6" x14ac:dyDescent="0.25">
      <c r="A4">
        <v>3</v>
      </c>
      <c r="B4" t="s">
        <v>181</v>
      </c>
      <c r="C4">
        <v>0</v>
      </c>
      <c r="D4">
        <v>2</v>
      </c>
      <c r="E4" s="4">
        <v>1</v>
      </c>
    </row>
    <row r="5" spans="1:6" x14ac:dyDescent="0.25">
      <c r="A5">
        <v>4</v>
      </c>
      <c r="B5" t="s">
        <v>182</v>
      </c>
      <c r="C5">
        <v>0</v>
      </c>
      <c r="D5">
        <v>2</v>
      </c>
      <c r="E5"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opLeftCell="A40" zoomScale="150" zoomScaleNormal="150" workbookViewId="0">
      <selection activeCell="A49" sqref="A49:B58"/>
    </sheetView>
  </sheetViews>
  <sheetFormatPr defaultRowHeight="15" x14ac:dyDescent="0.25"/>
  <cols>
    <col min="2" max="2" width="134.7109375" customWidth="1"/>
    <col min="6" max="6" width="45.5703125" customWidth="1"/>
  </cols>
  <sheetData>
    <row r="1" spans="1:7" x14ac:dyDescent="0.25">
      <c r="A1" s="1" t="s">
        <v>22</v>
      </c>
      <c r="B1" s="1" t="s">
        <v>23</v>
      </c>
      <c r="C1" s="1" t="s">
        <v>2</v>
      </c>
      <c r="D1" s="1" t="s">
        <v>3</v>
      </c>
      <c r="E1" s="1" t="s">
        <v>20</v>
      </c>
      <c r="F1" s="1" t="s">
        <v>101</v>
      </c>
    </row>
    <row r="2" spans="1:7" x14ac:dyDescent="0.25">
      <c r="A2">
        <v>1</v>
      </c>
      <c r="B2" t="s">
        <v>91</v>
      </c>
      <c r="C2">
        <v>0</v>
      </c>
      <c r="D2">
        <v>0.75</v>
      </c>
      <c r="E2" s="4">
        <v>1</v>
      </c>
    </row>
    <row r="3" spans="1:7" x14ac:dyDescent="0.25">
      <c r="A3">
        <v>2</v>
      </c>
      <c r="B3" t="s">
        <v>92</v>
      </c>
      <c r="C3">
        <v>0</v>
      </c>
      <c r="D3">
        <v>0.5</v>
      </c>
      <c r="E3" s="4">
        <v>1</v>
      </c>
    </row>
    <row r="4" spans="1:7" x14ac:dyDescent="0.25">
      <c r="A4">
        <v>3</v>
      </c>
      <c r="B4" t="s">
        <v>93</v>
      </c>
      <c r="C4">
        <v>0</v>
      </c>
      <c r="D4">
        <v>4</v>
      </c>
      <c r="E4" s="4">
        <v>1</v>
      </c>
      <c r="F4" t="s">
        <v>100</v>
      </c>
      <c r="G4" t="s">
        <v>117</v>
      </c>
    </row>
    <row r="5" spans="1:7" x14ac:dyDescent="0.25">
      <c r="E5" s="4"/>
      <c r="F5" t="s">
        <v>102</v>
      </c>
      <c r="G5" t="s">
        <v>117</v>
      </c>
    </row>
    <row r="6" spans="1:7" x14ac:dyDescent="0.25">
      <c r="E6" s="4"/>
      <c r="F6" t="s">
        <v>103</v>
      </c>
      <c r="G6" t="s">
        <v>117</v>
      </c>
    </row>
    <row r="7" spans="1:7" x14ac:dyDescent="0.25">
      <c r="E7" s="4"/>
      <c r="F7" t="s">
        <v>104</v>
      </c>
      <c r="G7" t="s">
        <v>117</v>
      </c>
    </row>
    <row r="8" spans="1:7" x14ac:dyDescent="0.25">
      <c r="E8" s="4"/>
      <c r="F8" t="s">
        <v>113</v>
      </c>
      <c r="G8" t="s">
        <v>117</v>
      </c>
    </row>
    <row r="9" spans="1:7" x14ac:dyDescent="0.25">
      <c r="E9" s="4"/>
      <c r="F9" t="s">
        <v>105</v>
      </c>
      <c r="G9" t="s">
        <v>117</v>
      </c>
    </row>
    <row r="10" spans="1:7" x14ac:dyDescent="0.25">
      <c r="E10" s="4"/>
      <c r="F10" t="s">
        <v>106</v>
      </c>
      <c r="G10" t="s">
        <v>117</v>
      </c>
    </row>
    <row r="11" spans="1:7" x14ac:dyDescent="0.25">
      <c r="E11" s="4"/>
      <c r="F11" t="s">
        <v>107</v>
      </c>
      <c r="G11" t="s">
        <v>117</v>
      </c>
    </row>
    <row r="12" spans="1:7" x14ac:dyDescent="0.25">
      <c r="E12" s="4"/>
      <c r="F12" t="s">
        <v>108</v>
      </c>
      <c r="G12" t="s">
        <v>117</v>
      </c>
    </row>
    <row r="13" spans="1:7" x14ac:dyDescent="0.25">
      <c r="E13" s="4"/>
      <c r="F13" t="s">
        <v>114</v>
      </c>
      <c r="G13" t="s">
        <v>115</v>
      </c>
    </row>
    <row r="14" spans="1:7" x14ac:dyDescent="0.25">
      <c r="E14" s="4"/>
      <c r="F14" t="s">
        <v>109</v>
      </c>
      <c r="G14" t="s">
        <v>117</v>
      </c>
    </row>
    <row r="15" spans="1:7" x14ac:dyDescent="0.25">
      <c r="E15" s="4"/>
      <c r="F15" t="s">
        <v>110</v>
      </c>
      <c r="G15" t="s">
        <v>117</v>
      </c>
    </row>
    <row r="16" spans="1:7" x14ac:dyDescent="0.25">
      <c r="E16" s="4"/>
      <c r="F16" t="s">
        <v>116</v>
      </c>
      <c r="G16" t="s">
        <v>117</v>
      </c>
    </row>
    <row r="17" spans="1:16" x14ac:dyDescent="0.25">
      <c r="E17" s="4"/>
      <c r="F17" t="s">
        <v>111</v>
      </c>
    </row>
    <row r="18" spans="1:16" x14ac:dyDescent="0.25">
      <c r="E18" s="4"/>
      <c r="F18" t="s">
        <v>112</v>
      </c>
    </row>
    <row r="19" spans="1:16" x14ac:dyDescent="0.25">
      <c r="A19">
        <v>4</v>
      </c>
      <c r="B19" t="s">
        <v>94</v>
      </c>
      <c r="C19">
        <v>0</v>
      </c>
      <c r="D19">
        <v>4</v>
      </c>
      <c r="E19" s="4">
        <v>1</v>
      </c>
    </row>
    <row r="20" spans="1:16" x14ac:dyDescent="0.25">
      <c r="A20">
        <v>5</v>
      </c>
      <c r="B20" t="s">
        <v>95</v>
      </c>
      <c r="C20">
        <v>0</v>
      </c>
      <c r="D20">
        <v>1.25</v>
      </c>
      <c r="E20" s="4">
        <v>1</v>
      </c>
    </row>
    <row r="21" spans="1:16" x14ac:dyDescent="0.25">
      <c r="A21">
        <v>6</v>
      </c>
      <c r="B21" t="s">
        <v>130</v>
      </c>
      <c r="C21">
        <v>0</v>
      </c>
      <c r="D21">
        <v>5</v>
      </c>
      <c r="E21" s="4">
        <v>1</v>
      </c>
    </row>
    <row r="22" spans="1:16" x14ac:dyDescent="0.25">
      <c r="A22" s="21"/>
      <c r="B22" s="22" t="s">
        <v>125</v>
      </c>
      <c r="C22" s="21"/>
      <c r="D22" s="21"/>
      <c r="E22" s="21"/>
      <c r="F22" s="21"/>
      <c r="G22" s="21"/>
      <c r="H22" s="21"/>
      <c r="I22" s="21"/>
      <c r="J22" s="21"/>
      <c r="K22" s="21"/>
      <c r="L22" s="21"/>
      <c r="M22" s="21"/>
      <c r="N22" s="21"/>
      <c r="O22" s="21"/>
      <c r="P22" s="21"/>
    </row>
    <row r="23" spans="1:16" x14ac:dyDescent="0.25">
      <c r="A23">
        <v>7</v>
      </c>
      <c r="B23" t="s">
        <v>120</v>
      </c>
      <c r="C23">
        <v>0</v>
      </c>
      <c r="D23">
        <v>1</v>
      </c>
      <c r="E23" s="4">
        <v>1</v>
      </c>
    </row>
    <row r="24" spans="1:16" x14ac:dyDescent="0.25">
      <c r="A24">
        <v>8</v>
      </c>
      <c r="B24" t="s">
        <v>131</v>
      </c>
      <c r="C24">
        <v>0</v>
      </c>
      <c r="D24">
        <v>0.5</v>
      </c>
      <c r="E24" s="4">
        <v>1</v>
      </c>
    </row>
    <row r="25" spans="1:16" x14ac:dyDescent="0.25">
      <c r="A25">
        <v>9</v>
      </c>
      <c r="B25" t="s">
        <v>121</v>
      </c>
      <c r="C25">
        <v>0</v>
      </c>
      <c r="D25">
        <v>1</v>
      </c>
      <c r="E25" s="4">
        <v>1</v>
      </c>
    </row>
    <row r="26" spans="1:16" x14ac:dyDescent="0.25">
      <c r="A26">
        <v>10</v>
      </c>
      <c r="B26" t="s">
        <v>122</v>
      </c>
      <c r="C26">
        <v>0</v>
      </c>
      <c r="D26">
        <v>3.5</v>
      </c>
      <c r="E26" s="4">
        <v>1</v>
      </c>
    </row>
    <row r="27" spans="1:16" x14ac:dyDescent="0.25">
      <c r="A27">
        <v>11</v>
      </c>
      <c r="B27" t="s">
        <v>123</v>
      </c>
      <c r="C27">
        <v>0</v>
      </c>
      <c r="D27">
        <v>0.25</v>
      </c>
      <c r="E27" s="4">
        <v>1</v>
      </c>
    </row>
    <row r="28" spans="1:16" x14ac:dyDescent="0.25">
      <c r="A28">
        <v>12</v>
      </c>
      <c r="B28" t="s">
        <v>124</v>
      </c>
      <c r="C28">
        <v>0</v>
      </c>
      <c r="D28">
        <v>3</v>
      </c>
      <c r="E28" s="4">
        <v>1</v>
      </c>
    </row>
    <row r="29" spans="1:16" x14ac:dyDescent="0.25">
      <c r="A29">
        <v>13</v>
      </c>
      <c r="B29" t="s">
        <v>132</v>
      </c>
      <c r="C29">
        <v>0</v>
      </c>
      <c r="D29">
        <v>0.25</v>
      </c>
      <c r="E29" s="4">
        <v>1</v>
      </c>
    </row>
    <row r="30" spans="1:16" x14ac:dyDescent="0.25">
      <c r="A30">
        <v>14</v>
      </c>
      <c r="B30" t="s">
        <v>129</v>
      </c>
      <c r="C30">
        <v>0</v>
      </c>
      <c r="D30">
        <v>0.25</v>
      </c>
      <c r="E30" s="4">
        <v>1</v>
      </c>
    </row>
    <row r="31" spans="1:16" x14ac:dyDescent="0.25">
      <c r="B31" s="1" t="s">
        <v>126</v>
      </c>
    </row>
    <row r="32" spans="1:16" x14ac:dyDescent="0.25">
      <c r="A32">
        <v>15</v>
      </c>
      <c r="B32" t="s">
        <v>127</v>
      </c>
      <c r="C32">
        <v>0</v>
      </c>
      <c r="D32">
        <v>1</v>
      </c>
      <c r="E32" s="4">
        <v>1</v>
      </c>
    </row>
    <row r="33" spans="1:5" x14ac:dyDescent="0.25">
      <c r="A33">
        <v>16</v>
      </c>
      <c r="B33" t="s">
        <v>128</v>
      </c>
      <c r="C33">
        <v>0</v>
      </c>
      <c r="D33">
        <v>3</v>
      </c>
      <c r="E33" s="4">
        <v>1</v>
      </c>
    </row>
    <row r="34" spans="1:5" x14ac:dyDescent="0.25">
      <c r="A34">
        <v>17</v>
      </c>
      <c r="B34" t="s">
        <v>133</v>
      </c>
      <c r="C34">
        <v>0</v>
      </c>
      <c r="D34">
        <v>0.25</v>
      </c>
      <c r="E34" s="4">
        <v>1</v>
      </c>
    </row>
    <row r="35" spans="1:5" ht="15.75" x14ac:dyDescent="0.25">
      <c r="A35">
        <v>18</v>
      </c>
      <c r="B35" s="24" t="s">
        <v>138</v>
      </c>
      <c r="C35">
        <v>0</v>
      </c>
      <c r="D35">
        <v>1</v>
      </c>
      <c r="E35" s="4">
        <v>1</v>
      </c>
    </row>
    <row r="36" spans="1:5" ht="15.75" x14ac:dyDescent="0.25">
      <c r="A36">
        <v>19</v>
      </c>
      <c r="B36" s="24" t="s">
        <v>139</v>
      </c>
      <c r="C36">
        <v>0</v>
      </c>
      <c r="D36">
        <v>0.3</v>
      </c>
      <c r="E36" s="4">
        <v>1</v>
      </c>
    </row>
    <row r="37" spans="1:5" ht="15.75" x14ac:dyDescent="0.25">
      <c r="A37">
        <v>20</v>
      </c>
      <c r="B37" s="24" t="s">
        <v>140</v>
      </c>
      <c r="C37">
        <v>0</v>
      </c>
      <c r="D37">
        <v>0.3</v>
      </c>
      <c r="E37" s="4">
        <v>1</v>
      </c>
    </row>
    <row r="38" spans="1:5" ht="15.75" x14ac:dyDescent="0.25">
      <c r="A38">
        <v>21</v>
      </c>
      <c r="B38" s="24" t="s">
        <v>141</v>
      </c>
      <c r="C38">
        <v>0</v>
      </c>
      <c r="D38">
        <v>0.5</v>
      </c>
      <c r="E38" s="4">
        <v>1</v>
      </c>
    </row>
    <row r="39" spans="1:5" ht="15.75" x14ac:dyDescent="0.25">
      <c r="A39">
        <v>22</v>
      </c>
      <c r="B39" s="24" t="s">
        <v>142</v>
      </c>
      <c r="C39">
        <v>0</v>
      </c>
      <c r="D39">
        <v>0.3</v>
      </c>
      <c r="E39" s="4">
        <v>1</v>
      </c>
    </row>
    <row r="40" spans="1:5" ht="15.75" x14ac:dyDescent="0.25">
      <c r="A40">
        <v>23</v>
      </c>
      <c r="B40" s="26" t="s">
        <v>143</v>
      </c>
      <c r="C40">
        <v>0</v>
      </c>
      <c r="D40">
        <v>0.5</v>
      </c>
      <c r="E40" s="4">
        <v>1</v>
      </c>
    </row>
    <row r="41" spans="1:5" ht="15.75" x14ac:dyDescent="0.25">
      <c r="A41">
        <v>24</v>
      </c>
      <c r="B41" s="25" t="s">
        <v>144</v>
      </c>
      <c r="C41">
        <v>0</v>
      </c>
      <c r="D41">
        <v>1</v>
      </c>
      <c r="E41" s="4">
        <v>1</v>
      </c>
    </row>
    <row r="42" spans="1:5" x14ac:dyDescent="0.25">
      <c r="A42">
        <v>25</v>
      </c>
      <c r="B42" t="s">
        <v>145</v>
      </c>
      <c r="C42">
        <v>0</v>
      </c>
      <c r="D42">
        <v>0.3</v>
      </c>
      <c r="E42" s="4">
        <v>1</v>
      </c>
    </row>
    <row r="43" spans="1:5" x14ac:dyDescent="0.25">
      <c r="A43">
        <v>26</v>
      </c>
      <c r="B43" t="s">
        <v>146</v>
      </c>
      <c r="C43">
        <v>0</v>
      </c>
      <c r="D43">
        <v>0.3</v>
      </c>
      <c r="E43" s="4">
        <v>1</v>
      </c>
    </row>
    <row r="44" spans="1:5" x14ac:dyDescent="0.25">
      <c r="A44">
        <v>27</v>
      </c>
      <c r="B44" t="s">
        <v>147</v>
      </c>
      <c r="C44">
        <v>0</v>
      </c>
      <c r="D44">
        <v>0.3</v>
      </c>
      <c r="E44" s="4">
        <v>1</v>
      </c>
    </row>
    <row r="45" spans="1:5" x14ac:dyDescent="0.25">
      <c r="A45">
        <v>28</v>
      </c>
      <c r="B45" t="s">
        <v>148</v>
      </c>
      <c r="C45">
        <v>0</v>
      </c>
      <c r="D45">
        <v>1.5</v>
      </c>
      <c r="E45" s="4">
        <v>1</v>
      </c>
    </row>
    <row r="46" spans="1:5" x14ac:dyDescent="0.25">
      <c r="A46">
        <v>29</v>
      </c>
      <c r="B46" t="s">
        <v>149</v>
      </c>
      <c r="C46">
        <v>0</v>
      </c>
      <c r="D46">
        <v>0.5</v>
      </c>
      <c r="E46" s="4">
        <v>1</v>
      </c>
    </row>
    <row r="47" spans="1:5" x14ac:dyDescent="0.25">
      <c r="A47">
        <v>30</v>
      </c>
      <c r="B47" t="s">
        <v>150</v>
      </c>
      <c r="C47">
        <v>0</v>
      </c>
      <c r="D47">
        <v>4</v>
      </c>
      <c r="E47" s="4">
        <v>1</v>
      </c>
    </row>
    <row r="48" spans="1:5" x14ac:dyDescent="0.25">
      <c r="A48">
        <v>31</v>
      </c>
      <c r="B48" t="s">
        <v>156</v>
      </c>
      <c r="C48">
        <v>0</v>
      </c>
      <c r="D48">
        <v>1</v>
      </c>
      <c r="E48" s="4">
        <v>1</v>
      </c>
    </row>
    <row r="49" spans="1:5" x14ac:dyDescent="0.25">
      <c r="A49" s="27">
        <v>32</v>
      </c>
      <c r="B49" s="27" t="s">
        <v>163</v>
      </c>
      <c r="C49" s="27">
        <v>0</v>
      </c>
      <c r="D49" s="27">
        <v>8</v>
      </c>
      <c r="E49" s="4">
        <v>1</v>
      </c>
    </row>
    <row r="50" spans="1:5" x14ac:dyDescent="0.25">
      <c r="A50" s="27">
        <v>33</v>
      </c>
      <c r="B50" s="27" t="s">
        <v>158</v>
      </c>
      <c r="C50" s="27">
        <v>0</v>
      </c>
      <c r="D50" s="27">
        <v>1</v>
      </c>
      <c r="E50" s="4">
        <v>1</v>
      </c>
    </row>
    <row r="51" spans="1:5" x14ac:dyDescent="0.25">
      <c r="A51" s="27">
        <v>34</v>
      </c>
      <c r="B51" s="27" t="s">
        <v>159</v>
      </c>
      <c r="C51" s="27">
        <v>0</v>
      </c>
      <c r="D51" s="27">
        <v>0.25</v>
      </c>
      <c r="E51" s="4">
        <v>1</v>
      </c>
    </row>
    <row r="52" spans="1:5" x14ac:dyDescent="0.25">
      <c r="A52" s="27">
        <v>35</v>
      </c>
      <c r="B52" s="27" t="s">
        <v>160</v>
      </c>
      <c r="C52" s="27">
        <v>0</v>
      </c>
      <c r="D52" s="27">
        <v>0.25</v>
      </c>
      <c r="E52" s="4">
        <v>1</v>
      </c>
    </row>
    <row r="53" spans="1:5" x14ac:dyDescent="0.25">
      <c r="A53" s="27">
        <v>36</v>
      </c>
      <c r="B53" s="27" t="s">
        <v>161</v>
      </c>
      <c r="C53" s="27">
        <v>0</v>
      </c>
      <c r="D53" s="27">
        <v>0.25</v>
      </c>
      <c r="E53" s="4">
        <v>1</v>
      </c>
    </row>
    <row r="54" spans="1:5" x14ac:dyDescent="0.25">
      <c r="A54" s="27">
        <v>37</v>
      </c>
      <c r="B54" s="27" t="s">
        <v>162</v>
      </c>
      <c r="C54" s="27">
        <v>0</v>
      </c>
      <c r="D54" s="27">
        <v>1</v>
      </c>
      <c r="E54" s="4">
        <v>1</v>
      </c>
    </row>
    <row r="55" spans="1:5" x14ac:dyDescent="0.25">
      <c r="A55" s="27">
        <v>38</v>
      </c>
      <c r="B55" s="27" t="s">
        <v>167</v>
      </c>
      <c r="C55" s="27">
        <v>0</v>
      </c>
      <c r="D55" s="27">
        <v>0.25</v>
      </c>
      <c r="E55" s="4">
        <v>1</v>
      </c>
    </row>
    <row r="56" spans="1:5" x14ac:dyDescent="0.25">
      <c r="A56" s="27">
        <v>39</v>
      </c>
      <c r="B56" s="27" t="s">
        <v>168</v>
      </c>
      <c r="C56" s="27">
        <v>0</v>
      </c>
      <c r="D56" s="27">
        <v>0</v>
      </c>
      <c r="E56" s="4">
        <v>0</v>
      </c>
    </row>
    <row r="57" spans="1:5" x14ac:dyDescent="0.25">
      <c r="A57" s="27">
        <v>40</v>
      </c>
      <c r="B57" s="27" t="s">
        <v>169</v>
      </c>
      <c r="C57" s="27">
        <v>0</v>
      </c>
      <c r="D57" s="27">
        <v>0</v>
      </c>
      <c r="E57" s="4">
        <v>0</v>
      </c>
    </row>
    <row r="58" spans="1:5" x14ac:dyDescent="0.25">
      <c r="A58" s="27">
        <v>41</v>
      </c>
      <c r="B58" s="27" t="s">
        <v>170</v>
      </c>
      <c r="C58" s="27">
        <v>0</v>
      </c>
      <c r="D58" s="27">
        <v>0</v>
      </c>
      <c r="E58" s="4">
        <v>0</v>
      </c>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J12" sqref="J12:L16"/>
    </sheetView>
  </sheetViews>
  <sheetFormatPr defaultRowHeight="15" x14ac:dyDescent="0.25"/>
  <cols>
    <col min="2" max="2" width="36.5703125" customWidth="1"/>
  </cols>
  <sheetData>
    <row r="1" spans="1:5" x14ac:dyDescent="0.25">
      <c r="A1" s="1" t="s">
        <v>22</v>
      </c>
      <c r="B1" s="1" t="s">
        <v>23</v>
      </c>
      <c r="C1" s="1" t="s">
        <v>2</v>
      </c>
      <c r="D1" s="1" t="s">
        <v>3</v>
      </c>
      <c r="E1" s="1" t="s">
        <v>20</v>
      </c>
    </row>
    <row r="2" spans="1:5" x14ac:dyDescent="0.25">
      <c r="A2">
        <v>1</v>
      </c>
      <c r="B2" t="s">
        <v>81</v>
      </c>
      <c r="C2">
        <v>0</v>
      </c>
      <c r="D2">
        <v>0.25</v>
      </c>
      <c r="E2" s="4">
        <v>0.9</v>
      </c>
    </row>
    <row r="3" spans="1:5" x14ac:dyDescent="0.25">
      <c r="A3">
        <v>2</v>
      </c>
      <c r="B3" t="s">
        <v>80</v>
      </c>
      <c r="C3">
        <v>0</v>
      </c>
      <c r="D3">
        <v>0.25</v>
      </c>
      <c r="E3" s="4">
        <v>0.9</v>
      </c>
    </row>
    <row r="4" spans="1:5" x14ac:dyDescent="0.25">
      <c r="A4">
        <v>3</v>
      </c>
      <c r="B4" t="s">
        <v>151</v>
      </c>
      <c r="C4">
        <v>0</v>
      </c>
      <c r="D4">
        <v>4</v>
      </c>
      <c r="E4" s="4">
        <v>0</v>
      </c>
    </row>
    <row r="5" spans="1:5" x14ac:dyDescent="0.25">
      <c r="A5">
        <v>4</v>
      </c>
      <c r="B5" t="s">
        <v>164</v>
      </c>
      <c r="C5">
        <v>0</v>
      </c>
      <c r="D5">
        <v>1</v>
      </c>
      <c r="E5" s="4">
        <v>1</v>
      </c>
    </row>
    <row r="6" spans="1:5" x14ac:dyDescent="0.25">
      <c r="A6">
        <v>5</v>
      </c>
      <c r="B6" t="s">
        <v>165</v>
      </c>
      <c r="C6">
        <v>0</v>
      </c>
      <c r="D6">
        <v>4</v>
      </c>
      <c r="E6" s="4">
        <v>0.8</v>
      </c>
    </row>
    <row r="7" spans="1:5" x14ac:dyDescent="0.25">
      <c r="A7">
        <v>6</v>
      </c>
      <c r="B7" t="s">
        <v>166</v>
      </c>
      <c r="C7">
        <v>0</v>
      </c>
      <c r="D7">
        <v>2.5</v>
      </c>
      <c r="E7" s="4">
        <v>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6" sqref="E6"/>
    </sheetView>
  </sheetViews>
  <sheetFormatPr defaultRowHeight="15" x14ac:dyDescent="0.25"/>
  <cols>
    <col min="2" max="2" width="51.7109375" customWidth="1"/>
  </cols>
  <sheetData>
    <row r="1" spans="1:5" x14ac:dyDescent="0.25">
      <c r="A1" s="1" t="s">
        <v>22</v>
      </c>
      <c r="B1" s="1" t="s">
        <v>23</v>
      </c>
      <c r="C1" s="1" t="s">
        <v>2</v>
      </c>
      <c r="D1" s="1" t="s">
        <v>3</v>
      </c>
      <c r="E1" s="1" t="s">
        <v>20</v>
      </c>
    </row>
    <row r="2" spans="1:5" x14ac:dyDescent="0.25">
      <c r="A2">
        <v>1</v>
      </c>
      <c r="B2" t="s">
        <v>81</v>
      </c>
      <c r="C2">
        <v>0</v>
      </c>
      <c r="D2">
        <v>0.25</v>
      </c>
      <c r="E2" s="4">
        <v>0.9</v>
      </c>
    </row>
    <row r="3" spans="1:5" x14ac:dyDescent="0.25">
      <c r="A3">
        <v>2</v>
      </c>
      <c r="B3" t="s">
        <v>80</v>
      </c>
      <c r="C3">
        <v>0</v>
      </c>
      <c r="D3">
        <v>0.25</v>
      </c>
      <c r="E3" s="4">
        <v>0.9</v>
      </c>
    </row>
    <row r="4" spans="1:5" x14ac:dyDescent="0.25">
      <c r="A4">
        <v>3</v>
      </c>
      <c r="B4" t="s">
        <v>151</v>
      </c>
      <c r="C4">
        <v>0</v>
      </c>
      <c r="D4">
        <v>7</v>
      </c>
      <c r="E4" s="4">
        <v>0.9</v>
      </c>
    </row>
    <row r="5" spans="1:5" x14ac:dyDescent="0.25">
      <c r="A5">
        <v>4</v>
      </c>
      <c r="B5" t="s">
        <v>152</v>
      </c>
      <c r="C5">
        <v>0</v>
      </c>
      <c r="D5">
        <v>17</v>
      </c>
      <c r="E5" s="4">
        <v>0.9</v>
      </c>
    </row>
    <row r="6" spans="1:5" x14ac:dyDescent="0.25">
      <c r="A6">
        <v>5</v>
      </c>
      <c r="B6" t="s">
        <v>153</v>
      </c>
      <c r="C6">
        <v>0</v>
      </c>
      <c r="D6">
        <v>3</v>
      </c>
      <c r="E6" s="4">
        <v>1</v>
      </c>
    </row>
    <row r="7" spans="1:5" x14ac:dyDescent="0.25">
      <c r="A7">
        <v>6</v>
      </c>
      <c r="B7" t="s">
        <v>154</v>
      </c>
      <c r="C7">
        <v>0</v>
      </c>
      <c r="D7">
        <v>4</v>
      </c>
      <c r="E7" s="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1" sqref="E11"/>
    </sheetView>
  </sheetViews>
  <sheetFormatPr defaultRowHeight="15" x14ac:dyDescent="0.25"/>
  <cols>
    <col min="2" max="2" width="63.5703125" customWidth="1"/>
  </cols>
  <sheetData>
    <row r="1" spans="1:5" x14ac:dyDescent="0.25">
      <c r="A1" s="1" t="s">
        <v>22</v>
      </c>
      <c r="B1" s="1" t="s">
        <v>23</v>
      </c>
      <c r="C1" s="1" t="s">
        <v>2</v>
      </c>
      <c r="D1" s="1" t="s">
        <v>3</v>
      </c>
      <c r="E1" s="1" t="s">
        <v>20</v>
      </c>
    </row>
    <row r="2" spans="1:5" x14ac:dyDescent="0.25">
      <c r="A2">
        <v>1</v>
      </c>
      <c r="B2" t="s">
        <v>63</v>
      </c>
      <c r="C2">
        <v>0</v>
      </c>
      <c r="D2">
        <v>0.5</v>
      </c>
      <c r="E2" s="4">
        <v>0.9</v>
      </c>
    </row>
    <row r="3" spans="1:5" x14ac:dyDescent="0.25">
      <c r="A3">
        <v>2</v>
      </c>
      <c r="B3" t="s">
        <v>64</v>
      </c>
      <c r="C3">
        <v>0</v>
      </c>
      <c r="D3">
        <v>0.5</v>
      </c>
      <c r="E3" s="4">
        <v>0.9</v>
      </c>
    </row>
    <row r="4" spans="1:5" x14ac:dyDescent="0.25">
      <c r="A4">
        <v>3</v>
      </c>
      <c r="B4" t="s">
        <v>65</v>
      </c>
      <c r="C4">
        <v>0</v>
      </c>
      <c r="D4">
        <v>0.5</v>
      </c>
      <c r="E4" s="4">
        <v>0.5</v>
      </c>
    </row>
    <row r="5" spans="1:5" x14ac:dyDescent="0.25">
      <c r="A5">
        <v>4</v>
      </c>
      <c r="B5" t="s">
        <v>66</v>
      </c>
      <c r="C5">
        <v>0</v>
      </c>
      <c r="D5">
        <v>0.25</v>
      </c>
      <c r="E5" s="4">
        <v>0.5</v>
      </c>
    </row>
    <row r="6" spans="1:5" x14ac:dyDescent="0.25">
      <c r="A6">
        <v>5</v>
      </c>
      <c r="B6" t="s">
        <v>67</v>
      </c>
      <c r="C6">
        <v>0</v>
      </c>
      <c r="D6">
        <v>0.25</v>
      </c>
      <c r="E6" s="4">
        <v>0.5</v>
      </c>
    </row>
    <row r="7" spans="1:5" x14ac:dyDescent="0.25">
      <c r="A7">
        <v>6</v>
      </c>
      <c r="B7" t="s">
        <v>68</v>
      </c>
      <c r="C7">
        <v>0</v>
      </c>
      <c r="D7">
        <v>0.25</v>
      </c>
      <c r="E7" s="4">
        <v>0.5</v>
      </c>
    </row>
    <row r="8" spans="1:5" x14ac:dyDescent="0.25">
      <c r="A8">
        <v>7</v>
      </c>
      <c r="B8" t="s">
        <v>70</v>
      </c>
      <c r="C8">
        <v>0</v>
      </c>
      <c r="D8">
        <v>1.5</v>
      </c>
      <c r="E8" s="4">
        <v>1</v>
      </c>
    </row>
    <row r="9" spans="1:5" x14ac:dyDescent="0.25">
      <c r="A9">
        <v>8</v>
      </c>
      <c r="B9" t="s">
        <v>51</v>
      </c>
      <c r="C9">
        <v>0</v>
      </c>
      <c r="D9">
        <v>0.25</v>
      </c>
      <c r="E9" s="4">
        <v>1</v>
      </c>
    </row>
    <row r="10" spans="1:5" x14ac:dyDescent="0.25">
      <c r="A10">
        <v>9</v>
      </c>
      <c r="B10" t="s">
        <v>155</v>
      </c>
      <c r="C10">
        <v>0</v>
      </c>
      <c r="D10">
        <v>0</v>
      </c>
      <c r="E10"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Sumary</vt:lpstr>
      <vt:lpstr>Task List</vt:lpstr>
      <vt:lpstr>Sub Task-Shipping</vt:lpstr>
      <vt:lpstr>Sub Task TeleSales</vt:lpstr>
      <vt:lpstr>Sub Implementation Integration</vt:lpstr>
      <vt:lpstr>Agile</vt:lpstr>
      <vt:lpstr>Sub Task-Queries</vt:lpstr>
      <vt:lpstr>Sub Task-SMS</vt:lpstr>
      <vt:lpstr>Sub Task-Subsciption</vt:lpstr>
      <vt:lpstr>Sub Task-Admin</vt:lpstr>
      <vt:lpstr>Sub Task-Main Project Design</vt:lpstr>
      <vt:lpstr>Sub Task-Main Database</vt:lpstr>
      <vt:lpstr>Sub Task-Template</vt:lpstr>
      <vt:lpstr>Sub Task-Debit Order</vt:lpstr>
      <vt:lpstr>Sub Task-Financials</vt:lpstr>
      <vt:lpstr>Sub Task-Products</vt:lpstr>
      <vt:lpstr>Sub Task-Client</vt:lpstr>
      <vt:lpstr>Sub Task-Client Type</vt:lpstr>
      <vt:lpstr>Sub Task-Security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2015-11-20T09:41:00Z</dcterms:modified>
</cp:coreProperties>
</file>