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1"/>
  </bookViews>
  <sheets>
    <sheet name="Part 2" sheetId="1" r:id="rId1"/>
    <sheet name="Part 3" sheetId="2" r:id="rId2"/>
  </sheets>
  <calcPr calcId="145621"/>
</workbook>
</file>

<file path=xl/calcChain.xml><?xml version="1.0" encoding="utf-8"?>
<calcChain xmlns="http://schemas.openxmlformats.org/spreadsheetml/2006/main">
  <c r="C10" i="2" l="1"/>
  <c r="C9" i="2"/>
  <c r="C8" i="2"/>
  <c r="C7" i="2"/>
  <c r="H27" i="1"/>
  <c r="H26" i="1"/>
  <c r="F16" i="2"/>
  <c r="F15" i="2"/>
  <c r="F14" i="2"/>
  <c r="F13" i="2"/>
  <c r="E16" i="2"/>
  <c r="G22" i="1"/>
  <c r="G24" i="1"/>
  <c r="G23" i="1"/>
  <c r="G21" i="1"/>
  <c r="E15" i="2"/>
  <c r="E14" i="2"/>
  <c r="E13" i="2"/>
  <c r="G3" i="1"/>
  <c r="G5" i="1"/>
  <c r="G4" i="1"/>
  <c r="G7" i="1"/>
  <c r="G6" i="1"/>
  <c r="G9" i="1"/>
  <c r="G8" i="1"/>
  <c r="G11" i="1"/>
  <c r="G10" i="1"/>
  <c r="G13" i="1"/>
  <c r="G15" i="1"/>
  <c r="G14" i="1"/>
  <c r="G17" i="1"/>
  <c r="G16" i="1"/>
  <c r="G12" i="1"/>
  <c r="G2" i="1"/>
</calcChain>
</file>

<file path=xl/sharedStrings.xml><?xml version="1.0" encoding="utf-8"?>
<sst xmlns="http://schemas.openxmlformats.org/spreadsheetml/2006/main" count="96" uniqueCount="46">
  <si>
    <t>filename</t>
  </si>
  <si>
    <t>Load Current</t>
  </si>
  <si>
    <t>Vin</t>
  </si>
  <si>
    <t>Vout</t>
  </si>
  <si>
    <t>Ch1</t>
  </si>
  <si>
    <t>Ch2</t>
  </si>
  <si>
    <t>Rload</t>
  </si>
  <si>
    <t>Vdrain</t>
  </si>
  <si>
    <t>Idiode</t>
  </si>
  <si>
    <t>IL</t>
  </si>
  <si>
    <t>DC</t>
  </si>
  <si>
    <t>Load</t>
  </si>
  <si>
    <t>Eff</t>
  </si>
  <si>
    <t>I in</t>
  </si>
  <si>
    <t>LineReg (small load)</t>
  </si>
  <si>
    <t>LineReg (large load)</t>
  </si>
  <si>
    <t>LoadReg (16v)</t>
  </si>
  <si>
    <t>LoadReg (24v)</t>
  </si>
  <si>
    <t>Fast Recovery Diode</t>
  </si>
  <si>
    <t>Standard Recovery Diode</t>
  </si>
  <si>
    <t>Standard Recover Diode</t>
  </si>
  <si>
    <t>scope14</t>
  </si>
  <si>
    <t>scope15</t>
  </si>
  <si>
    <t>scope16</t>
  </si>
  <si>
    <t>scope17</t>
  </si>
  <si>
    <t>472 ohm gate</t>
  </si>
  <si>
    <t>2672 ohm gate</t>
  </si>
  <si>
    <t>Switcher Eff</t>
  </si>
  <si>
    <t>scope18</t>
  </si>
  <si>
    <t>scope19</t>
  </si>
  <si>
    <t>scope20</t>
  </si>
  <si>
    <t>scope21</t>
  </si>
  <si>
    <t>scope22</t>
  </si>
  <si>
    <t>scope24</t>
  </si>
  <si>
    <t>scope25</t>
  </si>
  <si>
    <t>scope23</t>
  </si>
  <si>
    <t>scope26</t>
  </si>
  <si>
    <t>scope27</t>
  </si>
  <si>
    <t>scope28</t>
  </si>
  <si>
    <t>scope29</t>
  </si>
  <si>
    <t>scope30</t>
  </si>
  <si>
    <t>scope31</t>
  </si>
  <si>
    <t>scope32</t>
  </si>
  <si>
    <t>scope33</t>
  </si>
  <si>
    <t>Dcmin</t>
  </si>
  <si>
    <t>Dcmax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</si>
</sst>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Fill="1" applyBorder="1"/>
    <xf numFmtId="9" fontId="0" fillId="0" borderId="0" xfId="1" applyFont="1"/>
    <xf numFmtId="10" fontId="0" fillId="0" borderId="0" xfId="1" applyNumberFormat="1" applyFont="1"/>
    <xf numFmtId="9" fontId="0" fillId="0" borderId="0" xfId="1" applyFont="1" applyAlignment="1">
      <alignment horizontal="center"/>
    </xf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B1" workbookViewId="0">
      <selection activeCell="I26" sqref="I26"/>
    </sheetView>
  </sheetViews>
  <sheetFormatPr defaultRowHeight="15" x14ac:dyDescent="0.25"/>
  <cols>
    <col min="1" max="1" width="26.140625" customWidth="1"/>
    <col min="2" max="2" width="18.7109375" customWidth="1"/>
    <col min="3" max="3" width="23" customWidth="1"/>
    <col min="6" max="6" width="12.28515625" bestFit="1" customWidth="1"/>
  </cols>
  <sheetData>
    <row r="1" spans="1:8" x14ac:dyDescent="0.25">
      <c r="A1" t="s">
        <v>0</v>
      </c>
      <c r="B1" t="s">
        <v>4</v>
      </c>
      <c r="C1" t="s">
        <v>5</v>
      </c>
      <c r="D1" t="s">
        <v>2</v>
      </c>
      <c r="E1" t="s">
        <v>3</v>
      </c>
      <c r="F1" t="s">
        <v>1</v>
      </c>
      <c r="G1" t="s">
        <v>6</v>
      </c>
      <c r="H1" s="3" t="s">
        <v>10</v>
      </c>
    </row>
    <row r="2" spans="1:8" x14ac:dyDescent="0.25">
      <c r="A2" t="s">
        <v>28</v>
      </c>
      <c r="B2" t="s">
        <v>7</v>
      </c>
      <c r="C2" t="s">
        <v>8</v>
      </c>
      <c r="D2">
        <v>24</v>
      </c>
      <c r="E2">
        <v>4.88</v>
      </c>
      <c r="F2">
        <v>4.7E-2</v>
      </c>
      <c r="G2">
        <f>E2/F2</f>
        <v>103.82978723404256</v>
      </c>
      <c r="H2" s="5">
        <v>8.7999999999999995E-2</v>
      </c>
    </row>
    <row r="3" spans="1:8" x14ac:dyDescent="0.25">
      <c r="A3" t="s">
        <v>29</v>
      </c>
      <c r="B3" t="s">
        <v>7</v>
      </c>
      <c r="C3" t="s">
        <v>9</v>
      </c>
      <c r="D3">
        <v>24</v>
      </c>
      <c r="E3">
        <v>4.88</v>
      </c>
      <c r="F3">
        <v>4.7E-2</v>
      </c>
      <c r="G3">
        <f>E3/F3</f>
        <v>103.82978723404256</v>
      </c>
      <c r="H3" s="5"/>
    </row>
    <row r="4" spans="1:8" x14ac:dyDescent="0.25">
      <c r="A4" t="s">
        <v>31</v>
      </c>
      <c r="B4" t="s">
        <v>7</v>
      </c>
      <c r="C4" t="s">
        <v>8</v>
      </c>
      <c r="D4">
        <v>24</v>
      </c>
      <c r="E4">
        <v>5</v>
      </c>
      <c r="F4">
        <v>0.4</v>
      </c>
      <c r="G4">
        <f t="shared" ref="G4:G5" si="0">E4/F4</f>
        <v>12.5</v>
      </c>
      <c r="H4" s="5">
        <v>0.16800000000000001</v>
      </c>
    </row>
    <row r="5" spans="1:8" x14ac:dyDescent="0.25">
      <c r="A5" t="s">
        <v>30</v>
      </c>
      <c r="B5" t="s">
        <v>7</v>
      </c>
      <c r="C5" t="s">
        <v>9</v>
      </c>
      <c r="D5">
        <v>24</v>
      </c>
      <c r="E5">
        <v>5.01</v>
      </c>
      <c r="F5">
        <v>0.40699999999999997</v>
      </c>
      <c r="G5">
        <f t="shared" si="0"/>
        <v>12.309582309582311</v>
      </c>
      <c r="H5" s="5"/>
    </row>
    <row r="6" spans="1:8" x14ac:dyDescent="0.25">
      <c r="A6" t="s">
        <v>32</v>
      </c>
      <c r="B6" t="s">
        <v>7</v>
      </c>
      <c r="C6" t="s">
        <v>8</v>
      </c>
      <c r="D6">
        <v>24</v>
      </c>
      <c r="E6">
        <v>11.52</v>
      </c>
      <c r="F6">
        <v>4.8000000000000001E-2</v>
      </c>
      <c r="G6">
        <f t="shared" ref="G6:G7" si="1">E6/F6</f>
        <v>240</v>
      </c>
      <c r="H6" s="5">
        <v>0.26300000000000001</v>
      </c>
    </row>
    <row r="7" spans="1:8" x14ac:dyDescent="0.25">
      <c r="A7" t="s">
        <v>35</v>
      </c>
      <c r="B7" t="s">
        <v>7</v>
      </c>
      <c r="C7" t="s">
        <v>9</v>
      </c>
      <c r="D7">
        <v>24</v>
      </c>
      <c r="E7">
        <v>11.52</v>
      </c>
      <c r="F7">
        <v>0.05</v>
      </c>
      <c r="G7">
        <f t="shared" si="1"/>
        <v>230.39999999999998</v>
      </c>
      <c r="H7" s="5"/>
    </row>
    <row r="8" spans="1:8" x14ac:dyDescent="0.25">
      <c r="A8" t="s">
        <v>34</v>
      </c>
      <c r="B8" t="s">
        <v>7</v>
      </c>
      <c r="C8" t="s">
        <v>8</v>
      </c>
      <c r="D8">
        <v>24</v>
      </c>
      <c r="E8">
        <v>11.52</v>
      </c>
      <c r="F8">
        <v>0.4</v>
      </c>
      <c r="G8">
        <f t="shared" ref="G8:G9" si="2">E8/F8</f>
        <v>28.799999999999997</v>
      </c>
      <c r="H8" s="5">
        <v>0.46400000000000002</v>
      </c>
    </row>
    <row r="9" spans="1:8" x14ac:dyDescent="0.25">
      <c r="A9" t="s">
        <v>33</v>
      </c>
      <c r="B9" t="s">
        <v>7</v>
      </c>
      <c r="C9" t="s">
        <v>9</v>
      </c>
      <c r="D9">
        <v>24</v>
      </c>
      <c r="E9">
        <v>11.52</v>
      </c>
      <c r="F9">
        <v>0.4</v>
      </c>
      <c r="G9">
        <f t="shared" si="2"/>
        <v>28.799999999999997</v>
      </c>
      <c r="H9" s="5"/>
    </row>
    <row r="10" spans="1:8" x14ac:dyDescent="0.25">
      <c r="A10" t="s">
        <v>40</v>
      </c>
      <c r="B10" t="s">
        <v>7</v>
      </c>
      <c r="C10" t="s">
        <v>8</v>
      </c>
      <c r="D10">
        <v>16</v>
      </c>
      <c r="E10">
        <v>5</v>
      </c>
      <c r="F10">
        <v>5.0599999999999999E-2</v>
      </c>
      <c r="G10">
        <f t="shared" ref="G10:G11" si="3">E10/F10</f>
        <v>98.814229249011859</v>
      </c>
      <c r="H10" s="5">
        <v>0.17799999999999999</v>
      </c>
    </row>
    <row r="11" spans="1:8" x14ac:dyDescent="0.25">
      <c r="A11" t="s">
        <v>41</v>
      </c>
      <c r="B11" t="s">
        <v>7</v>
      </c>
      <c r="C11" t="s">
        <v>9</v>
      </c>
      <c r="D11">
        <v>16</v>
      </c>
      <c r="E11">
        <v>5</v>
      </c>
      <c r="F11">
        <v>0.05</v>
      </c>
      <c r="G11">
        <f t="shared" si="3"/>
        <v>100</v>
      </c>
      <c r="H11" s="5"/>
    </row>
    <row r="12" spans="1:8" x14ac:dyDescent="0.25">
      <c r="A12" t="s">
        <v>43</v>
      </c>
      <c r="B12" t="s">
        <v>7</v>
      </c>
      <c r="C12" t="s">
        <v>8</v>
      </c>
      <c r="D12">
        <v>16</v>
      </c>
      <c r="E12">
        <v>5.14</v>
      </c>
      <c r="F12">
        <v>0.42099999999999999</v>
      </c>
      <c r="G12">
        <f>E12/F12</f>
        <v>12.209026128266032</v>
      </c>
      <c r="H12" s="5">
        <v>0.29499999999999998</v>
      </c>
    </row>
    <row r="13" spans="1:8" x14ac:dyDescent="0.25">
      <c r="A13" t="s">
        <v>42</v>
      </c>
      <c r="B13" t="s">
        <v>7</v>
      </c>
      <c r="C13" t="s">
        <v>9</v>
      </c>
      <c r="D13">
        <v>16</v>
      </c>
      <c r="E13">
        <v>5.14</v>
      </c>
      <c r="F13">
        <v>0.4</v>
      </c>
      <c r="G13">
        <f>E13/F13</f>
        <v>12.849999999999998</v>
      </c>
      <c r="H13" s="5"/>
    </row>
    <row r="14" spans="1:8" x14ac:dyDescent="0.25">
      <c r="A14" t="s">
        <v>39</v>
      </c>
      <c r="B14" t="s">
        <v>7</v>
      </c>
      <c r="C14" t="s">
        <v>8</v>
      </c>
      <c r="D14">
        <v>16</v>
      </c>
      <c r="E14">
        <v>11.09</v>
      </c>
      <c r="F14">
        <v>0.05</v>
      </c>
      <c r="G14">
        <f t="shared" ref="G14:G15" si="4">E14/F14</f>
        <v>221.79999999999998</v>
      </c>
      <c r="H14" s="5">
        <v>0.63400000000000001</v>
      </c>
    </row>
    <row r="15" spans="1:8" x14ac:dyDescent="0.25">
      <c r="A15" t="s">
        <v>38</v>
      </c>
      <c r="B15" t="s">
        <v>7</v>
      </c>
      <c r="C15" t="s">
        <v>9</v>
      </c>
      <c r="D15">
        <v>16</v>
      </c>
      <c r="E15">
        <v>11.09</v>
      </c>
      <c r="F15">
        <v>0.05</v>
      </c>
      <c r="G15">
        <f t="shared" si="4"/>
        <v>221.79999999999998</v>
      </c>
      <c r="H15" s="5"/>
    </row>
    <row r="16" spans="1:8" x14ac:dyDescent="0.25">
      <c r="A16" t="s">
        <v>36</v>
      </c>
      <c r="B16" t="s">
        <v>7</v>
      </c>
      <c r="C16" t="s">
        <v>8</v>
      </c>
      <c r="D16">
        <v>16</v>
      </c>
      <c r="E16">
        <v>11.37</v>
      </c>
      <c r="F16">
        <v>0.4</v>
      </c>
      <c r="G16">
        <f>E16/F16</f>
        <v>28.424999999999997</v>
      </c>
      <c r="H16" s="5">
        <v>0.72299999999999998</v>
      </c>
    </row>
    <row r="17" spans="1:8" x14ac:dyDescent="0.25">
      <c r="A17" t="s">
        <v>37</v>
      </c>
      <c r="B17" t="s">
        <v>7</v>
      </c>
      <c r="C17" t="s">
        <v>9</v>
      </c>
      <c r="D17">
        <v>16</v>
      </c>
      <c r="E17">
        <v>11.37</v>
      </c>
      <c r="F17">
        <v>0.4</v>
      </c>
      <c r="G17">
        <f t="shared" ref="G17" si="5">E17/F17</f>
        <v>28.424999999999997</v>
      </c>
      <c r="H17" s="5"/>
    </row>
    <row r="18" spans="1:8" x14ac:dyDescent="0.25">
      <c r="H18" s="3"/>
    </row>
    <row r="19" spans="1:8" x14ac:dyDescent="0.25">
      <c r="A19" t="s">
        <v>20</v>
      </c>
      <c r="H19" s="3"/>
    </row>
    <row r="20" spans="1:8" x14ac:dyDescent="0.25">
      <c r="A20" t="s">
        <v>0</v>
      </c>
      <c r="B20" t="s">
        <v>4</v>
      </c>
      <c r="C20" t="s">
        <v>5</v>
      </c>
      <c r="D20" t="s">
        <v>2</v>
      </c>
      <c r="E20" t="s">
        <v>3</v>
      </c>
      <c r="F20" t="s">
        <v>1</v>
      </c>
      <c r="G20" t="s">
        <v>6</v>
      </c>
      <c r="H20" s="3" t="s">
        <v>10</v>
      </c>
    </row>
    <row r="21" spans="1:8" x14ac:dyDescent="0.25">
      <c r="A21" t="s">
        <v>22</v>
      </c>
      <c r="B21" t="s">
        <v>7</v>
      </c>
      <c r="C21" t="s">
        <v>8</v>
      </c>
      <c r="D21">
        <v>24</v>
      </c>
      <c r="E21">
        <v>4.92</v>
      </c>
      <c r="F21">
        <v>4.5999999999999999E-2</v>
      </c>
      <c r="G21">
        <f>E21/F21</f>
        <v>106.95652173913044</v>
      </c>
      <c r="H21" s="5">
        <v>9.1999999999999998E-2</v>
      </c>
    </row>
    <row r="22" spans="1:8" x14ac:dyDescent="0.25">
      <c r="A22" t="s">
        <v>21</v>
      </c>
      <c r="B22" t="s">
        <v>7</v>
      </c>
      <c r="C22" t="s">
        <v>9</v>
      </c>
      <c r="D22">
        <v>24</v>
      </c>
      <c r="E22">
        <v>4.92</v>
      </c>
      <c r="F22">
        <v>4.5999999999999999E-2</v>
      </c>
      <c r="G22">
        <f>E22/F22</f>
        <v>106.95652173913044</v>
      </c>
      <c r="H22" s="5"/>
    </row>
    <row r="23" spans="1:8" x14ac:dyDescent="0.25">
      <c r="A23" t="s">
        <v>23</v>
      </c>
      <c r="B23" t="s">
        <v>7</v>
      </c>
      <c r="C23" t="s">
        <v>8</v>
      </c>
      <c r="D23">
        <v>24</v>
      </c>
      <c r="E23">
        <v>5</v>
      </c>
      <c r="F23">
        <v>0.373</v>
      </c>
      <c r="G23">
        <f t="shared" ref="G23:G24" si="6">E23/F23</f>
        <v>13.404825737265416</v>
      </c>
      <c r="H23" s="5">
        <v>0.24</v>
      </c>
    </row>
    <row r="24" spans="1:8" x14ac:dyDescent="0.25">
      <c r="A24" t="s">
        <v>24</v>
      </c>
      <c r="B24" t="s">
        <v>7</v>
      </c>
      <c r="C24" t="s">
        <v>9</v>
      </c>
      <c r="D24">
        <v>24</v>
      </c>
      <c r="E24">
        <v>5</v>
      </c>
      <c r="F24">
        <v>0.373</v>
      </c>
      <c r="G24">
        <f t="shared" si="6"/>
        <v>13.404825737265416</v>
      </c>
      <c r="H24" s="5"/>
    </row>
    <row r="26" spans="1:8" x14ac:dyDescent="0.25">
      <c r="A26" t="s">
        <v>44</v>
      </c>
      <c r="H26" s="6">
        <f>MIN(H21:H24,H2:H17)</f>
        <v>8.7999999999999995E-2</v>
      </c>
    </row>
    <row r="27" spans="1:8" x14ac:dyDescent="0.25">
      <c r="A27" t="s">
        <v>45</v>
      </c>
      <c r="H27" s="6">
        <f>MAX(H21:H24,H2:H17)</f>
        <v>0.72299999999999998</v>
      </c>
    </row>
  </sheetData>
  <mergeCells count="10">
    <mergeCell ref="H14:H15"/>
    <mergeCell ref="H16:H17"/>
    <mergeCell ref="H21:H22"/>
    <mergeCell ref="H23:H24"/>
    <mergeCell ref="H2:H3"/>
    <mergeCell ref="H4:H5"/>
    <mergeCell ref="H6:H7"/>
    <mergeCell ref="H8:H9"/>
    <mergeCell ref="H10:H11"/>
    <mergeCell ref="H12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14" sqref="E14:F14"/>
    </sheetView>
  </sheetViews>
  <sheetFormatPr defaultRowHeight="15" x14ac:dyDescent="0.25"/>
  <cols>
    <col min="6" max="6" width="23.5703125" bestFit="1" customWidth="1"/>
  </cols>
  <sheetData>
    <row r="1" spans="1:7" x14ac:dyDescent="0.25">
      <c r="A1" t="s">
        <v>2</v>
      </c>
      <c r="B1" t="s">
        <v>3</v>
      </c>
      <c r="C1" t="s">
        <v>11</v>
      </c>
    </row>
    <row r="2" spans="1:7" x14ac:dyDescent="0.25">
      <c r="A2">
        <v>16</v>
      </c>
      <c r="B2">
        <v>4.97</v>
      </c>
      <c r="C2">
        <v>4.9599999999999998E-2</v>
      </c>
    </row>
    <row r="3" spans="1:7" x14ac:dyDescent="0.25">
      <c r="A3">
        <v>16</v>
      </c>
      <c r="B3">
        <v>4.97</v>
      </c>
      <c r="C3">
        <v>0.40400000000000003</v>
      </c>
    </row>
    <row r="4" spans="1:7" x14ac:dyDescent="0.25">
      <c r="A4">
        <v>24</v>
      </c>
      <c r="B4">
        <v>4.91</v>
      </c>
      <c r="C4">
        <v>0.05</v>
      </c>
    </row>
    <row r="5" spans="1:7" x14ac:dyDescent="0.25">
      <c r="A5">
        <v>24</v>
      </c>
      <c r="B5">
        <v>4.92</v>
      </c>
      <c r="C5">
        <v>0.4</v>
      </c>
    </row>
    <row r="7" spans="1:7" x14ac:dyDescent="0.25">
      <c r="A7" s="1" t="s">
        <v>14</v>
      </c>
      <c r="B7" s="1"/>
      <c r="C7" s="4">
        <f>ABS((B4-B2)/(A4-A2))</f>
        <v>7.4999999999999512E-3</v>
      </c>
    </row>
    <row r="8" spans="1:7" x14ac:dyDescent="0.25">
      <c r="A8" s="1" t="s">
        <v>15</v>
      </c>
      <c r="B8" s="1"/>
      <c r="C8" s="4">
        <f>ABS((B5-B3)/(A5-A3))</f>
        <v>6.2499999999999778E-3</v>
      </c>
    </row>
    <row r="9" spans="1:7" x14ac:dyDescent="0.25">
      <c r="A9" s="1" t="s">
        <v>16</v>
      </c>
      <c r="B9" s="1"/>
      <c r="C9" s="4">
        <f>ABS((B3-B2)/AVERAGE(B2,B3))</f>
        <v>0</v>
      </c>
    </row>
    <row r="10" spans="1:7" x14ac:dyDescent="0.25">
      <c r="A10" s="2" t="s">
        <v>17</v>
      </c>
      <c r="B10" s="2"/>
      <c r="C10" s="4">
        <f>ABS((B4-B5)/AVERAGE(B4,B5))</f>
        <v>2.0345879959307806E-3</v>
      </c>
    </row>
    <row r="12" spans="1:7" x14ac:dyDescent="0.25">
      <c r="A12" t="s">
        <v>2</v>
      </c>
      <c r="B12" t="s">
        <v>3</v>
      </c>
      <c r="C12" t="s">
        <v>11</v>
      </c>
      <c r="D12" t="s">
        <v>13</v>
      </c>
      <c r="E12" t="s">
        <v>12</v>
      </c>
      <c r="F12" t="s">
        <v>27</v>
      </c>
    </row>
    <row r="13" spans="1:7" x14ac:dyDescent="0.25">
      <c r="A13">
        <v>23.9</v>
      </c>
      <c r="B13">
        <v>4.87</v>
      </c>
      <c r="C13">
        <v>0.30299999999999999</v>
      </c>
      <c r="D13">
        <v>0.23</v>
      </c>
      <c r="E13" s="4">
        <f t="shared" ref="E13" si="0">(C13*B13)/(D13*A13)</f>
        <v>0.26843914862652357</v>
      </c>
      <c r="F13" s="4">
        <f>(C13*B13)/((D13-0.15)*A13)</f>
        <v>0.77176255230125512</v>
      </c>
      <c r="G13" t="s">
        <v>18</v>
      </c>
    </row>
    <row r="14" spans="1:7" x14ac:dyDescent="0.25">
      <c r="A14">
        <v>24</v>
      </c>
      <c r="B14">
        <v>4.91</v>
      </c>
      <c r="C14">
        <v>0.30399999999999999</v>
      </c>
      <c r="D14">
        <v>0.26</v>
      </c>
      <c r="E14" s="4">
        <f t="shared" ref="E14:E15" si="1">(C14*B14)/(D14*A14)</f>
        <v>0.23920512820512818</v>
      </c>
      <c r="F14" s="4">
        <f t="shared" ref="F14:F16" si="2">(C14*B14)/((D14-0.15)*A14)</f>
        <v>0.56539393939393923</v>
      </c>
      <c r="G14" t="s">
        <v>19</v>
      </c>
    </row>
    <row r="15" spans="1:7" x14ac:dyDescent="0.25">
      <c r="A15">
        <v>24</v>
      </c>
      <c r="B15">
        <v>4.8899999999999997</v>
      </c>
      <c r="C15">
        <v>0.30299999999999999</v>
      </c>
      <c r="D15">
        <v>0.26</v>
      </c>
      <c r="E15" s="4">
        <f t="shared" si="1"/>
        <v>0.23744711538461535</v>
      </c>
      <c r="F15" s="4">
        <f t="shared" si="2"/>
        <v>0.56123863636363613</v>
      </c>
      <c r="G15" t="s">
        <v>25</v>
      </c>
    </row>
    <row r="16" spans="1:7" x14ac:dyDescent="0.25">
      <c r="A16">
        <v>24</v>
      </c>
      <c r="B16">
        <v>4.87</v>
      </c>
      <c r="C16">
        <v>0.30099999999999999</v>
      </c>
      <c r="D16">
        <v>0.26</v>
      </c>
      <c r="E16" s="4">
        <f t="shared" ref="E16" si="3">(C16*B16)/(D16*A16)</f>
        <v>0.2349150641025641</v>
      </c>
      <c r="F16" s="4">
        <f t="shared" si="2"/>
        <v>0.55525378787878776</v>
      </c>
      <c r="G16" t="s">
        <v>26</v>
      </c>
    </row>
  </sheetData>
  <mergeCells count="4">
    <mergeCell ref="A7:B7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2</vt:lpstr>
      <vt:lpstr>Part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2011-11-15T00:35:47Z</dcterms:created>
  <dcterms:modified xsi:type="dcterms:W3CDTF">2011-11-15T05:42:31Z</dcterms:modified>
</cp:coreProperties>
</file>