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0ae9361a7b94132/Documents/NAIT/DMIT2018/winter2024/dmit2018-1232-swu-repository/project/LINQ/Sales/"/>
    </mc:Choice>
  </mc:AlternateContent>
  <xr:revisionPtr revIDLastSave="305" documentId="11_F25DC773A252ABDACC1048FCA9DF52F45ADE58E5" xr6:coauthVersionLast="47" xr6:coauthVersionMax="47" xr10:uidLastSave="{BE089BCB-515E-4A88-AE71-7A8A8A94ABC9}"/>
  <bookViews>
    <workbookView xWindow="-110" yWindow="-110" windowWidth="25820" windowHeight="16220" xr2:uid="{00000000-000D-0000-FFFF-FFFF00000000}"/>
  </bookViews>
  <sheets>
    <sheet name="SalesReturn with Discount" sheetId="1" r:id="rId1"/>
    <sheet name="SalesReturn without Dis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2" l="1"/>
  <c r="B54" i="2"/>
  <c r="C53" i="2"/>
  <c r="B53" i="2"/>
  <c r="C52" i="2"/>
  <c r="B52" i="2"/>
  <c r="C48" i="2"/>
  <c r="C47" i="2"/>
  <c r="D44" i="2"/>
  <c r="D40" i="2"/>
  <c r="D54" i="2" s="1"/>
  <c r="C40" i="2"/>
  <c r="B40" i="2"/>
  <c r="D39" i="2"/>
  <c r="D53" i="2" s="1"/>
  <c r="C39" i="2"/>
  <c r="B39" i="2"/>
  <c r="D38" i="2"/>
  <c r="C38" i="2"/>
  <c r="B38" i="2"/>
  <c r="C34" i="2"/>
  <c r="C33" i="2"/>
  <c r="D30" i="2"/>
  <c r="D25" i="2"/>
  <c r="C25" i="2"/>
  <c r="B25" i="2"/>
  <c r="D24" i="2"/>
  <c r="C24" i="2"/>
  <c r="B24" i="2"/>
  <c r="D23" i="2"/>
  <c r="D52" i="2" s="1"/>
  <c r="C23" i="2"/>
  <c r="B23" i="2"/>
  <c r="F19" i="2"/>
  <c r="F34" i="2" s="1"/>
  <c r="I34" i="2" s="1"/>
  <c r="E19" i="2"/>
  <c r="D19" i="2"/>
  <c r="D34" i="2" s="1"/>
  <c r="C19" i="2"/>
  <c r="F18" i="2"/>
  <c r="F33" i="2" s="1"/>
  <c r="E18" i="2"/>
  <c r="D18" i="2"/>
  <c r="D33" i="2" s="1"/>
  <c r="C18" i="2"/>
  <c r="F17" i="2"/>
  <c r="E17" i="2"/>
  <c r="D17" i="2"/>
  <c r="C17" i="2"/>
  <c r="C13" i="2"/>
  <c r="E5" i="2"/>
  <c r="E4" i="2"/>
  <c r="E3" i="2"/>
  <c r="E6" i="2" s="1"/>
  <c r="D54" i="1"/>
  <c r="D53" i="1"/>
  <c r="D52" i="1"/>
  <c r="F48" i="1"/>
  <c r="I48" i="1" s="1"/>
  <c r="F47" i="1"/>
  <c r="D48" i="1"/>
  <c r="D47" i="1"/>
  <c r="C54" i="1"/>
  <c r="C53" i="1"/>
  <c r="C52" i="1"/>
  <c r="B54" i="1"/>
  <c r="B53" i="1"/>
  <c r="B52" i="1"/>
  <c r="D44" i="1"/>
  <c r="D30" i="1"/>
  <c r="C48" i="1"/>
  <c r="I47" i="1"/>
  <c r="C47" i="1"/>
  <c r="G44" i="1" a="1"/>
  <c r="G44" i="1" s="1"/>
  <c r="F44" i="1" s="1"/>
  <c r="C13" i="1"/>
  <c r="D40" i="1"/>
  <c r="D39" i="1"/>
  <c r="D38" i="1"/>
  <c r="C40" i="1"/>
  <c r="C39" i="1"/>
  <c r="C38" i="1"/>
  <c r="B40" i="1"/>
  <c r="B39" i="1"/>
  <c r="B38" i="1"/>
  <c r="G30" i="1" a="1"/>
  <c r="G30" i="1" s="1"/>
  <c r="F30" i="1" s="1"/>
  <c r="I34" i="1"/>
  <c r="I33" i="1"/>
  <c r="I35" i="1" s="1"/>
  <c r="C34" i="1"/>
  <c r="F34" i="1"/>
  <c r="D34" i="1"/>
  <c r="F33" i="1"/>
  <c r="D33" i="1"/>
  <c r="C33" i="1"/>
  <c r="D25" i="1"/>
  <c r="D24" i="1"/>
  <c r="D23" i="1"/>
  <c r="C25" i="1"/>
  <c r="C24" i="1"/>
  <c r="C23" i="1"/>
  <c r="B25" i="1"/>
  <c r="B24" i="1"/>
  <c r="B23" i="1"/>
  <c r="F19" i="1"/>
  <c r="F18" i="1"/>
  <c r="C19" i="1"/>
  <c r="C18" i="1"/>
  <c r="E19" i="1"/>
  <c r="D19" i="1"/>
  <c r="E18" i="1"/>
  <c r="D18" i="1"/>
  <c r="F17" i="1"/>
  <c r="E17" i="1"/>
  <c r="D17" i="1"/>
  <c r="C17" i="1"/>
  <c r="E5" i="1"/>
  <c r="E4" i="1"/>
  <c r="E3" i="1"/>
  <c r="E6" i="1" s="1"/>
  <c r="E8" i="1" s="1"/>
  <c r="F13" i="2" l="1"/>
  <c r="E8" i="2"/>
  <c r="E9" i="2" s="1"/>
  <c r="E7" i="2"/>
  <c r="E13" i="2" s="1"/>
  <c r="I33" i="2"/>
  <c r="I35" i="2" s="1"/>
  <c r="G30" i="2" a="1"/>
  <c r="G30" i="2" s="1"/>
  <c r="F30" i="2" s="1"/>
  <c r="D48" i="2"/>
  <c r="F47" i="2"/>
  <c r="D47" i="2"/>
  <c r="F48" i="2"/>
  <c r="I48" i="2" s="1"/>
  <c r="I49" i="1"/>
  <c r="F13" i="1"/>
  <c r="E7" i="1"/>
  <c r="I47" i="2" l="1"/>
  <c r="I49" i="2" s="1"/>
  <c r="G44" i="2" a="1"/>
  <c r="G44" i="2" s="1"/>
  <c r="F44" i="2" s="1"/>
  <c r="E9" i="1"/>
  <c r="E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<sst xmlns="http://schemas.openxmlformats.org/spreadsheetml/2006/main" count="158" uniqueCount="44">
  <si>
    <t>Item</t>
  </si>
  <si>
    <t>Qty</t>
  </si>
  <si>
    <t>Price</t>
  </si>
  <si>
    <t>Total</t>
  </si>
  <si>
    <t>110 - Front Tire</t>
  </si>
  <si>
    <t>130 - Bulbs, Signal</t>
  </si>
  <si>
    <t>Parts</t>
  </si>
  <si>
    <t>PartID</t>
  </si>
  <si>
    <t>Description</t>
  </si>
  <si>
    <t>QOH</t>
  </si>
  <si>
    <t>Front Tire</t>
  </si>
  <si>
    <t>Rear Tire</t>
  </si>
  <si>
    <t>Bulbs, Signal</t>
  </si>
  <si>
    <t>SubTotal</t>
  </si>
  <si>
    <t>Tax</t>
  </si>
  <si>
    <t>Sales Table</t>
  </si>
  <si>
    <t>SaleDate</t>
  </si>
  <si>
    <t>CouponID</t>
  </si>
  <si>
    <t>PaymentType</t>
  </si>
  <si>
    <t>SaleID</t>
  </si>
  <si>
    <t>EmployeeID</t>
  </si>
  <si>
    <t>TaxAmount</t>
  </si>
  <si>
    <t>Discount 10%</t>
  </si>
  <si>
    <t>C</t>
  </si>
  <si>
    <t>SaleDetails Table</t>
  </si>
  <si>
    <t>SaleDetailID</t>
  </si>
  <si>
    <t>Quantity</t>
  </si>
  <si>
    <t>SellingPrice</t>
  </si>
  <si>
    <t>111 - Rear Tire</t>
  </si>
  <si>
    <t>SaleRefundID</t>
  </si>
  <si>
    <t>SaleRefundDate</t>
  </si>
  <si>
    <t>SaleRefundDetailID</t>
  </si>
  <si>
    <t>Reason</t>
  </si>
  <si>
    <t>Don't need</t>
  </si>
  <si>
    <t>Sales - 10% Discount</t>
  </si>
  <si>
    <t>DiscountID 73</t>
  </si>
  <si>
    <t>Parts Table After Checkout</t>
  </si>
  <si>
    <t>SalesRefund #1</t>
  </si>
  <si>
    <t>SaleRefundDetails #1</t>
  </si>
  <si>
    <t>Parts Table After Refund #1</t>
  </si>
  <si>
    <t>Fixed leak in tire instead</t>
  </si>
  <si>
    <t>SalesRefund #2</t>
  </si>
  <si>
    <t>Brought extras</t>
  </si>
  <si>
    <t>Going to purchase Front tire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</si>
</sst>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4" fontId="0" fillId="0" borderId="1" xfId="1" applyFont="1" applyBorder="1"/>
    <xf numFmtId="44" fontId="0" fillId="0" borderId="0" xfId="0" applyNumberFormat="1"/>
    <xf numFmtId="0" fontId="2" fillId="2" borderId="1" xfId="0" applyFont="1" applyFill="1" applyBorder="1"/>
    <xf numFmtId="14" fontId="0" fillId="0" borderId="1" xfId="0" applyNumberFormat="1" applyBorder="1"/>
    <xf numFmtId="44" fontId="0" fillId="0" borderId="1" xfId="0" applyNumberFormat="1" applyBorder="1"/>
    <xf numFmtId="9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C65" sqref="C65"/>
    </sheetView>
  </sheetViews>
  <sheetFormatPr defaultRowHeight="14.5" x14ac:dyDescent="0.35"/>
  <cols>
    <col min="1" max="1" width="16.7265625" bestFit="1" customWidth="1"/>
    <col min="2" max="2" width="15.7265625" bestFit="1" customWidth="1"/>
    <col min="3" max="3" width="14.26953125" bestFit="1" customWidth="1"/>
    <col min="4" max="4" width="12" bestFit="1" customWidth="1"/>
    <col min="5" max="5" width="10.81640625" bestFit="1" customWidth="1"/>
    <col min="6" max="6" width="10.54296875" bestFit="1" customWidth="1"/>
    <col min="7" max="7" width="32.453125" bestFit="1" customWidth="1"/>
    <col min="8" max="8" width="12.26953125" bestFit="1" customWidth="1"/>
    <col min="9" max="9" width="10.36328125" bestFit="1" customWidth="1"/>
  </cols>
  <sheetData>
    <row r="1" spans="1:10" x14ac:dyDescent="0.35">
      <c r="A1" t="s">
        <v>34</v>
      </c>
      <c r="G1" t="s">
        <v>6</v>
      </c>
    </row>
    <row r="2" spans="1:10" x14ac:dyDescent="0.35">
      <c r="B2" s="4" t="s">
        <v>0</v>
      </c>
      <c r="C2" s="4" t="s">
        <v>1</v>
      </c>
      <c r="D2" s="4" t="s">
        <v>2</v>
      </c>
      <c r="E2" s="4" t="s">
        <v>3</v>
      </c>
      <c r="H2" s="4" t="s">
        <v>7</v>
      </c>
      <c r="I2" s="4" t="s">
        <v>8</v>
      </c>
      <c r="J2" s="4" t="s">
        <v>9</v>
      </c>
    </row>
    <row r="3" spans="1:10" x14ac:dyDescent="0.35">
      <c r="B3" s="1" t="s">
        <v>4</v>
      </c>
      <c r="C3" s="1">
        <v>2</v>
      </c>
      <c r="D3" s="2">
        <v>185</v>
      </c>
      <c r="E3" s="2">
        <f>C3*D3</f>
        <v>370</v>
      </c>
      <c r="H3" s="1">
        <v>110</v>
      </c>
      <c r="I3" s="1" t="s">
        <v>10</v>
      </c>
      <c r="J3" s="1">
        <v>8</v>
      </c>
    </row>
    <row r="4" spans="1:10" x14ac:dyDescent="0.35">
      <c r="B4" s="1" t="s">
        <v>28</v>
      </c>
      <c r="C4" s="1">
        <v>2</v>
      </c>
      <c r="D4" s="2">
        <v>220</v>
      </c>
      <c r="E4" s="2">
        <f>C4*D4</f>
        <v>440</v>
      </c>
      <c r="H4" s="1">
        <v>111</v>
      </c>
      <c r="I4" s="1" t="s">
        <v>11</v>
      </c>
      <c r="J4" s="1">
        <v>8</v>
      </c>
    </row>
    <row r="5" spans="1:10" x14ac:dyDescent="0.35">
      <c r="B5" s="1" t="s">
        <v>5</v>
      </c>
      <c r="C5" s="1">
        <v>8</v>
      </c>
      <c r="D5" s="2">
        <v>3.65</v>
      </c>
      <c r="E5" s="2">
        <f>C5*D5</f>
        <v>29.2</v>
      </c>
      <c r="H5" s="1">
        <v>130</v>
      </c>
      <c r="I5" s="1" t="s">
        <v>12</v>
      </c>
      <c r="J5" s="1">
        <v>200</v>
      </c>
    </row>
    <row r="6" spans="1:10" x14ac:dyDescent="0.35">
      <c r="D6" t="s">
        <v>13</v>
      </c>
      <c r="E6" s="3">
        <f>SUM(E3:E5)</f>
        <v>839.2</v>
      </c>
    </row>
    <row r="7" spans="1:10" x14ac:dyDescent="0.35">
      <c r="B7" s="4" t="s">
        <v>35</v>
      </c>
      <c r="D7" t="s">
        <v>14</v>
      </c>
      <c r="E7" s="3">
        <f>E6*0.05</f>
        <v>41.960000000000008</v>
      </c>
    </row>
    <row r="8" spans="1:10" x14ac:dyDescent="0.35">
      <c r="B8" s="7">
        <v>0.1</v>
      </c>
      <c r="D8" t="s">
        <v>22</v>
      </c>
      <c r="E8" s="3">
        <f>E6*B8</f>
        <v>83.920000000000016</v>
      </c>
    </row>
    <row r="9" spans="1:10" x14ac:dyDescent="0.35">
      <c r="D9" t="s">
        <v>3</v>
      </c>
      <c r="E9" s="3">
        <f>E6+E7-E8</f>
        <v>797.24</v>
      </c>
    </row>
    <row r="10" spans="1:10" x14ac:dyDescent="0.35">
      <c r="E10" s="3"/>
    </row>
    <row r="11" spans="1:10" x14ac:dyDescent="0.35">
      <c r="A11" t="s">
        <v>15</v>
      </c>
    </row>
    <row r="12" spans="1:10" x14ac:dyDescent="0.35">
      <c r="B12" s="4" t="s">
        <v>19</v>
      </c>
      <c r="C12" s="4" t="s">
        <v>16</v>
      </c>
      <c r="D12" s="4" t="s">
        <v>20</v>
      </c>
      <c r="E12" s="4" t="s">
        <v>21</v>
      </c>
      <c r="F12" s="4" t="s">
        <v>13</v>
      </c>
      <c r="G12" s="4" t="s">
        <v>17</v>
      </c>
      <c r="H12" s="4" t="s">
        <v>18</v>
      </c>
    </row>
    <row r="13" spans="1:10" x14ac:dyDescent="0.35">
      <c r="B13" s="1">
        <v>2001</v>
      </c>
      <c r="C13" s="5">
        <f ca="1">TODAY()</f>
        <v>45394</v>
      </c>
      <c r="D13" s="1">
        <v>10</v>
      </c>
      <c r="E13" s="6">
        <f>E7</f>
        <v>41.960000000000008</v>
      </c>
      <c r="F13" s="6">
        <f>E6</f>
        <v>839.2</v>
      </c>
      <c r="G13" s="1">
        <v>74</v>
      </c>
      <c r="H13" s="1" t="s">
        <v>23</v>
      </c>
    </row>
    <row r="15" spans="1:10" x14ac:dyDescent="0.35">
      <c r="A15" t="s">
        <v>24</v>
      </c>
    </row>
    <row r="16" spans="1:10" x14ac:dyDescent="0.35">
      <c r="B16" s="4" t="s">
        <v>25</v>
      </c>
      <c r="C16" s="4" t="s">
        <v>19</v>
      </c>
      <c r="D16" s="4" t="s">
        <v>7</v>
      </c>
      <c r="E16" s="4" t="s">
        <v>26</v>
      </c>
      <c r="F16" s="4" t="s">
        <v>27</v>
      </c>
    </row>
    <row r="17" spans="1:7" x14ac:dyDescent="0.35">
      <c r="B17" s="1">
        <v>928</v>
      </c>
      <c r="C17" s="1">
        <f>B13</f>
        <v>2001</v>
      </c>
      <c r="D17" s="1">
        <f>H3</f>
        <v>110</v>
      </c>
      <c r="E17" s="1">
        <f>C3</f>
        <v>2</v>
      </c>
      <c r="F17" s="6">
        <f>D3 * (1-B8)</f>
        <v>166.5</v>
      </c>
    </row>
    <row r="18" spans="1:7" x14ac:dyDescent="0.35">
      <c r="B18" s="1">
        <v>929</v>
      </c>
      <c r="C18" s="1">
        <f>B13</f>
        <v>2001</v>
      </c>
      <c r="D18" s="1">
        <f>H4</f>
        <v>111</v>
      </c>
      <c r="E18" s="1">
        <f>C4</f>
        <v>2</v>
      </c>
      <c r="F18" s="6">
        <f>D4 * (1-B8)</f>
        <v>198</v>
      </c>
    </row>
    <row r="19" spans="1:7" x14ac:dyDescent="0.35">
      <c r="B19" s="1">
        <v>930</v>
      </c>
      <c r="C19" s="1">
        <f>B13</f>
        <v>2001</v>
      </c>
      <c r="D19" s="1">
        <f>H5</f>
        <v>130</v>
      </c>
      <c r="E19" s="1">
        <f>C5</f>
        <v>8</v>
      </c>
      <c r="F19" s="6">
        <f>D5 * (1-B8)</f>
        <v>3.2850000000000001</v>
      </c>
    </row>
    <row r="20" spans="1:7" x14ac:dyDescent="0.35">
      <c r="F20" s="3"/>
    </row>
    <row r="21" spans="1:7" x14ac:dyDescent="0.35">
      <c r="A21" t="s">
        <v>36</v>
      </c>
    </row>
    <row r="22" spans="1:7" x14ac:dyDescent="0.35">
      <c r="B22" s="4" t="s">
        <v>7</v>
      </c>
      <c r="C22" s="4" t="s">
        <v>8</v>
      </c>
      <c r="D22" s="4" t="s">
        <v>9</v>
      </c>
    </row>
    <row r="23" spans="1:7" x14ac:dyDescent="0.35">
      <c r="B23" s="1">
        <f t="shared" ref="B23:C25" si="0">H3</f>
        <v>110</v>
      </c>
      <c r="C23" s="1" t="str">
        <f t="shared" si="0"/>
        <v>Front Tire</v>
      </c>
      <c r="D23" s="1">
        <f>J3-C3</f>
        <v>6</v>
      </c>
    </row>
    <row r="24" spans="1:7" x14ac:dyDescent="0.35">
      <c r="B24" s="1">
        <f t="shared" si="0"/>
        <v>111</v>
      </c>
      <c r="C24" s="1" t="str">
        <f t="shared" si="0"/>
        <v>Rear Tire</v>
      </c>
      <c r="D24" s="1">
        <f>J4-C4</f>
        <v>6</v>
      </c>
    </row>
    <row r="25" spans="1:7" x14ac:dyDescent="0.35">
      <c r="B25" s="1">
        <f t="shared" si="0"/>
        <v>130</v>
      </c>
      <c r="C25" s="1" t="str">
        <f t="shared" si="0"/>
        <v>Bulbs, Signal</v>
      </c>
      <c r="D25" s="1">
        <f>J5-C5</f>
        <v>192</v>
      </c>
    </row>
    <row r="28" spans="1:7" x14ac:dyDescent="0.35">
      <c r="A28" t="s">
        <v>37</v>
      </c>
    </row>
    <row r="29" spans="1:7" x14ac:dyDescent="0.35">
      <c r="B29" s="4" t="s">
        <v>29</v>
      </c>
      <c r="C29" s="4" t="s">
        <v>30</v>
      </c>
      <c r="D29" s="4" t="s">
        <v>19</v>
      </c>
      <c r="E29" s="4" t="s">
        <v>20</v>
      </c>
      <c r="F29" s="4" t="s">
        <v>21</v>
      </c>
      <c r="G29" s="4" t="s">
        <v>13</v>
      </c>
    </row>
    <row r="30" spans="1:7" x14ac:dyDescent="0.35">
      <c r="B30" s="1">
        <v>98</v>
      </c>
      <c r="C30" s="5">
        <v>45394</v>
      </c>
      <c r="D30" s="1">
        <f>B13</f>
        <v>2001</v>
      </c>
      <c r="E30" s="1">
        <v>5</v>
      </c>
      <c r="F30" s="6">
        <f>G30*0.05</f>
        <v>10.392749999999999</v>
      </c>
      <c r="G30" s="6" cm="1">
        <f t="array" ref="G30">SUM(E33:E34 * F33:F34)</f>
        <v>207.85499999999999</v>
      </c>
    </row>
    <row r="32" spans="1:7" x14ac:dyDescent="0.35">
      <c r="A32" t="s">
        <v>38</v>
      </c>
      <c r="B32" s="4" t="s">
        <v>31</v>
      </c>
      <c r="C32" s="4" t="s">
        <v>29</v>
      </c>
      <c r="D32" s="4" t="s">
        <v>7</v>
      </c>
      <c r="E32" s="4" t="s">
        <v>26</v>
      </c>
      <c r="F32" s="4" t="s">
        <v>27</v>
      </c>
      <c r="G32" s="4" t="s">
        <v>32</v>
      </c>
    </row>
    <row r="33" spans="1:9" x14ac:dyDescent="0.35">
      <c r="B33" s="1">
        <v>569</v>
      </c>
      <c r="C33" s="1">
        <f>B30</f>
        <v>98</v>
      </c>
      <c r="D33" s="1">
        <f>D18</f>
        <v>111</v>
      </c>
      <c r="E33" s="1">
        <v>1</v>
      </c>
      <c r="F33" s="6">
        <f>F18</f>
        <v>198</v>
      </c>
      <c r="G33" s="1" t="s">
        <v>40</v>
      </c>
      <c r="I33" s="3">
        <f>E33 * F33</f>
        <v>198</v>
      </c>
    </row>
    <row r="34" spans="1:9" x14ac:dyDescent="0.35">
      <c r="B34" s="1">
        <v>570</v>
      </c>
      <c r="C34" s="1">
        <f>B30</f>
        <v>98</v>
      </c>
      <c r="D34" s="1">
        <f>D19</f>
        <v>130</v>
      </c>
      <c r="E34" s="1">
        <v>3</v>
      </c>
      <c r="F34" s="6">
        <f>F19</f>
        <v>3.2850000000000001</v>
      </c>
      <c r="G34" s="1" t="s">
        <v>42</v>
      </c>
      <c r="I34" s="3">
        <f>E34 * F34</f>
        <v>9.8550000000000004</v>
      </c>
    </row>
    <row r="35" spans="1:9" x14ac:dyDescent="0.35">
      <c r="I35" s="3">
        <f>SUM(I33:I34)</f>
        <v>207.85499999999999</v>
      </c>
    </row>
    <row r="36" spans="1:9" x14ac:dyDescent="0.35">
      <c r="A36" t="s">
        <v>39</v>
      </c>
    </row>
    <row r="37" spans="1:9" x14ac:dyDescent="0.35">
      <c r="B37" s="4" t="s">
        <v>7</v>
      </c>
      <c r="C37" s="4" t="s">
        <v>8</v>
      </c>
      <c r="D37" s="4" t="s">
        <v>9</v>
      </c>
    </row>
    <row r="38" spans="1:9" x14ac:dyDescent="0.35">
      <c r="B38" s="1">
        <f t="shared" ref="B38:C40" si="1">H3</f>
        <v>110</v>
      </c>
      <c r="C38" s="1" t="str">
        <f t="shared" si="1"/>
        <v>Front Tire</v>
      </c>
      <c r="D38" s="1">
        <f>D23</f>
        <v>6</v>
      </c>
    </row>
    <row r="39" spans="1:9" x14ac:dyDescent="0.35">
      <c r="B39" s="1">
        <f t="shared" si="1"/>
        <v>111</v>
      </c>
      <c r="C39" s="1" t="str">
        <f t="shared" si="1"/>
        <v>Rear Tire</v>
      </c>
      <c r="D39" s="1">
        <f>D24+E33</f>
        <v>7</v>
      </c>
    </row>
    <row r="40" spans="1:9" x14ac:dyDescent="0.35">
      <c r="B40" s="1">
        <f t="shared" si="1"/>
        <v>130</v>
      </c>
      <c r="C40" s="1" t="str">
        <f t="shared" si="1"/>
        <v>Bulbs, Signal</v>
      </c>
      <c r="D40" s="1">
        <f>D25+E34</f>
        <v>195</v>
      </c>
    </row>
    <row r="42" spans="1:9" x14ac:dyDescent="0.35">
      <c r="A42" t="s">
        <v>41</v>
      </c>
    </row>
    <row r="43" spans="1:9" x14ac:dyDescent="0.35">
      <c r="B43" s="4" t="s">
        <v>29</v>
      </c>
      <c r="C43" s="4" t="s">
        <v>30</v>
      </c>
      <c r="D43" s="4" t="s">
        <v>19</v>
      </c>
      <c r="E43" s="4" t="s">
        <v>20</v>
      </c>
      <c r="F43" s="4" t="s">
        <v>21</v>
      </c>
      <c r="G43" s="4" t="s">
        <v>13</v>
      </c>
    </row>
    <row r="44" spans="1:9" x14ac:dyDescent="0.35">
      <c r="B44" s="1">
        <v>99</v>
      </c>
      <c r="C44" s="5">
        <v>45394</v>
      </c>
      <c r="D44" s="1">
        <f>B13</f>
        <v>2001</v>
      </c>
      <c r="E44" s="1">
        <v>6</v>
      </c>
      <c r="F44" s="6">
        <f>G44*0.05</f>
        <v>10.064250000000001</v>
      </c>
      <c r="G44" s="6" cm="1">
        <f t="array" ref="G44">SUM(E47:E48 * F47:F48)</f>
        <v>201.285</v>
      </c>
    </row>
    <row r="46" spans="1:9" x14ac:dyDescent="0.35">
      <c r="A46" t="s">
        <v>38</v>
      </c>
      <c r="B46" s="4" t="s">
        <v>31</v>
      </c>
      <c r="C46" s="4" t="s">
        <v>29</v>
      </c>
      <c r="D46" s="4" t="s">
        <v>7</v>
      </c>
      <c r="E46" s="4" t="s">
        <v>26</v>
      </c>
      <c r="F46" s="4" t="s">
        <v>27</v>
      </c>
      <c r="G46" s="4" t="s">
        <v>32</v>
      </c>
    </row>
    <row r="47" spans="1:9" x14ac:dyDescent="0.35">
      <c r="B47" s="1">
        <v>569</v>
      </c>
      <c r="C47" s="1">
        <f>B44</f>
        <v>99</v>
      </c>
      <c r="D47" s="1">
        <f>D18</f>
        <v>111</v>
      </c>
      <c r="E47" s="1">
        <v>1</v>
      </c>
      <c r="F47" s="6">
        <f>F18</f>
        <v>198</v>
      </c>
      <c r="G47" s="1" t="s">
        <v>43</v>
      </c>
      <c r="I47" s="3">
        <f>E47 * F47</f>
        <v>198</v>
      </c>
    </row>
    <row r="48" spans="1:9" x14ac:dyDescent="0.35">
      <c r="B48" s="1">
        <v>570</v>
      </c>
      <c r="C48" s="1">
        <f>B44</f>
        <v>99</v>
      </c>
      <c r="D48" s="1">
        <f>D19</f>
        <v>130</v>
      </c>
      <c r="E48" s="1">
        <v>1</v>
      </c>
      <c r="F48" s="6">
        <f>F19</f>
        <v>3.2850000000000001</v>
      </c>
      <c r="G48" s="1" t="s">
        <v>33</v>
      </c>
      <c r="I48" s="3">
        <f>E48 * F48</f>
        <v>3.2850000000000001</v>
      </c>
    </row>
    <row r="49" spans="1:9" x14ac:dyDescent="0.35">
      <c r="I49" s="3">
        <f>SUM(I47:I48)</f>
        <v>201.285</v>
      </c>
    </row>
    <row r="50" spans="1:9" x14ac:dyDescent="0.35">
      <c r="A50" t="s">
        <v>39</v>
      </c>
    </row>
    <row r="51" spans="1:9" x14ac:dyDescent="0.35">
      <c r="B51" s="4" t="s">
        <v>7</v>
      </c>
      <c r="C51" s="4" t="s">
        <v>8</v>
      </c>
      <c r="D51" s="4" t="s">
        <v>9</v>
      </c>
    </row>
    <row r="52" spans="1:9" x14ac:dyDescent="0.35">
      <c r="B52" s="1">
        <f t="shared" ref="B52:C54" si="2">H3</f>
        <v>110</v>
      </c>
      <c r="C52" s="1" t="str">
        <f t="shared" si="2"/>
        <v>Front Tire</v>
      </c>
      <c r="D52" s="1">
        <f>D23</f>
        <v>6</v>
      </c>
    </row>
    <row r="53" spans="1:9" x14ac:dyDescent="0.35">
      <c r="B53" s="1">
        <f t="shared" si="2"/>
        <v>111</v>
      </c>
      <c r="C53" s="1" t="str">
        <f t="shared" si="2"/>
        <v>Rear Tire</v>
      </c>
      <c r="D53" s="1">
        <f>D39+E47</f>
        <v>8</v>
      </c>
    </row>
    <row r="54" spans="1:9" x14ac:dyDescent="0.35">
      <c r="B54" s="1">
        <f t="shared" si="2"/>
        <v>130</v>
      </c>
      <c r="C54" s="1" t="str">
        <f t="shared" si="2"/>
        <v>Bulbs, Signal</v>
      </c>
      <c r="D54" s="1">
        <f>D40+E48</f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656F-ED65-4378-853F-B8D47753B17E}">
  <dimension ref="A1:J54"/>
  <sheetViews>
    <sheetView workbookViewId="0">
      <selection activeCell="G17" sqref="G17"/>
    </sheetView>
  </sheetViews>
  <sheetFormatPr defaultRowHeight="14.5" x14ac:dyDescent="0.35"/>
  <cols>
    <col min="1" max="1" width="16.7265625" bestFit="1" customWidth="1"/>
    <col min="2" max="2" width="15.7265625" bestFit="1" customWidth="1"/>
    <col min="3" max="3" width="14.26953125" bestFit="1" customWidth="1"/>
    <col min="4" max="4" width="12" bestFit="1" customWidth="1"/>
    <col min="5" max="5" width="10.81640625" bestFit="1" customWidth="1"/>
    <col min="6" max="6" width="10.54296875" bestFit="1" customWidth="1"/>
    <col min="7" max="7" width="32.453125" bestFit="1" customWidth="1"/>
    <col min="8" max="8" width="12.26953125" bestFit="1" customWidth="1"/>
    <col min="9" max="9" width="10.36328125" bestFit="1" customWidth="1"/>
  </cols>
  <sheetData>
    <row r="1" spans="1:10" x14ac:dyDescent="0.35">
      <c r="A1" t="s">
        <v>34</v>
      </c>
      <c r="G1" t="s">
        <v>6</v>
      </c>
    </row>
    <row r="2" spans="1:10" x14ac:dyDescent="0.35">
      <c r="B2" s="4" t="s">
        <v>0</v>
      </c>
      <c r="C2" s="4" t="s">
        <v>1</v>
      </c>
      <c r="D2" s="4" t="s">
        <v>2</v>
      </c>
      <c r="E2" s="4" t="s">
        <v>3</v>
      </c>
      <c r="H2" s="4" t="s">
        <v>7</v>
      </c>
      <c r="I2" s="4" t="s">
        <v>8</v>
      </c>
      <c r="J2" s="4" t="s">
        <v>9</v>
      </c>
    </row>
    <row r="3" spans="1:10" x14ac:dyDescent="0.35">
      <c r="B3" s="1" t="s">
        <v>4</v>
      </c>
      <c r="C3" s="1">
        <v>2</v>
      </c>
      <c r="D3" s="2">
        <v>185</v>
      </c>
      <c r="E3" s="2">
        <f>C3*D3</f>
        <v>370</v>
      </c>
      <c r="H3" s="1">
        <v>110</v>
      </c>
      <c r="I3" s="1" t="s">
        <v>10</v>
      </c>
      <c r="J3" s="1">
        <v>6</v>
      </c>
    </row>
    <row r="4" spans="1:10" x14ac:dyDescent="0.35">
      <c r="B4" s="1" t="s">
        <v>28</v>
      </c>
      <c r="C4" s="1">
        <v>2</v>
      </c>
      <c r="D4" s="2">
        <v>220</v>
      </c>
      <c r="E4" s="2">
        <f>C4*D4</f>
        <v>440</v>
      </c>
      <c r="H4" s="1">
        <v>111</v>
      </c>
      <c r="I4" s="1" t="s">
        <v>11</v>
      </c>
      <c r="J4" s="1">
        <v>8</v>
      </c>
    </row>
    <row r="5" spans="1:10" x14ac:dyDescent="0.35">
      <c r="B5" s="1" t="s">
        <v>5</v>
      </c>
      <c r="C5" s="1">
        <v>8</v>
      </c>
      <c r="D5" s="2">
        <v>3.65</v>
      </c>
      <c r="E5" s="2">
        <f>C5*D5</f>
        <v>29.2</v>
      </c>
      <c r="H5" s="1">
        <v>130</v>
      </c>
      <c r="I5" s="1" t="s">
        <v>12</v>
      </c>
      <c r="J5" s="1">
        <v>196</v>
      </c>
    </row>
    <row r="6" spans="1:10" x14ac:dyDescent="0.35">
      <c r="D6" t="s">
        <v>13</v>
      </c>
      <c r="E6" s="3">
        <f>SUM(E3:E5)</f>
        <v>839.2</v>
      </c>
    </row>
    <row r="7" spans="1:10" x14ac:dyDescent="0.35">
      <c r="B7" s="4" t="s">
        <v>35</v>
      </c>
      <c r="D7" t="s">
        <v>14</v>
      </c>
      <c r="E7" s="3">
        <f>E6*0.05</f>
        <v>41.960000000000008</v>
      </c>
    </row>
    <row r="8" spans="1:10" x14ac:dyDescent="0.35">
      <c r="B8" s="7">
        <v>0</v>
      </c>
      <c r="D8" t="s">
        <v>22</v>
      </c>
      <c r="E8" s="3">
        <f>E6*B8</f>
        <v>0</v>
      </c>
    </row>
    <row r="9" spans="1:10" x14ac:dyDescent="0.35">
      <c r="D9" t="s">
        <v>3</v>
      </c>
      <c r="E9" s="3">
        <f>E6+E7-E8</f>
        <v>881.16000000000008</v>
      </c>
    </row>
    <row r="10" spans="1:10" x14ac:dyDescent="0.35">
      <c r="E10" s="3"/>
    </row>
    <row r="11" spans="1:10" x14ac:dyDescent="0.35">
      <c r="A11" t="s">
        <v>15</v>
      </c>
    </row>
    <row r="12" spans="1:10" x14ac:dyDescent="0.35">
      <c r="B12" s="4" t="s">
        <v>19</v>
      </c>
      <c r="C12" s="4" t="s">
        <v>16</v>
      </c>
      <c r="D12" s="4" t="s">
        <v>20</v>
      </c>
      <c r="E12" s="4" t="s">
        <v>21</v>
      </c>
      <c r="F12" s="4" t="s">
        <v>13</v>
      </c>
      <c r="G12" s="4" t="s">
        <v>17</v>
      </c>
      <c r="H12" s="4" t="s">
        <v>18</v>
      </c>
    </row>
    <row r="13" spans="1:10" x14ac:dyDescent="0.35">
      <c r="B13" s="1">
        <v>2002</v>
      </c>
      <c r="C13" s="5">
        <f ca="1">TODAY()</f>
        <v>45394</v>
      </c>
      <c r="D13" s="1">
        <v>10</v>
      </c>
      <c r="E13" s="6">
        <f>E7</f>
        <v>41.960000000000008</v>
      </c>
      <c r="F13" s="6">
        <f>E6</f>
        <v>839.2</v>
      </c>
      <c r="G13" s="1">
        <v>74</v>
      </c>
      <c r="H13" s="1" t="s">
        <v>23</v>
      </c>
    </row>
    <row r="15" spans="1:10" x14ac:dyDescent="0.35">
      <c r="A15" t="s">
        <v>24</v>
      </c>
    </row>
    <row r="16" spans="1:10" x14ac:dyDescent="0.35">
      <c r="B16" s="4" t="s">
        <v>25</v>
      </c>
      <c r="C16" s="4" t="s">
        <v>19</v>
      </c>
      <c r="D16" s="4" t="s">
        <v>7</v>
      </c>
      <c r="E16" s="4" t="s">
        <v>26</v>
      </c>
      <c r="F16" s="4" t="s">
        <v>27</v>
      </c>
    </row>
    <row r="17" spans="1:7" x14ac:dyDescent="0.35">
      <c r="B17" s="1">
        <v>930</v>
      </c>
      <c r="C17" s="1">
        <f>B13</f>
        <v>2002</v>
      </c>
      <c r="D17" s="1">
        <f>H3</f>
        <v>110</v>
      </c>
      <c r="E17" s="1">
        <f>C3</f>
        <v>2</v>
      </c>
      <c r="F17" s="6">
        <f>D3 * (1-B8)</f>
        <v>185</v>
      </c>
    </row>
    <row r="18" spans="1:7" x14ac:dyDescent="0.35">
      <c r="B18" s="1">
        <v>931</v>
      </c>
      <c r="C18" s="1">
        <f>B13</f>
        <v>2002</v>
      </c>
      <c r="D18" s="1">
        <f>H4</f>
        <v>111</v>
      </c>
      <c r="E18" s="1">
        <f>C4</f>
        <v>2</v>
      </c>
      <c r="F18" s="6">
        <f>D4 * (1-B8)</f>
        <v>220</v>
      </c>
    </row>
    <row r="19" spans="1:7" x14ac:dyDescent="0.35">
      <c r="B19" s="1">
        <v>932</v>
      </c>
      <c r="C19" s="1">
        <f>B13</f>
        <v>2002</v>
      </c>
      <c r="D19" s="1">
        <f>H5</f>
        <v>130</v>
      </c>
      <c r="E19" s="1">
        <f>C5</f>
        <v>8</v>
      </c>
      <c r="F19" s="6">
        <f>D5 * (1-B8)</f>
        <v>3.65</v>
      </c>
    </row>
    <row r="20" spans="1:7" x14ac:dyDescent="0.35">
      <c r="F20" s="3"/>
    </row>
    <row r="21" spans="1:7" x14ac:dyDescent="0.35">
      <c r="A21" t="s">
        <v>36</v>
      </c>
    </row>
    <row r="22" spans="1:7" x14ac:dyDescent="0.35">
      <c r="B22" s="4" t="s">
        <v>7</v>
      </c>
      <c r="C22" s="4" t="s">
        <v>8</v>
      </c>
      <c r="D22" s="4" t="s">
        <v>9</v>
      </c>
    </row>
    <row r="23" spans="1:7" x14ac:dyDescent="0.35">
      <c r="B23" s="1">
        <f t="shared" ref="B23:C25" si="0">H3</f>
        <v>110</v>
      </c>
      <c r="C23" s="1" t="str">
        <f t="shared" si="0"/>
        <v>Front Tire</v>
      </c>
      <c r="D23" s="1">
        <f>J3-C3</f>
        <v>4</v>
      </c>
    </row>
    <row r="24" spans="1:7" x14ac:dyDescent="0.35">
      <c r="B24" s="1">
        <f t="shared" si="0"/>
        <v>111</v>
      </c>
      <c r="C24" s="1" t="str">
        <f t="shared" si="0"/>
        <v>Rear Tire</v>
      </c>
      <c r="D24" s="1">
        <f>J4-C4</f>
        <v>6</v>
      </c>
    </row>
    <row r="25" spans="1:7" x14ac:dyDescent="0.35">
      <c r="B25" s="1">
        <f t="shared" si="0"/>
        <v>130</v>
      </c>
      <c r="C25" s="1" t="str">
        <f t="shared" si="0"/>
        <v>Bulbs, Signal</v>
      </c>
      <c r="D25" s="1">
        <f>J5-C5</f>
        <v>188</v>
      </c>
    </row>
    <row r="28" spans="1:7" x14ac:dyDescent="0.35">
      <c r="A28" t="s">
        <v>37</v>
      </c>
    </row>
    <row r="29" spans="1:7" x14ac:dyDescent="0.35">
      <c r="B29" s="4" t="s">
        <v>29</v>
      </c>
      <c r="C29" s="4" t="s">
        <v>30</v>
      </c>
      <c r="D29" s="4" t="s">
        <v>19</v>
      </c>
      <c r="E29" s="4" t="s">
        <v>20</v>
      </c>
      <c r="F29" s="4" t="s">
        <v>21</v>
      </c>
      <c r="G29" s="4" t="s">
        <v>13</v>
      </c>
    </row>
    <row r="30" spans="1:7" x14ac:dyDescent="0.35">
      <c r="B30" s="1">
        <v>100</v>
      </c>
      <c r="C30" s="5">
        <v>45394</v>
      </c>
      <c r="D30" s="1">
        <f>B13</f>
        <v>2002</v>
      </c>
      <c r="E30" s="1">
        <v>5</v>
      </c>
      <c r="F30" s="6">
        <f>G30*0.05</f>
        <v>11.547499999999999</v>
      </c>
      <c r="G30" s="6" cm="1">
        <f t="array" ref="G30">SUM(E33:E34 * F33:F34)</f>
        <v>230.95</v>
      </c>
    </row>
    <row r="32" spans="1:7" x14ac:dyDescent="0.35">
      <c r="A32" t="s">
        <v>38</v>
      </c>
      <c r="B32" s="4" t="s">
        <v>31</v>
      </c>
      <c r="C32" s="4" t="s">
        <v>29</v>
      </c>
      <c r="D32" s="4" t="s">
        <v>7</v>
      </c>
      <c r="E32" s="4" t="s">
        <v>26</v>
      </c>
      <c r="F32" s="4" t="s">
        <v>27</v>
      </c>
      <c r="G32" s="4" t="s">
        <v>32</v>
      </c>
    </row>
    <row r="33" spans="1:9" x14ac:dyDescent="0.35">
      <c r="B33" s="1">
        <v>569</v>
      </c>
      <c r="C33" s="1">
        <f>B30</f>
        <v>100</v>
      </c>
      <c r="D33" s="1">
        <f>D18</f>
        <v>111</v>
      </c>
      <c r="E33" s="1">
        <v>1</v>
      </c>
      <c r="F33" s="6">
        <f>F18</f>
        <v>220</v>
      </c>
      <c r="G33" s="1" t="s">
        <v>40</v>
      </c>
      <c r="I33" s="3">
        <f>E33 * F33</f>
        <v>220</v>
      </c>
    </row>
    <row r="34" spans="1:9" x14ac:dyDescent="0.35">
      <c r="B34" s="1">
        <v>570</v>
      </c>
      <c r="C34" s="1">
        <f>B30</f>
        <v>100</v>
      </c>
      <c r="D34" s="1">
        <f>D19</f>
        <v>130</v>
      </c>
      <c r="E34" s="1">
        <v>3</v>
      </c>
      <c r="F34" s="6">
        <f>F19</f>
        <v>3.65</v>
      </c>
      <c r="G34" s="1" t="s">
        <v>42</v>
      </c>
      <c r="I34" s="3">
        <f>E34 * F34</f>
        <v>10.95</v>
      </c>
    </row>
    <row r="35" spans="1:9" x14ac:dyDescent="0.35">
      <c r="I35" s="3">
        <f>SUM(I33:I34)</f>
        <v>230.95</v>
      </c>
    </row>
    <row r="36" spans="1:9" x14ac:dyDescent="0.35">
      <c r="A36" t="s">
        <v>39</v>
      </c>
    </row>
    <row r="37" spans="1:9" x14ac:dyDescent="0.35">
      <c r="B37" s="4" t="s">
        <v>7</v>
      </c>
      <c r="C37" s="4" t="s">
        <v>8</v>
      </c>
      <c r="D37" s="4" t="s">
        <v>9</v>
      </c>
    </row>
    <row r="38" spans="1:9" x14ac:dyDescent="0.35">
      <c r="B38" s="1">
        <f t="shared" ref="B38:C40" si="1">H3</f>
        <v>110</v>
      </c>
      <c r="C38" s="1" t="str">
        <f t="shared" si="1"/>
        <v>Front Tire</v>
      </c>
      <c r="D38" s="1">
        <f>D23</f>
        <v>4</v>
      </c>
    </row>
    <row r="39" spans="1:9" x14ac:dyDescent="0.35">
      <c r="B39" s="1">
        <f t="shared" si="1"/>
        <v>111</v>
      </c>
      <c r="C39" s="1" t="str">
        <f t="shared" si="1"/>
        <v>Rear Tire</v>
      </c>
      <c r="D39" s="1">
        <f>D24+E33</f>
        <v>7</v>
      </c>
    </row>
    <row r="40" spans="1:9" x14ac:dyDescent="0.35">
      <c r="B40" s="1">
        <f t="shared" si="1"/>
        <v>130</v>
      </c>
      <c r="C40" s="1" t="str">
        <f t="shared" si="1"/>
        <v>Bulbs, Signal</v>
      </c>
      <c r="D40" s="1">
        <f>D25+E34</f>
        <v>191</v>
      </c>
    </row>
    <row r="42" spans="1:9" x14ac:dyDescent="0.35">
      <c r="A42" t="s">
        <v>41</v>
      </c>
    </row>
    <row r="43" spans="1:9" x14ac:dyDescent="0.35">
      <c r="B43" s="4" t="s">
        <v>29</v>
      </c>
      <c r="C43" s="4" t="s">
        <v>30</v>
      </c>
      <c r="D43" s="4" t="s">
        <v>19</v>
      </c>
      <c r="E43" s="4" t="s">
        <v>20</v>
      </c>
      <c r="F43" s="4" t="s">
        <v>21</v>
      </c>
      <c r="G43" s="4" t="s">
        <v>13</v>
      </c>
    </row>
    <row r="44" spans="1:9" x14ac:dyDescent="0.35">
      <c r="B44" s="1">
        <v>101</v>
      </c>
      <c r="C44" s="5">
        <v>45394</v>
      </c>
      <c r="D44" s="1">
        <f>B13</f>
        <v>2002</v>
      </c>
      <c r="E44" s="1">
        <v>6</v>
      </c>
      <c r="F44" s="6">
        <f>G44*0.05</f>
        <v>11.182500000000001</v>
      </c>
      <c r="G44" s="6" cm="1">
        <f t="array" ref="G44">SUM(E47:E48 * F47:F48)</f>
        <v>223.65</v>
      </c>
    </row>
    <row r="46" spans="1:9" x14ac:dyDescent="0.35">
      <c r="A46" t="s">
        <v>38</v>
      </c>
      <c r="B46" s="4" t="s">
        <v>31</v>
      </c>
      <c r="C46" s="4" t="s">
        <v>29</v>
      </c>
      <c r="D46" s="4" t="s">
        <v>7</v>
      </c>
      <c r="E46" s="4" t="s">
        <v>26</v>
      </c>
      <c r="F46" s="4" t="s">
        <v>27</v>
      </c>
      <c r="G46" s="4" t="s">
        <v>32</v>
      </c>
    </row>
    <row r="47" spans="1:9" x14ac:dyDescent="0.35">
      <c r="B47" s="1">
        <v>569</v>
      </c>
      <c r="C47" s="1">
        <f>B44</f>
        <v>101</v>
      </c>
      <c r="D47" s="1">
        <f>D18</f>
        <v>111</v>
      </c>
      <c r="E47" s="1">
        <v>1</v>
      </c>
      <c r="F47" s="6">
        <f>F18</f>
        <v>220</v>
      </c>
      <c r="G47" s="1" t="s">
        <v>43</v>
      </c>
      <c r="I47" s="3">
        <f>E47 * F47</f>
        <v>220</v>
      </c>
    </row>
    <row r="48" spans="1:9" x14ac:dyDescent="0.35">
      <c r="B48" s="1">
        <v>570</v>
      </c>
      <c r="C48" s="1">
        <f>B44</f>
        <v>101</v>
      </c>
      <c r="D48" s="1">
        <f>D19</f>
        <v>130</v>
      </c>
      <c r="E48" s="1">
        <v>1</v>
      </c>
      <c r="F48" s="6">
        <f>F19</f>
        <v>3.65</v>
      </c>
      <c r="G48" s="1" t="s">
        <v>33</v>
      </c>
      <c r="I48" s="3">
        <f>E48 * F48</f>
        <v>3.65</v>
      </c>
    </row>
    <row r="49" spans="1:9" x14ac:dyDescent="0.35">
      <c r="I49" s="3">
        <f>SUM(I47:I48)</f>
        <v>223.65</v>
      </c>
    </row>
    <row r="50" spans="1:9" x14ac:dyDescent="0.35">
      <c r="A50" t="s">
        <v>39</v>
      </c>
    </row>
    <row r="51" spans="1:9" x14ac:dyDescent="0.35">
      <c r="B51" s="4" t="s">
        <v>7</v>
      </c>
      <c r="C51" s="4" t="s">
        <v>8</v>
      </c>
      <c r="D51" s="4" t="s">
        <v>9</v>
      </c>
    </row>
    <row r="52" spans="1:9" x14ac:dyDescent="0.35">
      <c r="B52" s="1">
        <f t="shared" ref="B52:C54" si="2">H3</f>
        <v>110</v>
      </c>
      <c r="C52" s="1" t="str">
        <f t="shared" si="2"/>
        <v>Front Tire</v>
      </c>
      <c r="D52" s="1">
        <f>D23</f>
        <v>4</v>
      </c>
    </row>
    <row r="53" spans="1:9" x14ac:dyDescent="0.35">
      <c r="B53" s="1">
        <f t="shared" si="2"/>
        <v>111</v>
      </c>
      <c r="C53" s="1" t="str">
        <f t="shared" si="2"/>
        <v>Rear Tire</v>
      </c>
      <c r="D53" s="1">
        <f>D39+E47</f>
        <v>8</v>
      </c>
    </row>
    <row r="54" spans="1:9" x14ac:dyDescent="0.35">
      <c r="B54" s="1">
        <f t="shared" si="2"/>
        <v>130</v>
      </c>
      <c r="C54" s="1" t="str">
        <f t="shared" si="2"/>
        <v>Bulbs, Signal</v>
      </c>
      <c r="D54" s="1">
        <f>D40+E48</f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SalesReturn with Discount</vt:lpstr>
      <vt:lpstr>SalesReturn without 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Wu</dc:creator>
  <cp:lastModifiedBy>Sam Wu</cp:lastModifiedBy>
  <dcterms:created xsi:type="dcterms:W3CDTF">2015-06-05T18:17:20Z</dcterms:created>
  <dcterms:modified xsi:type="dcterms:W3CDTF">2024-04-12T23:00:57Z</dcterms:modified>
</cp:coreProperties>
</file>