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Users\ESimiele\Research\VMAT_TBI\"/>
    </mc:Choice>
  </mc:AlternateContent>
  <xr:revisionPtr revIDLastSave="0" documentId="13_ncr:1_{7AE8AC5F-FAD3-4968-BED5-6391ED46C777}" xr6:coauthVersionLast="45" xr6:coauthVersionMax="45" xr10:uidLastSave="{00000000-0000-0000-0000-000000000000}"/>
  <bookViews>
    <workbookView xWindow="28680" yWindow="-120" windowWidth="29040" windowHeight="17640" activeTab="1" xr2:uid="{5092F44E-410C-4EBC-B39F-E2210B7E12D3}"/>
  </bookViews>
  <sheets>
    <sheet name="fx1_VMATonly" sheetId="2" r:id="rId1"/>
    <sheet name="fx1_wAP_P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" l="1"/>
  <c r="F8" i="2"/>
  <c r="F7" i="2"/>
  <c r="F9" i="2"/>
  <c r="I8" i="2" l="1"/>
  <c r="D8" i="2"/>
  <c r="D9" i="2" s="1"/>
  <c r="C8" i="2"/>
  <c r="B8" i="2"/>
  <c r="B7" i="2" s="1"/>
  <c r="C7" i="2"/>
  <c r="F9" i="1"/>
  <c r="I8" i="1"/>
  <c r="F12" i="1"/>
  <c r="F7" i="1"/>
  <c r="F8" i="1" s="1"/>
  <c r="B9" i="2" l="1"/>
  <c r="C9" i="2"/>
  <c r="D7" i="1"/>
  <c r="D8" i="1" l="1"/>
  <c r="D11" i="1" s="1"/>
  <c r="C8" i="1"/>
  <c r="B8" i="1"/>
  <c r="B7" i="1" s="1"/>
  <c r="C9" i="1" l="1"/>
  <c r="C11" i="1" s="1"/>
  <c r="C12" i="1" s="1"/>
  <c r="C7" i="1"/>
  <c r="B11" i="1"/>
  <c r="B9" i="1"/>
  <c r="B12" i="1" s="1"/>
  <c r="D9" i="1"/>
  <c r="D12" i="1" s="1"/>
</calcChain>
</file>

<file path=xl/sharedStrings.xml><?xml version="1.0" encoding="utf-8"?>
<sst xmlns="http://schemas.openxmlformats.org/spreadsheetml/2006/main" count="64" uniqueCount="30">
  <si>
    <t>Patient:</t>
  </si>
  <si>
    <t>Couch Vert</t>
  </si>
  <si>
    <t>Couch Long</t>
  </si>
  <si>
    <t>Couch Lat</t>
  </si>
  <si>
    <t>Long Shift from SUP to INF</t>
  </si>
  <si>
    <t>Plan</t>
  </si>
  <si>
    <t>Shift, cm</t>
  </si>
  <si>
    <t>direction</t>
  </si>
  <si>
    <t>Head</t>
  </si>
  <si>
    <t>SUP</t>
  </si>
  <si>
    <t>Chest</t>
  </si>
  <si>
    <t>INF</t>
  </si>
  <si>
    <t>Pelvis</t>
  </si>
  <si>
    <t>Upper Legs</t>
  </si>
  <si>
    <t>Lower Legs</t>
  </si>
  <si>
    <t>Flip the patient</t>
  </si>
  <si>
    <t>Flip the patient, remember to change Couch LAT to opposite sign</t>
  </si>
  <si>
    <t>Chest final (CBCT)</t>
  </si>
  <si>
    <t>shift from CT ref to Head</t>
  </si>
  <si>
    <t>Legs</t>
  </si>
  <si>
    <t>Pelvis final (CBCT)</t>
  </si>
  <si>
    <t>shift from Head to Pelvis</t>
  </si>
  <si>
    <t>shift from Head to Chest</t>
  </si>
  <si>
    <t>shift from Chest to Pelvis</t>
  </si>
  <si>
    <t>shift from Upper Legs to Lower Legs</t>
  </si>
  <si>
    <t>Long Shift from CT ref (enter with the sign)</t>
  </si>
  <si>
    <t>stay at same CouchLong as Pelvis</t>
  </si>
  <si>
    <t>shift from Pelvis to Legs</t>
  </si>
  <si>
    <t>***Bars out***
VMAT TBI setup per procedure. Please ensure the matchline on Spinning Manny and the bag matches
TT=  for all plans
Dosimetric shifts SUP to INF:
Head iso shift from CT ref  cm SUP
Chest iso shift from Head iso  cm INF ( cm SUP from CT ref)
Pelvis iso shift from Chest iso  cm INF ( cm INF from CT ref)
Rotate Spinning Manny, shift to opposite Couch Lat
Upper Leg iso - same Couch Lng as Pelvis iso
Lower Leg iso shift from Upper Leg iso  cm INF ( cm INF from CT ref)</t>
  </si>
  <si>
    <t xml:space="preserve">***Bars out***
VMAT TBI setup per procedure. No Spinning Manny.
TT=  for all plans
Dosimetric shifts SUP to INF:
Head iso shift from CT ref  cm SUP
Pelvis iso shift from Head iso  cm INF ( cm SUP/INF from CT ref)
Legs iso shift from Pelvis iso  cm INF ( cm INF from CT ref)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</si>
</sst>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78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 applyFill="1" applyAlignment="1">
      <alignment horizontal="center" vertical="top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center" vertical="top" shrinkToFit="1"/>
    </xf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 vertical="top" wrapText="1"/>
    </xf>
    <xf numFmtId="0" fontId="0" fillId="0" borderId="0" xfId="0" applyFill="1" applyAlignment="1">
      <alignment vertical="top" wrapText="1"/>
    </xf>
    <xf numFmtId="0" fontId="7" fillId="0" borderId="0" xfId="3" applyFont="1" applyAlignment="1">
      <alignment horizontal="right"/>
    </xf>
    <xf numFmtId="0" fontId="7" fillId="0" borderId="0" xfId="3" applyFont="1" applyFill="1" applyAlignment="1">
      <alignment horizontal="right"/>
    </xf>
    <xf numFmtId="0" fontId="0" fillId="0" borderId="4" xfId="0" applyBorder="1" applyAlignment="1">
      <alignment horizontal="center" vertical="top" shrinkToFit="1"/>
    </xf>
    <xf numFmtId="0" fontId="0" fillId="0" borderId="5" xfId="0" applyBorder="1" applyAlignment="1">
      <alignment horizontal="center" vertical="top" shrinkToFit="1"/>
    </xf>
    <xf numFmtId="0" fontId="2" fillId="0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8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Font="1" applyBorder="1"/>
    <xf numFmtId="164" fontId="0" fillId="0" borderId="11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0" fillId="0" borderId="4" xfId="0" applyFont="1" applyBorder="1"/>
    <xf numFmtId="164" fontId="0" fillId="0" borderId="0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0" fillId="0" borderId="6" xfId="0" applyFont="1" applyBorder="1"/>
    <xf numFmtId="164" fontId="0" fillId="0" borderId="14" xfId="0" applyNumberFormat="1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0" fontId="2" fillId="0" borderId="12" xfId="0" applyFont="1" applyBorder="1"/>
    <xf numFmtId="164" fontId="2" fillId="0" borderId="13" xfId="0" applyNumberFormat="1" applyFon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64" fontId="0" fillId="3" borderId="6" xfId="0" applyNumberFormat="1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164" fontId="0" fillId="3" borderId="7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left"/>
    </xf>
    <xf numFmtId="0" fontId="0" fillId="0" borderId="6" xfId="0" applyBorder="1" applyAlignment="1">
      <alignment horizontal="center"/>
    </xf>
    <xf numFmtId="0" fontId="2" fillId="0" borderId="0" xfId="0" applyFont="1" applyFill="1" applyBorder="1"/>
    <xf numFmtId="164" fontId="5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ont="1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1" xfId="0" applyFont="1" applyBorder="1"/>
    <xf numFmtId="0" fontId="2" fillId="6" borderId="4" xfId="0" applyFont="1" applyFill="1" applyBorder="1"/>
    <xf numFmtId="164" fontId="5" fillId="6" borderId="5" xfId="0" applyNumberFormat="1" applyFont="1" applyFill="1" applyBorder="1" applyAlignment="1">
      <alignment horizontal="center"/>
    </xf>
    <xf numFmtId="164" fontId="2" fillId="6" borderId="4" xfId="0" applyNumberFormat="1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4" xfId="0" applyFont="1" applyFill="1" applyBorder="1"/>
    <xf numFmtId="164" fontId="5" fillId="6" borderId="0" xfId="0" applyNumberFormat="1" applyFont="1" applyFill="1" applyBorder="1" applyAlignment="1">
      <alignment horizontal="left"/>
    </xf>
    <xf numFmtId="164" fontId="4" fillId="6" borderId="0" xfId="0" applyNumberFormat="1" applyFont="1" applyFill="1" applyBorder="1" applyAlignment="1">
      <alignment horizontal="center"/>
    </xf>
    <xf numFmtId="164" fontId="4" fillId="6" borderId="5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 vertical="top" wrapText="1"/>
    </xf>
    <xf numFmtId="0" fontId="0" fillId="0" borderId="0" xfId="0" applyFill="1" applyAlignment="1">
      <alignment vertical="top" wrapText="1"/>
    </xf>
    <xf numFmtId="0" fontId="3" fillId="4" borderId="8" xfId="0" applyFont="1" applyFill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3" fillId="5" borderId="8" xfId="0" applyFont="1" applyFill="1" applyBorder="1" applyAlignment="1">
      <alignment horizontal="center" vertical="top" wrapText="1"/>
    </xf>
    <xf numFmtId="0" fontId="0" fillId="0" borderId="9" xfId="0" applyBorder="1" applyAlignment="1">
      <alignment vertical="top" wrapText="1"/>
    </xf>
    <xf numFmtId="0" fontId="0" fillId="7" borderId="2" xfId="0" applyFont="1" applyFill="1" applyBorder="1" applyAlignment="1">
      <alignment vertical="top" wrapText="1"/>
    </xf>
    <xf numFmtId="0" fontId="0" fillId="0" borderId="11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7" xfId="0" applyBorder="1" applyAlignment="1">
      <alignment vertical="top"/>
    </xf>
    <xf numFmtId="0" fontId="0" fillId="7" borderId="2" xfId="0" applyFill="1" applyBorder="1" applyAlignment="1">
      <alignment vertical="top" wrapText="1"/>
    </xf>
    <xf numFmtId="0" fontId="0" fillId="0" borderId="0" xfId="0" applyBorder="1" applyAlignment="1">
      <alignment vertical="top"/>
    </xf>
  </cellXfs>
  <cellStyles count="4">
    <cellStyle name="Normal" xfId="0" builtinId="0"/>
    <cellStyle name="Normal 2" xfId="1" xr:uid="{0C05C2E1-1B1B-42CD-AC12-30F66E46A031}"/>
    <cellStyle name="Normal 3" xfId="2" xr:uid="{B6D83944-4CD5-4A6B-9894-4CBB579AC1EE}"/>
    <cellStyle name="Normal_Sheet1" xfId="3" xr:uid="{34704EF1-1306-4792-88C4-BFE5F73F10AD}"/>
  </cellStyles>
  <dxfs count="31">
    <dxf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1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1" readingOrder="0"/>
    </dxf>
    <dxf>
      <font>
        <b val="0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vertical/>
      </border>
    </dxf>
    <dxf>
      <font>
        <b val="0"/>
      </font>
      <numFmt numFmtId="164" formatCode="0.0"/>
      <alignment horizontal="center" vertical="bottom" textRotation="0" wrapText="0" indent="0" justifyLastLine="0" shrinkToFit="0" readingOrder="0"/>
    </dxf>
    <dxf>
      <font>
        <b val="0"/>
      </font>
      <numFmt numFmtId="164" formatCode="0.0"/>
      <alignment horizontal="center" vertical="bottom" textRotation="0" wrapText="0" indent="0" justifyLastLine="0" shrinkToFit="0" readingOrder="0"/>
    </dxf>
    <dxf>
      <font>
        <b val="0"/>
      </font>
      <border diagonalUp="0" diagonalDown="0">
        <left style="medium">
          <color indexed="64"/>
        </left>
        <right/>
        <vertical/>
      </border>
    </dxf>
    <dxf>
      <font>
        <b val="0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1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1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006324-5662-4BAE-B2F1-79C1829575B4}" name="Table1311145" displayName="Table1311145" ref="A6:D9" totalsRowShown="0" headerRowDxfId="30" dataDxfId="28" headerRowBorderDxfId="29" tableBorderDxfId="27">
  <autoFilter ref="A6:D9" xr:uid="{30D64EBD-15C7-4EE9-B1F4-E750EBE1C2C5}"/>
  <tableColumns count="4">
    <tableColumn id="1" xr3:uid="{0578FDF6-2507-4977-B42B-64C1848F261B}" name="Plan" dataDxfId="26"/>
    <tableColumn id="2" xr3:uid="{1F096F39-477C-47C8-B29C-B8F42D249ABD}" name="Couch Vert" dataDxfId="25"/>
    <tableColumn id="3" xr3:uid="{2E8FEE40-DBC1-4293-9308-A51002DDBB33}" name="Couch Long" dataDxfId="24"/>
    <tableColumn id="4" xr3:uid="{72A1C4E1-BCC0-4280-BCD5-2FB66C5692CA}" name="Couch Lat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D3C2A94-8062-4FD0-B200-E864BC960FB0}" name="Table4412156" displayName="Table4412156" ref="F6:G9" totalsRowShown="0" headerRowDxfId="22" dataDxfId="21">
  <autoFilter ref="F6:G9" xr:uid="{E2954009-AC54-4D95-8314-15E2B2CA41E6}"/>
  <tableColumns count="2">
    <tableColumn id="1" xr3:uid="{9969EFBE-A206-455E-98B0-C42125011168}" name="Shift, cm" dataDxfId="20"/>
    <tableColumn id="2" xr3:uid="{42A80883-1F7B-4FAC-B4B1-D89104F25F4A}" name="direction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2CF0402-B58B-4FC8-8928-47BD34C0BE99}" name="Table5713167" displayName="Table5713167" ref="H6:I9" totalsRowShown="0" headerRowDxfId="18" dataDxfId="17">
  <autoFilter ref="H6:I9" xr:uid="{64F29D5F-42BB-4506-8FC0-597ED437E3A5}"/>
  <tableColumns count="2">
    <tableColumn id="1" xr3:uid="{A8664AAF-D232-40CB-97D9-4C83F583226A}" name="Shift, cm" dataDxfId="16"/>
    <tableColumn id="2" xr3:uid="{6A0447BF-54A2-43CE-A601-C2ADDC5A37E9}" name="direction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BE883D-4B63-4CCD-9D21-CFFB0E4C82D9}" name="Table131114" displayName="Table131114" ref="A6:D12" totalsRowShown="0" headerRowDxfId="14" dataDxfId="12" headerRowBorderDxfId="13">
  <autoFilter ref="A6:D12" xr:uid="{30D64EBD-15C7-4EE9-B1F4-E750EBE1C2C5}"/>
  <tableColumns count="4">
    <tableColumn id="1" xr3:uid="{4FAC3CBF-604B-4AAF-9BFE-7FCA16906633}" name="Plan" dataDxfId="11"/>
    <tableColumn id="2" xr3:uid="{AAFDF431-B838-42BA-AC13-7211FE741C17}" name="Couch Vert" dataDxfId="10"/>
    <tableColumn id="3" xr3:uid="{8C82F16F-C08E-4AFD-A5BE-78C73310A146}" name="Couch Long" dataDxfId="9"/>
    <tableColumn id="4" xr3:uid="{2E51C71B-E9BB-475C-BC5A-9ECB291E8901}" name="Couch Lat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0364DC-2D7E-4C3A-BA0A-56FC85B53585}" name="Table441215" displayName="Table441215" ref="F6:G12" totalsRowShown="0" headerRowDxfId="7" dataDxfId="6">
  <autoFilter ref="F6:G12" xr:uid="{E2954009-AC54-4D95-8314-15E2B2CA41E6}"/>
  <tableColumns count="2">
    <tableColumn id="1" xr3:uid="{15F857B5-CC76-4A1E-A27A-87CA9E216354}" name="Shift, cm" dataDxfId="5"/>
    <tableColumn id="2" xr3:uid="{8D68C233-80F3-46B9-B07A-0F7FD8768087}" name="direction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269A89-AD08-4506-99CC-C36459F2BFDC}" name="Table571316" displayName="Table571316" ref="H6:I12" totalsRowShown="0" headerRowDxfId="3" dataDxfId="2">
  <autoFilter ref="H6:I12" xr:uid="{64F29D5F-42BB-4506-8FC0-597ED437E3A5}"/>
  <tableColumns count="2">
    <tableColumn id="1" xr3:uid="{ED7AE421-799A-4969-B777-E1252E259630}" name="Shift, cm" dataDxfId="1"/>
    <tableColumn id="2" xr3:uid="{D01CEC1B-FD82-4500-9FFC-318DE24DAEC9}" name="direc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0DB8-28F2-4E4B-8EC2-F4A3C9D59862}">
  <sheetPr>
    <pageSetUpPr fitToPage="1"/>
  </sheetPr>
  <dimension ref="A1:J21"/>
  <sheetViews>
    <sheetView workbookViewId="0">
      <selection activeCell="A11" sqref="A11:E21"/>
    </sheetView>
  </sheetViews>
  <sheetFormatPr defaultRowHeight="15" x14ac:dyDescent="0.25"/>
  <cols>
    <col min="1" max="1" width="16.5703125" customWidth="1"/>
    <col min="2" max="4" width="20.7109375" customWidth="1"/>
    <col min="5" max="5" width="23.28515625" customWidth="1"/>
    <col min="6" max="9" width="20.7109375" customWidth="1"/>
  </cols>
  <sheetData>
    <row r="1" spans="1:10" x14ac:dyDescent="0.25">
      <c r="A1" s="1" t="s">
        <v>0</v>
      </c>
      <c r="B1" s="1"/>
      <c r="G1" s="2"/>
      <c r="H1" s="61"/>
      <c r="I1" s="62"/>
    </row>
    <row r="2" spans="1:10" ht="15.75" thickBot="1" x14ac:dyDescent="0.3">
      <c r="G2" s="2"/>
      <c r="H2" s="8"/>
      <c r="I2" s="9"/>
    </row>
    <row r="3" spans="1:10" x14ac:dyDescent="0.25">
      <c r="B3" s="35" t="s">
        <v>1</v>
      </c>
      <c r="C3" s="36" t="s">
        <v>2</v>
      </c>
      <c r="D3" s="37" t="s">
        <v>3</v>
      </c>
      <c r="G3" s="2"/>
      <c r="H3" s="5"/>
      <c r="I3" s="5"/>
    </row>
    <row r="4" spans="1:10" ht="15.75" thickBot="1" x14ac:dyDescent="0.3">
      <c r="A4" s="1" t="s">
        <v>20</v>
      </c>
      <c r="B4" s="38"/>
      <c r="C4" s="39"/>
      <c r="D4" s="40"/>
    </row>
    <row r="5" spans="1:10" ht="15.75" thickBot="1" x14ac:dyDescent="0.3">
      <c r="F5" s="63" t="s">
        <v>4</v>
      </c>
      <c r="G5" s="64"/>
      <c r="H5" s="65" t="s">
        <v>25</v>
      </c>
      <c r="I5" s="66"/>
    </row>
    <row r="6" spans="1:10" ht="15.75" thickBot="1" x14ac:dyDescent="0.3">
      <c r="A6" s="50" t="s">
        <v>5</v>
      </c>
      <c r="B6" s="51" t="s">
        <v>1</v>
      </c>
      <c r="C6" s="51" t="s">
        <v>2</v>
      </c>
      <c r="D6" s="51" t="s">
        <v>3</v>
      </c>
      <c r="F6" s="12" t="s">
        <v>6</v>
      </c>
      <c r="G6" s="13" t="s">
        <v>7</v>
      </c>
      <c r="H6" s="12" t="s">
        <v>6</v>
      </c>
      <c r="I6" s="13" t="s">
        <v>7</v>
      </c>
    </row>
    <row r="7" spans="1:10" x14ac:dyDescent="0.25">
      <c r="A7" s="52" t="s">
        <v>8</v>
      </c>
      <c r="B7" s="24">
        <f>B8</f>
        <v>0</v>
      </c>
      <c r="C7" s="24">
        <f>C8-F8</f>
        <v>0</v>
      </c>
      <c r="D7" s="24">
        <f>D4</f>
        <v>0</v>
      </c>
      <c r="E7" s="10" t="s">
        <v>18</v>
      </c>
      <c r="F7" s="18">
        <f>Table5713167[[#This Row],[Shift, cm]]</f>
        <v>0</v>
      </c>
      <c r="G7" s="15" t="s">
        <v>9</v>
      </c>
      <c r="H7" s="14"/>
      <c r="I7" s="15" t="s">
        <v>9</v>
      </c>
    </row>
    <row r="8" spans="1:10" x14ac:dyDescent="0.25">
      <c r="A8" s="6" t="s">
        <v>12</v>
      </c>
      <c r="B8" s="7">
        <f>B4</f>
        <v>0</v>
      </c>
      <c r="C8" s="7">
        <f>C4</f>
        <v>0</v>
      </c>
      <c r="D8" s="7">
        <f>D4</f>
        <v>0</v>
      </c>
      <c r="E8" s="10" t="s">
        <v>21</v>
      </c>
      <c r="F8" s="18">
        <f>F7-Table5713167[[#This Row],[Shift, cm]]</f>
        <v>0</v>
      </c>
      <c r="G8" s="15" t="s">
        <v>11</v>
      </c>
      <c r="H8" s="14"/>
      <c r="I8" s="15" t="str">
        <f>IF(Table5713167[[#This Row],[Shift, cm]]&lt;0, "INF", "SUP")</f>
        <v>SUP</v>
      </c>
    </row>
    <row r="9" spans="1:10" ht="15.75" thickBot="1" x14ac:dyDescent="0.3">
      <c r="A9" s="49" t="s">
        <v>19</v>
      </c>
      <c r="B9" s="27">
        <f>B8</f>
        <v>0</v>
      </c>
      <c r="C9" s="27">
        <f>C8+Table4412156[[#This Row],[Shift, cm]]</f>
        <v>0</v>
      </c>
      <c r="D9" s="27">
        <f>D8</f>
        <v>0</v>
      </c>
      <c r="E9" s="10" t="s">
        <v>27</v>
      </c>
      <c r="F9" s="42">
        <f>H8-Table5713167[[#This Row],[Shift, cm]]</f>
        <v>0</v>
      </c>
      <c r="G9" s="17" t="s">
        <v>11</v>
      </c>
      <c r="H9" s="16"/>
      <c r="I9" s="17" t="s">
        <v>11</v>
      </c>
    </row>
    <row r="10" spans="1:10" ht="15.75" thickBot="1" x14ac:dyDescent="0.3">
      <c r="A10" s="49"/>
      <c r="B10" s="41"/>
      <c r="C10" s="29"/>
      <c r="D10" s="29"/>
      <c r="E10" s="2"/>
      <c r="F10" s="43"/>
      <c r="G10" s="44"/>
      <c r="H10" s="45"/>
      <c r="I10" s="46"/>
      <c r="J10" s="2"/>
    </row>
    <row r="11" spans="1:10" x14ac:dyDescent="0.25">
      <c r="A11" s="67" t="s">
        <v>29</v>
      </c>
      <c r="B11" s="68"/>
      <c r="C11" s="68"/>
      <c r="D11" s="68"/>
      <c r="E11" s="69"/>
      <c r="F11" s="46"/>
      <c r="G11" s="46"/>
      <c r="H11" s="47"/>
      <c r="I11" s="46"/>
      <c r="J11" s="2"/>
    </row>
    <row r="12" spans="1:10" x14ac:dyDescent="0.25">
      <c r="A12" s="70"/>
      <c r="B12" s="71"/>
      <c r="C12" s="71"/>
      <c r="D12" s="71"/>
      <c r="E12" s="72"/>
      <c r="F12" s="48"/>
      <c r="G12" s="46"/>
      <c r="H12" s="47"/>
      <c r="I12" s="46"/>
      <c r="J12" s="2"/>
    </row>
    <row r="13" spans="1:10" x14ac:dyDescent="0.25">
      <c r="A13" s="70"/>
      <c r="B13" s="71"/>
      <c r="C13" s="71"/>
      <c r="D13" s="71"/>
      <c r="E13" s="72"/>
      <c r="F13" s="2"/>
      <c r="G13" s="2"/>
      <c r="H13" s="2"/>
      <c r="I13" s="2"/>
      <c r="J13" s="2"/>
    </row>
    <row r="14" spans="1:10" x14ac:dyDescent="0.25">
      <c r="A14" s="70"/>
      <c r="B14" s="71"/>
      <c r="C14" s="71"/>
      <c r="D14" s="71"/>
      <c r="E14" s="72"/>
    </row>
    <row r="15" spans="1:10" x14ac:dyDescent="0.25">
      <c r="A15" s="70"/>
      <c r="B15" s="71"/>
      <c r="C15" s="71"/>
      <c r="D15" s="71"/>
      <c r="E15" s="72"/>
    </row>
    <row r="16" spans="1:10" x14ac:dyDescent="0.25">
      <c r="A16" s="70"/>
      <c r="B16" s="71"/>
      <c r="C16" s="71"/>
      <c r="D16" s="71"/>
      <c r="E16" s="72"/>
      <c r="I16" s="2"/>
    </row>
    <row r="17" spans="1:5" x14ac:dyDescent="0.25">
      <c r="A17" s="70"/>
      <c r="B17" s="71"/>
      <c r="C17" s="71"/>
      <c r="D17" s="71"/>
      <c r="E17" s="72"/>
    </row>
    <row r="18" spans="1:5" x14ac:dyDescent="0.25">
      <c r="A18" s="70"/>
      <c r="B18" s="71"/>
      <c r="C18" s="71"/>
      <c r="D18" s="71"/>
      <c r="E18" s="72"/>
    </row>
    <row r="19" spans="1:5" x14ac:dyDescent="0.25">
      <c r="A19" s="70"/>
      <c r="B19" s="71"/>
      <c r="C19" s="71"/>
      <c r="D19" s="71"/>
      <c r="E19" s="72"/>
    </row>
    <row r="20" spans="1:5" x14ac:dyDescent="0.25">
      <c r="A20" s="70"/>
      <c r="B20" s="71"/>
      <c r="C20" s="71"/>
      <c r="D20" s="71"/>
      <c r="E20" s="72"/>
    </row>
    <row r="21" spans="1:5" ht="15.75" thickBot="1" x14ac:dyDescent="0.3">
      <c r="A21" s="73"/>
      <c r="B21" s="74"/>
      <c r="C21" s="74"/>
      <c r="D21" s="74"/>
      <c r="E21" s="75"/>
    </row>
  </sheetData>
  <mergeCells count="4">
    <mergeCell ref="H1:I1"/>
    <mergeCell ref="F5:G5"/>
    <mergeCell ref="H5:I5"/>
    <mergeCell ref="A11:E21"/>
  </mergeCells>
  <pageMargins left="0.7" right="0.7" top="0.75" bottom="0.75" header="0.3" footer="0.3"/>
  <pageSetup scale="67" orientation="landscape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CAA1B-2C35-4218-90AB-CD6EBAE54C2D}">
  <sheetPr>
    <pageSetUpPr fitToPage="1"/>
  </sheetPr>
  <dimension ref="A1:I40"/>
  <sheetViews>
    <sheetView tabSelected="1" workbookViewId="0">
      <selection activeCell="A30" sqref="A30:E40"/>
    </sheetView>
  </sheetViews>
  <sheetFormatPr defaultRowHeight="15" x14ac:dyDescent="0.25"/>
  <cols>
    <col min="1" max="1" width="16.42578125" customWidth="1"/>
    <col min="2" max="4" width="20.7109375" customWidth="1"/>
    <col min="5" max="5" width="23.28515625" customWidth="1"/>
    <col min="6" max="9" width="20.7109375" customWidth="1"/>
  </cols>
  <sheetData>
    <row r="1" spans="1:9" x14ac:dyDescent="0.25">
      <c r="A1" s="1" t="s">
        <v>0</v>
      </c>
      <c r="B1" s="1"/>
      <c r="G1" s="2"/>
      <c r="H1" s="61"/>
      <c r="I1" s="62"/>
    </row>
    <row r="2" spans="1:9" ht="15.75" thickBot="1" x14ac:dyDescent="0.3">
      <c r="G2" s="2"/>
      <c r="H2" s="3"/>
      <c r="I2" s="4"/>
    </row>
    <row r="3" spans="1:9" x14ac:dyDescent="0.25">
      <c r="B3" s="35" t="s">
        <v>1</v>
      </c>
      <c r="C3" s="36" t="s">
        <v>2</v>
      </c>
      <c r="D3" s="37" t="s">
        <v>3</v>
      </c>
      <c r="G3" s="2"/>
      <c r="H3" s="5"/>
      <c r="I3" s="5"/>
    </row>
    <row r="4" spans="1:9" ht="15.75" thickBot="1" x14ac:dyDescent="0.3">
      <c r="A4" s="1" t="s">
        <v>17</v>
      </c>
      <c r="B4" s="38"/>
      <c r="C4" s="39"/>
      <c r="D4" s="40"/>
    </row>
    <row r="5" spans="1:9" ht="15.75" thickBot="1" x14ac:dyDescent="0.3">
      <c r="F5" s="63" t="s">
        <v>4</v>
      </c>
      <c r="G5" s="64"/>
      <c r="H5" s="65" t="s">
        <v>25</v>
      </c>
      <c r="I5" s="66"/>
    </row>
    <row r="6" spans="1:9" ht="15.75" thickBot="1" x14ac:dyDescent="0.3">
      <c r="A6" s="20" t="s">
        <v>5</v>
      </c>
      <c r="B6" s="21" t="s">
        <v>1</v>
      </c>
      <c r="C6" s="21" t="s">
        <v>2</v>
      </c>
      <c r="D6" s="22" t="s">
        <v>3</v>
      </c>
      <c r="F6" s="12" t="s">
        <v>6</v>
      </c>
      <c r="G6" s="13" t="s">
        <v>7</v>
      </c>
      <c r="H6" s="12" t="s">
        <v>6</v>
      </c>
      <c r="I6" s="13" t="s">
        <v>7</v>
      </c>
    </row>
    <row r="7" spans="1:9" x14ac:dyDescent="0.25">
      <c r="A7" s="23" t="s">
        <v>8</v>
      </c>
      <c r="B7" s="24">
        <f>B8</f>
        <v>0</v>
      </c>
      <c r="C7" s="24">
        <f>C8-F8</f>
        <v>0</v>
      </c>
      <c r="D7" s="25">
        <f>D4</f>
        <v>0</v>
      </c>
      <c r="E7" s="10" t="s">
        <v>18</v>
      </c>
      <c r="F7" s="18">
        <f>Table571316[[#This Row],[Shift, cm]]</f>
        <v>0</v>
      </c>
      <c r="G7" s="15" t="s">
        <v>9</v>
      </c>
      <c r="H7" s="14"/>
      <c r="I7" s="15" t="s">
        <v>9</v>
      </c>
    </row>
    <row r="8" spans="1:9" x14ac:dyDescent="0.25">
      <c r="A8" s="33" t="s">
        <v>10</v>
      </c>
      <c r="B8" s="7">
        <f>B4</f>
        <v>0</v>
      </c>
      <c r="C8" s="7">
        <f>C4</f>
        <v>0</v>
      </c>
      <c r="D8" s="34">
        <f>D4</f>
        <v>0</v>
      </c>
      <c r="E8" s="10" t="s">
        <v>22</v>
      </c>
      <c r="F8" s="18">
        <f>F7-Table571316[[#This Row],[Shift, cm]]</f>
        <v>0</v>
      </c>
      <c r="G8" s="15" t="s">
        <v>11</v>
      </c>
      <c r="H8" s="14"/>
      <c r="I8" s="15" t="str">
        <f>IF(Table571316[[#This Row],[Shift, cm]]&lt;0, "INF", "SUP")</f>
        <v>SUP</v>
      </c>
    </row>
    <row r="9" spans="1:9" x14ac:dyDescent="0.25">
      <c r="A9" s="26" t="s">
        <v>12</v>
      </c>
      <c r="B9" s="27">
        <f>B8</f>
        <v>0</v>
      </c>
      <c r="C9" s="27">
        <f>C8+Table441215[[#This Row],[Shift, cm]]</f>
        <v>0</v>
      </c>
      <c r="D9" s="28">
        <f>D8</f>
        <v>0</v>
      </c>
      <c r="E9" s="10" t="s">
        <v>23</v>
      </c>
      <c r="F9" s="18">
        <f>H8-Table571316[[#This Row],[Shift, cm]]</f>
        <v>0</v>
      </c>
      <c r="G9" s="15" t="s">
        <v>11</v>
      </c>
      <c r="H9" s="14"/>
      <c r="I9" s="15" t="s">
        <v>11</v>
      </c>
    </row>
    <row r="10" spans="1:9" x14ac:dyDescent="0.25">
      <c r="A10" s="57"/>
      <c r="B10" s="58" t="s">
        <v>16</v>
      </c>
      <c r="C10" s="59"/>
      <c r="D10" s="60"/>
      <c r="F10" s="53"/>
      <c r="G10" s="54" t="s">
        <v>15</v>
      </c>
      <c r="H10" s="55"/>
      <c r="I10" s="56"/>
    </row>
    <row r="11" spans="1:9" x14ac:dyDescent="0.25">
      <c r="A11" s="26" t="s">
        <v>13</v>
      </c>
      <c r="B11" s="27">
        <f>B8</f>
        <v>0</v>
      </c>
      <c r="C11" s="27">
        <f>C9</f>
        <v>0</v>
      </c>
      <c r="D11" s="28">
        <f>-D8</f>
        <v>0</v>
      </c>
      <c r="E11" s="11" t="s">
        <v>26</v>
      </c>
      <c r="F11" s="18">
        <v>0</v>
      </c>
      <c r="G11" s="15"/>
      <c r="H11" s="14"/>
      <c r="I11" s="15" t="s">
        <v>11</v>
      </c>
    </row>
    <row r="12" spans="1:9" ht="15.75" thickBot="1" x14ac:dyDescent="0.3">
      <c r="A12" s="30" t="s">
        <v>14</v>
      </c>
      <c r="B12" s="31">
        <f>B9</f>
        <v>0</v>
      </c>
      <c r="C12" s="31">
        <f>C11-Table441215[[#This Row],[Shift, cm]]</f>
        <v>0</v>
      </c>
      <c r="D12" s="32">
        <f>-D9</f>
        <v>0</v>
      </c>
      <c r="E12" s="11" t="s">
        <v>24</v>
      </c>
      <c r="F12" s="19">
        <f>H12-H11</f>
        <v>0</v>
      </c>
      <c r="G12" s="17" t="s">
        <v>11</v>
      </c>
      <c r="H12" s="16"/>
      <c r="I12" s="17" t="s">
        <v>11</v>
      </c>
    </row>
    <row r="13" spans="1:9" ht="15.75" thickBot="1" x14ac:dyDescent="0.3"/>
    <row r="14" spans="1:9" x14ac:dyDescent="0.25">
      <c r="A14" s="76" t="s">
        <v>28</v>
      </c>
      <c r="B14" s="68"/>
      <c r="C14" s="68"/>
      <c r="D14" s="68"/>
      <c r="E14" s="69"/>
    </row>
    <row r="15" spans="1:9" x14ac:dyDescent="0.25">
      <c r="A15" s="70"/>
      <c r="B15" s="77"/>
      <c r="C15" s="77"/>
      <c r="D15" s="77"/>
      <c r="E15" s="72"/>
    </row>
    <row r="16" spans="1:9" x14ac:dyDescent="0.25">
      <c r="A16" s="70"/>
      <c r="B16" s="77"/>
      <c r="C16" s="77"/>
      <c r="D16" s="77"/>
      <c r="E16" s="72"/>
      <c r="I16" s="2"/>
    </row>
    <row r="17" spans="1:5" x14ac:dyDescent="0.25">
      <c r="A17" s="70"/>
      <c r="B17" s="77"/>
      <c r="C17" s="77"/>
      <c r="D17" s="77"/>
      <c r="E17" s="72"/>
    </row>
    <row r="18" spans="1:5" x14ac:dyDescent="0.25">
      <c r="A18" s="70"/>
      <c r="B18" s="77"/>
      <c r="C18" s="77"/>
      <c r="D18" s="77"/>
      <c r="E18" s="72"/>
    </row>
    <row r="19" spans="1:5" x14ac:dyDescent="0.25">
      <c r="A19" s="70"/>
      <c r="B19" s="77"/>
      <c r="C19" s="77"/>
      <c r="D19" s="77"/>
      <c r="E19" s="72"/>
    </row>
    <row r="20" spans="1:5" x14ac:dyDescent="0.25">
      <c r="A20" s="70"/>
      <c r="B20" s="77"/>
      <c r="C20" s="77"/>
      <c r="D20" s="77"/>
      <c r="E20" s="72"/>
    </row>
    <row r="21" spans="1:5" x14ac:dyDescent="0.25">
      <c r="A21" s="70"/>
      <c r="B21" s="77"/>
      <c r="C21" s="77"/>
      <c r="D21" s="77"/>
      <c r="E21" s="72"/>
    </row>
    <row r="22" spans="1:5" x14ac:dyDescent="0.25">
      <c r="A22" s="70"/>
      <c r="B22" s="77"/>
      <c r="C22" s="77"/>
      <c r="D22" s="77"/>
      <c r="E22" s="72"/>
    </row>
    <row r="23" spans="1:5" x14ac:dyDescent="0.25">
      <c r="A23" s="70"/>
      <c r="B23" s="77"/>
      <c r="C23" s="77"/>
      <c r="D23" s="77"/>
      <c r="E23" s="72"/>
    </row>
    <row r="24" spans="1:5" x14ac:dyDescent="0.25">
      <c r="A24" s="70"/>
      <c r="B24" s="77"/>
      <c r="C24" s="77"/>
      <c r="D24" s="77"/>
      <c r="E24" s="72"/>
    </row>
    <row r="25" spans="1:5" x14ac:dyDescent="0.25">
      <c r="A25" s="70"/>
      <c r="B25" s="77"/>
      <c r="C25" s="77"/>
      <c r="D25" s="77"/>
      <c r="E25" s="72"/>
    </row>
    <row r="26" spans="1:5" ht="15.75" thickBot="1" x14ac:dyDescent="0.3">
      <c r="A26" s="73"/>
      <c r="B26" s="74"/>
      <c r="C26" s="74"/>
      <c r="D26" s="74"/>
      <c r="E26" s="75"/>
    </row>
    <row r="29" spans="1:5" ht="15.75" thickBot="1" x14ac:dyDescent="0.3"/>
    <row r="30" spans="1:5" x14ac:dyDescent="0.25">
      <c r="A30" s="67" t="s">
        <v>29</v>
      </c>
      <c r="B30" s="68"/>
      <c r="C30" s="68"/>
      <c r="D30" s="68"/>
      <c r="E30" s="69"/>
    </row>
    <row r="31" spans="1:5" x14ac:dyDescent="0.25">
      <c r="A31" s="70"/>
      <c r="B31" s="71"/>
      <c r="C31" s="71"/>
      <c r="D31" s="71"/>
      <c r="E31" s="72"/>
    </row>
    <row r="32" spans="1:5" x14ac:dyDescent="0.25">
      <c r="A32" s="70"/>
      <c r="B32" s="71"/>
      <c r="C32" s="71"/>
      <c r="D32" s="71"/>
      <c r="E32" s="72"/>
    </row>
    <row r="33" spans="1:5" x14ac:dyDescent="0.25">
      <c r="A33" s="70"/>
      <c r="B33" s="71"/>
      <c r="C33" s="71"/>
      <c r="D33" s="71"/>
      <c r="E33" s="72"/>
    </row>
    <row r="34" spans="1:5" x14ac:dyDescent="0.25">
      <c r="A34" s="70"/>
      <c r="B34" s="71"/>
      <c r="C34" s="71"/>
      <c r="D34" s="71"/>
      <c r="E34" s="72"/>
    </row>
    <row r="35" spans="1:5" x14ac:dyDescent="0.25">
      <c r="A35" s="70"/>
      <c r="B35" s="71"/>
      <c r="C35" s="71"/>
      <c r="D35" s="71"/>
      <c r="E35" s="72"/>
    </row>
    <row r="36" spans="1:5" x14ac:dyDescent="0.25">
      <c r="A36" s="70"/>
      <c r="B36" s="71"/>
      <c r="C36" s="71"/>
      <c r="D36" s="71"/>
      <c r="E36" s="72"/>
    </row>
    <row r="37" spans="1:5" x14ac:dyDescent="0.25">
      <c r="A37" s="70"/>
      <c r="B37" s="71"/>
      <c r="C37" s="71"/>
      <c r="D37" s="71"/>
      <c r="E37" s="72"/>
    </row>
    <row r="38" spans="1:5" x14ac:dyDescent="0.25">
      <c r="A38" s="70"/>
      <c r="B38" s="71"/>
      <c r="C38" s="71"/>
      <c r="D38" s="71"/>
      <c r="E38" s="72"/>
    </row>
    <row r="39" spans="1:5" x14ac:dyDescent="0.25">
      <c r="A39" s="70"/>
      <c r="B39" s="71"/>
      <c r="C39" s="71"/>
      <c r="D39" s="71"/>
      <c r="E39" s="72"/>
    </row>
    <row r="40" spans="1:5" ht="15.75" thickBot="1" x14ac:dyDescent="0.3">
      <c r="A40" s="73"/>
      <c r="B40" s="74"/>
      <c r="C40" s="74"/>
      <c r="D40" s="74"/>
      <c r="E40" s="75"/>
    </row>
  </sheetData>
  <mergeCells count="5">
    <mergeCell ref="H1:I1"/>
    <mergeCell ref="F5:G5"/>
    <mergeCell ref="H5:I5"/>
    <mergeCell ref="A14:E26"/>
    <mergeCell ref="A30:E40"/>
  </mergeCells>
  <pageMargins left="0.7" right="0.7" top="0.75" bottom="0.75" header="0.3" footer="0.3"/>
  <pageSetup scale="67" orientation="landscape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fx1_VMATonly</vt:lpstr>
      <vt:lpstr>fx1_wAP_PA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Kovalchuk, Nataliya</dc:creator>
  <cp:lastModifiedBy>Eric</cp:lastModifiedBy>
  <cp:lastPrinted>2020-06-09T00:37:09Z</cp:lastPrinted>
  <dcterms:created xsi:type="dcterms:W3CDTF">2019-10-16T22:45:25Z</dcterms:created>
  <dcterms:modified xsi:type="dcterms:W3CDTF">2020-07-28T23:08:59Z</dcterms:modified>
</cp:coreProperties>
</file>