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43101996-6D9F-4F86-B37E-929C503C338C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BO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32" i="1" l="1"/>
  <c r="H31" i="1"/>
  <c r="H30" i="1"/>
  <c r="H23" i="1"/>
  <c r="H22" i="1"/>
  <c r="H28" i="1"/>
  <c r="H27" i="1"/>
  <c r="H26" i="1"/>
  <c r="H25" i="1"/>
  <c r="H29" i="1"/>
  <c r="H11" i="1"/>
  <c r="H24" i="1"/>
  <c r="H16" i="1"/>
  <c r="H18" i="1"/>
  <c r="H15" i="1"/>
  <c r="H21" i="1"/>
  <c r="H20" i="1"/>
  <c r="H19" i="1"/>
  <c r="H17" i="1"/>
  <c r="H14" i="1"/>
  <c r="H13" i="1"/>
  <c r="H10" i="1"/>
  <c r="H12" i="1"/>
  <c r="H9" i="1"/>
  <c r="H8" i="1"/>
  <c r="H36" i="1" l="1"/>
</calcChain>
</file>

<file path=xl/sharedStrings.xml><?xml version="1.0" encoding="utf-8"?>
<sst xmlns="http://schemas.openxmlformats.org/spreadsheetml/2006/main" count="108" uniqueCount="78">
  <si>
    <t>Part Number</t>
  </si>
  <si>
    <t>Description</t>
  </si>
  <si>
    <t>UOM</t>
  </si>
  <si>
    <t>Prototype</t>
  </si>
  <si>
    <t>Qty</t>
  </si>
  <si>
    <t>Line Total</t>
  </si>
  <si>
    <t>Total Cost Estimate</t>
  </si>
  <si>
    <t>Cost/UOM</t>
  </si>
  <si>
    <t>ea</t>
  </si>
  <si>
    <t>set</t>
  </si>
  <si>
    <t>Light-to-frequency converter</t>
  </si>
  <si>
    <t>Current source circuit - regulator</t>
  </si>
  <si>
    <t>Microcontroller w/ Bluetooth</t>
  </si>
  <si>
    <t>Battery holder</t>
  </si>
  <si>
    <t>Reed switch</t>
  </si>
  <si>
    <t>Button</t>
  </si>
  <si>
    <t>Switch</t>
  </si>
  <si>
    <t>Display module</t>
  </si>
  <si>
    <t xml:space="preserve"> --- Parts ---</t>
  </si>
  <si>
    <t>ABS Case, 6.3"L X 3.15"W</t>
  </si>
  <si>
    <t>OPV332</t>
  </si>
  <si>
    <t>TSL237S-LF</t>
  </si>
  <si>
    <t>LM317T</t>
  </si>
  <si>
    <t>MFR50SFTE52-118R</t>
  </si>
  <si>
    <t>MS-210-3-1-0300</t>
  </si>
  <si>
    <t>12BH361D-GR</t>
  </si>
  <si>
    <t>DFR0267</t>
  </si>
  <si>
    <t>custom (3 parts)</t>
  </si>
  <si>
    <t>Magnet - interlock</t>
  </si>
  <si>
    <t>5862K166</t>
  </si>
  <si>
    <t>Spring plunger</t>
  </si>
  <si>
    <t>8499A46</t>
  </si>
  <si>
    <t>Light source, VCSEL, 850 nm</t>
  </si>
  <si>
    <t>Vial holder, hinge &amp; lid (SLA)</t>
  </si>
  <si>
    <t>TPSD107K010T0150V</t>
  </si>
  <si>
    <t>Capacitor - LFT decoupling, 100 uF</t>
  </si>
  <si>
    <t>OpenWater Turbidity Meter Prototype</t>
  </si>
  <si>
    <t>BOM and Cost Estimate</t>
  </si>
  <si>
    <t>Manufacturer / Vendor</t>
  </si>
  <si>
    <t>Rose Enclosures</t>
  </si>
  <si>
    <t>Protolabs, Statasys</t>
  </si>
  <si>
    <t>McMaster-Carr</t>
  </si>
  <si>
    <t>AMS</t>
  </si>
  <si>
    <t>Kyocera AVX</t>
  </si>
  <si>
    <t>TT Electronics</t>
  </si>
  <si>
    <t>NTE Electronics</t>
  </si>
  <si>
    <t>Yageo</t>
  </si>
  <si>
    <t>Current source circuit - resistor, 118 ohm</t>
  </si>
  <si>
    <t>PIC GmbH</t>
  </si>
  <si>
    <t>DFRobot</t>
  </si>
  <si>
    <t>Adafruit</t>
  </si>
  <si>
    <t>Eagle Plastic Devices</t>
  </si>
  <si>
    <t>RP8100B2M1CEBLKBLUNIL</t>
  </si>
  <si>
    <t>E-Switch</t>
  </si>
  <si>
    <t>M2011SD3W01</t>
  </si>
  <si>
    <t>NKK Switches</t>
  </si>
  <si>
    <t>Brass press-fit insert, 6-32 thread, 1/4" long</t>
  </si>
  <si>
    <t>92395A113</t>
  </si>
  <si>
    <t>Brass press-fit insert, 4-40 thread, 1/4" long</t>
  </si>
  <si>
    <t>92395A112</t>
  </si>
  <si>
    <t>Hex standoff, female, 4-40 thread, 3/8" long</t>
  </si>
  <si>
    <t>91115A509</t>
  </si>
  <si>
    <t>91263A503</t>
  </si>
  <si>
    <t>Flat head screw, hex, 4-40 thread, 1/2" long</t>
  </si>
  <si>
    <t>Phillips head screw, 4-40 thread, 1/4" long</t>
  </si>
  <si>
    <t>91735A104</t>
  </si>
  <si>
    <t>Window</t>
  </si>
  <si>
    <t>Hinge pin</t>
  </si>
  <si>
    <t>Batteries</t>
  </si>
  <si>
    <t>Sample vials</t>
  </si>
  <si>
    <t>Turbidity standards</t>
  </si>
  <si>
    <t>90145A475</t>
  </si>
  <si>
    <t>1227T759</t>
  </si>
  <si>
    <t>Duracell</t>
  </si>
  <si>
    <t>MN1500</t>
  </si>
  <si>
    <t>Hach</t>
  </si>
  <si>
    <t>AMCO Clear</t>
  </si>
  <si>
    <t>125 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</si>
</sst>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/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164" fontId="1" fillId="0" borderId="0" xfId="0" applyNumberFormat="1" applyFont="1" applyBorder="1" applyAlignment="1">
      <alignment horizontal="center"/>
    </xf>
    <xf numFmtId="0" fontId="3" fillId="0" borderId="0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>
      <alignment horizontal="center"/>
    </xf>
    <xf numFmtId="0" fontId="4" fillId="0" borderId="0" xfId="1"/>
    <xf numFmtId="0" fontId="4" fillId="0" borderId="0" xfId="1" applyAlignment="1">
      <alignment horizontal="left"/>
    </xf>
    <xf numFmtId="14" fontId="0" fillId="0" borderId="0" xfId="0" applyNumberFormat="1" applyAlignment="1">
      <alignment horizontal="left"/>
    </xf>
    <xf numFmtId="0" fontId="4" fillId="0" borderId="0" xfId="1" applyBorder="1" applyAlignment="1">
      <alignment horizontal="left"/>
    </xf>
    <xf numFmtId="0" fontId="1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user.com/ProductDetail/Eagle-Plastic-Devices/12BH361D-GR?qs=sGAEpiMZZMvxqoKe%252BDjhrknrR2a7sUFPp2l939cn6qU%3D" TargetMode="External"/><Relationship Id="rId13" Type="http://schemas.openxmlformats.org/officeDocument/2006/relationships/hyperlink" Target="https://www.digikey.com/en/products/detail/nkk-switches/M2011SD3W01/1049303?s=N4IgTCBcDaIMwDYAMBaOY4A4UDkAiIAugL5A" TargetMode="External"/><Relationship Id="rId18" Type="http://schemas.openxmlformats.org/officeDocument/2006/relationships/hyperlink" Target="https://www.mcmaster.com/91263A503/" TargetMode="External"/><Relationship Id="rId3" Type="http://schemas.openxmlformats.org/officeDocument/2006/relationships/hyperlink" Target="https://www.digikey.com/en/products/detail/ams/TSL237S-LF/3095041" TargetMode="External"/><Relationship Id="rId21" Type="http://schemas.openxmlformats.org/officeDocument/2006/relationships/hyperlink" Target="https://www.mcmaster.com/1227T759-1227T752/" TargetMode="External"/><Relationship Id="rId7" Type="http://schemas.openxmlformats.org/officeDocument/2006/relationships/hyperlink" Target="https://www.mouser.com/ProductDetail/Adafruit/714?qs=sGAEpiMZZMsMyYRRhGMFNlJrxeM%2FFNONplOulXYZD7w%3D" TargetMode="External"/><Relationship Id="rId12" Type="http://schemas.openxmlformats.org/officeDocument/2006/relationships/hyperlink" Target="https://www.digikey.com/en/products/detail/e-switch/RP8100B2M1CEBLKBLUNIL/1785730?s=N4IgTCBcDaIKIHEAsBWA7ARgLQDkAiIAugL5A" TargetMode="External"/><Relationship Id="rId17" Type="http://schemas.openxmlformats.org/officeDocument/2006/relationships/hyperlink" Target="https://www.mcmaster.com/91115A509/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om/en/products/detail/tt-electronics-optek-technology/OPV332/761807?s=N4IgTCBcDaIPIAUBqBmFEC6BfIA" TargetMode="External"/><Relationship Id="rId16" Type="http://schemas.openxmlformats.org/officeDocument/2006/relationships/hyperlink" Target="https://www.mcmaster.com/92395A112/" TargetMode="External"/><Relationship Id="rId20" Type="http://schemas.openxmlformats.org/officeDocument/2006/relationships/hyperlink" Target="https://www.mcmaster.com/90145A475/" TargetMode="External"/><Relationship Id="rId1" Type="http://schemas.openxmlformats.org/officeDocument/2006/relationships/hyperlink" Target="https://www.digikey.com/product-detail/en/rose-enclosures/090816060/902-1354-ND/2300822" TargetMode="External"/><Relationship Id="rId6" Type="http://schemas.openxmlformats.org/officeDocument/2006/relationships/hyperlink" Target="https://www.digikey.com/product-detail/en/pic-gmbh/MS-210-3-1-0300/2010-1106-ND/9687363" TargetMode="External"/><Relationship Id="rId11" Type="http://schemas.openxmlformats.org/officeDocument/2006/relationships/hyperlink" Target="https://www.mcmaster.com/8499a46" TargetMode="External"/><Relationship Id="rId24" Type="http://schemas.openxmlformats.org/officeDocument/2006/relationships/hyperlink" Target="https://www.gfschemicals.com/Product/amco-clear-turbidity-standard-10-ntu-item-8014-sku-85235" TargetMode="External"/><Relationship Id="rId5" Type="http://schemas.openxmlformats.org/officeDocument/2006/relationships/hyperlink" Target="https://www.mouser.com/ProductDetail/Yageo/MFR50SFTE52-118R?qs=sGAEpiMZZMu61qfTUdNhG0IXHLFuiNndTeZ2zMGlekA%3D" TargetMode="External"/><Relationship Id="rId15" Type="http://schemas.openxmlformats.org/officeDocument/2006/relationships/hyperlink" Target="https://www.mcmaster.com/92395A113/" TargetMode="External"/><Relationship Id="rId23" Type="http://schemas.openxmlformats.org/officeDocument/2006/relationships/hyperlink" Target="https://ezvialz.com/spectrophotometer-cuvettes/814-hach-portable-turbidimeter-sample-cells-243706.html" TargetMode="External"/><Relationship Id="rId10" Type="http://schemas.openxmlformats.org/officeDocument/2006/relationships/hyperlink" Target="https://www.mcmaster.com/5862k166" TargetMode="External"/><Relationship Id="rId19" Type="http://schemas.openxmlformats.org/officeDocument/2006/relationships/hyperlink" Target="https://www.mcmaster.com/91735A104/" TargetMode="External"/><Relationship Id="rId4" Type="http://schemas.openxmlformats.org/officeDocument/2006/relationships/hyperlink" Target="https://www.digikey.com/en/products/detail/nte-electronics-inc/LM317T/11650484" TargetMode="External"/><Relationship Id="rId9" Type="http://schemas.openxmlformats.org/officeDocument/2006/relationships/hyperlink" Target="https://www.digikey.com/products/en?keywords=1738-1015-ND" TargetMode="External"/><Relationship Id="rId14" Type="http://schemas.openxmlformats.org/officeDocument/2006/relationships/hyperlink" Target="https://www.digikey.com/en/products/detail/kyocera-avx/TPSD107K010T0150V/7567020?s=N4IgTCBcDaICwHYAcBaAjGsC3pQOQBEQBdAXyA" TargetMode="External"/><Relationship Id="rId22" Type="http://schemas.openxmlformats.org/officeDocument/2006/relationships/hyperlink" Target="https://www.mouser.com/ProductDetail/Duracell/MN1500?qs=m04QHmkHpJLeqqMrP%252BjRQg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defaultRowHeight="15" x14ac:dyDescent="0.25"/>
  <cols>
    <col min="1" max="1" width="40.140625" customWidth="1"/>
    <col min="2" max="2" width="23.140625" customWidth="1"/>
    <col min="3" max="3" width="28.140625" customWidth="1"/>
    <col min="4" max="4" width="6.5703125" style="2" customWidth="1"/>
    <col min="5" max="5" width="11.7109375" style="6" customWidth="1"/>
    <col min="6" max="6" width="2.7109375" customWidth="1"/>
    <col min="7" max="7" width="7.7109375" style="2" customWidth="1"/>
    <col min="8" max="8" width="9.7109375" style="6" customWidth="1"/>
    <col min="9" max="9" width="2.7109375" customWidth="1"/>
  </cols>
  <sheetData>
    <row r="1" spans="1:9" s="1" customFormat="1" x14ac:dyDescent="0.25">
      <c r="A1" s="1" t="s">
        <v>36</v>
      </c>
      <c r="D1" s="3"/>
      <c r="E1" s="5"/>
      <c r="G1" s="3"/>
      <c r="H1" s="5"/>
    </row>
    <row r="2" spans="1:9" x14ac:dyDescent="0.25">
      <c r="A2" t="s">
        <v>37</v>
      </c>
    </row>
    <row r="3" spans="1:9" x14ac:dyDescent="0.25">
      <c r="A3" s="27">
        <v>44691</v>
      </c>
      <c r="B3" s="27"/>
    </row>
    <row r="5" spans="1:9" s="1" customFormat="1" x14ac:dyDescent="0.25">
      <c r="D5" s="3"/>
      <c r="E5" s="5"/>
      <c r="G5" s="29" t="s">
        <v>3</v>
      </c>
      <c r="H5" s="29"/>
    </row>
    <row r="6" spans="1:9" s="18" customFormat="1" ht="15.75" thickBot="1" x14ac:dyDescent="0.3">
      <c r="A6" s="18" t="s">
        <v>1</v>
      </c>
      <c r="B6" s="18" t="s">
        <v>38</v>
      </c>
      <c r="C6" s="18" t="s">
        <v>0</v>
      </c>
      <c r="D6" s="19" t="s">
        <v>2</v>
      </c>
      <c r="E6" s="20" t="s">
        <v>7</v>
      </c>
      <c r="F6" s="19"/>
      <c r="G6" s="19" t="s">
        <v>4</v>
      </c>
      <c r="H6" s="20" t="s">
        <v>5</v>
      </c>
      <c r="I6" s="19"/>
    </row>
    <row r="7" spans="1:9" s="10" customFormat="1" ht="15.75" thickTop="1" x14ac:dyDescent="0.25">
      <c r="A7" s="13" t="s">
        <v>18</v>
      </c>
      <c r="B7" s="13"/>
      <c r="D7" s="11"/>
      <c r="E7" s="12"/>
      <c r="F7" s="11"/>
      <c r="G7" s="11"/>
      <c r="H7" s="12"/>
      <c r="I7" s="11"/>
    </row>
    <row r="8" spans="1:9" x14ac:dyDescent="0.25">
      <c r="A8" t="s">
        <v>19</v>
      </c>
      <c r="B8" t="s">
        <v>39</v>
      </c>
      <c r="C8" s="28">
        <v>90816060</v>
      </c>
      <c r="D8" s="2" t="s">
        <v>8</v>
      </c>
      <c r="E8" s="6">
        <v>18.8</v>
      </c>
      <c r="G8" s="2">
        <v>1</v>
      </c>
      <c r="H8" s="6">
        <f t="shared" ref="H8:H9" si="0">IF(G8="","",(G8*E8))</f>
        <v>18.8</v>
      </c>
    </row>
    <row r="9" spans="1:9" x14ac:dyDescent="0.25">
      <c r="A9" t="s">
        <v>33</v>
      </c>
      <c r="B9" t="s">
        <v>40</v>
      </c>
      <c r="C9" t="s">
        <v>27</v>
      </c>
      <c r="D9" s="2" t="s">
        <v>9</v>
      </c>
      <c r="E9" s="6">
        <v>343.43</v>
      </c>
      <c r="G9" s="2">
        <v>1</v>
      </c>
      <c r="H9" s="6">
        <f t="shared" si="0"/>
        <v>343.43</v>
      </c>
    </row>
    <row r="10" spans="1:9" x14ac:dyDescent="0.25">
      <c r="A10" t="s">
        <v>10</v>
      </c>
      <c r="B10" t="s">
        <v>42</v>
      </c>
      <c r="C10" s="25" t="s">
        <v>21</v>
      </c>
      <c r="D10" s="2" t="s">
        <v>8</v>
      </c>
      <c r="E10" s="6">
        <v>4.5199999999999996</v>
      </c>
      <c r="G10" s="2">
        <v>1</v>
      </c>
      <c r="H10" s="6">
        <f>IF(G10="","",(G10*E10))</f>
        <v>4.5199999999999996</v>
      </c>
    </row>
    <row r="11" spans="1:9" x14ac:dyDescent="0.25">
      <c r="A11" t="s">
        <v>35</v>
      </c>
      <c r="B11" t="s">
        <v>43</v>
      </c>
      <c r="C11" s="25" t="s">
        <v>34</v>
      </c>
      <c r="D11" s="2" t="s">
        <v>8</v>
      </c>
      <c r="E11" s="6">
        <v>1.21</v>
      </c>
      <c r="G11" s="2">
        <v>1</v>
      </c>
      <c r="H11" s="6">
        <f>IF(G11="","",(G11*E11))</f>
        <v>1.21</v>
      </c>
    </row>
    <row r="12" spans="1:9" x14ac:dyDescent="0.25">
      <c r="A12" t="s">
        <v>32</v>
      </c>
      <c r="B12" t="s">
        <v>44</v>
      </c>
      <c r="C12" s="25" t="s">
        <v>20</v>
      </c>
      <c r="D12" s="2" t="s">
        <v>8</v>
      </c>
      <c r="E12" s="6">
        <v>6.11</v>
      </c>
      <c r="G12" s="2">
        <v>1</v>
      </c>
      <c r="H12" s="6">
        <f t="shared" ref="H12:H32" si="1">IF(G12="","",(G12*E12))</f>
        <v>6.11</v>
      </c>
    </row>
    <row r="13" spans="1:9" x14ac:dyDescent="0.25">
      <c r="A13" t="s">
        <v>11</v>
      </c>
      <c r="B13" t="s">
        <v>45</v>
      </c>
      <c r="C13" s="25" t="s">
        <v>22</v>
      </c>
      <c r="D13" s="2" t="s">
        <v>8</v>
      </c>
      <c r="E13" s="6">
        <v>0.91</v>
      </c>
      <c r="G13" s="2">
        <v>1</v>
      </c>
      <c r="H13" s="6">
        <f t="shared" si="1"/>
        <v>0.91</v>
      </c>
    </row>
    <row r="14" spans="1:9" x14ac:dyDescent="0.25">
      <c r="A14" t="s">
        <v>47</v>
      </c>
      <c r="B14" t="s">
        <v>46</v>
      </c>
      <c r="C14" s="25" t="s">
        <v>23</v>
      </c>
      <c r="D14" s="2" t="s">
        <v>8</v>
      </c>
      <c r="E14" s="6">
        <v>0.15</v>
      </c>
      <c r="G14" s="2">
        <v>1</v>
      </c>
      <c r="H14" s="6">
        <f t="shared" si="1"/>
        <v>0.15</v>
      </c>
    </row>
    <row r="15" spans="1:9" x14ac:dyDescent="0.25">
      <c r="A15" t="s">
        <v>14</v>
      </c>
      <c r="B15" t="s">
        <v>48</v>
      </c>
      <c r="C15" s="25" t="s">
        <v>24</v>
      </c>
      <c r="D15" s="2" t="s">
        <v>8</v>
      </c>
      <c r="E15" s="6">
        <v>2.72</v>
      </c>
      <c r="G15" s="2">
        <v>1</v>
      </c>
      <c r="H15" s="6">
        <f t="shared" si="1"/>
        <v>2.72</v>
      </c>
    </row>
    <row r="16" spans="1:9" x14ac:dyDescent="0.25">
      <c r="A16" t="s">
        <v>28</v>
      </c>
      <c r="B16" t="s">
        <v>41</v>
      </c>
      <c r="C16" s="25" t="s">
        <v>29</v>
      </c>
      <c r="D16" s="2" t="s">
        <v>8</v>
      </c>
      <c r="E16" s="6">
        <v>0.45</v>
      </c>
      <c r="G16" s="2">
        <v>2</v>
      </c>
      <c r="H16" s="6">
        <f t="shared" si="1"/>
        <v>0.9</v>
      </c>
    </row>
    <row r="17" spans="1:8" x14ac:dyDescent="0.25">
      <c r="A17" t="s">
        <v>12</v>
      </c>
      <c r="B17" t="s">
        <v>49</v>
      </c>
      <c r="C17" s="25" t="s">
        <v>26</v>
      </c>
      <c r="D17" s="2" t="s">
        <v>8</v>
      </c>
      <c r="E17" s="6">
        <v>24.9</v>
      </c>
      <c r="G17" s="2">
        <v>1</v>
      </c>
      <c r="H17" s="6">
        <f t="shared" si="1"/>
        <v>24.9</v>
      </c>
    </row>
    <row r="18" spans="1:8" x14ac:dyDescent="0.25">
      <c r="A18" t="s">
        <v>17</v>
      </c>
      <c r="B18" t="s">
        <v>50</v>
      </c>
      <c r="C18" s="26">
        <v>714</v>
      </c>
      <c r="D18" s="2" t="s">
        <v>8</v>
      </c>
      <c r="E18" s="6">
        <v>24.95</v>
      </c>
      <c r="G18" s="2">
        <v>1</v>
      </c>
      <c r="H18" s="6">
        <f t="shared" si="1"/>
        <v>24.95</v>
      </c>
    </row>
    <row r="19" spans="1:8" x14ac:dyDescent="0.25">
      <c r="A19" t="s">
        <v>13</v>
      </c>
      <c r="B19" t="s">
        <v>51</v>
      </c>
      <c r="C19" s="25" t="s">
        <v>25</v>
      </c>
      <c r="D19" s="2" t="s">
        <v>8</v>
      </c>
      <c r="E19" s="6">
        <v>2.31</v>
      </c>
      <c r="G19" s="2">
        <v>1</v>
      </c>
      <c r="H19" s="6">
        <f t="shared" si="1"/>
        <v>2.31</v>
      </c>
    </row>
    <row r="20" spans="1:8" x14ac:dyDescent="0.25">
      <c r="A20" t="s">
        <v>15</v>
      </c>
      <c r="B20" t="s">
        <v>53</v>
      </c>
      <c r="C20" s="25" t="s">
        <v>52</v>
      </c>
      <c r="D20" s="2" t="s">
        <v>8</v>
      </c>
      <c r="E20" s="6">
        <v>5.0199999999999996</v>
      </c>
      <c r="G20" s="2">
        <v>3</v>
      </c>
      <c r="H20" s="6">
        <f t="shared" si="1"/>
        <v>15.059999999999999</v>
      </c>
    </row>
    <row r="21" spans="1:8" x14ac:dyDescent="0.25">
      <c r="A21" t="s">
        <v>16</v>
      </c>
      <c r="B21" t="s">
        <v>55</v>
      </c>
      <c r="C21" s="25" t="s">
        <v>54</v>
      </c>
      <c r="D21" s="2" t="s">
        <v>8</v>
      </c>
      <c r="E21" s="6">
        <v>4.07</v>
      </c>
      <c r="G21" s="2">
        <v>1</v>
      </c>
      <c r="H21" s="6">
        <f t="shared" si="1"/>
        <v>4.07</v>
      </c>
    </row>
    <row r="22" spans="1:8" x14ac:dyDescent="0.25">
      <c r="A22" t="s">
        <v>66</v>
      </c>
      <c r="B22" t="s">
        <v>41</v>
      </c>
      <c r="C22" s="25" t="s">
        <v>72</v>
      </c>
      <c r="D22" s="2" t="s">
        <v>8</v>
      </c>
      <c r="E22" s="6">
        <v>8.8300000000000003E-2</v>
      </c>
      <c r="G22" s="2">
        <v>1</v>
      </c>
      <c r="H22" s="6">
        <f t="shared" si="1"/>
        <v>8.8300000000000003E-2</v>
      </c>
    </row>
    <row r="23" spans="1:8" x14ac:dyDescent="0.25">
      <c r="A23" t="s">
        <v>67</v>
      </c>
      <c r="B23" t="s">
        <v>41</v>
      </c>
      <c r="C23" s="25" t="s">
        <v>71</v>
      </c>
      <c r="D23" s="2" t="s">
        <v>8</v>
      </c>
      <c r="E23" s="6">
        <v>0.33079999999999998</v>
      </c>
      <c r="G23" s="2">
        <v>1</v>
      </c>
      <c r="H23" s="6">
        <f t="shared" si="1"/>
        <v>0.33079999999999998</v>
      </c>
    </row>
    <row r="24" spans="1:8" x14ac:dyDescent="0.25">
      <c r="A24" t="s">
        <v>30</v>
      </c>
      <c r="B24" t="s">
        <v>41</v>
      </c>
      <c r="C24" s="25" t="s">
        <v>31</v>
      </c>
      <c r="D24" s="2" t="s">
        <v>8</v>
      </c>
      <c r="E24" s="6">
        <v>6.96</v>
      </c>
      <c r="G24" s="2">
        <v>1</v>
      </c>
      <c r="H24" s="6">
        <f>IF(G24="","",(G24*E24))</f>
        <v>6.96</v>
      </c>
    </row>
    <row r="25" spans="1:8" x14ac:dyDescent="0.25">
      <c r="A25" t="s">
        <v>56</v>
      </c>
      <c r="B25" t="s">
        <v>41</v>
      </c>
      <c r="C25" s="25" t="s">
        <v>57</v>
      </c>
      <c r="D25" s="2" t="s">
        <v>8</v>
      </c>
      <c r="E25" s="6">
        <v>0.26400000000000001</v>
      </c>
      <c r="G25" s="2">
        <v>1</v>
      </c>
      <c r="H25" s="6">
        <f>IF(G25="","",(G25*E25))</f>
        <v>0.26400000000000001</v>
      </c>
    </row>
    <row r="26" spans="1:8" x14ac:dyDescent="0.25">
      <c r="A26" t="s">
        <v>58</v>
      </c>
      <c r="B26" t="s">
        <v>41</v>
      </c>
      <c r="C26" s="25" t="s">
        <v>59</v>
      </c>
      <c r="D26" s="2" t="s">
        <v>8</v>
      </c>
      <c r="E26" s="6">
        <v>0.2412</v>
      </c>
      <c r="G26" s="2">
        <v>3</v>
      </c>
      <c r="H26" s="6">
        <f t="shared" si="1"/>
        <v>0.72360000000000002</v>
      </c>
    </row>
    <row r="27" spans="1:8" x14ac:dyDescent="0.25">
      <c r="A27" t="s">
        <v>60</v>
      </c>
      <c r="B27" t="s">
        <v>41</v>
      </c>
      <c r="C27" s="25" t="s">
        <v>61</v>
      </c>
      <c r="D27" s="2" t="s">
        <v>8</v>
      </c>
      <c r="E27" s="6">
        <v>2.5499999999999998</v>
      </c>
      <c r="G27" s="2">
        <v>4</v>
      </c>
      <c r="H27" s="6">
        <f t="shared" si="1"/>
        <v>10.199999999999999</v>
      </c>
    </row>
    <row r="28" spans="1:8" x14ac:dyDescent="0.25">
      <c r="A28" t="s">
        <v>63</v>
      </c>
      <c r="B28" t="s">
        <v>41</v>
      </c>
      <c r="C28" s="25" t="s">
        <v>62</v>
      </c>
      <c r="D28" s="2" t="s">
        <v>8</v>
      </c>
      <c r="E28" s="6">
        <v>0.28799999999999998</v>
      </c>
      <c r="G28" s="2">
        <v>3</v>
      </c>
      <c r="H28" s="6">
        <f t="shared" si="1"/>
        <v>0.86399999999999988</v>
      </c>
    </row>
    <row r="29" spans="1:8" x14ac:dyDescent="0.25">
      <c r="A29" t="s">
        <v>64</v>
      </c>
      <c r="B29" t="s">
        <v>41</v>
      </c>
      <c r="C29" s="25" t="s">
        <v>65</v>
      </c>
      <c r="D29" s="2" t="s">
        <v>8</v>
      </c>
      <c r="E29" s="6">
        <v>9.1800000000000007E-2</v>
      </c>
      <c r="G29" s="2">
        <v>4</v>
      </c>
      <c r="H29" s="6">
        <f t="shared" si="1"/>
        <v>0.36720000000000003</v>
      </c>
    </row>
    <row r="30" spans="1:8" x14ac:dyDescent="0.25">
      <c r="A30" t="s">
        <v>68</v>
      </c>
      <c r="B30" t="s">
        <v>73</v>
      </c>
      <c r="C30" s="25" t="s">
        <v>74</v>
      </c>
      <c r="D30" s="2" t="s">
        <v>8</v>
      </c>
      <c r="E30" s="6">
        <v>0.55000000000000004</v>
      </c>
      <c r="G30" s="2">
        <v>6</v>
      </c>
      <c r="H30" s="6">
        <f t="shared" si="1"/>
        <v>3.3000000000000003</v>
      </c>
    </row>
    <row r="31" spans="1:8" x14ac:dyDescent="0.25">
      <c r="A31" t="s">
        <v>69</v>
      </c>
      <c r="B31" t="s">
        <v>75</v>
      </c>
      <c r="C31" s="26">
        <v>2434706</v>
      </c>
      <c r="D31" s="2" t="s">
        <v>8</v>
      </c>
      <c r="E31" s="6">
        <v>6.67</v>
      </c>
      <c r="G31" s="2">
        <v>4</v>
      </c>
      <c r="H31" s="6">
        <f t="shared" si="1"/>
        <v>26.68</v>
      </c>
    </row>
    <row r="32" spans="1:8" x14ac:dyDescent="0.25">
      <c r="A32" t="s">
        <v>70</v>
      </c>
      <c r="B32" t="s">
        <v>76</v>
      </c>
      <c r="C32" s="26">
        <v>8014</v>
      </c>
      <c r="D32" s="2" t="s">
        <v>77</v>
      </c>
      <c r="E32" s="6">
        <v>64.89</v>
      </c>
      <c r="G32" s="2">
        <v>1</v>
      </c>
      <c r="H32" s="6">
        <f t="shared" si="1"/>
        <v>64.89</v>
      </c>
    </row>
    <row r="33" spans="3:8" x14ac:dyDescent="0.25">
      <c r="C33" s="25"/>
    </row>
    <row r="34" spans="3:8" s="21" customFormat="1" x14ac:dyDescent="0.25">
      <c r="D34" s="22"/>
      <c r="E34" s="23"/>
      <c r="G34" s="22"/>
      <c r="H34" s="24"/>
    </row>
    <row r="35" spans="3:8" s="14" customFormat="1" x14ac:dyDescent="0.25">
      <c r="D35" s="15"/>
      <c r="E35" s="16"/>
      <c r="G35" s="15"/>
      <c r="H35" s="17"/>
    </row>
    <row r="36" spans="3:8" s="4" customFormat="1" x14ac:dyDescent="0.25">
      <c r="C36" s="4" t="s">
        <v>6</v>
      </c>
      <c r="D36" s="8"/>
      <c r="E36" s="7"/>
      <c r="G36" s="8"/>
      <c r="H36" s="9">
        <f>SUM(H8:H33)</f>
        <v>564.7079</v>
      </c>
    </row>
    <row r="37" spans="3:8" s="4" customFormat="1" x14ac:dyDescent="0.25">
      <c r="D37" s="8"/>
      <c r="E37" s="7"/>
      <c r="G37" s="8"/>
      <c r="H37" s="9"/>
    </row>
  </sheetData>
  <mergeCells count="1">
    <mergeCell ref="G5:H5"/>
  </mergeCells>
  <hyperlinks>
    <hyperlink ref="C8" r:id="rId1" display="090816060" xr:uid="{00000000-0004-0000-0000-000000000000}"/>
    <hyperlink ref="C12" r:id="rId2" xr:uid="{00000000-0004-0000-0000-000001000000}"/>
    <hyperlink ref="C10" r:id="rId3" xr:uid="{00000000-0004-0000-0000-000002000000}"/>
    <hyperlink ref="C13" r:id="rId4" xr:uid="{00000000-0004-0000-0000-000003000000}"/>
    <hyperlink ref="C14" r:id="rId5" xr:uid="{00000000-0004-0000-0000-000004000000}"/>
    <hyperlink ref="C15" r:id="rId6" xr:uid="{00000000-0004-0000-0000-000005000000}"/>
    <hyperlink ref="C18" r:id="rId7" display="https://www.mouser.com/ProductDetail/Adafruit/714?qs=sGAEpiMZZMsMyYRRhGMFNlJrxeM%2FFNONplOulXYZD7w%3D" xr:uid="{00000000-0004-0000-0000-000006000000}"/>
    <hyperlink ref="C19" r:id="rId8" xr:uid="{00000000-0004-0000-0000-000007000000}"/>
    <hyperlink ref="C17" r:id="rId9" xr:uid="{00000000-0004-0000-0000-000008000000}"/>
    <hyperlink ref="C16" r:id="rId10" xr:uid="{00000000-0004-0000-0000-00000A000000}"/>
    <hyperlink ref="C24" r:id="rId11" xr:uid="{00000000-0004-0000-0000-00000B000000}"/>
    <hyperlink ref="C20" r:id="rId12" xr:uid="{00000000-0004-0000-0000-00000C000000}"/>
    <hyperlink ref="C21" r:id="rId13" xr:uid="{00000000-0004-0000-0000-00000D000000}"/>
    <hyperlink ref="C11" r:id="rId14" xr:uid="{5D498BD8-812D-4A5C-A066-AB964E44BE88}"/>
    <hyperlink ref="C25" r:id="rId15" xr:uid="{03CD5522-ADFA-44C6-B427-D6BC0D22D7A8}"/>
    <hyperlink ref="C26" r:id="rId16" xr:uid="{9FA9FD31-85B6-4856-9B37-53777634FF43}"/>
    <hyperlink ref="C27" r:id="rId17" xr:uid="{856DD4C0-80C1-4FA0-86EE-4A0002E544D3}"/>
    <hyperlink ref="C28" r:id="rId18" xr:uid="{C1D8267A-A868-4D69-AED0-1861DD0CF4F6}"/>
    <hyperlink ref="C29" r:id="rId19" xr:uid="{61A01572-2A34-4465-B547-DDE59EB21D39}"/>
    <hyperlink ref="C23" r:id="rId20" xr:uid="{C6BEAC04-FDA6-4C49-BC1B-21C4A79117C2}"/>
    <hyperlink ref="C22" r:id="rId21" xr:uid="{A14B3297-1042-4403-9F45-884150C8FAE0}"/>
    <hyperlink ref="C30" r:id="rId22" xr:uid="{55228B90-C08A-43EC-869E-17208CDE2B14}"/>
    <hyperlink ref="C31" r:id="rId23" display="https://ezvialz.com/spectrophotometer-cuvettes/814-hach-portable-turbidimeter-sample-cells-243706.html" xr:uid="{BCF8AB47-27B0-4590-ACCC-FC08D3DC3E73}"/>
    <hyperlink ref="C32" r:id="rId24" display="https://www.gfschemicals.com/Product/amco-clear-turbidity-standard-10-ntu-item-8014-sku-85235" xr:uid="{A6A8AF5A-B426-4291-A4EF-CA97F0FF8021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2022-05-17T19:14:16Z</dcterms:modified>
</cp:coreProperties>
</file>