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0" yWindow="0" windowWidth="19395" windowHeight="8370"/>
  </bookViews>
  <sheets>
    <sheet name="Sheet1 (2)" sheetId="2" r:id="rId1"/>
    <sheet name="Sheet2" sheetId="3" r:id="rId2"/>
    <sheet name="Sheet3" sheetId="4" r:id="rId3"/>
  </sheets>
  <definedNames>
    <definedName name="_xlnm.Print_Area" localSheetId="0">'Sheet1 (2)'!$A$1:$AF$150</definedName>
  </definedNames>
  <calcPr calcId="125725"/>
</workbook>
</file>

<file path=xl/calcChain.xml><?xml version="1.0" encoding="utf-8"?>
<calcChain xmlns="http://schemas.openxmlformats.org/spreadsheetml/2006/main">
  <c r="D46" i="3"/>
  <c r="G46"/>
  <c r="E46" s="1"/>
  <c r="R134" i="2" s="1"/>
  <c r="G2" i="3"/>
  <c r="E2" s="1"/>
  <c r="R28" i="2" s="1"/>
  <c r="G3" i="3"/>
  <c r="E3" s="1"/>
  <c r="R29" i="2" s="1"/>
  <c r="G4" i="3"/>
  <c r="G5"/>
  <c r="E5" s="1"/>
  <c r="R31" i="2" s="1"/>
  <c r="G6" i="3"/>
  <c r="E6" s="1"/>
  <c r="R32" i="2" s="1"/>
  <c r="G7" i="3"/>
  <c r="G8"/>
  <c r="E8" s="1"/>
  <c r="R34" i="2" s="1"/>
  <c r="G9" i="3"/>
  <c r="E9" s="1"/>
  <c r="R35" i="2" s="1"/>
  <c r="G10" i="3"/>
  <c r="E10" s="1"/>
  <c r="G11"/>
  <c r="E11" s="1"/>
  <c r="G12"/>
  <c r="E12" s="1"/>
  <c r="G13"/>
  <c r="E13" s="1"/>
  <c r="G14"/>
  <c r="E14" s="1"/>
  <c r="G15"/>
  <c r="E15" s="1"/>
  <c r="G16"/>
  <c r="E16" s="1"/>
  <c r="G17"/>
  <c r="E17" s="1"/>
  <c r="G18"/>
  <c r="E18" s="1"/>
  <c r="G19"/>
  <c r="E19" s="1"/>
  <c r="G20"/>
  <c r="E20" s="1"/>
  <c r="G21"/>
  <c r="E21" s="1"/>
  <c r="G22"/>
  <c r="E22" s="1"/>
  <c r="G23"/>
  <c r="E23" s="1"/>
  <c r="G24"/>
  <c r="E24" s="1"/>
  <c r="G25"/>
  <c r="E25" s="1"/>
  <c r="G26"/>
  <c r="E26" s="1"/>
  <c r="G27"/>
  <c r="E27" s="1"/>
  <c r="G28"/>
  <c r="E28" s="1"/>
  <c r="G29"/>
  <c r="E29" s="1"/>
  <c r="G30"/>
  <c r="E30" s="1"/>
  <c r="G31"/>
  <c r="E31" s="1"/>
  <c r="G32"/>
  <c r="E32" s="1"/>
  <c r="G33"/>
  <c r="E33" s="1"/>
  <c r="R93" i="2" s="1"/>
  <c r="G34" i="3"/>
  <c r="E34" s="1"/>
  <c r="G35"/>
  <c r="E35" s="1"/>
  <c r="G36"/>
  <c r="E36" s="1"/>
  <c r="G37"/>
  <c r="E37" s="1"/>
  <c r="R126" i="2" s="1"/>
  <c r="G38" i="3"/>
  <c r="E38" s="1"/>
  <c r="G39"/>
  <c r="E39" s="1"/>
  <c r="G40"/>
  <c r="E40" s="1"/>
  <c r="R128" i="2" s="1"/>
  <c r="U128" s="1"/>
  <c r="G41" i="3"/>
  <c r="E41" s="1"/>
  <c r="R129" i="2" s="1"/>
  <c r="G42" i="3"/>
  <c r="E42" s="1"/>
  <c r="R130" i="2" s="1"/>
  <c r="G43" i="3"/>
  <c r="E43" s="1"/>
  <c r="R131" i="2" s="1"/>
  <c r="G44" i="3"/>
  <c r="E44" s="1"/>
  <c r="R132" i="2" s="1"/>
  <c r="G45" i="3"/>
  <c r="E45" s="1"/>
  <c r="R133" i="2" s="1"/>
  <c r="E4" i="3"/>
  <c r="R30" i="2" s="1"/>
  <c r="E7" i="3"/>
  <c r="R33" i="2" s="1"/>
  <c r="D2" i="3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G1"/>
  <c r="D1"/>
  <c r="L133" i="2" l="1"/>
  <c r="X133"/>
  <c r="I133"/>
  <c r="O133"/>
  <c r="U133"/>
  <c r="AA133"/>
  <c r="L131"/>
  <c r="X131"/>
  <c r="I131"/>
  <c r="O131"/>
  <c r="U131"/>
  <c r="AA131"/>
  <c r="L129"/>
  <c r="X129"/>
  <c r="I129"/>
  <c r="O129"/>
  <c r="U129"/>
  <c r="AA129"/>
  <c r="I134"/>
  <c r="O134"/>
  <c r="U134"/>
  <c r="AA134"/>
  <c r="L134"/>
  <c r="X134"/>
  <c r="I132"/>
  <c r="O132"/>
  <c r="U132"/>
  <c r="AA132"/>
  <c r="L132"/>
  <c r="X132"/>
  <c r="I130"/>
  <c r="O130"/>
  <c r="U130"/>
  <c r="AA130"/>
  <c r="L130"/>
  <c r="X130"/>
  <c r="L126"/>
  <c r="X126"/>
  <c r="I126"/>
  <c r="O126"/>
  <c r="U126"/>
  <c r="AA126"/>
  <c r="I33"/>
  <c r="O33"/>
  <c r="U33"/>
  <c r="AA33"/>
  <c r="L33"/>
  <c r="X33"/>
  <c r="I35"/>
  <c r="O35"/>
  <c r="U35"/>
  <c r="AA35"/>
  <c r="L35"/>
  <c r="X35"/>
  <c r="I31"/>
  <c r="O31"/>
  <c r="U31"/>
  <c r="AA31"/>
  <c r="L31"/>
  <c r="X31"/>
  <c r="I29"/>
  <c r="O29"/>
  <c r="U29"/>
  <c r="AA29"/>
  <c r="L29"/>
  <c r="X29"/>
  <c r="L30"/>
  <c r="X30"/>
  <c r="I30"/>
  <c r="O30"/>
  <c r="U30"/>
  <c r="AA30"/>
  <c r="L34"/>
  <c r="X34"/>
  <c r="I34"/>
  <c r="O34"/>
  <c r="U34"/>
  <c r="AA34"/>
  <c r="L32"/>
  <c r="X32"/>
  <c r="I32"/>
  <c r="O32"/>
  <c r="U32"/>
  <c r="AA32"/>
  <c r="L28"/>
  <c r="X28"/>
  <c r="I28"/>
  <c r="O28"/>
  <c r="U28"/>
  <c r="AA28"/>
  <c r="X128"/>
  <c r="L128"/>
  <c r="AA128"/>
  <c r="O128"/>
  <c r="I128"/>
  <c r="I93"/>
  <c r="X93"/>
  <c r="L93"/>
  <c r="AA93"/>
  <c r="U93"/>
  <c r="O93"/>
  <c r="R84"/>
  <c r="R125"/>
  <c r="R94"/>
  <c r="R87"/>
  <c r="R40"/>
  <c r="R41"/>
  <c r="R42"/>
  <c r="R80"/>
  <c r="E1" i="3"/>
  <c r="R27" i="2" s="1"/>
  <c r="AA27" s="1"/>
  <c r="R85"/>
  <c r="R83"/>
  <c r="R39"/>
  <c r="R37"/>
  <c r="R38"/>
  <c r="R82"/>
  <c r="AA125" l="1"/>
  <c r="U125"/>
  <c r="X125"/>
  <c r="L125"/>
  <c r="O125"/>
  <c r="I125"/>
  <c r="U27"/>
  <c r="X27"/>
  <c r="L27"/>
  <c r="O27"/>
  <c r="I27"/>
  <c r="L94"/>
  <c r="R95"/>
  <c r="O95" s="1"/>
  <c r="R91"/>
  <c r="O91" s="1"/>
  <c r="R90"/>
  <c r="L90" s="1"/>
  <c r="R88"/>
  <c r="L88" s="1"/>
  <c r="R89"/>
  <c r="I89" s="1"/>
  <c r="R92"/>
  <c r="L92" s="1"/>
  <c r="R86"/>
  <c r="L86" s="1"/>
  <c r="R79"/>
  <c r="L79" s="1"/>
  <c r="R78"/>
  <c r="R43"/>
  <c r="I80"/>
  <c r="O80"/>
  <c r="U80"/>
  <c r="AA80"/>
  <c r="L80"/>
  <c r="X80"/>
  <c r="X94"/>
  <c r="AA94"/>
  <c r="O94"/>
  <c r="U94"/>
  <c r="I94"/>
  <c r="L84"/>
  <c r="X84"/>
  <c r="I84"/>
  <c r="O84"/>
  <c r="U84"/>
  <c r="AA84"/>
  <c r="I83"/>
  <c r="O83"/>
  <c r="U83"/>
  <c r="AA83"/>
  <c r="L83"/>
  <c r="X83"/>
  <c r="I87"/>
  <c r="O87"/>
  <c r="U87"/>
  <c r="AA87"/>
  <c r="L87"/>
  <c r="X87"/>
  <c r="L82"/>
  <c r="X82"/>
  <c r="I82"/>
  <c r="O82"/>
  <c r="U82"/>
  <c r="AA82"/>
  <c r="I85"/>
  <c r="O85"/>
  <c r="U85"/>
  <c r="AA85"/>
  <c r="L85"/>
  <c r="X85"/>
  <c r="X40"/>
  <c r="U40"/>
  <c r="AA40"/>
  <c r="U37"/>
  <c r="AA37"/>
  <c r="X37"/>
  <c r="X42"/>
  <c r="U42"/>
  <c r="AA42"/>
  <c r="U41"/>
  <c r="AA41"/>
  <c r="X41"/>
  <c r="U39"/>
  <c r="AA39"/>
  <c r="X39"/>
  <c r="X38"/>
  <c r="U38"/>
  <c r="AA38"/>
  <c r="L40"/>
  <c r="I40"/>
  <c r="O40"/>
  <c r="I37"/>
  <c r="O37"/>
  <c r="L37"/>
  <c r="L42"/>
  <c r="I42"/>
  <c r="O42"/>
  <c r="I41"/>
  <c r="O41"/>
  <c r="L41"/>
  <c r="I39"/>
  <c r="O39"/>
  <c r="L39"/>
  <c r="L38"/>
  <c r="I38"/>
  <c r="O38"/>
  <c r="U86" l="1"/>
  <c r="I90"/>
  <c r="X86"/>
  <c r="O89"/>
  <c r="O86"/>
  <c r="O88"/>
  <c r="I91"/>
  <c r="U92"/>
  <c r="O92"/>
  <c r="L89"/>
  <c r="X89"/>
  <c r="AA95"/>
  <c r="L95"/>
  <c r="X79"/>
  <c r="AA91"/>
  <c r="I88"/>
  <c r="AA79"/>
  <c r="I79"/>
  <c r="X95"/>
  <c r="I95"/>
  <c r="X88"/>
  <c r="U95"/>
  <c r="U79"/>
  <c r="O79"/>
  <c r="U91"/>
  <c r="L91"/>
  <c r="U89"/>
  <c r="I86"/>
  <c r="I92"/>
  <c r="AA89"/>
  <c r="AA86"/>
  <c r="X92"/>
  <c r="AA92"/>
  <c r="X91"/>
  <c r="U90"/>
  <c r="U88"/>
  <c r="O90"/>
  <c r="AA88"/>
  <c r="X90"/>
  <c r="AA90"/>
  <c r="AA78"/>
  <c r="U78"/>
  <c r="U43"/>
  <c r="AA43"/>
  <c r="X43"/>
  <c r="I43"/>
  <c r="O43"/>
  <c r="L43"/>
  <c r="X78"/>
  <c r="L78"/>
  <c r="O78"/>
  <c r="I78"/>
</calcChain>
</file>

<file path=xl/sharedStrings.xml><?xml version="1.0" encoding="utf-8"?>
<sst xmlns="http://schemas.openxmlformats.org/spreadsheetml/2006/main" count="176" uniqueCount="89">
  <si>
    <r>
      <rPr>
        <sz val="10"/>
        <color indexed="8"/>
        <rFont val="宋体"/>
        <charset val="134"/>
      </rPr>
      <t>C</t>
    </r>
    <r>
      <rPr>
        <sz val="10"/>
        <color indexed="8"/>
        <rFont val="宋体"/>
        <charset val="134"/>
      </rPr>
      <t>4</t>
    </r>
  </si>
  <si>
    <t>测 量 放 样 记 录</t>
  </si>
  <si>
    <t>工程名称</t>
  </si>
  <si>
    <t>施工单位</t>
  </si>
  <si>
    <t>上海建工集团股份有限公司</t>
  </si>
  <si>
    <t>放样部位（桩号）</t>
  </si>
  <si>
    <t>放样日期</t>
  </si>
  <si>
    <t>原施测人</t>
  </si>
  <si>
    <t>测量放样情况（示意图）</t>
  </si>
  <si>
    <t>测站点</t>
  </si>
  <si>
    <t>后视点</t>
  </si>
  <si>
    <t>测站点高程</t>
  </si>
  <si>
    <t>后视点高程</t>
  </si>
  <si>
    <t>桩号</t>
  </si>
  <si>
    <t>中</t>
  </si>
  <si>
    <t>备
注</t>
  </si>
  <si>
    <t>观测：</t>
  </si>
  <si>
    <t>计算：</t>
  </si>
  <si>
    <t>施工项目技术负责人：</t>
  </si>
  <si>
    <t>放样     依据</t>
  </si>
  <si>
    <t>放样人</t>
    <phoneticPr fontId="13" type="noConversion"/>
  </si>
  <si>
    <t>放样：</t>
    <phoneticPr fontId="13" type="noConversion"/>
  </si>
  <si>
    <t>温州市瓯江口新区一期市政工程PPP项目（瓯绣河、滨水南路和纬十二路等）一河八路十二桥工程</t>
    <phoneticPr fontId="13" type="noConversion"/>
  </si>
  <si>
    <t>陈赛美</t>
    <phoneticPr fontId="13" type="noConversion"/>
  </si>
  <si>
    <r>
      <t>E</t>
    </r>
    <r>
      <rPr>
        <sz val="12"/>
        <rFont val="宋体"/>
        <family val="3"/>
        <charset val="134"/>
      </rPr>
      <t>11-2</t>
    </r>
    <phoneticPr fontId="13" type="noConversion"/>
  </si>
  <si>
    <t>4.355</t>
  </si>
  <si>
    <t>李璐</t>
    <phoneticPr fontId="13" type="noConversion"/>
  </si>
  <si>
    <t>/</t>
    <phoneticPr fontId="13" type="noConversion"/>
  </si>
  <si>
    <t>温州市瓯江口新区一期市政工程PPP项目（瓯扬河、滨水北路和跨海一路等）一河八路十二桥工程</t>
    <phoneticPr fontId="13" type="noConversion"/>
  </si>
  <si>
    <t>放样：</t>
    <phoneticPr fontId="13" type="noConversion"/>
  </si>
  <si>
    <t>左7.5m</t>
    <phoneticPr fontId="13" type="noConversion"/>
  </si>
  <si>
    <t>左9.5m</t>
    <phoneticPr fontId="13" type="noConversion"/>
  </si>
  <si>
    <t>左14m</t>
    <phoneticPr fontId="13" type="noConversion"/>
  </si>
  <si>
    <t>右7.5m</t>
    <phoneticPr fontId="13" type="noConversion"/>
  </si>
  <si>
    <t>右9.5m</t>
    <phoneticPr fontId="13" type="noConversion"/>
  </si>
  <si>
    <t>右14m</t>
    <phoneticPr fontId="13" type="noConversion"/>
  </si>
  <si>
    <t>经九路（k0+000~k0+896）下面层　　</t>
    <phoneticPr fontId="13" type="noConversion"/>
  </si>
  <si>
    <t>左17.5m</t>
  </si>
  <si>
    <t>左13m</t>
  </si>
  <si>
    <t>右13m</t>
  </si>
  <si>
    <t>右17.5m</t>
  </si>
  <si>
    <t>左11m</t>
    <phoneticPr fontId="13" type="noConversion"/>
  </si>
  <si>
    <t>右11.5m</t>
    <phoneticPr fontId="13" type="noConversion"/>
  </si>
  <si>
    <t>K0+020.0000</t>
  </si>
  <si>
    <t>K0+040.0000</t>
  </si>
  <si>
    <t>K0+060.0000</t>
  </si>
  <si>
    <t>K0+080.0000</t>
  </si>
  <si>
    <t>K0+100.0000</t>
  </si>
  <si>
    <t>K0+120.0000</t>
  </si>
  <si>
    <t>K0+140.0000</t>
  </si>
  <si>
    <t>K0+160.0000</t>
  </si>
  <si>
    <t>K0+180.0000</t>
  </si>
  <si>
    <t>K0+200.0000</t>
  </si>
  <si>
    <t>K0+220.0000</t>
  </si>
  <si>
    <t>K0+240.0000</t>
  </si>
  <si>
    <t>K0+260.0000</t>
  </si>
  <si>
    <t>K0+280.0000</t>
  </si>
  <si>
    <t>K0+300.0000</t>
  </si>
  <si>
    <t>K0+320.0000</t>
  </si>
  <si>
    <t>K0+340.0000</t>
  </si>
  <si>
    <t>K0+360.0000</t>
  </si>
  <si>
    <t>K0+380.0000</t>
  </si>
  <si>
    <t>K0+400.0000</t>
  </si>
  <si>
    <t>K0+420.0000</t>
  </si>
  <si>
    <t>K0+440.0000</t>
  </si>
  <si>
    <t>K0+460.0000</t>
  </si>
  <si>
    <t>K0+480.0000</t>
  </si>
  <si>
    <t>K0+500.0000</t>
  </si>
  <si>
    <t>K0+520.0000</t>
  </si>
  <si>
    <t>K0+540.0000</t>
  </si>
  <si>
    <t>K0+560.0000</t>
  </si>
  <si>
    <t>K0+580.0000</t>
  </si>
  <si>
    <t>K0+600.0000</t>
  </si>
  <si>
    <t>K0+620.0000</t>
  </si>
  <si>
    <t>K0+640.0000</t>
  </si>
  <si>
    <t>K0+660.0000</t>
  </si>
  <si>
    <t>K0+680.0000</t>
  </si>
  <si>
    <t>K0+700.0000</t>
  </si>
  <si>
    <t>K0+720.0000</t>
  </si>
  <si>
    <t>K0+740.0000</t>
  </si>
  <si>
    <t>K0+760.0000</t>
  </si>
  <si>
    <t>K0+780.0000</t>
  </si>
  <si>
    <t>K0+800.0000</t>
  </si>
  <si>
    <t>K0+820.0000</t>
  </si>
  <si>
    <t>K0+840.0000</t>
  </si>
  <si>
    <t>K0+860.0000</t>
  </si>
  <si>
    <t>K0+880.0000</t>
  </si>
  <si>
    <t>K0+000.0000</t>
    <phoneticPr fontId="13" type="noConversion"/>
  </si>
  <si>
    <t>K0+896</t>
    <phoneticPr fontId="13" type="noConversion"/>
  </si>
</sst>
</file>

<file path=xl/styles.xml><?xml version="1.0" encoding="utf-8"?>
<styleSheet xmlns="http://schemas.openxmlformats.org/spreadsheetml/2006/main">
  <numFmts count="2">
    <numFmt numFmtId="176" formatCode="0.000_ "/>
    <numFmt numFmtId="177" formatCode="\K0\+000.00"/>
  </numFmts>
  <fonts count="55">
    <font>
      <sz val="11"/>
      <color indexed="8"/>
      <name val="Tahoma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indexed="8"/>
      <name val="黑体"/>
      <charset val="134"/>
    </font>
    <font>
      <sz val="10"/>
      <name val="黑体"/>
      <charset val="134"/>
    </font>
    <font>
      <sz val="22"/>
      <name val="黑体"/>
      <charset val="134"/>
    </font>
    <font>
      <sz val="10"/>
      <name val="宋体"/>
      <charset val="134"/>
    </font>
    <font>
      <b/>
      <sz val="22"/>
      <name val="黑体"/>
      <charset val="134"/>
    </font>
    <font>
      <b/>
      <sz val="22"/>
      <color indexed="8"/>
      <name val="黑体"/>
      <charset val="134"/>
    </font>
    <font>
      <sz val="12"/>
      <color indexed="8"/>
      <name val="宋体"/>
      <charset val="134"/>
    </font>
    <font>
      <sz val="12"/>
      <name val="宋体"/>
      <charset val="134"/>
    </font>
    <font>
      <sz val="10"/>
      <color indexed="8"/>
      <name val="宋体"/>
      <charset val="134"/>
    </font>
    <font>
      <sz val="11"/>
      <color indexed="8"/>
      <name val="宋体"/>
      <charset val="134"/>
    </font>
    <font>
      <sz val="9"/>
      <name val="Tahoma"/>
      <family val="2"/>
    </font>
    <font>
      <sz val="11"/>
      <color rgb="FF000000"/>
      <name val="宋体"/>
      <family val="3"/>
      <charset val="134"/>
    </font>
    <font>
      <sz val="12"/>
      <color indexed="8"/>
      <name val="宋体"/>
      <family val="3"/>
      <charset val="134"/>
    </font>
    <font>
      <sz val="10"/>
      <name val="宋体"/>
      <family val="3"/>
      <charset val="134"/>
    </font>
    <font>
      <sz val="11"/>
      <color indexed="8"/>
      <name val="Tahoma"/>
      <family val="2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14"/>
      <name val="宋体"/>
      <family val="3"/>
      <charset val="134"/>
    </font>
    <font>
      <sz val="11"/>
      <name val="宋体"/>
      <family val="3"/>
      <charset val="134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3F3F76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66">
    <border>
      <left/>
      <right/>
      <top/>
      <bottom/>
      <diagonal/>
    </border>
    <border>
      <left style="medium">
        <color auto="1"/>
      </left>
      <right style="thin">
        <color indexed="8"/>
      </right>
      <top style="medium">
        <color auto="1"/>
      </top>
      <bottom style="thin">
        <color indexed="8"/>
      </bottom>
      <diagonal/>
    </border>
    <border>
      <left/>
      <right/>
      <top style="medium">
        <color auto="1"/>
      </top>
      <bottom style="thin">
        <color indexed="8"/>
      </bottom>
      <diagonal/>
    </border>
    <border>
      <left/>
      <right style="thin">
        <color indexed="8"/>
      </right>
      <top style="medium">
        <color auto="1"/>
      </top>
      <bottom style="thin">
        <color indexed="8"/>
      </bottom>
      <diagonal/>
    </border>
    <border>
      <left style="medium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auto="1"/>
      </top>
      <bottom/>
      <diagonal/>
    </border>
    <border>
      <left style="thin">
        <color indexed="8"/>
      </left>
      <right/>
      <top/>
      <bottom/>
      <diagonal/>
    </border>
    <border>
      <left style="medium">
        <color auto="1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auto="1"/>
      </left>
      <right style="thin">
        <color indexed="8"/>
      </right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 style="medium">
        <color auto="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medium">
        <color auto="1"/>
      </right>
      <top style="medium">
        <color auto="1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medium">
        <color auto="1"/>
      </right>
      <top/>
      <bottom/>
      <diagonal/>
    </border>
    <border>
      <left style="thin">
        <color indexed="8"/>
      </left>
      <right style="medium">
        <color auto="1"/>
      </right>
      <top style="thin">
        <color indexed="8"/>
      </top>
      <bottom/>
      <diagonal/>
    </border>
    <border>
      <left style="thin">
        <color indexed="8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20">
    <xf numFmtId="0" fontId="0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57" applyNumberFormat="0" applyFill="0" applyAlignment="0" applyProtection="0">
      <alignment vertical="center"/>
    </xf>
    <xf numFmtId="0" fontId="24" fillId="0" borderId="58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9" fillId="5" borderId="60" applyNumberFormat="0" applyAlignment="0" applyProtection="0">
      <alignment vertical="center"/>
    </xf>
    <xf numFmtId="0" fontId="30" fillId="6" borderId="61" applyNumberFormat="0" applyAlignment="0" applyProtection="0">
      <alignment vertical="center"/>
    </xf>
    <xf numFmtId="0" fontId="31" fillId="6" borderId="60" applyNumberFormat="0" applyAlignment="0" applyProtection="0">
      <alignment vertical="center"/>
    </xf>
    <xf numFmtId="0" fontId="32" fillId="0" borderId="62" applyNumberFormat="0" applyFill="0" applyAlignment="0" applyProtection="0">
      <alignment vertical="center"/>
    </xf>
    <xf numFmtId="0" fontId="33" fillId="7" borderId="63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65" applyNumberFormat="0" applyFill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64" applyNumberFormat="0" applyFont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41" fillId="0" borderId="57" applyNumberFormat="0" applyFill="0" applyAlignment="0" applyProtection="0">
      <alignment vertical="center"/>
    </xf>
    <xf numFmtId="0" fontId="42" fillId="0" borderId="58" applyNumberFormat="0" applyFill="0" applyAlignment="0" applyProtection="0">
      <alignment vertical="center"/>
    </xf>
    <xf numFmtId="0" fontId="43" fillId="0" borderId="59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8" fillId="0" borderId="0">
      <alignment vertical="center"/>
    </xf>
    <xf numFmtId="0" fontId="45" fillId="2" borderId="0" applyNumberFormat="0" applyBorder="0" applyAlignment="0" applyProtection="0">
      <alignment vertical="center"/>
    </xf>
    <xf numFmtId="0" fontId="46" fillId="0" borderId="65" applyNumberFormat="0" applyFill="0" applyAlignment="0" applyProtection="0">
      <alignment vertical="center"/>
    </xf>
    <xf numFmtId="0" fontId="47" fillId="6" borderId="60" applyNumberFormat="0" applyAlignment="0" applyProtection="0">
      <alignment vertical="center"/>
    </xf>
    <xf numFmtId="0" fontId="48" fillId="7" borderId="63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62" applyNumberFormat="0" applyFill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52" fillId="4" borderId="0" applyNumberFormat="0" applyBorder="0" applyAlignment="0" applyProtection="0">
      <alignment vertical="center"/>
    </xf>
    <xf numFmtId="0" fontId="53" fillId="6" borderId="61" applyNumberFormat="0" applyAlignment="0" applyProtection="0">
      <alignment vertical="center"/>
    </xf>
    <xf numFmtId="0" fontId="54" fillId="5" borderId="60" applyNumberFormat="0" applyAlignment="0" applyProtection="0">
      <alignment vertical="center"/>
    </xf>
    <xf numFmtId="0" fontId="38" fillId="8" borderId="64" applyNumberFormat="0" applyFont="0" applyAlignment="0" applyProtection="0">
      <alignment vertical="center"/>
    </xf>
    <xf numFmtId="0" fontId="1" fillId="8" borderId="64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131">
    <xf numFmtId="0" fontId="0" fillId="0" borderId="0" xfId="0" applyAlignment="1"/>
    <xf numFmtId="49" fontId="6" fillId="0" borderId="23" xfId="1" applyNumberFormat="1" applyFont="1" applyFill="1" applyBorder="1" applyAlignment="1" applyProtection="1">
      <alignment horizontal="center" vertical="center" wrapText="1"/>
    </xf>
    <xf numFmtId="0" fontId="12" fillId="0" borderId="0" xfId="0" applyFont="1" applyAlignment="1"/>
    <xf numFmtId="49" fontId="6" fillId="0" borderId="42" xfId="1" applyNumberFormat="1" applyFont="1" applyFill="1" applyBorder="1" applyAlignment="1" applyProtection="1">
      <alignment horizontal="center" vertical="center" wrapText="1"/>
    </xf>
    <xf numFmtId="176" fontId="0" fillId="0" borderId="0" xfId="0" applyNumberFormat="1" applyAlignment="1"/>
    <xf numFmtId="176" fontId="21" fillId="0" borderId="52" xfId="3" applyNumberFormat="1" applyFont="1" applyFill="1" applyBorder="1" applyAlignment="1" applyProtection="1">
      <alignment vertical="center" wrapText="1"/>
    </xf>
    <xf numFmtId="176" fontId="20" fillId="0" borderId="52" xfId="3" applyNumberFormat="1" applyFont="1" applyFill="1" applyBorder="1" applyAlignment="1" applyProtection="1">
      <alignment vertical="center" wrapText="1"/>
    </xf>
    <xf numFmtId="176" fontId="20" fillId="0" borderId="56" xfId="3" applyNumberFormat="1" applyFont="1" applyFill="1" applyBorder="1" applyAlignment="1" applyProtection="1">
      <alignment vertical="center" wrapText="1"/>
    </xf>
    <xf numFmtId="0" fontId="1" fillId="0" borderId="0" xfId="72">
      <alignment vertical="center"/>
    </xf>
    <xf numFmtId="0" fontId="1" fillId="0" borderId="0" xfId="72">
      <alignment vertical="center"/>
    </xf>
    <xf numFmtId="177" fontId="16" fillId="0" borderId="19" xfId="3" applyNumberFormat="1" applyFont="1" applyFill="1" applyBorder="1" applyAlignment="1" applyProtection="1">
      <alignment horizontal="center" vertical="center" wrapText="1"/>
    </xf>
    <xf numFmtId="177" fontId="16" fillId="0" borderId="20" xfId="3" applyNumberFormat="1" applyFont="1" applyFill="1" applyBorder="1" applyAlignment="1" applyProtection="1">
      <alignment horizontal="center" vertical="center" wrapText="1"/>
    </xf>
    <xf numFmtId="177" fontId="16" fillId="0" borderId="21" xfId="3" applyNumberFormat="1" applyFont="1" applyFill="1" applyBorder="1" applyAlignment="1" applyProtection="1">
      <alignment horizontal="center" vertical="center" wrapText="1"/>
    </xf>
    <xf numFmtId="0" fontId="16" fillId="0" borderId="45" xfId="3" applyNumberFormat="1" applyFont="1" applyFill="1" applyBorder="1" applyAlignment="1" applyProtection="1">
      <alignment horizontal="center" vertical="center" wrapText="1"/>
    </xf>
    <xf numFmtId="0" fontId="16" fillId="0" borderId="46" xfId="3" applyNumberFormat="1" applyFont="1" applyFill="1" applyBorder="1" applyAlignment="1" applyProtection="1">
      <alignment horizontal="center" vertical="center" wrapText="1"/>
    </xf>
    <xf numFmtId="0" fontId="16" fillId="0" borderId="47" xfId="3" applyNumberFormat="1" applyFont="1" applyFill="1" applyBorder="1" applyAlignment="1" applyProtection="1">
      <alignment horizontal="center" vertical="center" wrapText="1"/>
    </xf>
    <xf numFmtId="176" fontId="6" fillId="0" borderId="52" xfId="1" applyNumberFormat="1" applyFont="1" applyFill="1" applyBorder="1" applyAlignment="1" applyProtection="1">
      <alignment horizontal="center" vertical="center" wrapText="1"/>
    </xf>
    <xf numFmtId="176" fontId="16" fillId="0" borderId="45" xfId="3" applyNumberFormat="1" applyFont="1" applyFill="1" applyBorder="1" applyAlignment="1" applyProtection="1">
      <alignment horizontal="center" vertical="center" wrapText="1"/>
    </xf>
    <xf numFmtId="176" fontId="16" fillId="0" borderId="46" xfId="3" applyNumberFormat="1" applyFont="1" applyFill="1" applyBorder="1" applyAlignment="1" applyProtection="1">
      <alignment horizontal="center" vertical="center" wrapText="1"/>
    </xf>
    <xf numFmtId="176" fontId="16" fillId="0" borderId="47" xfId="3" applyNumberFormat="1" applyFont="1" applyFill="1" applyBorder="1" applyAlignment="1" applyProtection="1">
      <alignment horizontal="center" vertical="center" wrapText="1"/>
    </xf>
    <xf numFmtId="176" fontId="6" fillId="0" borderId="19" xfId="1" applyNumberFormat="1" applyFont="1" applyFill="1" applyBorder="1" applyAlignment="1" applyProtection="1">
      <alignment horizontal="center" vertical="center" wrapText="1"/>
    </xf>
    <xf numFmtId="176" fontId="6" fillId="0" borderId="20" xfId="1" applyNumberFormat="1" applyFont="1" applyFill="1" applyBorder="1" applyAlignment="1" applyProtection="1">
      <alignment horizontal="center" vertical="center" wrapText="1"/>
    </xf>
    <xf numFmtId="176" fontId="6" fillId="0" borderId="21" xfId="1" applyNumberFormat="1" applyFont="1" applyFill="1" applyBorder="1" applyAlignment="1" applyProtection="1">
      <alignment horizontal="center" vertical="center" wrapText="1"/>
    </xf>
    <xf numFmtId="0" fontId="6" fillId="0" borderId="45" xfId="79" applyNumberFormat="1" applyFont="1" applyFill="1" applyBorder="1" applyAlignment="1" applyProtection="1">
      <alignment horizontal="center" vertical="center" wrapText="1"/>
    </xf>
    <xf numFmtId="0" fontId="6" fillId="0" borderId="20" xfId="79" applyNumberFormat="1" applyFont="1" applyFill="1" applyBorder="1" applyAlignment="1" applyProtection="1">
      <alignment horizontal="center" vertical="center" wrapText="1"/>
    </xf>
    <xf numFmtId="0" fontId="6" fillId="0" borderId="21" xfId="79" applyNumberFormat="1" applyFont="1" applyFill="1" applyBorder="1" applyAlignment="1" applyProtection="1">
      <alignment horizontal="center" vertical="center" wrapText="1"/>
    </xf>
    <xf numFmtId="0" fontId="10" fillId="0" borderId="12" xfId="1" applyNumberFormat="1" applyFont="1" applyFill="1" applyBorder="1" applyAlignment="1" applyProtection="1">
      <alignment horizontal="center" vertical="center" wrapText="1"/>
    </xf>
    <xf numFmtId="0" fontId="10" fillId="0" borderId="13" xfId="1" applyNumberFormat="1" applyFont="1" applyFill="1" applyBorder="1" applyAlignment="1" applyProtection="1">
      <alignment horizontal="center" vertical="center" wrapText="1"/>
    </xf>
    <xf numFmtId="0" fontId="10" fillId="0" borderId="38" xfId="1" applyNumberFormat="1" applyFont="1" applyFill="1" applyBorder="1" applyAlignment="1" applyProtection="1">
      <alignment horizontal="center" vertical="center" wrapText="1"/>
    </xf>
    <xf numFmtId="0" fontId="10" fillId="0" borderId="18" xfId="1" applyNumberFormat="1" applyFont="1" applyFill="1" applyBorder="1" applyAlignment="1" applyProtection="1">
      <alignment horizontal="center" vertical="center" wrapText="1"/>
    </xf>
    <xf numFmtId="0" fontId="10" fillId="0" borderId="0" xfId="1" applyNumberFormat="1" applyFont="1" applyFill="1" applyBorder="1" applyAlignment="1" applyProtection="1">
      <alignment horizontal="center" vertical="center" wrapText="1"/>
    </xf>
    <xf numFmtId="0" fontId="10" fillId="0" borderId="40" xfId="1" applyNumberFormat="1" applyFont="1" applyFill="1" applyBorder="1" applyAlignment="1" applyProtection="1">
      <alignment horizontal="center" vertical="center" wrapText="1"/>
    </xf>
    <xf numFmtId="0" fontId="10" fillId="0" borderId="15" xfId="1" applyNumberFormat="1" applyFont="1" applyFill="1" applyBorder="1" applyAlignment="1" applyProtection="1">
      <alignment horizontal="center" vertical="center" wrapText="1"/>
    </xf>
    <xf numFmtId="0" fontId="10" fillId="0" borderId="16" xfId="1" applyNumberFormat="1" applyFont="1" applyFill="1" applyBorder="1" applyAlignment="1" applyProtection="1">
      <alignment horizontal="center" vertical="center" wrapText="1"/>
    </xf>
    <xf numFmtId="0" fontId="10" fillId="0" borderId="39" xfId="1" applyNumberFormat="1" applyFont="1" applyFill="1" applyBorder="1" applyAlignment="1" applyProtection="1">
      <alignment horizontal="center" vertical="center" wrapText="1"/>
    </xf>
    <xf numFmtId="0" fontId="16" fillId="0" borderId="48" xfId="3" applyNumberFormat="1" applyFont="1" applyFill="1" applyBorder="1" applyAlignment="1" applyProtection="1">
      <alignment horizontal="center" vertical="center" wrapText="1"/>
    </xf>
    <xf numFmtId="0" fontId="9" fillId="0" borderId="4" xfId="1" applyNumberFormat="1" applyFont="1" applyFill="1" applyBorder="1" applyAlignment="1" applyProtection="1">
      <alignment horizontal="center" vertical="center" wrapText="1"/>
    </xf>
    <xf numFmtId="49" fontId="10" fillId="0" borderId="5" xfId="1" applyNumberFormat="1" applyFont="1" applyFill="1" applyBorder="1" applyAlignment="1" applyProtection="1">
      <alignment wrapText="1"/>
    </xf>
    <xf numFmtId="49" fontId="10" fillId="0" borderId="6" xfId="1" applyNumberFormat="1" applyFont="1" applyFill="1" applyBorder="1" applyAlignment="1" applyProtection="1">
      <alignment wrapText="1"/>
    </xf>
    <xf numFmtId="0" fontId="9" fillId="0" borderId="32" xfId="1" applyNumberFormat="1" applyFont="1" applyFill="1" applyBorder="1" applyAlignment="1" applyProtection="1">
      <alignment horizontal="center" vertical="center" wrapText="1"/>
    </xf>
    <xf numFmtId="49" fontId="19" fillId="0" borderId="32" xfId="1" applyNumberFormat="1" applyFont="1" applyFill="1" applyBorder="1" applyAlignment="1" applyProtection="1">
      <alignment horizontal="center" vertical="center" wrapText="1"/>
    </xf>
    <xf numFmtId="49" fontId="10" fillId="0" borderId="32" xfId="1" applyNumberFormat="1" applyFont="1" applyFill="1" applyBorder="1" applyAlignment="1" applyProtection="1">
      <alignment horizontal="center" vertical="center" wrapText="1"/>
    </xf>
    <xf numFmtId="49" fontId="10" fillId="0" borderId="35" xfId="1" applyNumberFormat="1" applyFont="1" applyFill="1" applyBorder="1" applyAlignment="1" applyProtection="1">
      <alignment horizontal="center" vertical="center" wrapText="1"/>
    </xf>
    <xf numFmtId="0" fontId="9" fillId="0" borderId="7" xfId="1" applyNumberFormat="1" applyFont="1" applyFill="1" applyBorder="1" applyAlignment="1" applyProtection="1">
      <alignment horizontal="center" vertical="center" wrapText="1"/>
    </xf>
    <xf numFmtId="49" fontId="10" fillId="0" borderId="8" xfId="1" applyNumberFormat="1" applyFont="1" applyFill="1" applyBorder="1" applyAlignment="1" applyProtection="1">
      <alignment wrapText="1"/>
    </xf>
    <xf numFmtId="49" fontId="10" fillId="0" borderId="9" xfId="1" applyNumberFormat="1" applyFont="1" applyFill="1" applyBorder="1" applyAlignment="1" applyProtection="1">
      <alignment wrapText="1"/>
    </xf>
    <xf numFmtId="49" fontId="10" fillId="0" borderId="9" xfId="1" applyNumberFormat="1" applyFont="1" applyFill="1" applyBorder="1" applyAlignment="1" applyProtection="1">
      <alignment horizontal="center" vertical="center" wrapText="1"/>
    </xf>
    <xf numFmtId="49" fontId="10" fillId="0" borderId="8" xfId="1" applyNumberFormat="1" applyFont="1" applyFill="1" applyBorder="1" applyAlignment="1" applyProtection="1">
      <alignment horizontal="center" vertical="center" wrapText="1"/>
    </xf>
    <xf numFmtId="0" fontId="15" fillId="0" borderId="33" xfId="1" applyNumberFormat="1" applyFont="1" applyFill="1" applyBorder="1" applyAlignment="1" applyProtection="1">
      <alignment horizontal="center" vertical="center" wrapText="1"/>
    </xf>
    <xf numFmtId="0" fontId="9" fillId="0" borderId="33" xfId="1" applyNumberFormat="1" applyFont="1" applyFill="1" applyBorder="1" applyAlignment="1" applyProtection="1">
      <alignment horizontal="center" vertical="center" wrapText="1"/>
    </xf>
    <xf numFmtId="49" fontId="19" fillId="0" borderId="33" xfId="1" applyNumberFormat="1" applyFont="1" applyFill="1" applyBorder="1" applyAlignment="1" applyProtection="1">
      <alignment horizontal="center" vertical="center" wrapText="1"/>
    </xf>
    <xf numFmtId="49" fontId="10" fillId="0" borderId="33" xfId="1" applyNumberFormat="1" applyFont="1" applyFill="1" applyBorder="1" applyAlignment="1" applyProtection="1">
      <alignment horizontal="center" vertical="center" wrapText="1"/>
    </xf>
    <xf numFmtId="49" fontId="10" fillId="0" borderId="36" xfId="1" applyNumberFormat="1" applyFont="1" applyFill="1" applyBorder="1" applyAlignment="1" applyProtection="1">
      <alignment horizontal="center" vertical="center" wrapText="1"/>
    </xf>
    <xf numFmtId="0" fontId="10" fillId="0" borderId="11" xfId="1" applyNumberFormat="1" applyFont="1" applyFill="1" applyBorder="1" applyAlignment="1" applyProtection="1">
      <alignment horizontal="center" vertical="center" wrapText="1"/>
    </xf>
    <xf numFmtId="49" fontId="10" fillId="0" borderId="11" xfId="1" applyNumberFormat="1" applyFont="1" applyFill="1" applyBorder="1" applyAlignment="1" applyProtection="1">
      <alignment horizontal="center" vertical="center" wrapText="1"/>
    </xf>
    <xf numFmtId="49" fontId="19" fillId="0" borderId="11" xfId="1" applyNumberFormat="1" applyFont="1" applyFill="1" applyBorder="1" applyAlignment="1" applyProtection="1">
      <alignment horizontal="center" vertical="center" wrapText="1"/>
    </xf>
    <xf numFmtId="49" fontId="10" fillId="0" borderId="37" xfId="1" applyNumberFormat="1" applyFont="1" applyFill="1" applyBorder="1" applyAlignment="1" applyProtection="1">
      <alignment horizontal="center" vertical="center" wrapText="1"/>
    </xf>
    <xf numFmtId="49" fontId="21" fillId="0" borderId="53" xfId="3" applyNumberFormat="1" applyFont="1" applyFill="1" applyBorder="1" applyAlignment="1" applyProtection="1">
      <alignment horizontal="center" vertical="center" wrapText="1"/>
    </xf>
    <xf numFmtId="49" fontId="21" fillId="0" borderId="5" xfId="3" applyNumberFormat="1" applyFont="1" applyFill="1" applyBorder="1" applyAlignment="1" applyProtection="1">
      <alignment horizontal="center" vertical="center" wrapText="1"/>
    </xf>
    <xf numFmtId="49" fontId="21" fillId="0" borderId="6" xfId="3" applyNumberFormat="1" applyFont="1" applyFill="1" applyBorder="1" applyAlignment="1" applyProtection="1">
      <alignment horizontal="center" vertical="center" wrapText="1"/>
    </xf>
    <xf numFmtId="0" fontId="3" fillId="0" borderId="0" xfId="1" applyNumberFormat="1" applyFont="1" applyFill="1" applyBorder="1" applyAlignment="1" applyProtection="1">
      <alignment horizontal="right" vertical="center"/>
    </xf>
    <xf numFmtId="0" fontId="4" fillId="0" borderId="0" xfId="1" applyNumberFormat="1" applyFont="1" applyFill="1" applyBorder="1" applyAlignment="1" applyProtection="1">
      <alignment horizontal="right" vertical="center"/>
    </xf>
    <xf numFmtId="0" fontId="5" fillId="0" borderId="0" xfId="1" applyNumberFormat="1" applyFont="1" applyFill="1" applyBorder="1" applyAlignment="1" applyProtection="1">
      <alignment horizontal="right" vertical="center"/>
    </xf>
    <xf numFmtId="49" fontId="11" fillId="0" borderId="0" xfId="1" applyNumberFormat="1" applyFont="1" applyFill="1" applyBorder="1" applyAlignment="1" applyProtection="1">
      <alignment horizontal="center"/>
    </xf>
    <xf numFmtId="0" fontId="6" fillId="0" borderId="0" xfId="1" applyNumberFormat="1" applyFont="1" applyFill="1" applyBorder="1" applyAlignment="1" applyProtection="1"/>
    <xf numFmtId="0" fontId="7" fillId="0" borderId="0" xfId="1" applyNumberFormat="1" applyFont="1" applyFill="1" applyBorder="1" applyAlignment="1" applyProtection="1"/>
    <xf numFmtId="0" fontId="8" fillId="0" borderId="0" xfId="1" applyNumberFormat="1" applyFont="1" applyFill="1" applyBorder="1" applyAlignment="1" applyProtection="1">
      <alignment horizontal="center" vertical="center"/>
    </xf>
    <xf numFmtId="0" fontId="7" fillId="0" borderId="0" xfId="1" applyNumberFormat="1" applyFont="1" applyFill="1" applyBorder="1" applyAlignment="1" applyProtection="1">
      <alignment horizontal="center" vertical="center"/>
    </xf>
    <xf numFmtId="0" fontId="3" fillId="0" borderId="0" xfId="1" applyNumberFormat="1" applyFont="1" applyFill="1" applyBorder="1" applyAlignment="1" applyProtection="1">
      <alignment horizontal="center" vertical="center"/>
    </xf>
    <xf numFmtId="49" fontId="4" fillId="0" borderId="0" xfId="1" applyNumberFormat="1" applyFont="1" applyFill="1" applyBorder="1" applyAlignment="1" applyProtection="1"/>
    <xf numFmtId="0" fontId="4" fillId="0" borderId="0" xfId="1" applyNumberFormat="1" applyFont="1" applyFill="1" applyBorder="1" applyAlignment="1" applyProtection="1">
      <alignment horizontal="center" vertical="center"/>
    </xf>
    <xf numFmtId="0" fontId="4" fillId="0" borderId="0" xfId="1" applyNumberFormat="1" applyFont="1" applyFill="1" applyBorder="1" applyAlignment="1" applyProtection="1"/>
    <xf numFmtId="0" fontId="9" fillId="0" borderId="1" xfId="1" applyNumberFormat="1" applyFont="1" applyFill="1" applyBorder="1" applyAlignment="1" applyProtection="1">
      <alignment horizontal="center" vertical="center" wrapText="1"/>
    </xf>
    <xf numFmtId="49" fontId="10" fillId="0" borderId="2" xfId="1" applyNumberFormat="1" applyFont="1" applyFill="1" applyBorder="1" applyAlignment="1" applyProtection="1">
      <alignment wrapText="1"/>
    </xf>
    <xf numFmtId="49" fontId="10" fillId="0" borderId="3" xfId="1" applyNumberFormat="1" applyFont="1" applyFill="1" applyBorder="1" applyAlignment="1" applyProtection="1">
      <alignment wrapText="1"/>
    </xf>
    <xf numFmtId="49" fontId="18" fillId="0" borderId="3" xfId="1" applyNumberFormat="1" applyFont="1" applyFill="1" applyBorder="1" applyAlignment="1" applyProtection="1">
      <alignment horizontal="center" vertical="center" wrapText="1"/>
    </xf>
    <xf numFmtId="49" fontId="16" fillId="0" borderId="2" xfId="1" applyNumberFormat="1" applyFont="1" applyFill="1" applyBorder="1" applyAlignment="1" applyProtection="1">
      <alignment horizontal="center" vertical="center" wrapText="1"/>
    </xf>
    <xf numFmtId="49" fontId="16" fillId="0" borderId="3" xfId="1" applyNumberFormat="1" applyFont="1" applyFill="1" applyBorder="1" applyAlignment="1" applyProtection="1">
      <alignment horizontal="center" vertical="center" wrapText="1"/>
    </xf>
    <xf numFmtId="0" fontId="9" fillId="0" borderId="31" xfId="1" applyNumberFormat="1" applyFont="1" applyFill="1" applyBorder="1" applyAlignment="1" applyProtection="1">
      <alignment horizontal="center" vertical="center" wrapText="1"/>
    </xf>
    <xf numFmtId="49" fontId="10" fillId="0" borderId="31" xfId="1" applyNumberFormat="1" applyFont="1" applyFill="1" applyBorder="1" applyAlignment="1" applyProtection="1">
      <alignment horizontal="center" vertical="center" wrapText="1"/>
    </xf>
    <xf numFmtId="49" fontId="10" fillId="0" borderId="34" xfId="1" applyNumberFormat="1" applyFont="1" applyFill="1" applyBorder="1" applyAlignment="1" applyProtection="1">
      <alignment horizontal="center" vertical="center" wrapText="1"/>
    </xf>
    <xf numFmtId="0" fontId="11" fillId="0" borderId="0" xfId="1" applyNumberFormat="1" applyFont="1" applyFill="1" applyBorder="1" applyAlignment="1" applyProtection="1">
      <alignment horizontal="left" vertical="center" wrapText="1"/>
    </xf>
    <xf numFmtId="0" fontId="10" fillId="0" borderId="10" xfId="1" applyNumberFormat="1" applyFont="1" applyFill="1" applyBorder="1" applyAlignment="1" applyProtection="1">
      <alignment horizontal="center" vertical="center" wrapText="1"/>
    </xf>
    <xf numFmtId="0" fontId="10" fillId="0" borderId="19" xfId="1" applyNumberFormat="1" applyFont="1" applyFill="1" applyBorder="1" applyAlignment="1" applyProtection="1">
      <alignment horizontal="center" vertical="center" wrapText="1"/>
    </xf>
    <xf numFmtId="0" fontId="10" fillId="0" borderId="54" xfId="1" applyNumberFormat="1" applyFont="1" applyFill="1" applyBorder="1" applyAlignment="1" applyProtection="1">
      <alignment horizontal="center" vertical="center" wrapText="1"/>
    </xf>
    <xf numFmtId="0" fontId="10" fillId="0" borderId="52" xfId="1" applyNumberFormat="1" applyFont="1" applyFill="1" applyBorder="1" applyAlignment="1" applyProtection="1">
      <alignment horizontal="center" vertical="center" wrapText="1"/>
    </xf>
    <xf numFmtId="0" fontId="10" fillId="0" borderId="14" xfId="1" applyNumberFormat="1" applyFont="1" applyFill="1" applyBorder="1" applyAlignment="1" applyProtection="1">
      <alignment horizontal="center" vertical="center" wrapText="1"/>
    </xf>
    <xf numFmtId="0" fontId="10" fillId="0" borderId="17" xfId="1" applyNumberFormat="1" applyFont="1" applyFill="1" applyBorder="1" applyAlignment="1" applyProtection="1">
      <alignment horizontal="center" vertical="center" wrapText="1"/>
    </xf>
    <xf numFmtId="49" fontId="10" fillId="0" borderId="12" xfId="1" applyNumberFormat="1" applyFont="1" applyFill="1" applyBorder="1" applyAlignment="1" applyProtection="1">
      <alignment horizontal="center" vertical="center" wrapText="1"/>
    </xf>
    <xf numFmtId="49" fontId="10" fillId="0" borderId="13" xfId="1" applyNumberFormat="1" applyFont="1" applyFill="1" applyBorder="1" applyAlignment="1" applyProtection="1">
      <alignment horizontal="center" vertical="center" wrapText="1"/>
    </xf>
    <xf numFmtId="49" fontId="10" fillId="0" borderId="14" xfId="1" applyNumberFormat="1" applyFont="1" applyFill="1" applyBorder="1" applyAlignment="1" applyProtection="1">
      <alignment horizontal="center" vertical="center" wrapText="1"/>
    </xf>
    <xf numFmtId="49" fontId="10" fillId="0" borderId="15" xfId="1" applyNumberFormat="1" applyFont="1" applyFill="1" applyBorder="1" applyAlignment="1" applyProtection="1">
      <alignment horizontal="center" vertical="center" wrapText="1"/>
    </xf>
    <xf numFmtId="49" fontId="10" fillId="0" borderId="16" xfId="1" applyNumberFormat="1" applyFont="1" applyFill="1" applyBorder="1" applyAlignment="1" applyProtection="1">
      <alignment horizontal="center" vertical="center" wrapText="1"/>
    </xf>
    <xf numFmtId="49" fontId="10" fillId="0" borderId="17" xfId="1" applyNumberFormat="1" applyFont="1" applyFill="1" applyBorder="1" applyAlignment="1" applyProtection="1">
      <alignment horizontal="center" vertical="center" wrapText="1"/>
    </xf>
    <xf numFmtId="0" fontId="6" fillId="0" borderId="22" xfId="1" applyNumberFormat="1" applyFont="1" applyFill="1" applyBorder="1" applyAlignment="1" applyProtection="1">
      <alignment horizontal="center" vertical="center" wrapText="1"/>
    </xf>
    <xf numFmtId="0" fontId="6" fillId="0" borderId="23" xfId="1" applyNumberFormat="1" applyFont="1" applyFill="1" applyBorder="1" applyAlignment="1" applyProtection="1">
      <alignment horizontal="center" vertical="center" wrapText="1"/>
    </xf>
    <xf numFmtId="0" fontId="11" fillId="0" borderId="26" xfId="1" applyNumberFormat="1" applyFont="1" applyFill="1" applyBorder="1" applyAlignment="1" applyProtection="1">
      <alignment horizontal="center" vertical="center" wrapText="1"/>
    </xf>
    <xf numFmtId="0" fontId="6" fillId="0" borderId="27" xfId="1" applyNumberFormat="1" applyFont="1" applyFill="1" applyBorder="1" applyAlignment="1" applyProtection="1">
      <alignment wrapText="1"/>
    </xf>
    <xf numFmtId="0" fontId="6" fillId="0" borderId="22" xfId="1" applyNumberFormat="1" applyFont="1" applyFill="1" applyBorder="1" applyAlignment="1" applyProtection="1">
      <alignment wrapText="1"/>
    </xf>
    <xf numFmtId="0" fontId="6" fillId="0" borderId="23" xfId="1" applyNumberFormat="1" applyFont="1" applyFill="1" applyBorder="1" applyAlignment="1" applyProtection="1">
      <alignment wrapText="1"/>
    </xf>
    <xf numFmtId="0" fontId="6" fillId="0" borderId="29" xfId="1" applyNumberFormat="1" applyFont="1" applyFill="1" applyBorder="1" applyAlignment="1" applyProtection="1">
      <alignment wrapText="1"/>
    </xf>
    <xf numFmtId="0" fontId="6" fillId="0" borderId="30" xfId="1" applyNumberFormat="1" applyFont="1" applyFill="1" applyBorder="1" applyAlignment="1" applyProtection="1">
      <alignment wrapText="1"/>
    </xf>
    <xf numFmtId="49" fontId="6" fillId="0" borderId="27" xfId="1" applyNumberFormat="1" applyFont="1" applyFill="1" applyBorder="1" applyAlignment="1" applyProtection="1">
      <alignment horizontal="center" vertical="center" wrapText="1"/>
    </xf>
    <xf numFmtId="49" fontId="6" fillId="0" borderId="28" xfId="1" applyNumberFormat="1" applyFont="1" applyFill="1" applyBorder="1" applyAlignment="1" applyProtection="1">
      <alignment horizontal="center" vertical="center" wrapText="1"/>
    </xf>
    <xf numFmtId="49" fontId="6" fillId="0" borderId="43" xfId="1" applyNumberFormat="1" applyFont="1" applyFill="1" applyBorder="1" applyAlignment="1" applyProtection="1">
      <alignment horizontal="center" vertical="center" wrapText="1"/>
    </xf>
    <xf numFmtId="49" fontId="6" fillId="0" borderId="23" xfId="1" applyNumberFormat="1" applyFont="1" applyFill="1" applyBorder="1" applyAlignment="1" applyProtection="1">
      <alignment horizontal="center" vertical="center" wrapText="1"/>
    </xf>
    <xf numFmtId="49" fontId="6" fillId="0" borderId="42" xfId="1" applyNumberFormat="1" applyFont="1" applyFill="1" applyBorder="1" applyAlignment="1" applyProtection="1">
      <alignment horizontal="center" vertical="center" wrapText="1"/>
    </xf>
    <xf numFmtId="49" fontId="6" fillId="0" borderId="30" xfId="1" applyNumberFormat="1" applyFont="1" applyFill="1" applyBorder="1" applyAlignment="1" applyProtection="1">
      <alignment horizontal="center" vertical="center" wrapText="1"/>
    </xf>
    <xf numFmtId="49" fontId="6" fillId="0" borderId="44" xfId="1" applyNumberFormat="1" applyFont="1" applyFill="1" applyBorder="1" applyAlignment="1" applyProtection="1">
      <alignment horizontal="center" vertical="center" wrapText="1"/>
    </xf>
    <xf numFmtId="49" fontId="19" fillId="0" borderId="49" xfId="3" applyNumberFormat="1" applyFont="1" applyFill="1" applyBorder="1" applyAlignment="1" applyProtection="1">
      <alignment horizontal="center" vertical="center" wrapText="1"/>
    </xf>
    <xf numFmtId="49" fontId="19" fillId="0" borderId="50" xfId="3" applyNumberFormat="1" applyFont="1" applyFill="1" applyBorder="1" applyAlignment="1" applyProtection="1">
      <alignment horizontal="center" vertical="center" wrapText="1"/>
    </xf>
    <xf numFmtId="49" fontId="19" fillId="0" borderId="51" xfId="3" applyNumberFormat="1" applyFont="1" applyFill="1" applyBorder="1" applyAlignment="1" applyProtection="1">
      <alignment horizontal="center" vertical="center" wrapText="1"/>
    </xf>
    <xf numFmtId="49" fontId="19" fillId="0" borderId="15" xfId="3" applyNumberFormat="1" applyFont="1" applyFill="1" applyBorder="1" applyAlignment="1" applyProtection="1">
      <alignment horizontal="center" vertical="center" wrapText="1"/>
    </xf>
    <xf numFmtId="49" fontId="19" fillId="0" borderId="16" xfId="3" applyNumberFormat="1" applyFont="1" applyFill="1" applyBorder="1" applyAlignment="1" applyProtection="1">
      <alignment horizontal="center" vertical="center" wrapText="1"/>
    </xf>
    <xf numFmtId="49" fontId="19" fillId="0" borderId="39" xfId="3" applyNumberFormat="1" applyFont="1" applyFill="1" applyBorder="1" applyAlignment="1" applyProtection="1">
      <alignment horizontal="center" vertical="center" wrapText="1"/>
    </xf>
    <xf numFmtId="0" fontId="14" fillId="0" borderId="24" xfId="2" applyFont="1" applyBorder="1" applyAlignment="1">
      <alignment horizontal="center" vertical="center"/>
    </xf>
    <xf numFmtId="0" fontId="17" fillId="0" borderId="13" xfId="2" applyBorder="1" applyAlignment="1">
      <alignment horizontal="center" vertical="center"/>
    </xf>
    <xf numFmtId="0" fontId="17" fillId="0" borderId="38" xfId="2" applyBorder="1" applyAlignment="1">
      <alignment horizontal="center" vertical="center"/>
    </xf>
    <xf numFmtId="0" fontId="17" fillId="0" borderId="25" xfId="2" applyBorder="1" applyAlignment="1">
      <alignment horizontal="center" vertical="center"/>
    </xf>
    <xf numFmtId="0" fontId="17" fillId="0" borderId="0" xfId="2" applyAlignment="1">
      <alignment horizontal="center" vertical="center"/>
    </xf>
    <xf numFmtId="0" fontId="17" fillId="0" borderId="40" xfId="2" applyBorder="1" applyAlignment="1">
      <alignment horizontal="center" vertical="center"/>
    </xf>
    <xf numFmtId="0" fontId="10" fillId="0" borderId="55" xfId="1" applyNumberFormat="1" applyFont="1" applyFill="1" applyBorder="1" applyAlignment="1" applyProtection="1">
      <alignment horizontal="center" vertical="center" wrapText="1"/>
    </xf>
    <xf numFmtId="0" fontId="19" fillId="0" borderId="49" xfId="3" applyNumberFormat="1" applyFont="1" applyFill="1" applyBorder="1" applyAlignment="1" applyProtection="1">
      <alignment horizontal="center" vertical="center" wrapText="1"/>
    </xf>
    <xf numFmtId="49" fontId="6" fillId="0" borderId="18" xfId="1" applyNumberFormat="1" applyFont="1" applyFill="1" applyBorder="1" applyAlignment="1" applyProtection="1">
      <alignment horizontal="center" vertical="center" wrapText="1"/>
    </xf>
    <xf numFmtId="49" fontId="6" fillId="0" borderId="0" xfId="1" applyNumberFormat="1" applyFont="1" applyFill="1" applyAlignment="1" applyProtection="1">
      <alignment horizontal="center" vertical="center" wrapText="1"/>
    </xf>
    <xf numFmtId="49" fontId="6" fillId="0" borderId="40" xfId="1" applyNumberFormat="1" applyFont="1" applyFill="1" applyBorder="1" applyAlignment="1" applyProtection="1">
      <alignment horizontal="center" vertical="center" wrapText="1"/>
    </xf>
    <xf numFmtId="0" fontId="16" fillId="0" borderId="20" xfId="1" applyNumberFormat="1" applyFont="1" applyFill="1" applyBorder="1" applyAlignment="1" applyProtection="1">
      <alignment horizontal="center" vertical="center" wrapText="1"/>
    </xf>
    <xf numFmtId="0" fontId="16" fillId="0" borderId="41" xfId="1" applyNumberFormat="1" applyFont="1" applyFill="1" applyBorder="1" applyAlignment="1" applyProtection="1">
      <alignment horizontal="center" vertical="center" wrapText="1"/>
    </xf>
    <xf numFmtId="176" fontId="16" fillId="0" borderId="19" xfId="3" applyNumberFormat="1" applyFont="1" applyFill="1" applyBorder="1" applyAlignment="1" applyProtection="1">
      <alignment horizontal="center" vertical="center" wrapText="1"/>
    </xf>
    <xf numFmtId="176" fontId="16" fillId="0" borderId="20" xfId="3" applyNumberFormat="1" applyFont="1" applyFill="1" applyBorder="1" applyAlignment="1" applyProtection="1">
      <alignment horizontal="center" vertical="center" wrapText="1"/>
    </xf>
    <xf numFmtId="176" fontId="16" fillId="0" borderId="21" xfId="3" applyNumberFormat="1" applyFont="1" applyFill="1" applyBorder="1" applyAlignment="1" applyProtection="1">
      <alignment horizontal="center" vertical="center" wrapText="1"/>
    </xf>
  </cellXfs>
  <cellStyles count="120">
    <cellStyle name="20% - 强调文字颜色 1" xfId="23" builtinId="30" customBuiltin="1"/>
    <cellStyle name="20% - 强调文字颜色 1 2" xfId="48"/>
    <cellStyle name="20% - 强调文字颜色 1 3" xfId="108"/>
    <cellStyle name="20% - 强调文字颜色 2" xfId="27" builtinId="34" customBuiltin="1"/>
    <cellStyle name="20% - 强调文字颜色 2 2" xfId="49"/>
    <cellStyle name="20% - 强调文字颜色 2 3" xfId="110"/>
    <cellStyle name="20% - 强调文字颜色 3" xfId="31" builtinId="38" customBuiltin="1"/>
    <cellStyle name="20% - 强调文字颜色 3 2" xfId="50"/>
    <cellStyle name="20% - 强调文字颜色 3 3" xfId="112"/>
    <cellStyle name="20% - 强调文字颜色 4" xfId="35" builtinId="42" customBuiltin="1"/>
    <cellStyle name="20% - 强调文字颜色 4 2" xfId="51"/>
    <cellStyle name="20% - 强调文字颜色 4 3" xfId="114"/>
    <cellStyle name="20% - 强调文字颜色 5" xfId="39" builtinId="46" customBuiltin="1"/>
    <cellStyle name="20% - 强调文字颜色 5 2" xfId="52"/>
    <cellStyle name="20% - 强调文字颜色 5 3" xfId="116"/>
    <cellStyle name="20% - 强调文字颜色 6" xfId="43" builtinId="50" customBuiltin="1"/>
    <cellStyle name="20% - 强调文字颜色 6 2" xfId="53"/>
    <cellStyle name="20% - 强调文字颜色 6 3" xfId="118"/>
    <cellStyle name="40% - 强调文字颜色 1" xfId="24" builtinId="31" customBuiltin="1"/>
    <cellStyle name="40% - 强调文字颜色 1 2" xfId="54"/>
    <cellStyle name="40% - 强调文字颜色 1 3" xfId="109"/>
    <cellStyle name="40% - 强调文字颜色 2" xfId="28" builtinId="35" customBuiltin="1"/>
    <cellStyle name="40% - 强调文字颜色 2 2" xfId="55"/>
    <cellStyle name="40% - 强调文字颜色 2 3" xfId="111"/>
    <cellStyle name="40% - 强调文字颜色 3" xfId="32" builtinId="39" customBuiltin="1"/>
    <cellStyle name="40% - 强调文字颜色 3 2" xfId="56"/>
    <cellStyle name="40% - 强调文字颜色 3 3" xfId="113"/>
    <cellStyle name="40% - 强调文字颜色 4" xfId="36" builtinId="43" customBuiltin="1"/>
    <cellStyle name="40% - 强调文字颜色 4 2" xfId="57"/>
    <cellStyle name="40% - 强调文字颜色 4 3" xfId="115"/>
    <cellStyle name="40% - 强调文字颜色 5" xfId="40" builtinId="47" customBuiltin="1"/>
    <cellStyle name="40% - 强调文字颜色 5 2" xfId="58"/>
    <cellStyle name="40% - 强调文字颜色 5 3" xfId="117"/>
    <cellStyle name="40% - 强调文字颜色 6" xfId="44" builtinId="51" customBuiltin="1"/>
    <cellStyle name="40% - 强调文字颜色 6 2" xfId="59"/>
    <cellStyle name="40% - 强调文字颜色 6 3" xfId="119"/>
    <cellStyle name="60% - 强调文字颜色 1" xfId="25" builtinId="32" customBuiltin="1"/>
    <cellStyle name="60% - 强调文字颜色 1 2" xfId="60"/>
    <cellStyle name="60% - 强调文字颜色 2" xfId="29" builtinId="36" customBuiltin="1"/>
    <cellStyle name="60% - 强调文字颜色 2 2" xfId="61"/>
    <cellStyle name="60% - 强调文字颜色 3" xfId="33" builtinId="40" customBuiltin="1"/>
    <cellStyle name="60% - 强调文字颜色 3 2" xfId="62"/>
    <cellStyle name="60% - 强调文字颜色 4" xfId="37" builtinId="44" customBuiltin="1"/>
    <cellStyle name="60% - 强调文字颜色 4 2" xfId="63"/>
    <cellStyle name="60% - 强调文字颜色 5" xfId="41" builtinId="48" customBuiltin="1"/>
    <cellStyle name="60% - 强调文字颜色 5 2" xfId="64"/>
    <cellStyle name="60% - 强调文字颜色 6" xfId="45" builtinId="52" customBuiltin="1"/>
    <cellStyle name="60% - 强调文字颜色 6 2" xfId="65"/>
    <cellStyle name="标题" xfId="6" builtinId="15" customBuiltin="1"/>
    <cellStyle name="标题 1" xfId="7" builtinId="16" customBuiltin="1"/>
    <cellStyle name="标题 1 2" xfId="66"/>
    <cellStyle name="标题 2" xfId="8" builtinId="17" customBuiltin="1"/>
    <cellStyle name="标题 2 2" xfId="67"/>
    <cellStyle name="标题 3" xfId="9" builtinId="18" customBuiltin="1"/>
    <cellStyle name="标题 3 2" xfId="68"/>
    <cellStyle name="标题 4" xfId="10" builtinId="19" customBuiltin="1"/>
    <cellStyle name="标题 4 2" xfId="69"/>
    <cellStyle name="标题 5" xfId="70"/>
    <cellStyle name="差" xfId="12" builtinId="27" customBuiltin="1"/>
    <cellStyle name="差 2" xfId="71"/>
    <cellStyle name="常规" xfId="0" builtinId="0"/>
    <cellStyle name="常规 2" xfId="1"/>
    <cellStyle name="常规 2 2" xfId="3"/>
    <cellStyle name="常规 2 2 10" xfId="73"/>
    <cellStyle name="常规 2 2 11" xfId="74"/>
    <cellStyle name="常规 2 2 12" xfId="75"/>
    <cellStyle name="常规 2 2 13" xfId="76"/>
    <cellStyle name="常规 2 2 14" xfId="77"/>
    <cellStyle name="常规 2 2 15" xfId="78"/>
    <cellStyle name="常规 2 2 16" xfId="79"/>
    <cellStyle name="常规 2 2 2" xfId="5"/>
    <cellStyle name="常规 2 2 2 2" xfId="80"/>
    <cellStyle name="常规 2 2 3" xfId="4"/>
    <cellStyle name="常规 2 2 3 2" xfId="81"/>
    <cellStyle name="常规 2 2 4" xfId="82"/>
    <cellStyle name="常规 2 2 5" xfId="83"/>
    <cellStyle name="常规 2 2 6" xfId="84"/>
    <cellStyle name="常规 2 2 7" xfId="85"/>
    <cellStyle name="常规 2 2 8" xfId="86"/>
    <cellStyle name="常规 2 2 9" xfId="87"/>
    <cellStyle name="常规 2 3" xfId="88"/>
    <cellStyle name="常规 3" xfId="2"/>
    <cellStyle name="常规 4" xfId="46"/>
    <cellStyle name="常规 4 2" xfId="89"/>
    <cellStyle name="常规 5" xfId="72"/>
    <cellStyle name="好" xfId="11" builtinId="26" customBuiltin="1"/>
    <cellStyle name="好 2" xfId="90"/>
    <cellStyle name="汇总" xfId="21" builtinId="25" customBuiltin="1"/>
    <cellStyle name="汇总 2" xfId="91"/>
    <cellStyle name="计算" xfId="16" builtinId="22" customBuiltin="1"/>
    <cellStyle name="计算 2" xfId="92"/>
    <cellStyle name="检查单元格" xfId="18" builtinId="23" customBuiltin="1"/>
    <cellStyle name="检查单元格 2" xfId="93"/>
    <cellStyle name="解释性文本" xfId="20" builtinId="53" customBuiltin="1"/>
    <cellStyle name="解释性文本 2" xfId="94"/>
    <cellStyle name="警告文本" xfId="19" builtinId="11" customBuiltin="1"/>
    <cellStyle name="警告文本 2" xfId="95"/>
    <cellStyle name="链接单元格" xfId="17" builtinId="24" customBuiltin="1"/>
    <cellStyle name="链接单元格 2" xfId="96"/>
    <cellStyle name="强调文字颜色 1" xfId="22" builtinId="29" customBuiltin="1"/>
    <cellStyle name="强调文字颜色 1 2" xfId="97"/>
    <cellStyle name="强调文字颜色 2" xfId="26" builtinId="33" customBuiltin="1"/>
    <cellStyle name="强调文字颜色 2 2" xfId="98"/>
    <cellStyle name="强调文字颜色 3" xfId="30" builtinId="37" customBuiltin="1"/>
    <cellStyle name="强调文字颜色 3 2" xfId="99"/>
    <cellStyle name="强调文字颜色 4" xfId="34" builtinId="41" customBuiltin="1"/>
    <cellStyle name="强调文字颜色 4 2" xfId="100"/>
    <cellStyle name="强调文字颜色 5" xfId="38" builtinId="45" customBuiltin="1"/>
    <cellStyle name="强调文字颜色 5 2" xfId="101"/>
    <cellStyle name="强调文字颜色 6" xfId="42" builtinId="49" customBuiltin="1"/>
    <cellStyle name="强调文字颜色 6 2" xfId="102"/>
    <cellStyle name="适中" xfId="13" builtinId="28" customBuiltin="1"/>
    <cellStyle name="适中 2" xfId="103"/>
    <cellStyle name="输出" xfId="15" builtinId="21" customBuiltin="1"/>
    <cellStyle name="输出 2" xfId="104"/>
    <cellStyle name="输入" xfId="14" builtinId="20" customBuiltin="1"/>
    <cellStyle name="输入 2" xfId="105"/>
    <cellStyle name="注释 2" xfId="47"/>
    <cellStyle name="注释 2 2" xfId="106"/>
    <cellStyle name="注释 3" xfId="10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153455</xdr:colOff>
      <xdr:row>11</xdr:row>
      <xdr:rowOff>161925</xdr:rowOff>
    </xdr:from>
    <xdr:to>
      <xdr:col>27</xdr:col>
      <xdr:colOff>150990</xdr:colOff>
      <xdr:row>23</xdr:row>
      <xdr:rowOff>133350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553630" y="3095625"/>
          <a:ext cx="4655260" cy="1762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162980</xdr:colOff>
      <xdr:row>65</xdr:row>
      <xdr:rowOff>123825</xdr:rowOff>
    </xdr:from>
    <xdr:to>
      <xdr:col>27</xdr:col>
      <xdr:colOff>160515</xdr:colOff>
      <xdr:row>75</xdr:row>
      <xdr:rowOff>76200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563155" y="13230225"/>
          <a:ext cx="4655260" cy="1762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153455</xdr:colOff>
      <xdr:row>112</xdr:row>
      <xdr:rowOff>123825</xdr:rowOff>
    </xdr:from>
    <xdr:to>
      <xdr:col>27</xdr:col>
      <xdr:colOff>150990</xdr:colOff>
      <xdr:row>122</xdr:row>
      <xdr:rowOff>76200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553630" y="22993350"/>
          <a:ext cx="4655260" cy="1762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AF150"/>
  <sheetViews>
    <sheetView tabSelected="1" view="pageBreakPreview" topLeftCell="A116" zoomScaleNormal="100" zoomScaleSheetLayoutView="100" workbookViewId="0">
      <selection activeCell="I130" sqref="I130:K130"/>
    </sheetView>
  </sheetViews>
  <sheetFormatPr defaultColWidth="9" defaultRowHeight="14.25"/>
  <cols>
    <col min="1" max="2" width="4.125" customWidth="1"/>
    <col min="3" max="3" width="3.125" customWidth="1"/>
    <col min="4" max="4" width="4.125" customWidth="1"/>
    <col min="5" max="10" width="2.875" customWidth="1"/>
    <col min="11" max="11" width="2.75" customWidth="1"/>
    <col min="12" max="18" width="2.875" customWidth="1"/>
    <col min="19" max="19" width="2" customWidth="1"/>
    <col min="20" max="20" width="1.75" customWidth="1"/>
    <col min="21" max="32" width="2.875" customWidth="1"/>
    <col min="33" max="33" width="12.625"/>
    <col min="35" max="35" width="9.375"/>
    <col min="36" max="36" width="12.625"/>
  </cols>
  <sheetData>
    <row r="1" spans="1:32" ht="5.25" customHeight="1"/>
    <row r="2" spans="1:32" ht="12" customHeight="1">
      <c r="A2" s="60"/>
      <c r="B2" s="61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3" t="s">
        <v>0</v>
      </c>
      <c r="AE2" s="63"/>
      <c r="AF2" s="63"/>
    </row>
    <row r="3" spans="1:32" ht="27">
      <c r="A3" s="64"/>
      <c r="B3" s="65"/>
      <c r="C3" s="65"/>
      <c r="D3" s="66" t="s">
        <v>1</v>
      </c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8"/>
      <c r="AE3" s="69"/>
      <c r="AF3" s="69"/>
    </row>
    <row r="4" spans="1:32" ht="15.95" customHeight="1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70"/>
      <c r="AE4" s="71"/>
      <c r="AF4" s="71"/>
    </row>
    <row r="5" spans="1:32" ht="45" customHeight="1">
      <c r="A5" s="72" t="s">
        <v>2</v>
      </c>
      <c r="B5" s="73"/>
      <c r="C5" s="73"/>
      <c r="D5" s="73"/>
      <c r="E5" s="74"/>
      <c r="F5" s="75" t="s">
        <v>28</v>
      </c>
      <c r="G5" s="76"/>
      <c r="H5" s="76"/>
      <c r="I5" s="76"/>
      <c r="J5" s="76"/>
      <c r="K5" s="76"/>
      <c r="L5" s="76"/>
      <c r="M5" s="76"/>
      <c r="N5" s="76"/>
      <c r="O5" s="76"/>
      <c r="P5" s="77"/>
      <c r="Q5" s="78" t="s">
        <v>3</v>
      </c>
      <c r="R5" s="78"/>
      <c r="S5" s="78"/>
      <c r="T5" s="78"/>
      <c r="U5" s="79" t="s">
        <v>4</v>
      </c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</row>
    <row r="6" spans="1:32" ht="34.5" customHeight="1">
      <c r="A6" s="36" t="s">
        <v>5</v>
      </c>
      <c r="B6" s="37"/>
      <c r="C6" s="37"/>
      <c r="D6" s="37"/>
      <c r="E6" s="38"/>
      <c r="F6" s="57" t="s">
        <v>36</v>
      </c>
      <c r="G6" s="58"/>
      <c r="H6" s="58"/>
      <c r="I6" s="58"/>
      <c r="J6" s="58"/>
      <c r="K6" s="58"/>
      <c r="L6" s="58"/>
      <c r="M6" s="58"/>
      <c r="N6" s="58"/>
      <c r="O6" s="58"/>
      <c r="P6" s="59"/>
      <c r="Q6" s="39" t="s">
        <v>6</v>
      </c>
      <c r="R6" s="39"/>
      <c r="S6" s="39"/>
      <c r="T6" s="39"/>
      <c r="U6" s="40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2"/>
    </row>
    <row r="7" spans="1:32" ht="30" customHeight="1">
      <c r="A7" s="43" t="s">
        <v>7</v>
      </c>
      <c r="B7" s="44"/>
      <c r="C7" s="44"/>
      <c r="D7" s="44"/>
      <c r="E7" s="45"/>
      <c r="F7" s="46" t="s">
        <v>26</v>
      </c>
      <c r="G7" s="47"/>
      <c r="H7" s="47"/>
      <c r="I7" s="47"/>
      <c r="J7" s="47"/>
      <c r="K7" s="47"/>
      <c r="L7" s="47"/>
      <c r="M7" s="47"/>
      <c r="N7" s="47"/>
      <c r="O7" s="47"/>
      <c r="P7" s="46"/>
      <c r="Q7" s="48" t="s">
        <v>20</v>
      </c>
      <c r="R7" s="49"/>
      <c r="S7" s="49"/>
      <c r="T7" s="49"/>
      <c r="U7" s="50" t="s">
        <v>23</v>
      </c>
      <c r="V7" s="51"/>
      <c r="W7" s="51"/>
      <c r="X7" s="51"/>
      <c r="Y7" s="51"/>
      <c r="Z7" s="51"/>
      <c r="AA7" s="51"/>
      <c r="AB7" s="51"/>
      <c r="AC7" s="51"/>
      <c r="AD7" s="51"/>
      <c r="AE7" s="51"/>
      <c r="AF7" s="52"/>
    </row>
    <row r="8" spans="1:32" ht="23.25" customHeight="1">
      <c r="A8" s="82" t="s">
        <v>8</v>
      </c>
      <c r="B8" s="53"/>
      <c r="C8" s="53" t="s">
        <v>9</v>
      </c>
      <c r="D8" s="53"/>
      <c r="E8" s="53"/>
      <c r="F8" s="53"/>
      <c r="G8" s="53"/>
      <c r="H8" s="53" t="s">
        <v>27</v>
      </c>
      <c r="I8" s="53"/>
      <c r="J8" s="53"/>
      <c r="K8" s="53"/>
      <c r="L8" s="53"/>
      <c r="M8" s="53"/>
      <c r="N8" s="53"/>
      <c r="O8" s="54" t="s">
        <v>10</v>
      </c>
      <c r="P8" s="54"/>
      <c r="Q8" s="54"/>
      <c r="R8" s="54"/>
      <c r="S8" s="54"/>
      <c r="T8" s="55" t="s">
        <v>24</v>
      </c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6"/>
    </row>
    <row r="9" spans="1:32" ht="18" customHeight="1">
      <c r="A9" s="82"/>
      <c r="B9" s="53"/>
      <c r="C9" s="26" t="s">
        <v>11</v>
      </c>
      <c r="D9" s="27"/>
      <c r="E9" s="27"/>
      <c r="F9" s="27"/>
      <c r="G9" s="86"/>
      <c r="H9" s="26" t="s">
        <v>27</v>
      </c>
      <c r="I9" s="27"/>
      <c r="J9" s="27"/>
      <c r="K9" s="27"/>
      <c r="L9" s="27"/>
      <c r="M9" s="27"/>
      <c r="N9" s="86"/>
      <c r="O9" s="88" t="s">
        <v>12</v>
      </c>
      <c r="P9" s="89"/>
      <c r="Q9" s="89"/>
      <c r="R9" s="89"/>
      <c r="S9" s="90"/>
      <c r="T9" s="109" t="s">
        <v>25</v>
      </c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0"/>
      <c r="AF9" s="111"/>
    </row>
    <row r="10" spans="1:32" ht="6" customHeight="1">
      <c r="A10" s="82"/>
      <c r="B10" s="53"/>
      <c r="C10" s="32"/>
      <c r="D10" s="33"/>
      <c r="E10" s="33"/>
      <c r="F10" s="33"/>
      <c r="G10" s="87"/>
      <c r="H10" s="32"/>
      <c r="I10" s="33"/>
      <c r="J10" s="33"/>
      <c r="K10" s="33"/>
      <c r="L10" s="33"/>
      <c r="M10" s="33"/>
      <c r="N10" s="87"/>
      <c r="O10" s="91"/>
      <c r="P10" s="92"/>
      <c r="Q10" s="92"/>
      <c r="R10" s="92"/>
      <c r="S10" s="93"/>
      <c r="T10" s="112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4"/>
    </row>
    <row r="11" spans="1:32">
      <c r="A11" s="82"/>
      <c r="B11" s="53"/>
      <c r="C11" s="26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8"/>
    </row>
    <row r="12" spans="1:32">
      <c r="A12" s="82"/>
      <c r="B12" s="53"/>
      <c r="C12" s="29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1"/>
    </row>
    <row r="13" spans="1:32">
      <c r="A13" s="82"/>
      <c r="B13" s="53"/>
      <c r="C13" s="29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1"/>
    </row>
    <row r="14" spans="1:32">
      <c r="A14" s="82"/>
      <c r="B14" s="53"/>
      <c r="C14" s="29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1"/>
    </row>
    <row r="15" spans="1:32">
      <c r="A15" s="82"/>
      <c r="B15" s="53"/>
      <c r="C15" s="29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1"/>
    </row>
    <row r="16" spans="1:32">
      <c r="A16" s="82"/>
      <c r="B16" s="53"/>
      <c r="C16" s="29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1"/>
    </row>
    <row r="17" spans="1:32">
      <c r="A17" s="82"/>
      <c r="B17" s="53"/>
      <c r="C17" s="29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1"/>
    </row>
    <row r="18" spans="1:32">
      <c r="A18" s="82"/>
      <c r="B18" s="53"/>
      <c r="C18" s="29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1"/>
    </row>
    <row r="19" spans="1:32" ht="8.25" customHeight="1">
      <c r="A19" s="82"/>
      <c r="B19" s="53"/>
      <c r="C19" s="29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1"/>
    </row>
    <row r="20" spans="1:32" ht="8.25" customHeight="1">
      <c r="A20" s="82"/>
      <c r="B20" s="53"/>
      <c r="C20" s="29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1"/>
    </row>
    <row r="21" spans="1:32" ht="8.25" customHeight="1">
      <c r="A21" s="82"/>
      <c r="B21" s="53"/>
      <c r="C21" s="29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1"/>
    </row>
    <row r="22" spans="1:32" ht="8.25" customHeight="1">
      <c r="A22" s="82"/>
      <c r="B22" s="53"/>
      <c r="C22" s="29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1"/>
    </row>
    <row r="23" spans="1:32" ht="8.25" customHeight="1">
      <c r="A23" s="82"/>
      <c r="B23" s="53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1"/>
    </row>
    <row r="24" spans="1:32" ht="17.25" customHeight="1">
      <c r="A24" s="82"/>
      <c r="B24" s="53"/>
      <c r="C24" s="29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1"/>
    </row>
    <row r="25" spans="1:32" ht="18" customHeight="1">
      <c r="A25" s="82"/>
      <c r="B25" s="53"/>
      <c r="C25" s="32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4"/>
    </row>
    <row r="26" spans="1:32" ht="17.100000000000001" customHeight="1">
      <c r="A26" s="82"/>
      <c r="B26" s="83"/>
      <c r="C26" s="13" t="s">
        <v>13</v>
      </c>
      <c r="D26" s="14"/>
      <c r="E26" s="15"/>
      <c r="F26" s="13"/>
      <c r="G26" s="14"/>
      <c r="H26" s="15"/>
      <c r="I26" s="13" t="s">
        <v>32</v>
      </c>
      <c r="J26" s="14"/>
      <c r="K26" s="15"/>
      <c r="L26" s="13" t="s">
        <v>31</v>
      </c>
      <c r="M26" s="14"/>
      <c r="N26" s="15"/>
      <c r="O26" s="13" t="s">
        <v>30</v>
      </c>
      <c r="P26" s="14"/>
      <c r="Q26" s="15"/>
      <c r="R26" s="13" t="s">
        <v>14</v>
      </c>
      <c r="S26" s="14"/>
      <c r="T26" s="15"/>
      <c r="U26" s="13" t="s">
        <v>33</v>
      </c>
      <c r="V26" s="14"/>
      <c r="W26" s="15"/>
      <c r="X26" s="13" t="s">
        <v>34</v>
      </c>
      <c r="Y26" s="14"/>
      <c r="Z26" s="15"/>
      <c r="AA26" s="13" t="s">
        <v>35</v>
      </c>
      <c r="AB26" s="14"/>
      <c r="AC26" s="15"/>
      <c r="AD26" s="13"/>
      <c r="AE26" s="14"/>
      <c r="AF26" s="35"/>
    </row>
    <row r="27" spans="1:32" ht="17.100000000000001" customHeight="1">
      <c r="A27" s="82"/>
      <c r="B27" s="53"/>
      <c r="C27" s="10">
        <v>0</v>
      </c>
      <c r="D27" s="11">
        <v>50.524999999999999</v>
      </c>
      <c r="E27" s="12">
        <v>50.524999999999999</v>
      </c>
      <c r="F27" s="16"/>
      <c r="G27" s="16"/>
      <c r="H27" s="16"/>
      <c r="I27" s="16">
        <f ca="1">R27-(14*2%)+RANDBETWEEN(-2,2)*0.001</f>
        <v>3.6629999999999994</v>
      </c>
      <c r="J27" s="16"/>
      <c r="K27" s="16"/>
      <c r="L27" s="16">
        <f ca="1">R27-(9.5*2%)+RANDBETWEEN(-2,2)*0.001</f>
        <v>3.7489999999999997</v>
      </c>
      <c r="M27" s="16"/>
      <c r="N27" s="16"/>
      <c r="O27" s="16">
        <f ca="1">R27-(7.5*2%)+RANDBETWEEN(-2,2)*0.001</f>
        <v>3.7909999999999995</v>
      </c>
      <c r="P27" s="16"/>
      <c r="Q27" s="16"/>
      <c r="R27" s="17">
        <f ca="1">Sheet2!E1</f>
        <v>3.9409999999999994</v>
      </c>
      <c r="S27" s="18"/>
      <c r="T27" s="19"/>
      <c r="U27" s="16">
        <f ca="1">R27-(7.5*2%)+RANDBETWEEN(-2,2)*0.001</f>
        <v>3.7929999999999993</v>
      </c>
      <c r="V27" s="16"/>
      <c r="W27" s="16"/>
      <c r="X27" s="16">
        <f ca="1">R27-(9.5*2%)+RANDBETWEEN(-2,2)*0.001</f>
        <v>3.7489999999999997</v>
      </c>
      <c r="Y27" s="16"/>
      <c r="Z27" s="16"/>
      <c r="AA27" s="16">
        <f ca="1">R27-(14*2%)+RANDBETWEEN(-2,2)*0.001</f>
        <v>3.6629999999999994</v>
      </c>
      <c r="AB27" s="16"/>
      <c r="AC27" s="16"/>
      <c r="AD27" s="13"/>
      <c r="AE27" s="14"/>
      <c r="AF27" s="35"/>
    </row>
    <row r="28" spans="1:32" ht="17.100000000000001" customHeight="1">
      <c r="A28" s="82"/>
      <c r="B28" s="53"/>
      <c r="C28" s="10">
        <v>20</v>
      </c>
      <c r="D28" s="11">
        <v>60</v>
      </c>
      <c r="E28" s="12">
        <v>60</v>
      </c>
      <c r="F28" s="16"/>
      <c r="G28" s="16"/>
      <c r="H28" s="16"/>
      <c r="I28" s="16">
        <f t="shared" ref="I28:I35" ca="1" si="0">R28-(14*2%)+RANDBETWEEN(-2,2)*0.001</f>
        <v>3.6179999999999994</v>
      </c>
      <c r="J28" s="16"/>
      <c r="K28" s="16"/>
      <c r="L28" s="16">
        <f t="shared" ref="L28:L35" ca="1" si="1">R28-(9.5*2%)+RANDBETWEEN(-2,2)*0.001</f>
        <v>3.7069999999999999</v>
      </c>
      <c r="M28" s="16"/>
      <c r="N28" s="16"/>
      <c r="O28" s="16">
        <f t="shared" ref="O28:O35" ca="1" si="2">R28-(7.5*2%)+RANDBETWEEN(-2,2)*0.001</f>
        <v>3.7479999999999998</v>
      </c>
      <c r="P28" s="16"/>
      <c r="Q28" s="16"/>
      <c r="R28" s="17">
        <f ca="1">Sheet2!E2</f>
        <v>3.8959999999999999</v>
      </c>
      <c r="S28" s="18"/>
      <c r="T28" s="19"/>
      <c r="U28" s="16">
        <f t="shared" ref="U28:U35" ca="1" si="3">R28-(7.5*2%)+RANDBETWEEN(-2,2)*0.001</f>
        <v>3.746</v>
      </c>
      <c r="V28" s="16"/>
      <c r="W28" s="16"/>
      <c r="X28" s="16">
        <f t="shared" ref="X28:X35" ca="1" si="4">R28-(9.5*2%)+RANDBETWEEN(-2,2)*0.001</f>
        <v>3.7050000000000001</v>
      </c>
      <c r="Y28" s="16"/>
      <c r="Z28" s="16"/>
      <c r="AA28" s="16">
        <f t="shared" ref="AA28:AA35" ca="1" si="5">R28-(14*2%)+RANDBETWEEN(-2,2)*0.001</f>
        <v>3.6139999999999999</v>
      </c>
      <c r="AB28" s="16"/>
      <c r="AC28" s="16"/>
      <c r="AD28" s="13"/>
      <c r="AE28" s="14"/>
      <c r="AF28" s="35"/>
    </row>
    <row r="29" spans="1:32" ht="17.100000000000001" customHeight="1">
      <c r="A29" s="82"/>
      <c r="B29" s="53"/>
      <c r="C29" s="10">
        <v>40</v>
      </c>
      <c r="D29" s="11">
        <v>80</v>
      </c>
      <c r="E29" s="12">
        <v>80</v>
      </c>
      <c r="F29" s="13"/>
      <c r="G29" s="14"/>
      <c r="H29" s="15"/>
      <c r="I29" s="16">
        <f t="shared" ca="1" si="0"/>
        <v>3.5789999999999997</v>
      </c>
      <c r="J29" s="16"/>
      <c r="K29" s="16"/>
      <c r="L29" s="16">
        <f t="shared" ca="1" si="1"/>
        <v>3.6680000000000001</v>
      </c>
      <c r="M29" s="16"/>
      <c r="N29" s="16"/>
      <c r="O29" s="16">
        <f t="shared" ca="1" si="2"/>
        <v>3.7090000000000001</v>
      </c>
      <c r="P29" s="16"/>
      <c r="Q29" s="16"/>
      <c r="R29" s="17">
        <f ca="1">Sheet2!E3</f>
        <v>3.8570000000000002</v>
      </c>
      <c r="S29" s="18"/>
      <c r="T29" s="19"/>
      <c r="U29" s="16">
        <f t="shared" ca="1" si="3"/>
        <v>3.7060000000000004</v>
      </c>
      <c r="V29" s="16"/>
      <c r="W29" s="16"/>
      <c r="X29" s="16">
        <f t="shared" ca="1" si="4"/>
        <v>3.6660000000000004</v>
      </c>
      <c r="Y29" s="16"/>
      <c r="Z29" s="16"/>
      <c r="AA29" s="16">
        <f t="shared" ca="1" si="5"/>
        <v>3.5760000000000001</v>
      </c>
      <c r="AB29" s="16"/>
      <c r="AC29" s="16"/>
      <c r="AD29" s="13"/>
      <c r="AE29" s="14"/>
      <c r="AF29" s="35"/>
    </row>
    <row r="30" spans="1:32" ht="17.100000000000001" customHeight="1">
      <c r="A30" s="82"/>
      <c r="B30" s="53"/>
      <c r="C30" s="10">
        <v>60</v>
      </c>
      <c r="D30" s="11">
        <v>100</v>
      </c>
      <c r="E30" s="12">
        <v>100</v>
      </c>
      <c r="F30" s="16"/>
      <c r="G30" s="16"/>
      <c r="H30" s="16"/>
      <c r="I30" s="16">
        <f t="shared" ca="1" si="0"/>
        <v>3.5409999999999999</v>
      </c>
      <c r="J30" s="16"/>
      <c r="K30" s="16"/>
      <c r="L30" s="16">
        <f t="shared" ca="1" si="1"/>
        <v>3.6300000000000003</v>
      </c>
      <c r="M30" s="16"/>
      <c r="N30" s="16"/>
      <c r="O30" s="16">
        <f t="shared" ca="1" si="2"/>
        <v>3.6710000000000003</v>
      </c>
      <c r="P30" s="16"/>
      <c r="Q30" s="16"/>
      <c r="R30" s="17">
        <f ca="1">Sheet2!E4</f>
        <v>3.8220000000000001</v>
      </c>
      <c r="S30" s="18"/>
      <c r="T30" s="19"/>
      <c r="U30" s="16">
        <f t="shared" ca="1" si="3"/>
        <v>3.6700000000000004</v>
      </c>
      <c r="V30" s="16"/>
      <c r="W30" s="16"/>
      <c r="X30" s="16">
        <f t="shared" ca="1" si="4"/>
        <v>3.6320000000000001</v>
      </c>
      <c r="Y30" s="16"/>
      <c r="Z30" s="16"/>
      <c r="AA30" s="16">
        <f t="shared" ca="1" si="5"/>
        <v>3.5429999999999997</v>
      </c>
      <c r="AB30" s="16"/>
      <c r="AC30" s="16"/>
      <c r="AD30" s="13"/>
      <c r="AE30" s="14"/>
      <c r="AF30" s="35"/>
    </row>
    <row r="31" spans="1:32" ht="17.100000000000001" customHeight="1">
      <c r="A31" s="82"/>
      <c r="B31" s="53"/>
      <c r="C31" s="10">
        <v>80</v>
      </c>
      <c r="D31" s="11">
        <v>120</v>
      </c>
      <c r="E31" s="12">
        <v>120</v>
      </c>
      <c r="F31" s="13"/>
      <c r="G31" s="14"/>
      <c r="H31" s="15"/>
      <c r="I31" s="16">
        <f t="shared" ca="1" si="0"/>
        <v>3.5030000000000001</v>
      </c>
      <c r="J31" s="16"/>
      <c r="K31" s="16"/>
      <c r="L31" s="16">
        <f t="shared" ca="1" si="1"/>
        <v>3.5939999999999999</v>
      </c>
      <c r="M31" s="16"/>
      <c r="N31" s="16"/>
      <c r="O31" s="16">
        <f t="shared" ca="1" si="2"/>
        <v>3.6310000000000002</v>
      </c>
      <c r="P31" s="16"/>
      <c r="Q31" s="16"/>
      <c r="R31" s="17">
        <f ca="1">Sheet2!E5</f>
        <v>3.7829999999999999</v>
      </c>
      <c r="S31" s="18"/>
      <c r="T31" s="19"/>
      <c r="U31" s="16">
        <f t="shared" ca="1" si="3"/>
        <v>3.6320000000000001</v>
      </c>
      <c r="V31" s="16"/>
      <c r="W31" s="16"/>
      <c r="X31" s="16">
        <f t="shared" ca="1" si="4"/>
        <v>3.5949999999999998</v>
      </c>
      <c r="Y31" s="16"/>
      <c r="Z31" s="16"/>
      <c r="AA31" s="16">
        <f t="shared" ca="1" si="5"/>
        <v>3.5049999999999999</v>
      </c>
      <c r="AB31" s="16"/>
      <c r="AC31" s="16"/>
      <c r="AD31" s="13"/>
      <c r="AE31" s="14"/>
      <c r="AF31" s="35"/>
    </row>
    <row r="32" spans="1:32" ht="17.100000000000001" customHeight="1">
      <c r="A32" s="82"/>
      <c r="B32" s="53"/>
      <c r="C32" s="10">
        <v>100</v>
      </c>
      <c r="D32" s="11">
        <v>140</v>
      </c>
      <c r="E32" s="12">
        <v>140</v>
      </c>
      <c r="F32" s="13"/>
      <c r="G32" s="14"/>
      <c r="H32" s="15"/>
      <c r="I32" s="16">
        <f t="shared" ca="1" si="0"/>
        <v>3.4569999999999999</v>
      </c>
      <c r="J32" s="16"/>
      <c r="K32" s="16"/>
      <c r="L32" s="16">
        <f t="shared" ca="1" si="1"/>
        <v>3.5470000000000002</v>
      </c>
      <c r="M32" s="16"/>
      <c r="N32" s="16"/>
      <c r="O32" s="16">
        <f t="shared" ca="1" si="2"/>
        <v>3.589</v>
      </c>
      <c r="P32" s="16"/>
      <c r="Q32" s="16"/>
      <c r="R32" s="17">
        <f ca="1">Sheet2!E6</f>
        <v>3.7389999999999999</v>
      </c>
      <c r="S32" s="18"/>
      <c r="T32" s="19"/>
      <c r="U32" s="16">
        <f t="shared" ca="1" si="3"/>
        <v>3.5870000000000002</v>
      </c>
      <c r="V32" s="16"/>
      <c r="W32" s="16"/>
      <c r="X32" s="16">
        <f t="shared" ca="1" si="4"/>
        <v>3.548</v>
      </c>
      <c r="Y32" s="16"/>
      <c r="Z32" s="16"/>
      <c r="AA32" s="16">
        <f t="shared" ca="1" si="5"/>
        <v>3.4569999999999999</v>
      </c>
      <c r="AB32" s="16"/>
      <c r="AC32" s="16"/>
      <c r="AD32" s="13"/>
      <c r="AE32" s="14"/>
      <c r="AF32" s="35"/>
    </row>
    <row r="33" spans="1:32" ht="17.100000000000001" customHeight="1">
      <c r="A33" s="82"/>
      <c r="B33" s="53"/>
      <c r="C33" s="10">
        <v>120</v>
      </c>
      <c r="D33" s="11">
        <v>160</v>
      </c>
      <c r="E33" s="12">
        <v>160</v>
      </c>
      <c r="F33" s="16"/>
      <c r="G33" s="16"/>
      <c r="H33" s="16"/>
      <c r="I33" s="16">
        <f t="shared" ca="1" si="0"/>
        <v>3.423</v>
      </c>
      <c r="J33" s="16"/>
      <c r="K33" s="16"/>
      <c r="L33" s="16">
        <f t="shared" ca="1" si="1"/>
        <v>3.512</v>
      </c>
      <c r="M33" s="16"/>
      <c r="N33" s="16"/>
      <c r="O33" s="16">
        <f t="shared" ca="1" si="2"/>
        <v>3.552</v>
      </c>
      <c r="P33" s="16"/>
      <c r="Q33" s="16"/>
      <c r="R33" s="17">
        <f ca="1">Sheet2!E7</f>
        <v>3.7029999999999998</v>
      </c>
      <c r="S33" s="18"/>
      <c r="T33" s="19"/>
      <c r="U33" s="16">
        <f t="shared" ca="1" si="3"/>
        <v>3.5539999999999998</v>
      </c>
      <c r="V33" s="16"/>
      <c r="W33" s="16"/>
      <c r="X33" s="16">
        <f t="shared" ca="1" si="4"/>
        <v>3.5139999999999998</v>
      </c>
      <c r="Y33" s="16"/>
      <c r="Z33" s="16"/>
      <c r="AA33" s="16">
        <f t="shared" ca="1" si="5"/>
        <v>3.4210000000000003</v>
      </c>
      <c r="AB33" s="16"/>
      <c r="AC33" s="16"/>
      <c r="AD33" s="13"/>
      <c r="AE33" s="14"/>
      <c r="AF33" s="35"/>
    </row>
    <row r="34" spans="1:32" ht="17.100000000000001" customHeight="1">
      <c r="A34" s="82"/>
      <c r="B34" s="53"/>
      <c r="C34" s="10">
        <v>140</v>
      </c>
      <c r="D34" s="11">
        <v>180</v>
      </c>
      <c r="E34" s="12">
        <v>180</v>
      </c>
      <c r="F34" s="16"/>
      <c r="G34" s="16"/>
      <c r="H34" s="16"/>
      <c r="I34" s="16">
        <f t="shared" ca="1" si="0"/>
        <v>3.3980000000000001</v>
      </c>
      <c r="J34" s="16"/>
      <c r="K34" s="16"/>
      <c r="L34" s="16">
        <f t="shared" ca="1" si="1"/>
        <v>3.4870000000000001</v>
      </c>
      <c r="M34" s="16"/>
      <c r="N34" s="16"/>
      <c r="O34" s="16">
        <f t="shared" ca="1" si="2"/>
        <v>3.53</v>
      </c>
      <c r="P34" s="16"/>
      <c r="Q34" s="16"/>
      <c r="R34" s="17">
        <f ca="1">Sheet2!E8</f>
        <v>3.6789999999999998</v>
      </c>
      <c r="S34" s="18"/>
      <c r="T34" s="19"/>
      <c r="U34" s="16">
        <f t="shared" ca="1" si="3"/>
        <v>3.5270000000000001</v>
      </c>
      <c r="V34" s="16"/>
      <c r="W34" s="16"/>
      <c r="X34" s="16">
        <f t="shared" ca="1" si="4"/>
        <v>3.4870000000000001</v>
      </c>
      <c r="Y34" s="16"/>
      <c r="Z34" s="16"/>
      <c r="AA34" s="16">
        <f t="shared" ca="1" si="5"/>
        <v>3.3970000000000002</v>
      </c>
      <c r="AB34" s="16"/>
      <c r="AC34" s="16"/>
      <c r="AD34" s="13"/>
      <c r="AE34" s="14"/>
      <c r="AF34" s="35"/>
    </row>
    <row r="35" spans="1:32" ht="17.100000000000001" customHeight="1">
      <c r="A35" s="82"/>
      <c r="B35" s="53"/>
      <c r="C35" s="10">
        <v>160</v>
      </c>
      <c r="D35" s="11">
        <v>200</v>
      </c>
      <c r="E35" s="12">
        <v>200</v>
      </c>
      <c r="F35" s="16"/>
      <c r="G35" s="16"/>
      <c r="H35" s="16"/>
      <c r="I35" s="16">
        <f t="shared" ca="1" si="0"/>
        <v>3.3810000000000002</v>
      </c>
      <c r="J35" s="16"/>
      <c r="K35" s="16"/>
      <c r="L35" s="16">
        <f t="shared" ca="1" si="1"/>
        <v>3.4740000000000002</v>
      </c>
      <c r="M35" s="16"/>
      <c r="N35" s="16"/>
      <c r="O35" s="16">
        <f t="shared" ca="1" si="2"/>
        <v>3.5110000000000006</v>
      </c>
      <c r="P35" s="16"/>
      <c r="Q35" s="16"/>
      <c r="R35" s="17">
        <f ca="1">Sheet2!E9</f>
        <v>3.6630000000000003</v>
      </c>
      <c r="S35" s="18"/>
      <c r="T35" s="19"/>
      <c r="U35" s="16">
        <f t="shared" ca="1" si="3"/>
        <v>3.5120000000000005</v>
      </c>
      <c r="V35" s="16"/>
      <c r="W35" s="16"/>
      <c r="X35" s="16">
        <f t="shared" ca="1" si="4"/>
        <v>3.4730000000000003</v>
      </c>
      <c r="Y35" s="16"/>
      <c r="Z35" s="16"/>
      <c r="AA35" s="16">
        <f t="shared" ca="1" si="5"/>
        <v>3.3810000000000002</v>
      </c>
      <c r="AB35" s="16"/>
      <c r="AC35" s="16"/>
      <c r="AD35" s="13"/>
      <c r="AE35" s="14"/>
      <c r="AF35" s="35"/>
    </row>
    <row r="36" spans="1:32" ht="17.100000000000001" customHeight="1">
      <c r="A36" s="82"/>
      <c r="B36" s="53"/>
      <c r="C36" s="23" t="s">
        <v>13</v>
      </c>
      <c r="D36" s="24"/>
      <c r="E36" s="25"/>
      <c r="F36" s="23"/>
      <c r="G36" s="24"/>
      <c r="H36" s="25"/>
      <c r="I36" s="23" t="s">
        <v>37</v>
      </c>
      <c r="J36" s="24"/>
      <c r="K36" s="25"/>
      <c r="L36" s="23" t="s">
        <v>38</v>
      </c>
      <c r="M36" s="24"/>
      <c r="N36" s="25"/>
      <c r="O36" s="23" t="s">
        <v>41</v>
      </c>
      <c r="P36" s="24"/>
      <c r="Q36" s="25"/>
      <c r="R36" s="23" t="s">
        <v>14</v>
      </c>
      <c r="S36" s="24"/>
      <c r="T36" s="25"/>
      <c r="U36" s="23" t="s">
        <v>42</v>
      </c>
      <c r="V36" s="24"/>
      <c r="W36" s="25"/>
      <c r="X36" s="23" t="s">
        <v>39</v>
      </c>
      <c r="Y36" s="24"/>
      <c r="Z36" s="25"/>
      <c r="AA36" s="23" t="s">
        <v>40</v>
      </c>
      <c r="AB36" s="24"/>
      <c r="AC36" s="25"/>
      <c r="AD36" s="13"/>
      <c r="AE36" s="14"/>
      <c r="AF36" s="35"/>
    </row>
    <row r="37" spans="1:32" ht="17.100000000000001" customHeight="1">
      <c r="A37" s="82"/>
      <c r="B37" s="53"/>
      <c r="C37" s="10">
        <v>200</v>
      </c>
      <c r="D37" s="11">
        <v>240</v>
      </c>
      <c r="E37" s="12">
        <v>240</v>
      </c>
      <c r="F37" s="16"/>
      <c r="G37" s="16"/>
      <c r="H37" s="16"/>
      <c r="I37" s="16">
        <f t="shared" ref="I37:I43" ca="1" si="6">R37-(17.5*2%)+RANDBETWEEN(-2,2)*0.001</f>
        <v>3.327</v>
      </c>
      <c r="J37" s="16"/>
      <c r="K37" s="16"/>
      <c r="L37" s="16">
        <f t="shared" ref="L37:L43" ca="1" si="7">R37-(13*2%)+RANDBETWEEN(-2,2)*0.001</f>
        <v>3.4170000000000003</v>
      </c>
      <c r="M37" s="16"/>
      <c r="N37" s="16"/>
      <c r="O37" s="16">
        <f t="shared" ref="O37:O43" ca="1" si="8">R37-(11*2%)+RANDBETWEEN(-2,2)*0.001</f>
        <v>3.4569999999999999</v>
      </c>
      <c r="P37" s="16"/>
      <c r="Q37" s="16"/>
      <c r="R37" s="17">
        <f ca="1">Sheet2!E11</f>
        <v>3.6779999999999999</v>
      </c>
      <c r="S37" s="18"/>
      <c r="T37" s="19"/>
      <c r="U37" s="20">
        <f t="shared" ref="U37:U43" ca="1" si="9">R37-(11.5*2%)+RANDBETWEEN(-2,2)*0.001</f>
        <v>3.4470000000000001</v>
      </c>
      <c r="V37" s="21"/>
      <c r="W37" s="22"/>
      <c r="X37" s="20">
        <f t="shared" ref="X37:X43" ca="1" si="10">R37-(13*2%)+RANDBETWEEN(-2,2)*0.001</f>
        <v>3.4180000000000001</v>
      </c>
      <c r="Y37" s="21"/>
      <c r="Z37" s="22"/>
      <c r="AA37" s="20">
        <f t="shared" ref="AA37:AA43" ca="1" si="11">R37-(17.5*2%)+RANDBETWEEN(-2,2)*0.001</f>
        <v>3.3289999999999997</v>
      </c>
      <c r="AB37" s="21"/>
      <c r="AC37" s="22"/>
      <c r="AD37" s="13"/>
      <c r="AE37" s="14"/>
      <c r="AF37" s="35"/>
    </row>
    <row r="38" spans="1:32" ht="17.100000000000001" customHeight="1">
      <c r="A38" s="82"/>
      <c r="B38" s="53"/>
      <c r="C38" s="10">
        <v>220</v>
      </c>
      <c r="D38" s="11">
        <v>260</v>
      </c>
      <c r="E38" s="12">
        <v>260</v>
      </c>
      <c r="F38" s="16"/>
      <c r="G38" s="16"/>
      <c r="H38" s="16"/>
      <c r="I38" s="16">
        <f t="shared" ca="1" si="6"/>
        <v>3.3560000000000003</v>
      </c>
      <c r="J38" s="16"/>
      <c r="K38" s="16"/>
      <c r="L38" s="16">
        <f t="shared" ca="1" si="7"/>
        <v>3.4470000000000001</v>
      </c>
      <c r="M38" s="16"/>
      <c r="N38" s="16"/>
      <c r="O38" s="16">
        <f t="shared" ca="1" si="8"/>
        <v>3.4860000000000002</v>
      </c>
      <c r="P38" s="16"/>
      <c r="Q38" s="16"/>
      <c r="R38" s="17">
        <f ca="1">Sheet2!E12</f>
        <v>3.7070000000000003</v>
      </c>
      <c r="S38" s="18"/>
      <c r="T38" s="19"/>
      <c r="U38" s="20">
        <f t="shared" ca="1" si="9"/>
        <v>3.4760000000000004</v>
      </c>
      <c r="V38" s="21"/>
      <c r="W38" s="22"/>
      <c r="X38" s="20">
        <f t="shared" ca="1" si="10"/>
        <v>3.448</v>
      </c>
      <c r="Y38" s="21"/>
      <c r="Z38" s="22"/>
      <c r="AA38" s="20">
        <f t="shared" ca="1" si="11"/>
        <v>3.3550000000000004</v>
      </c>
      <c r="AB38" s="21"/>
      <c r="AC38" s="22"/>
      <c r="AD38" s="13"/>
      <c r="AE38" s="14"/>
      <c r="AF38" s="35"/>
    </row>
    <row r="39" spans="1:32" ht="17.100000000000001" customHeight="1">
      <c r="A39" s="82"/>
      <c r="B39" s="53"/>
      <c r="C39" s="10">
        <v>240</v>
      </c>
      <c r="D39" s="11">
        <v>280</v>
      </c>
      <c r="E39" s="12">
        <v>280</v>
      </c>
      <c r="F39" s="16"/>
      <c r="G39" s="16"/>
      <c r="H39" s="16"/>
      <c r="I39" s="16">
        <f t="shared" ca="1" si="6"/>
        <v>3.3879999999999995</v>
      </c>
      <c r="J39" s="16"/>
      <c r="K39" s="16"/>
      <c r="L39" s="16">
        <f t="shared" ca="1" si="7"/>
        <v>3.4769999999999999</v>
      </c>
      <c r="M39" s="16"/>
      <c r="N39" s="16"/>
      <c r="O39" s="16">
        <f t="shared" ca="1" si="8"/>
        <v>3.5179999999999993</v>
      </c>
      <c r="P39" s="16"/>
      <c r="Q39" s="16"/>
      <c r="R39" s="17">
        <f ca="1">Sheet2!E13</f>
        <v>3.7359999999999998</v>
      </c>
      <c r="S39" s="18"/>
      <c r="T39" s="19"/>
      <c r="U39" s="20">
        <f t="shared" ca="1" si="9"/>
        <v>3.5069999999999997</v>
      </c>
      <c r="V39" s="21"/>
      <c r="W39" s="22"/>
      <c r="X39" s="20">
        <f t="shared" ca="1" si="10"/>
        <v>3.4769999999999999</v>
      </c>
      <c r="Y39" s="21"/>
      <c r="Z39" s="22"/>
      <c r="AA39" s="20">
        <f t="shared" ca="1" si="11"/>
        <v>3.3849999999999998</v>
      </c>
      <c r="AB39" s="21"/>
      <c r="AC39" s="22"/>
      <c r="AD39" s="13"/>
      <c r="AE39" s="14"/>
      <c r="AF39" s="35"/>
    </row>
    <row r="40" spans="1:32" ht="17.100000000000001" customHeight="1">
      <c r="A40" s="82"/>
      <c r="B40" s="53"/>
      <c r="C40" s="10">
        <v>260</v>
      </c>
      <c r="D40" s="11">
        <v>300</v>
      </c>
      <c r="E40" s="12">
        <v>300</v>
      </c>
      <c r="F40" s="16"/>
      <c r="G40" s="16"/>
      <c r="H40" s="16"/>
      <c r="I40" s="16">
        <f t="shared" ca="1" si="6"/>
        <v>3.4109999999999996</v>
      </c>
      <c r="J40" s="16"/>
      <c r="K40" s="16"/>
      <c r="L40" s="16">
        <f t="shared" ca="1" si="7"/>
        <v>3.4979999999999998</v>
      </c>
      <c r="M40" s="16"/>
      <c r="N40" s="16"/>
      <c r="O40" s="16">
        <f t="shared" ca="1" si="8"/>
        <v>3.5389999999999997</v>
      </c>
      <c r="P40" s="16"/>
      <c r="Q40" s="16"/>
      <c r="R40" s="17">
        <f ca="1">Sheet2!E14</f>
        <v>3.7589999999999999</v>
      </c>
      <c r="S40" s="18"/>
      <c r="T40" s="19"/>
      <c r="U40" s="20">
        <f t="shared" ca="1" si="9"/>
        <v>3.5289999999999999</v>
      </c>
      <c r="V40" s="21"/>
      <c r="W40" s="22"/>
      <c r="X40" s="20">
        <f t="shared" ca="1" si="10"/>
        <v>3.4979999999999998</v>
      </c>
      <c r="Y40" s="21"/>
      <c r="Z40" s="22"/>
      <c r="AA40" s="20">
        <f t="shared" ca="1" si="11"/>
        <v>3.4079999999999999</v>
      </c>
      <c r="AB40" s="21"/>
      <c r="AC40" s="22"/>
      <c r="AD40" s="13"/>
      <c r="AE40" s="14"/>
      <c r="AF40" s="35"/>
    </row>
    <row r="41" spans="1:32" ht="17.100000000000001" customHeight="1">
      <c r="A41" s="84"/>
      <c r="B41" s="85"/>
      <c r="C41" s="10">
        <v>280</v>
      </c>
      <c r="D41" s="11">
        <v>320</v>
      </c>
      <c r="E41" s="12">
        <v>320</v>
      </c>
      <c r="F41" s="13"/>
      <c r="G41" s="14"/>
      <c r="H41" s="15"/>
      <c r="I41" s="16">
        <f t="shared" ca="1" si="6"/>
        <v>3.4099999999999997</v>
      </c>
      <c r="J41" s="16"/>
      <c r="K41" s="16"/>
      <c r="L41" s="16">
        <f t="shared" ca="1" si="7"/>
        <v>3.4989999999999997</v>
      </c>
      <c r="M41" s="16"/>
      <c r="N41" s="16"/>
      <c r="O41" s="16">
        <f t="shared" ca="1" si="8"/>
        <v>3.5409999999999995</v>
      </c>
      <c r="P41" s="16"/>
      <c r="Q41" s="16"/>
      <c r="R41" s="17">
        <f ca="1">Sheet2!E15</f>
        <v>3.7589999999999999</v>
      </c>
      <c r="S41" s="18"/>
      <c r="T41" s="19"/>
      <c r="U41" s="20">
        <f t="shared" ca="1" si="9"/>
        <v>3.528</v>
      </c>
      <c r="V41" s="21"/>
      <c r="W41" s="22"/>
      <c r="X41" s="20">
        <f t="shared" ca="1" si="10"/>
        <v>3.5009999999999994</v>
      </c>
      <c r="Y41" s="21"/>
      <c r="Z41" s="22"/>
      <c r="AA41" s="20">
        <f t="shared" ca="1" si="11"/>
        <v>3.407</v>
      </c>
      <c r="AB41" s="21"/>
      <c r="AC41" s="22"/>
      <c r="AD41" s="13"/>
      <c r="AE41" s="14"/>
      <c r="AF41" s="35"/>
    </row>
    <row r="42" spans="1:32" ht="17.100000000000001" customHeight="1">
      <c r="A42" s="82"/>
      <c r="B42" s="53"/>
      <c r="C42" s="10">
        <v>300</v>
      </c>
      <c r="D42" s="11">
        <v>340</v>
      </c>
      <c r="E42" s="12">
        <v>340</v>
      </c>
      <c r="F42" s="16"/>
      <c r="G42" s="16"/>
      <c r="H42" s="16"/>
      <c r="I42" s="16">
        <f t="shared" ca="1" si="6"/>
        <v>3.3940000000000001</v>
      </c>
      <c r="J42" s="16"/>
      <c r="K42" s="16"/>
      <c r="L42" s="16">
        <f t="shared" ca="1" si="7"/>
        <v>3.4849999999999999</v>
      </c>
      <c r="M42" s="16"/>
      <c r="N42" s="16"/>
      <c r="O42" s="16">
        <f t="shared" ca="1" si="8"/>
        <v>3.524</v>
      </c>
      <c r="P42" s="16"/>
      <c r="Q42" s="16"/>
      <c r="R42" s="17">
        <f ca="1">Sheet2!E16</f>
        <v>3.7440000000000002</v>
      </c>
      <c r="S42" s="18"/>
      <c r="T42" s="19"/>
      <c r="U42" s="20">
        <f t="shared" ca="1" si="9"/>
        <v>3.5150000000000001</v>
      </c>
      <c r="V42" s="21"/>
      <c r="W42" s="22"/>
      <c r="X42" s="20">
        <f t="shared" ca="1" si="10"/>
        <v>3.4849999999999999</v>
      </c>
      <c r="Y42" s="21"/>
      <c r="Z42" s="22"/>
      <c r="AA42" s="20">
        <f t="shared" ca="1" si="11"/>
        <v>3.3930000000000002</v>
      </c>
      <c r="AB42" s="21"/>
      <c r="AC42" s="22"/>
      <c r="AD42" s="13"/>
      <c r="AE42" s="14"/>
      <c r="AF42" s="35"/>
    </row>
    <row r="43" spans="1:32" ht="17.100000000000001" customHeight="1">
      <c r="A43" s="82"/>
      <c r="B43" s="53"/>
      <c r="C43" s="10">
        <v>320</v>
      </c>
      <c r="D43" s="11">
        <v>360</v>
      </c>
      <c r="E43" s="12">
        <v>360</v>
      </c>
      <c r="F43" s="16"/>
      <c r="G43" s="16"/>
      <c r="H43" s="16"/>
      <c r="I43" s="16">
        <f t="shared" ca="1" si="6"/>
        <v>3.3650000000000002</v>
      </c>
      <c r="J43" s="16"/>
      <c r="K43" s="16"/>
      <c r="L43" s="16">
        <f t="shared" ca="1" si="7"/>
        <v>3.4579999999999997</v>
      </c>
      <c r="M43" s="16"/>
      <c r="N43" s="16"/>
      <c r="O43" s="16">
        <f t="shared" ca="1" si="8"/>
        <v>3.4969999999999999</v>
      </c>
      <c r="P43" s="16"/>
      <c r="Q43" s="16"/>
      <c r="R43" s="17">
        <f ca="1">Sheet2!E17</f>
        <v>3.7170000000000001</v>
      </c>
      <c r="S43" s="18"/>
      <c r="T43" s="19"/>
      <c r="U43" s="20">
        <f t="shared" ca="1" si="9"/>
        <v>3.4889999999999999</v>
      </c>
      <c r="V43" s="21"/>
      <c r="W43" s="22"/>
      <c r="X43" s="20">
        <f t="shared" ca="1" si="10"/>
        <v>3.4550000000000001</v>
      </c>
      <c r="Y43" s="21"/>
      <c r="Z43" s="22"/>
      <c r="AA43" s="20">
        <f t="shared" ca="1" si="11"/>
        <v>3.367</v>
      </c>
      <c r="AB43" s="21"/>
      <c r="AC43" s="22"/>
      <c r="AD43" s="13"/>
      <c r="AE43" s="14"/>
      <c r="AF43" s="35"/>
    </row>
    <row r="44" spans="1:32" ht="10.5" customHeight="1">
      <c r="A44" s="94" t="s">
        <v>19</v>
      </c>
      <c r="B44" s="95"/>
      <c r="C44" s="115"/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7"/>
    </row>
    <row r="45" spans="1:32" ht="10.5" customHeight="1">
      <c r="A45" s="94"/>
      <c r="B45" s="95"/>
      <c r="C45" s="118"/>
      <c r="D45" s="119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19"/>
      <c r="AD45" s="119"/>
      <c r="AE45" s="119"/>
      <c r="AF45" s="120"/>
    </row>
    <row r="46" spans="1:32" ht="8.25" customHeight="1">
      <c r="A46" s="94"/>
      <c r="B46" s="95"/>
      <c r="C46" s="118"/>
      <c r="D46" s="119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  <c r="Y46" s="119"/>
      <c r="Z46" s="119"/>
      <c r="AA46" s="119"/>
      <c r="AB46" s="119"/>
      <c r="AC46" s="119"/>
      <c r="AD46" s="119"/>
      <c r="AE46" s="119"/>
      <c r="AF46" s="120"/>
    </row>
    <row r="47" spans="1:32" ht="8.25" hidden="1" customHeight="1">
      <c r="A47" s="94"/>
      <c r="B47" s="95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3"/>
    </row>
    <row r="48" spans="1:32" ht="10.5" hidden="1" customHeight="1">
      <c r="A48" s="94"/>
      <c r="B48" s="95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3"/>
    </row>
    <row r="49" spans="1:32" ht="9" customHeight="1" thickBot="1">
      <c r="A49" s="96" t="s">
        <v>15</v>
      </c>
      <c r="B49" s="97"/>
      <c r="C49" s="102"/>
      <c r="D49" s="102"/>
      <c r="E49" s="102"/>
      <c r="F49" s="103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102"/>
      <c r="AC49" s="102"/>
      <c r="AD49" s="102"/>
      <c r="AE49" s="102"/>
      <c r="AF49" s="104"/>
    </row>
    <row r="50" spans="1:32" ht="9" customHeight="1">
      <c r="A50" s="98"/>
      <c r="B50" s="99"/>
      <c r="C50" s="105"/>
      <c r="D50" s="105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05"/>
      <c r="AB50" s="105"/>
      <c r="AC50" s="105"/>
      <c r="AD50" s="105"/>
      <c r="AE50" s="105"/>
      <c r="AF50" s="106"/>
    </row>
    <row r="51" spans="1:32" ht="9.75" customHeight="1">
      <c r="A51" s="98"/>
      <c r="B51" s="99"/>
      <c r="C51" s="105"/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6"/>
    </row>
    <row r="52" spans="1:32" ht="9" hidden="1" customHeight="1">
      <c r="A52" s="98"/>
      <c r="B52" s="99"/>
      <c r="C52" s="105"/>
      <c r="D52" s="105"/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6"/>
    </row>
    <row r="53" spans="1:32" ht="3" customHeight="1" thickBot="1">
      <c r="A53" s="100"/>
      <c r="B53" s="101"/>
      <c r="C53" s="107"/>
      <c r="D53" s="107"/>
      <c r="E53" s="107"/>
      <c r="F53" s="107"/>
      <c r="G53" s="107"/>
      <c r="H53" s="107"/>
      <c r="I53" s="107"/>
      <c r="J53" s="107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8"/>
    </row>
    <row r="54" spans="1:32" ht="9.75" customHeight="1">
      <c r="A54" s="81"/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</row>
    <row r="55" spans="1:32">
      <c r="C55" s="2" t="s">
        <v>16</v>
      </c>
      <c r="H55" s="2" t="s">
        <v>29</v>
      </c>
      <c r="O55" s="2" t="s">
        <v>17</v>
      </c>
      <c r="U55" s="2" t="s">
        <v>18</v>
      </c>
      <c r="Y55" s="2"/>
    </row>
    <row r="57" spans="1:32" ht="27">
      <c r="A57" s="60"/>
      <c r="B57" s="61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3" t="s">
        <v>0</v>
      </c>
      <c r="AE57" s="63"/>
      <c r="AF57" s="63"/>
    </row>
    <row r="58" spans="1:32" ht="27">
      <c r="A58" s="64"/>
      <c r="B58" s="65"/>
      <c r="C58" s="65"/>
      <c r="D58" s="66" t="s">
        <v>1</v>
      </c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8"/>
      <c r="AE58" s="69"/>
      <c r="AF58" s="69"/>
    </row>
    <row r="59" spans="1:32" ht="27.75" thickBot="1">
      <c r="A59" s="65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70"/>
      <c r="AE59" s="71"/>
      <c r="AF59" s="71"/>
    </row>
    <row r="60" spans="1:32" ht="41.25" customHeight="1">
      <c r="A60" s="72" t="s">
        <v>2</v>
      </c>
      <c r="B60" s="73"/>
      <c r="C60" s="73"/>
      <c r="D60" s="73"/>
      <c r="E60" s="74"/>
      <c r="F60" s="75" t="s">
        <v>22</v>
      </c>
      <c r="G60" s="76"/>
      <c r="H60" s="76"/>
      <c r="I60" s="76"/>
      <c r="J60" s="76"/>
      <c r="K60" s="76"/>
      <c r="L60" s="76"/>
      <c r="M60" s="76"/>
      <c r="N60" s="76"/>
      <c r="O60" s="76"/>
      <c r="P60" s="77"/>
      <c r="Q60" s="78" t="s">
        <v>3</v>
      </c>
      <c r="R60" s="78"/>
      <c r="S60" s="78"/>
      <c r="T60" s="78"/>
      <c r="U60" s="79" t="s">
        <v>4</v>
      </c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80"/>
    </row>
    <row r="61" spans="1:32" ht="38.25" customHeight="1">
      <c r="A61" s="36" t="s">
        <v>5</v>
      </c>
      <c r="B61" s="37"/>
      <c r="C61" s="37"/>
      <c r="D61" s="37"/>
      <c r="E61" s="38"/>
      <c r="F61" s="57" t="s">
        <v>36</v>
      </c>
      <c r="G61" s="58"/>
      <c r="H61" s="58"/>
      <c r="I61" s="58"/>
      <c r="J61" s="58"/>
      <c r="K61" s="58"/>
      <c r="L61" s="58"/>
      <c r="M61" s="58"/>
      <c r="N61" s="58"/>
      <c r="O61" s="58"/>
      <c r="P61" s="59"/>
      <c r="Q61" s="39" t="s">
        <v>6</v>
      </c>
      <c r="R61" s="39"/>
      <c r="S61" s="39"/>
      <c r="T61" s="39"/>
      <c r="U61" s="40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2"/>
    </row>
    <row r="62" spans="1:32" ht="23.25" customHeight="1">
      <c r="A62" s="43" t="s">
        <v>7</v>
      </c>
      <c r="B62" s="44"/>
      <c r="C62" s="44"/>
      <c r="D62" s="44"/>
      <c r="E62" s="45"/>
      <c r="F62" s="46" t="s">
        <v>26</v>
      </c>
      <c r="G62" s="47"/>
      <c r="H62" s="47"/>
      <c r="I62" s="47"/>
      <c r="J62" s="47"/>
      <c r="K62" s="47"/>
      <c r="L62" s="47"/>
      <c r="M62" s="47"/>
      <c r="N62" s="47"/>
      <c r="O62" s="47"/>
      <c r="P62" s="46"/>
      <c r="Q62" s="48" t="s">
        <v>20</v>
      </c>
      <c r="R62" s="49"/>
      <c r="S62" s="49"/>
      <c r="T62" s="49"/>
      <c r="U62" s="50" t="s">
        <v>23</v>
      </c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2"/>
    </row>
    <row r="63" spans="1:32" ht="23.25" customHeight="1">
      <c r="A63" s="82" t="s">
        <v>8</v>
      </c>
      <c r="B63" s="53"/>
      <c r="C63" s="53" t="s">
        <v>9</v>
      </c>
      <c r="D63" s="53"/>
      <c r="E63" s="53"/>
      <c r="F63" s="53"/>
      <c r="G63" s="53"/>
      <c r="H63" s="53" t="s">
        <v>27</v>
      </c>
      <c r="I63" s="53"/>
      <c r="J63" s="53"/>
      <c r="K63" s="53"/>
      <c r="L63" s="53"/>
      <c r="M63" s="53"/>
      <c r="N63" s="53"/>
      <c r="O63" s="54" t="s">
        <v>10</v>
      </c>
      <c r="P63" s="54"/>
      <c r="Q63" s="54"/>
      <c r="R63" s="54"/>
      <c r="S63" s="54"/>
      <c r="T63" s="55" t="s">
        <v>24</v>
      </c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6"/>
    </row>
    <row r="64" spans="1:32">
      <c r="A64" s="82"/>
      <c r="B64" s="53"/>
      <c r="C64" s="26" t="s">
        <v>11</v>
      </c>
      <c r="D64" s="27"/>
      <c r="E64" s="27"/>
      <c r="F64" s="27"/>
      <c r="G64" s="86"/>
      <c r="H64" s="26" t="s">
        <v>27</v>
      </c>
      <c r="I64" s="27"/>
      <c r="J64" s="27"/>
      <c r="K64" s="27"/>
      <c r="L64" s="27"/>
      <c r="M64" s="27"/>
      <c r="N64" s="86"/>
      <c r="O64" s="88" t="s">
        <v>12</v>
      </c>
      <c r="P64" s="89"/>
      <c r="Q64" s="89"/>
      <c r="R64" s="89"/>
      <c r="S64" s="90"/>
      <c r="T64" s="122">
        <v>4.3550000000000004</v>
      </c>
      <c r="U64" s="110"/>
      <c r="V64" s="110"/>
      <c r="W64" s="110"/>
      <c r="X64" s="110"/>
      <c r="Y64" s="110"/>
      <c r="Z64" s="110"/>
      <c r="AA64" s="110"/>
      <c r="AB64" s="110"/>
      <c r="AC64" s="110"/>
      <c r="AD64" s="110"/>
      <c r="AE64" s="110"/>
      <c r="AF64" s="111"/>
    </row>
    <row r="65" spans="1:32" ht="7.5" customHeight="1">
      <c r="A65" s="82"/>
      <c r="B65" s="53"/>
      <c r="C65" s="32"/>
      <c r="D65" s="33"/>
      <c r="E65" s="33"/>
      <c r="F65" s="33"/>
      <c r="G65" s="87"/>
      <c r="H65" s="32"/>
      <c r="I65" s="33"/>
      <c r="J65" s="33"/>
      <c r="K65" s="33"/>
      <c r="L65" s="33"/>
      <c r="M65" s="33"/>
      <c r="N65" s="87"/>
      <c r="O65" s="91"/>
      <c r="P65" s="92"/>
      <c r="Q65" s="92"/>
      <c r="R65" s="92"/>
      <c r="S65" s="93"/>
      <c r="T65" s="112"/>
      <c r="U65" s="113"/>
      <c r="V65" s="113"/>
      <c r="W65" s="113"/>
      <c r="X65" s="113"/>
      <c r="Y65" s="113"/>
      <c r="Z65" s="113"/>
      <c r="AA65" s="113"/>
      <c r="AB65" s="113"/>
      <c r="AC65" s="113"/>
      <c r="AD65" s="113"/>
      <c r="AE65" s="113"/>
      <c r="AF65" s="114"/>
    </row>
    <row r="66" spans="1:32">
      <c r="A66" s="82"/>
      <c r="B66" s="53"/>
      <c r="C66" s="123"/>
      <c r="D66" s="124"/>
      <c r="E66" s="124"/>
      <c r="F66" s="124"/>
      <c r="G66" s="124"/>
      <c r="H66" s="124"/>
      <c r="I66" s="124"/>
      <c r="J66" s="124"/>
      <c r="K66" s="124"/>
      <c r="L66" s="124"/>
      <c r="M66" s="124"/>
      <c r="N66" s="124"/>
      <c r="O66" s="124"/>
      <c r="P66" s="124"/>
      <c r="Q66" s="124"/>
      <c r="R66" s="124"/>
      <c r="S66" s="124"/>
      <c r="T66" s="124"/>
      <c r="U66" s="124"/>
      <c r="V66" s="124"/>
      <c r="W66" s="124"/>
      <c r="X66" s="124"/>
      <c r="Y66" s="124"/>
      <c r="Z66" s="124"/>
      <c r="AA66" s="124"/>
      <c r="AB66" s="124"/>
      <c r="AC66" s="124"/>
      <c r="AD66" s="124"/>
      <c r="AE66" s="124"/>
      <c r="AF66" s="125"/>
    </row>
    <row r="67" spans="1:32">
      <c r="A67" s="82"/>
      <c r="B67" s="53"/>
      <c r="C67" s="123"/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124"/>
      <c r="S67" s="124"/>
      <c r="T67" s="124"/>
      <c r="U67" s="124"/>
      <c r="V67" s="124"/>
      <c r="W67" s="124"/>
      <c r="X67" s="124"/>
      <c r="Y67" s="124"/>
      <c r="Z67" s="124"/>
      <c r="AA67" s="124"/>
      <c r="AB67" s="124"/>
      <c r="AC67" s="124"/>
      <c r="AD67" s="124"/>
      <c r="AE67" s="124"/>
      <c r="AF67" s="125"/>
    </row>
    <row r="68" spans="1:32">
      <c r="A68" s="82"/>
      <c r="B68" s="53"/>
      <c r="C68" s="123"/>
      <c r="D68" s="124"/>
      <c r="E68" s="124"/>
      <c r="F68" s="124"/>
      <c r="G68" s="124"/>
      <c r="H68" s="124"/>
      <c r="I68" s="124"/>
      <c r="J68" s="124"/>
      <c r="K68" s="124"/>
      <c r="L68" s="124"/>
      <c r="M68" s="124"/>
      <c r="N68" s="124"/>
      <c r="O68" s="124"/>
      <c r="P68" s="124"/>
      <c r="Q68" s="124"/>
      <c r="R68" s="124"/>
      <c r="S68" s="124"/>
      <c r="T68" s="124"/>
      <c r="U68" s="124"/>
      <c r="V68" s="124"/>
      <c r="W68" s="124"/>
      <c r="X68" s="124"/>
      <c r="Y68" s="124"/>
      <c r="Z68" s="124"/>
      <c r="AA68" s="124"/>
      <c r="AB68" s="124"/>
      <c r="AC68" s="124"/>
      <c r="AD68" s="124"/>
      <c r="AE68" s="124"/>
      <c r="AF68" s="125"/>
    </row>
    <row r="69" spans="1:32">
      <c r="A69" s="82"/>
      <c r="B69" s="53"/>
      <c r="C69" s="123"/>
      <c r="D69" s="124"/>
      <c r="E69" s="124"/>
      <c r="F69" s="124"/>
      <c r="G69" s="124"/>
      <c r="H69" s="124"/>
      <c r="I69" s="124"/>
      <c r="J69" s="124"/>
      <c r="K69" s="124"/>
      <c r="L69" s="124"/>
      <c r="M69" s="124"/>
      <c r="N69" s="124"/>
      <c r="O69" s="124"/>
      <c r="P69" s="124"/>
      <c r="Q69" s="124"/>
      <c r="R69" s="124"/>
      <c r="S69" s="124"/>
      <c r="T69" s="124"/>
      <c r="U69" s="124"/>
      <c r="V69" s="124"/>
      <c r="W69" s="124"/>
      <c r="X69" s="124"/>
      <c r="Y69" s="124"/>
      <c r="Z69" s="124"/>
      <c r="AA69" s="124"/>
      <c r="AB69" s="124"/>
      <c r="AC69" s="124"/>
      <c r="AD69" s="124"/>
      <c r="AE69" s="124"/>
      <c r="AF69" s="125"/>
    </row>
    <row r="70" spans="1:32">
      <c r="A70" s="82"/>
      <c r="B70" s="53"/>
      <c r="C70" s="123"/>
      <c r="D70" s="124"/>
      <c r="E70" s="124"/>
      <c r="F70" s="124"/>
      <c r="G70" s="124"/>
      <c r="H70" s="124"/>
      <c r="I70" s="124"/>
      <c r="J70" s="124"/>
      <c r="K70" s="124"/>
      <c r="L70" s="124"/>
      <c r="M70" s="124"/>
      <c r="N70" s="124"/>
      <c r="O70" s="124"/>
      <c r="P70" s="124"/>
      <c r="Q70" s="124"/>
      <c r="R70" s="124"/>
      <c r="S70" s="124"/>
      <c r="T70" s="124"/>
      <c r="U70" s="124"/>
      <c r="V70" s="124"/>
      <c r="W70" s="124"/>
      <c r="X70" s="124"/>
      <c r="Y70" s="124"/>
      <c r="Z70" s="124"/>
      <c r="AA70" s="124"/>
      <c r="AB70" s="124"/>
      <c r="AC70" s="124"/>
      <c r="AD70" s="124"/>
      <c r="AE70" s="124"/>
      <c r="AF70" s="125"/>
    </row>
    <row r="71" spans="1:32">
      <c r="A71" s="82"/>
      <c r="B71" s="53"/>
      <c r="C71" s="123"/>
      <c r="D71" s="124"/>
      <c r="E71" s="124"/>
      <c r="F71" s="124"/>
      <c r="G71" s="124"/>
      <c r="H71" s="124"/>
      <c r="I71" s="124"/>
      <c r="J71" s="124"/>
      <c r="K71" s="124"/>
      <c r="L71" s="124"/>
      <c r="M71" s="124"/>
      <c r="N71" s="124"/>
      <c r="O71" s="124"/>
      <c r="P71" s="124"/>
      <c r="Q71" s="124"/>
      <c r="R71" s="124"/>
      <c r="S71" s="124"/>
      <c r="T71" s="124"/>
      <c r="U71" s="124"/>
      <c r="V71" s="124"/>
      <c r="W71" s="124"/>
      <c r="X71" s="124"/>
      <c r="Y71" s="124"/>
      <c r="Z71" s="124"/>
      <c r="AA71" s="124"/>
      <c r="AB71" s="124"/>
      <c r="AC71" s="124"/>
      <c r="AD71" s="124"/>
      <c r="AE71" s="124"/>
      <c r="AF71" s="125"/>
    </row>
    <row r="72" spans="1:32">
      <c r="A72" s="82"/>
      <c r="B72" s="53"/>
      <c r="C72" s="123"/>
      <c r="D72" s="124"/>
      <c r="E72" s="124"/>
      <c r="F72" s="124"/>
      <c r="G72" s="124"/>
      <c r="H72" s="124"/>
      <c r="I72" s="124"/>
      <c r="J72" s="124"/>
      <c r="K72" s="124"/>
      <c r="L72" s="124"/>
      <c r="M72" s="124"/>
      <c r="N72" s="124"/>
      <c r="O72" s="124"/>
      <c r="P72" s="124"/>
      <c r="Q72" s="124"/>
      <c r="R72" s="124"/>
      <c r="S72" s="124"/>
      <c r="T72" s="124"/>
      <c r="U72" s="124"/>
      <c r="V72" s="124"/>
      <c r="W72" s="124"/>
      <c r="X72" s="124"/>
      <c r="Y72" s="124"/>
      <c r="Z72" s="124"/>
      <c r="AA72" s="124"/>
      <c r="AB72" s="124"/>
      <c r="AC72" s="124"/>
      <c r="AD72" s="124"/>
      <c r="AE72" s="124"/>
      <c r="AF72" s="125"/>
    </row>
    <row r="73" spans="1:32">
      <c r="A73" s="82"/>
      <c r="B73" s="53"/>
      <c r="C73" s="123"/>
      <c r="D73" s="124"/>
      <c r="E73" s="124"/>
      <c r="F73" s="124"/>
      <c r="G73" s="124"/>
      <c r="H73" s="124"/>
      <c r="I73" s="124"/>
      <c r="J73" s="124"/>
      <c r="K73" s="124"/>
      <c r="L73" s="124"/>
      <c r="M73" s="124"/>
      <c r="N73" s="124"/>
      <c r="O73" s="124"/>
      <c r="P73" s="124"/>
      <c r="Q73" s="124"/>
      <c r="R73" s="124"/>
      <c r="S73" s="124"/>
      <c r="T73" s="124"/>
      <c r="U73" s="124"/>
      <c r="V73" s="124"/>
      <c r="W73" s="124"/>
      <c r="X73" s="124"/>
      <c r="Y73" s="124"/>
      <c r="Z73" s="124"/>
      <c r="AA73" s="124"/>
      <c r="AB73" s="124"/>
      <c r="AC73" s="124"/>
      <c r="AD73" s="124"/>
      <c r="AE73" s="124"/>
      <c r="AF73" s="125"/>
    </row>
    <row r="74" spans="1:32">
      <c r="A74" s="82"/>
      <c r="B74" s="53"/>
      <c r="C74" s="123"/>
      <c r="D74" s="124"/>
      <c r="E74" s="124"/>
      <c r="F74" s="124"/>
      <c r="G74" s="124"/>
      <c r="H74" s="124"/>
      <c r="I74" s="124"/>
      <c r="J74" s="124"/>
      <c r="K74" s="124"/>
      <c r="L74" s="124"/>
      <c r="M74" s="124"/>
      <c r="N74" s="124"/>
      <c r="O74" s="124"/>
      <c r="P74" s="124"/>
      <c r="Q74" s="124"/>
      <c r="R74" s="124"/>
      <c r="S74" s="124"/>
      <c r="T74" s="124"/>
      <c r="U74" s="124"/>
      <c r="V74" s="124"/>
      <c r="W74" s="124"/>
      <c r="X74" s="124"/>
      <c r="Y74" s="124"/>
      <c r="Z74" s="124"/>
      <c r="AA74" s="124"/>
      <c r="AB74" s="124"/>
      <c r="AC74" s="124"/>
      <c r="AD74" s="124"/>
      <c r="AE74" s="124"/>
      <c r="AF74" s="125"/>
    </row>
    <row r="75" spans="1:32">
      <c r="A75" s="82"/>
      <c r="B75" s="53"/>
      <c r="C75" s="123"/>
      <c r="D75" s="124"/>
      <c r="E75" s="124"/>
      <c r="F75" s="124"/>
      <c r="G75" s="124"/>
      <c r="H75" s="124"/>
      <c r="I75" s="124"/>
      <c r="J75" s="124"/>
      <c r="K75" s="124"/>
      <c r="L75" s="124"/>
      <c r="M75" s="124"/>
      <c r="N75" s="124"/>
      <c r="O75" s="124"/>
      <c r="P75" s="124"/>
      <c r="Q75" s="124"/>
      <c r="R75" s="124"/>
      <c r="S75" s="124"/>
      <c r="T75" s="124"/>
      <c r="U75" s="124"/>
      <c r="V75" s="124"/>
      <c r="W75" s="124"/>
      <c r="X75" s="124"/>
      <c r="Y75" s="124"/>
      <c r="Z75" s="124"/>
      <c r="AA75" s="124"/>
      <c r="AB75" s="124"/>
      <c r="AC75" s="124"/>
      <c r="AD75" s="124"/>
      <c r="AE75" s="124"/>
      <c r="AF75" s="125"/>
    </row>
    <row r="76" spans="1:32">
      <c r="A76" s="82"/>
      <c r="B76" s="53"/>
      <c r="C76" s="123"/>
      <c r="D76" s="124"/>
      <c r="E76" s="124"/>
      <c r="F76" s="124"/>
      <c r="G76" s="124"/>
      <c r="H76" s="124"/>
      <c r="I76" s="124"/>
      <c r="J76" s="124"/>
      <c r="K76" s="124"/>
      <c r="L76" s="124"/>
      <c r="M76" s="124"/>
      <c r="N76" s="124"/>
      <c r="O76" s="124"/>
      <c r="P76" s="124"/>
      <c r="Q76" s="124"/>
      <c r="R76" s="124"/>
      <c r="S76" s="124"/>
      <c r="T76" s="124"/>
      <c r="U76" s="124"/>
      <c r="V76" s="124"/>
      <c r="W76" s="124"/>
      <c r="X76" s="124"/>
      <c r="Y76" s="124"/>
      <c r="Z76" s="124"/>
      <c r="AA76" s="124"/>
      <c r="AB76" s="124"/>
      <c r="AC76" s="124"/>
      <c r="AD76" s="124"/>
      <c r="AE76" s="124"/>
      <c r="AF76" s="125"/>
    </row>
    <row r="77" spans="1:32" ht="14.25" customHeight="1">
      <c r="A77" s="82"/>
      <c r="B77" s="83"/>
      <c r="C77" s="23" t="s">
        <v>13</v>
      </c>
      <c r="D77" s="24"/>
      <c r="E77" s="25"/>
      <c r="F77" s="23"/>
      <c r="G77" s="24"/>
      <c r="H77" s="25"/>
      <c r="I77" s="23" t="s">
        <v>37</v>
      </c>
      <c r="J77" s="24"/>
      <c r="K77" s="25"/>
      <c r="L77" s="23" t="s">
        <v>38</v>
      </c>
      <c r="M77" s="24"/>
      <c r="N77" s="25"/>
      <c r="O77" s="23" t="s">
        <v>41</v>
      </c>
      <c r="P77" s="24"/>
      <c r="Q77" s="25"/>
      <c r="R77" s="23" t="s">
        <v>14</v>
      </c>
      <c r="S77" s="24"/>
      <c r="T77" s="25"/>
      <c r="U77" s="23" t="s">
        <v>42</v>
      </c>
      <c r="V77" s="24"/>
      <c r="W77" s="25"/>
      <c r="X77" s="23" t="s">
        <v>39</v>
      </c>
      <c r="Y77" s="24"/>
      <c r="Z77" s="25"/>
      <c r="AA77" s="23" t="s">
        <v>40</v>
      </c>
      <c r="AB77" s="24"/>
      <c r="AC77" s="25"/>
      <c r="AD77" s="13"/>
      <c r="AE77" s="14"/>
      <c r="AF77" s="35"/>
    </row>
    <row r="78" spans="1:32" ht="14.25" customHeight="1">
      <c r="A78" s="82"/>
      <c r="B78" s="53"/>
      <c r="C78" s="10">
        <v>340</v>
      </c>
      <c r="D78" s="11"/>
      <c r="E78" s="12"/>
      <c r="F78" s="13"/>
      <c r="G78" s="14"/>
      <c r="H78" s="15"/>
      <c r="I78" s="16">
        <f ca="1">R78-(17.5*2%)+RANDBETWEEN(-2,2)*0.001</f>
        <v>3.3109999999999999</v>
      </c>
      <c r="J78" s="16"/>
      <c r="K78" s="16"/>
      <c r="L78" s="16">
        <f ca="1">R78-(13*2%)+RANDBETWEEN(-2,2)*0.001</f>
        <v>3.4009999999999998</v>
      </c>
      <c r="M78" s="16"/>
      <c r="N78" s="16"/>
      <c r="O78" s="16">
        <f ca="1">R78-(11*2%)+RANDBETWEEN(-2,2)*0.001</f>
        <v>3.4429999999999996</v>
      </c>
      <c r="P78" s="16"/>
      <c r="Q78" s="16"/>
      <c r="R78" s="17">
        <f ca="1">Sheet2!E18</f>
        <v>3.6629999999999998</v>
      </c>
      <c r="S78" s="18"/>
      <c r="T78" s="19"/>
      <c r="U78" s="16">
        <f ca="1">R78-(11.5*2%)+RANDBETWEEN(-2,2)*0.001</f>
        <v>3.4319999999999999</v>
      </c>
      <c r="V78" s="16"/>
      <c r="W78" s="16"/>
      <c r="X78" s="16">
        <f ca="1">R78-(13*2%)+RANDBETWEEN(-2,2)*0.001</f>
        <v>3.4019999999999997</v>
      </c>
      <c r="Y78" s="16"/>
      <c r="Z78" s="16"/>
      <c r="AA78" s="16">
        <f ca="1">R78-(17.5*2%)+RANDBETWEEN(-2,2)*0.001</f>
        <v>3.3149999999999995</v>
      </c>
      <c r="AB78" s="16"/>
      <c r="AC78" s="16"/>
      <c r="AD78" s="126"/>
      <c r="AE78" s="126"/>
      <c r="AF78" s="127"/>
    </row>
    <row r="79" spans="1:32" ht="14.25" customHeight="1">
      <c r="A79" s="82"/>
      <c r="B79" s="53"/>
      <c r="C79" s="10">
        <v>360</v>
      </c>
      <c r="D79" s="11"/>
      <c r="E79" s="12"/>
      <c r="F79" s="16"/>
      <c r="G79" s="16"/>
      <c r="H79" s="16"/>
      <c r="I79" s="16">
        <f ca="1">R79-(17.5*2%)+RANDBETWEEN(-2,2)*0.001</f>
        <v>3.2509999999999999</v>
      </c>
      <c r="J79" s="16"/>
      <c r="K79" s="16"/>
      <c r="L79" s="16">
        <f ca="1">R79-(13*2%)+RANDBETWEEN(-2,2)*0.001</f>
        <v>3.34</v>
      </c>
      <c r="M79" s="16"/>
      <c r="N79" s="16"/>
      <c r="O79" s="16">
        <f ca="1">R79-(11*2%)+RANDBETWEEN(-2,2)*0.001</f>
        <v>3.38</v>
      </c>
      <c r="P79" s="16"/>
      <c r="Q79" s="16"/>
      <c r="R79" s="17">
        <f ca="1">Sheet2!E19</f>
        <v>3.6019999999999999</v>
      </c>
      <c r="S79" s="18"/>
      <c r="T79" s="19"/>
      <c r="U79" s="16">
        <f ca="1">R79-(11.5*2%)+RANDBETWEEN(-2,2)*0.001</f>
        <v>3.371</v>
      </c>
      <c r="V79" s="16"/>
      <c r="W79" s="16"/>
      <c r="X79" s="16">
        <f ca="1">R79-(13*2%)+RANDBETWEEN(-2,2)*0.001</f>
        <v>3.3429999999999995</v>
      </c>
      <c r="Y79" s="16"/>
      <c r="Z79" s="16"/>
      <c r="AA79" s="16">
        <f ca="1">R79-(17.5*2%)+RANDBETWEEN(-2,2)*0.001</f>
        <v>3.25</v>
      </c>
      <c r="AB79" s="16"/>
      <c r="AC79" s="16"/>
      <c r="AD79" s="126"/>
      <c r="AE79" s="126"/>
      <c r="AF79" s="127"/>
    </row>
    <row r="80" spans="1:32" ht="14.25" customHeight="1">
      <c r="A80" s="82"/>
      <c r="B80" s="53"/>
      <c r="C80" s="10">
        <v>380</v>
      </c>
      <c r="D80" s="11"/>
      <c r="E80" s="12"/>
      <c r="F80" s="13"/>
      <c r="G80" s="14"/>
      <c r="H80" s="15"/>
      <c r="I80" s="16">
        <f ca="1">R80-(17.5*2%)+RANDBETWEEN(-2,2)*0.001</f>
        <v>3.1970000000000001</v>
      </c>
      <c r="J80" s="16"/>
      <c r="K80" s="16"/>
      <c r="L80" s="16">
        <f ca="1">R80-(13*2%)+RANDBETWEEN(-2,2)*0.001</f>
        <v>3.2840000000000007</v>
      </c>
      <c r="M80" s="16"/>
      <c r="N80" s="16"/>
      <c r="O80" s="16">
        <f ca="1">R80-(11*2%)+RANDBETWEEN(-2,2)*0.001</f>
        <v>3.3279999999999998</v>
      </c>
      <c r="P80" s="16"/>
      <c r="Q80" s="16"/>
      <c r="R80" s="17">
        <f ca="1">Sheet2!E20</f>
        <v>3.5460000000000003</v>
      </c>
      <c r="S80" s="18"/>
      <c r="T80" s="19"/>
      <c r="U80" s="16">
        <f ca="1">R80-(11.5*2%)+RANDBETWEEN(-2,2)*0.001</f>
        <v>3.3140000000000005</v>
      </c>
      <c r="V80" s="16"/>
      <c r="W80" s="16"/>
      <c r="X80" s="16">
        <f ca="1">R80-(13*2%)+RANDBETWEEN(-2,2)*0.001</f>
        <v>3.2860000000000005</v>
      </c>
      <c r="Y80" s="16"/>
      <c r="Z80" s="16"/>
      <c r="AA80" s="16">
        <f ca="1">R80-(17.5*2%)+RANDBETWEEN(-2,2)*0.001</f>
        <v>3.1940000000000004</v>
      </c>
      <c r="AB80" s="16"/>
      <c r="AC80" s="16"/>
      <c r="AD80" s="13"/>
      <c r="AE80" s="14"/>
      <c r="AF80" s="35"/>
    </row>
    <row r="81" spans="1:32" ht="14.25" customHeight="1">
      <c r="A81" s="82"/>
      <c r="B81" s="53"/>
      <c r="C81" s="13" t="s">
        <v>13</v>
      </c>
      <c r="D81" s="14"/>
      <c r="E81" s="15"/>
      <c r="F81" s="13"/>
      <c r="G81" s="14"/>
      <c r="H81" s="15"/>
      <c r="I81" s="13" t="s">
        <v>32</v>
      </c>
      <c r="J81" s="14"/>
      <c r="K81" s="15"/>
      <c r="L81" s="13" t="s">
        <v>31</v>
      </c>
      <c r="M81" s="14"/>
      <c r="N81" s="15"/>
      <c r="O81" s="13" t="s">
        <v>30</v>
      </c>
      <c r="P81" s="14"/>
      <c r="Q81" s="15"/>
      <c r="R81" s="13" t="s">
        <v>14</v>
      </c>
      <c r="S81" s="14"/>
      <c r="T81" s="15"/>
      <c r="U81" s="13" t="s">
        <v>33</v>
      </c>
      <c r="V81" s="14"/>
      <c r="W81" s="15"/>
      <c r="X81" s="13" t="s">
        <v>34</v>
      </c>
      <c r="Y81" s="14"/>
      <c r="Z81" s="15"/>
      <c r="AA81" s="13" t="s">
        <v>35</v>
      </c>
      <c r="AB81" s="14"/>
      <c r="AC81" s="15"/>
      <c r="AD81" s="13"/>
      <c r="AE81" s="14"/>
      <c r="AF81" s="35"/>
    </row>
    <row r="82" spans="1:32" ht="14.25" customHeight="1">
      <c r="A82" s="82"/>
      <c r="B82" s="53"/>
      <c r="C82" s="10">
        <v>420</v>
      </c>
      <c r="D82" s="11"/>
      <c r="E82" s="12"/>
      <c r="F82" s="20"/>
      <c r="G82" s="21"/>
      <c r="H82" s="22"/>
      <c r="I82" s="20">
        <f t="shared" ref="I82:I95" ca="1" si="12">R82-(14*2%)+RANDBETWEEN(-2,2)*0.001</f>
        <v>3.2090000000000005</v>
      </c>
      <c r="J82" s="21"/>
      <c r="K82" s="22"/>
      <c r="L82" s="20">
        <f t="shared" ref="L82:L95" ca="1" si="13">R82-(9.5*2%)+RANDBETWEEN(-2,2)*0.001</f>
        <v>3.3029999999999999</v>
      </c>
      <c r="M82" s="21"/>
      <c r="N82" s="22"/>
      <c r="O82" s="20">
        <f t="shared" ref="O82:O95" ca="1" si="14">R82-(7.5*2%)+RANDBETWEEN(-2,2)*0.001</f>
        <v>3.3400000000000003</v>
      </c>
      <c r="P82" s="21"/>
      <c r="Q82" s="22"/>
      <c r="R82" s="17">
        <f ca="1">Sheet2!E22</f>
        <v>3.4910000000000001</v>
      </c>
      <c r="S82" s="18"/>
      <c r="T82" s="19"/>
      <c r="U82" s="20">
        <f t="shared" ref="U82:U95" ca="1" si="15">R82-(7.5*2%)+RANDBETWEEN(-2,2)*0.001</f>
        <v>3.343</v>
      </c>
      <c r="V82" s="21"/>
      <c r="W82" s="22"/>
      <c r="X82" s="20">
        <f t="shared" ref="X82:X95" ca="1" si="16">R82-(9.5*2%)+RANDBETWEEN(-2,2)*0.001</f>
        <v>3.3000000000000003</v>
      </c>
      <c r="Y82" s="21"/>
      <c r="Z82" s="22"/>
      <c r="AA82" s="20">
        <f t="shared" ref="AA82:AA95" ca="1" si="17">R82-(14*2%)+RANDBETWEEN(-2,2)*0.001</f>
        <v>3.2120000000000002</v>
      </c>
      <c r="AB82" s="21"/>
      <c r="AC82" s="22"/>
      <c r="AD82" s="13"/>
      <c r="AE82" s="14"/>
      <c r="AF82" s="35"/>
    </row>
    <row r="83" spans="1:32" ht="14.25" customHeight="1">
      <c r="A83" s="82"/>
      <c r="B83" s="53"/>
      <c r="C83" s="10">
        <v>440</v>
      </c>
      <c r="D83" s="11"/>
      <c r="E83" s="12"/>
      <c r="F83" s="20"/>
      <c r="G83" s="21"/>
      <c r="H83" s="22"/>
      <c r="I83" s="20">
        <f t="shared" ca="1" si="12"/>
        <v>3.2189999999999994</v>
      </c>
      <c r="J83" s="21"/>
      <c r="K83" s="22"/>
      <c r="L83" s="20">
        <f t="shared" ca="1" si="13"/>
        <v>3.3069999999999999</v>
      </c>
      <c r="M83" s="21"/>
      <c r="N83" s="22"/>
      <c r="O83" s="20">
        <f t="shared" ca="1" si="14"/>
        <v>3.3479999999999999</v>
      </c>
      <c r="P83" s="21"/>
      <c r="Q83" s="22"/>
      <c r="R83" s="17">
        <f ca="1">Sheet2!E23</f>
        <v>3.4989999999999997</v>
      </c>
      <c r="S83" s="18"/>
      <c r="T83" s="19"/>
      <c r="U83" s="20">
        <f t="shared" ca="1" si="15"/>
        <v>3.3489999999999998</v>
      </c>
      <c r="V83" s="21"/>
      <c r="W83" s="22"/>
      <c r="X83" s="20">
        <f t="shared" ca="1" si="16"/>
        <v>3.3069999999999999</v>
      </c>
      <c r="Y83" s="21"/>
      <c r="Z83" s="22"/>
      <c r="AA83" s="20">
        <f t="shared" ca="1" si="17"/>
        <v>3.2169999999999996</v>
      </c>
      <c r="AB83" s="21"/>
      <c r="AC83" s="22"/>
      <c r="AD83" s="13"/>
      <c r="AE83" s="14"/>
      <c r="AF83" s="35"/>
    </row>
    <row r="84" spans="1:32" ht="14.25" customHeight="1">
      <c r="A84" s="82"/>
      <c r="B84" s="53"/>
      <c r="C84" s="10">
        <v>460</v>
      </c>
      <c r="D84" s="11"/>
      <c r="E84" s="12"/>
      <c r="F84" s="20"/>
      <c r="G84" s="21"/>
      <c r="H84" s="22"/>
      <c r="I84" s="20">
        <f t="shared" ca="1" si="12"/>
        <v>3.2489999999999997</v>
      </c>
      <c r="J84" s="21"/>
      <c r="K84" s="22"/>
      <c r="L84" s="20">
        <f t="shared" ca="1" si="13"/>
        <v>3.339</v>
      </c>
      <c r="M84" s="21"/>
      <c r="N84" s="22"/>
      <c r="O84" s="20">
        <f t="shared" ca="1" si="14"/>
        <v>3.3809999999999998</v>
      </c>
      <c r="P84" s="21"/>
      <c r="Q84" s="22"/>
      <c r="R84" s="17">
        <f ca="1">Sheet2!E24</f>
        <v>3.5289999999999999</v>
      </c>
      <c r="S84" s="18"/>
      <c r="T84" s="19"/>
      <c r="U84" s="20">
        <f t="shared" ca="1" si="15"/>
        <v>3.3770000000000002</v>
      </c>
      <c r="V84" s="21"/>
      <c r="W84" s="22"/>
      <c r="X84" s="20">
        <f t="shared" ca="1" si="16"/>
        <v>3.3380000000000001</v>
      </c>
      <c r="Y84" s="21"/>
      <c r="Z84" s="22"/>
      <c r="AA84" s="20">
        <f t="shared" ca="1" si="17"/>
        <v>3.2509999999999994</v>
      </c>
      <c r="AB84" s="21"/>
      <c r="AC84" s="22"/>
      <c r="AD84" s="13"/>
      <c r="AE84" s="14"/>
      <c r="AF84" s="35"/>
    </row>
    <row r="85" spans="1:32" ht="14.25" customHeight="1">
      <c r="A85" s="121"/>
      <c r="B85" s="85"/>
      <c r="C85" s="10">
        <v>480</v>
      </c>
      <c r="D85" s="11"/>
      <c r="E85" s="12"/>
      <c r="F85" s="20"/>
      <c r="G85" s="21"/>
      <c r="H85" s="22"/>
      <c r="I85" s="20">
        <f t="shared" ca="1" si="12"/>
        <v>3.2920000000000007</v>
      </c>
      <c r="J85" s="21"/>
      <c r="K85" s="22"/>
      <c r="L85" s="20">
        <f t="shared" ca="1" si="13"/>
        <v>3.3850000000000002</v>
      </c>
      <c r="M85" s="21"/>
      <c r="N85" s="22"/>
      <c r="O85" s="20">
        <f t="shared" ca="1" si="14"/>
        <v>3.4250000000000003</v>
      </c>
      <c r="P85" s="21"/>
      <c r="Q85" s="22"/>
      <c r="R85" s="17">
        <f ca="1">Sheet2!E25</f>
        <v>3.5740000000000003</v>
      </c>
      <c r="S85" s="18"/>
      <c r="T85" s="19"/>
      <c r="U85" s="20">
        <f t="shared" ca="1" si="15"/>
        <v>3.4220000000000006</v>
      </c>
      <c r="V85" s="21"/>
      <c r="W85" s="22"/>
      <c r="X85" s="20">
        <f t="shared" ca="1" si="16"/>
        <v>3.3820000000000006</v>
      </c>
      <c r="Y85" s="21"/>
      <c r="Z85" s="22"/>
      <c r="AA85" s="20">
        <f t="shared" ca="1" si="17"/>
        <v>3.2920000000000007</v>
      </c>
      <c r="AB85" s="21"/>
      <c r="AC85" s="22"/>
      <c r="AD85" s="13"/>
      <c r="AE85" s="14"/>
      <c r="AF85" s="35"/>
    </row>
    <row r="86" spans="1:32" ht="14.25" customHeight="1">
      <c r="A86" s="121"/>
      <c r="B86" s="85"/>
      <c r="C86" s="10">
        <v>500</v>
      </c>
      <c r="D86" s="11"/>
      <c r="E86" s="12"/>
      <c r="F86" s="20"/>
      <c r="G86" s="21"/>
      <c r="H86" s="22"/>
      <c r="I86" s="20">
        <f t="shared" ca="1" si="12"/>
        <v>3.355</v>
      </c>
      <c r="J86" s="21"/>
      <c r="K86" s="22"/>
      <c r="L86" s="20">
        <f t="shared" ca="1" si="13"/>
        <v>3.4470000000000001</v>
      </c>
      <c r="M86" s="21"/>
      <c r="N86" s="22"/>
      <c r="O86" s="20">
        <f t="shared" ca="1" si="14"/>
        <v>3.488</v>
      </c>
      <c r="P86" s="21"/>
      <c r="Q86" s="22"/>
      <c r="R86" s="17">
        <f ca="1">Sheet2!E26</f>
        <v>3.6360000000000001</v>
      </c>
      <c r="S86" s="18"/>
      <c r="T86" s="19"/>
      <c r="U86" s="20">
        <f t="shared" ca="1" si="15"/>
        <v>3.4840000000000004</v>
      </c>
      <c r="V86" s="21"/>
      <c r="W86" s="22"/>
      <c r="X86" s="20">
        <f t="shared" ca="1" si="16"/>
        <v>3.4450000000000003</v>
      </c>
      <c r="Y86" s="21"/>
      <c r="Z86" s="22"/>
      <c r="AA86" s="20">
        <f t="shared" ca="1" si="17"/>
        <v>3.355</v>
      </c>
      <c r="AB86" s="21"/>
      <c r="AC86" s="22"/>
      <c r="AD86" s="13"/>
      <c r="AE86" s="14"/>
      <c r="AF86" s="35"/>
    </row>
    <row r="87" spans="1:32" ht="14.25" customHeight="1">
      <c r="A87" s="121"/>
      <c r="B87" s="85"/>
      <c r="C87" s="10">
        <v>520</v>
      </c>
      <c r="D87" s="11"/>
      <c r="E87" s="12"/>
      <c r="F87" s="16"/>
      <c r="G87" s="16"/>
      <c r="H87" s="16"/>
      <c r="I87" s="20">
        <f t="shared" ca="1" si="12"/>
        <v>3.4089999999999998</v>
      </c>
      <c r="J87" s="21"/>
      <c r="K87" s="22"/>
      <c r="L87" s="20">
        <f t="shared" ca="1" si="13"/>
        <v>3.5029999999999997</v>
      </c>
      <c r="M87" s="21"/>
      <c r="N87" s="22"/>
      <c r="O87" s="20">
        <f t="shared" ca="1" si="14"/>
        <v>3.5419999999999998</v>
      </c>
      <c r="P87" s="21"/>
      <c r="Q87" s="22"/>
      <c r="R87" s="17">
        <f ca="1">Sheet2!E27</f>
        <v>3.6909999999999998</v>
      </c>
      <c r="S87" s="18"/>
      <c r="T87" s="19"/>
      <c r="U87" s="20">
        <f t="shared" ca="1" si="15"/>
        <v>3.5419999999999998</v>
      </c>
      <c r="V87" s="21"/>
      <c r="W87" s="22"/>
      <c r="X87" s="20">
        <f t="shared" ca="1" si="16"/>
        <v>3.5029999999999997</v>
      </c>
      <c r="Y87" s="21"/>
      <c r="Z87" s="22"/>
      <c r="AA87" s="20">
        <f t="shared" ca="1" si="17"/>
        <v>3.4109999999999996</v>
      </c>
      <c r="AB87" s="21"/>
      <c r="AC87" s="22"/>
      <c r="AD87" s="13"/>
      <c r="AE87" s="14"/>
      <c r="AF87" s="35"/>
    </row>
    <row r="88" spans="1:32" ht="14.25" customHeight="1">
      <c r="A88" s="121"/>
      <c r="B88" s="85"/>
      <c r="C88" s="10">
        <v>540</v>
      </c>
      <c r="D88" s="11"/>
      <c r="E88" s="12"/>
      <c r="F88" s="16"/>
      <c r="G88" s="16"/>
      <c r="H88" s="16"/>
      <c r="I88" s="20">
        <f t="shared" ca="1" si="12"/>
        <v>3.4439999999999995</v>
      </c>
      <c r="J88" s="21"/>
      <c r="K88" s="22"/>
      <c r="L88" s="20">
        <f t="shared" ca="1" si="13"/>
        <v>3.5329999999999999</v>
      </c>
      <c r="M88" s="21"/>
      <c r="N88" s="22"/>
      <c r="O88" s="20">
        <f t="shared" ca="1" si="14"/>
        <v>3.5739999999999998</v>
      </c>
      <c r="P88" s="21"/>
      <c r="Q88" s="22"/>
      <c r="R88" s="17">
        <f ca="1">Sheet2!E28</f>
        <v>3.7229999999999999</v>
      </c>
      <c r="S88" s="18"/>
      <c r="T88" s="19"/>
      <c r="U88" s="20">
        <f t="shared" ca="1" si="15"/>
        <v>3.5720000000000001</v>
      </c>
      <c r="V88" s="21"/>
      <c r="W88" s="22"/>
      <c r="X88" s="20">
        <f t="shared" ca="1" si="16"/>
        <v>3.5310000000000001</v>
      </c>
      <c r="Y88" s="21"/>
      <c r="Z88" s="22"/>
      <c r="AA88" s="20">
        <f t="shared" ca="1" si="17"/>
        <v>3.4419999999999997</v>
      </c>
      <c r="AB88" s="21"/>
      <c r="AC88" s="22"/>
      <c r="AD88" s="13"/>
      <c r="AE88" s="14"/>
      <c r="AF88" s="35"/>
    </row>
    <row r="89" spans="1:32" ht="14.25" customHeight="1">
      <c r="A89" s="121"/>
      <c r="B89" s="85"/>
      <c r="C89" s="10">
        <v>560</v>
      </c>
      <c r="D89" s="11"/>
      <c r="E89" s="12"/>
      <c r="F89" s="16"/>
      <c r="G89" s="16"/>
      <c r="H89" s="16"/>
      <c r="I89" s="20">
        <f t="shared" ca="1" si="12"/>
        <v>3.4510000000000005</v>
      </c>
      <c r="J89" s="21"/>
      <c r="K89" s="22"/>
      <c r="L89" s="20">
        <f t="shared" ca="1" si="13"/>
        <v>3.5410000000000004</v>
      </c>
      <c r="M89" s="21"/>
      <c r="N89" s="22"/>
      <c r="O89" s="20">
        <f t="shared" ca="1" si="14"/>
        <v>3.5810000000000004</v>
      </c>
      <c r="P89" s="21"/>
      <c r="Q89" s="22"/>
      <c r="R89" s="17">
        <f ca="1">Sheet2!E29</f>
        <v>3.7330000000000001</v>
      </c>
      <c r="S89" s="18"/>
      <c r="T89" s="19"/>
      <c r="U89" s="20">
        <f t="shared" ca="1" si="15"/>
        <v>3.5830000000000002</v>
      </c>
      <c r="V89" s="21"/>
      <c r="W89" s="22"/>
      <c r="X89" s="20">
        <f t="shared" ca="1" si="16"/>
        <v>3.5420000000000003</v>
      </c>
      <c r="Y89" s="21"/>
      <c r="Z89" s="22"/>
      <c r="AA89" s="20">
        <f t="shared" ca="1" si="17"/>
        <v>3.4550000000000001</v>
      </c>
      <c r="AB89" s="21"/>
      <c r="AC89" s="22"/>
      <c r="AD89" s="13"/>
      <c r="AE89" s="14"/>
      <c r="AF89" s="35"/>
    </row>
    <row r="90" spans="1:32" ht="14.25" customHeight="1">
      <c r="A90" s="82"/>
      <c r="B90" s="53"/>
      <c r="C90" s="10">
        <v>580</v>
      </c>
      <c r="D90" s="11"/>
      <c r="E90" s="12"/>
      <c r="F90" s="16"/>
      <c r="G90" s="16"/>
      <c r="H90" s="16"/>
      <c r="I90" s="20">
        <f t="shared" ca="1" si="12"/>
        <v>3.4420000000000002</v>
      </c>
      <c r="J90" s="21"/>
      <c r="K90" s="22"/>
      <c r="L90" s="20">
        <f t="shared" ca="1" si="13"/>
        <v>3.5349999999999997</v>
      </c>
      <c r="M90" s="21"/>
      <c r="N90" s="22"/>
      <c r="O90" s="20">
        <f t="shared" ca="1" si="14"/>
        <v>3.5720000000000001</v>
      </c>
      <c r="P90" s="21"/>
      <c r="Q90" s="22"/>
      <c r="R90" s="17">
        <f ca="1">Sheet2!E30</f>
        <v>3.7239999999999998</v>
      </c>
      <c r="S90" s="18"/>
      <c r="T90" s="19"/>
      <c r="U90" s="20">
        <f t="shared" ca="1" si="15"/>
        <v>3.5720000000000001</v>
      </c>
      <c r="V90" s="21"/>
      <c r="W90" s="22"/>
      <c r="X90" s="20">
        <f t="shared" ca="1" si="16"/>
        <v>3.5349999999999997</v>
      </c>
      <c r="Y90" s="21"/>
      <c r="Z90" s="22"/>
      <c r="AA90" s="20">
        <f t="shared" ca="1" si="17"/>
        <v>3.4420000000000002</v>
      </c>
      <c r="AB90" s="21"/>
      <c r="AC90" s="22"/>
      <c r="AD90" s="13"/>
      <c r="AE90" s="14"/>
      <c r="AF90" s="35"/>
    </row>
    <row r="91" spans="1:32" ht="14.25" customHeight="1">
      <c r="A91" s="82"/>
      <c r="B91" s="53"/>
      <c r="C91" s="10">
        <v>600</v>
      </c>
      <c r="D91" s="11"/>
      <c r="E91" s="12"/>
      <c r="F91" s="16"/>
      <c r="G91" s="16"/>
      <c r="H91" s="16"/>
      <c r="I91" s="20">
        <f t="shared" ca="1" si="12"/>
        <v>3.4170000000000003</v>
      </c>
      <c r="J91" s="21"/>
      <c r="K91" s="22"/>
      <c r="L91" s="20">
        <f t="shared" ca="1" si="13"/>
        <v>3.51</v>
      </c>
      <c r="M91" s="21"/>
      <c r="N91" s="22"/>
      <c r="O91" s="20">
        <f t="shared" ca="1" si="14"/>
        <v>3.548</v>
      </c>
      <c r="P91" s="21"/>
      <c r="Q91" s="22"/>
      <c r="R91" s="17">
        <f ca="1">Sheet2!E31</f>
        <v>3.698</v>
      </c>
      <c r="S91" s="18"/>
      <c r="T91" s="19"/>
      <c r="U91" s="20">
        <f t="shared" ca="1" si="15"/>
        <v>3.5470000000000002</v>
      </c>
      <c r="V91" s="21"/>
      <c r="W91" s="22"/>
      <c r="X91" s="20">
        <f t="shared" ca="1" si="16"/>
        <v>3.5060000000000002</v>
      </c>
      <c r="Y91" s="21"/>
      <c r="Z91" s="22"/>
      <c r="AA91" s="20">
        <f t="shared" ca="1" si="17"/>
        <v>3.4160000000000004</v>
      </c>
      <c r="AB91" s="21"/>
      <c r="AC91" s="22"/>
      <c r="AD91" s="13"/>
      <c r="AE91" s="14"/>
      <c r="AF91" s="35"/>
    </row>
    <row r="92" spans="1:32">
      <c r="A92" s="82"/>
      <c r="B92" s="53"/>
      <c r="C92" s="10">
        <v>620</v>
      </c>
      <c r="D92" s="11"/>
      <c r="E92" s="12"/>
      <c r="F92" s="16"/>
      <c r="G92" s="16"/>
      <c r="H92" s="16"/>
      <c r="I92" s="20">
        <f t="shared" ca="1" si="12"/>
        <v>3.3730000000000002</v>
      </c>
      <c r="J92" s="21"/>
      <c r="K92" s="22"/>
      <c r="L92" s="20">
        <f t="shared" ca="1" si="13"/>
        <v>3.4669999999999996</v>
      </c>
      <c r="M92" s="21"/>
      <c r="N92" s="22"/>
      <c r="O92" s="20">
        <f t="shared" ca="1" si="14"/>
        <v>3.5069999999999997</v>
      </c>
      <c r="P92" s="21"/>
      <c r="Q92" s="22"/>
      <c r="R92" s="17">
        <f ca="1">Sheet2!E32</f>
        <v>3.6549999999999998</v>
      </c>
      <c r="S92" s="18"/>
      <c r="T92" s="19"/>
      <c r="U92" s="20">
        <f t="shared" ca="1" si="15"/>
        <v>3.5069999999999997</v>
      </c>
      <c r="V92" s="21"/>
      <c r="W92" s="22"/>
      <c r="X92" s="20">
        <f t="shared" ca="1" si="16"/>
        <v>3.4659999999999997</v>
      </c>
      <c r="Y92" s="21"/>
      <c r="Z92" s="22"/>
      <c r="AA92" s="20">
        <f t="shared" ca="1" si="17"/>
        <v>3.3759999999999999</v>
      </c>
      <c r="AB92" s="21"/>
      <c r="AC92" s="22"/>
      <c r="AD92" s="13"/>
      <c r="AE92" s="14"/>
      <c r="AF92" s="35"/>
    </row>
    <row r="93" spans="1:32" ht="14.25" customHeight="1">
      <c r="A93" s="82"/>
      <c r="B93" s="53"/>
      <c r="C93" s="10">
        <v>640</v>
      </c>
      <c r="D93" s="11"/>
      <c r="E93" s="12"/>
      <c r="F93" s="16"/>
      <c r="G93" s="16"/>
      <c r="H93" s="16"/>
      <c r="I93" s="20">
        <f t="shared" ref="I93" ca="1" si="18">R93-(14*2%)+RANDBETWEEN(-2,2)*0.001</f>
        <v>3.3250000000000002</v>
      </c>
      <c r="J93" s="21"/>
      <c r="K93" s="22"/>
      <c r="L93" s="20">
        <f t="shared" ref="L93" ca="1" si="19">R93-(9.5*2%)+RANDBETWEEN(-2,2)*0.001</f>
        <v>3.415</v>
      </c>
      <c r="M93" s="21"/>
      <c r="N93" s="22"/>
      <c r="O93" s="20">
        <f t="shared" ref="O93" ca="1" si="20">R93-(7.5*2%)+RANDBETWEEN(-2,2)*0.001</f>
        <v>3.4510000000000005</v>
      </c>
      <c r="P93" s="21"/>
      <c r="Q93" s="22"/>
      <c r="R93" s="17">
        <f ca="1">Sheet2!E33</f>
        <v>3.6030000000000002</v>
      </c>
      <c r="S93" s="18"/>
      <c r="T93" s="19"/>
      <c r="U93" s="20">
        <f t="shared" ref="U93" ca="1" si="21">R93-(7.5*2%)+RANDBETWEEN(-2,2)*0.001</f>
        <v>3.4530000000000003</v>
      </c>
      <c r="V93" s="21"/>
      <c r="W93" s="22"/>
      <c r="X93" s="20">
        <f t="shared" ref="X93" ca="1" si="22">R93-(9.5*2%)+RANDBETWEEN(-2,2)*0.001</f>
        <v>3.4110000000000005</v>
      </c>
      <c r="Y93" s="21"/>
      <c r="Z93" s="22"/>
      <c r="AA93" s="20">
        <f t="shared" ref="AA93" ca="1" si="23">R93-(14*2%)+RANDBETWEEN(-2,2)*0.001</f>
        <v>3.3210000000000006</v>
      </c>
      <c r="AB93" s="21"/>
      <c r="AC93" s="22"/>
      <c r="AD93" s="13"/>
      <c r="AE93" s="14"/>
      <c r="AF93" s="35"/>
    </row>
    <row r="94" spans="1:32">
      <c r="A94" s="82"/>
      <c r="B94" s="53"/>
      <c r="C94" s="10">
        <v>660</v>
      </c>
      <c r="D94" s="11"/>
      <c r="E94" s="12"/>
      <c r="F94" s="16"/>
      <c r="G94" s="16"/>
      <c r="H94" s="16"/>
      <c r="I94" s="20">
        <f t="shared" ca="1" si="12"/>
        <v>3.27</v>
      </c>
      <c r="J94" s="21"/>
      <c r="K94" s="22"/>
      <c r="L94" s="20">
        <f t="shared" ca="1" si="13"/>
        <v>3.3609999999999998</v>
      </c>
      <c r="M94" s="21"/>
      <c r="N94" s="22"/>
      <c r="O94" s="20">
        <f t="shared" ca="1" si="14"/>
        <v>3.4029999999999996</v>
      </c>
      <c r="P94" s="21"/>
      <c r="Q94" s="22"/>
      <c r="R94" s="128">
        <f ca="1">Sheet2!E34</f>
        <v>3.5509999999999997</v>
      </c>
      <c r="S94" s="129"/>
      <c r="T94" s="130"/>
      <c r="U94" s="20">
        <f t="shared" ca="1" si="15"/>
        <v>3.4019999999999997</v>
      </c>
      <c r="V94" s="21"/>
      <c r="W94" s="22"/>
      <c r="X94" s="20">
        <f t="shared" ca="1" si="16"/>
        <v>3.3609999999999998</v>
      </c>
      <c r="Y94" s="21"/>
      <c r="Z94" s="22"/>
      <c r="AA94" s="20">
        <f t="shared" ca="1" si="17"/>
        <v>3.2719999999999998</v>
      </c>
      <c r="AB94" s="21"/>
      <c r="AC94" s="22"/>
      <c r="AD94" s="126"/>
      <c r="AE94" s="126"/>
      <c r="AF94" s="127"/>
    </row>
    <row r="95" spans="1:32">
      <c r="A95" s="82"/>
      <c r="B95" s="53"/>
      <c r="C95" s="10">
        <v>680</v>
      </c>
      <c r="D95" s="11"/>
      <c r="E95" s="12"/>
      <c r="F95" s="16"/>
      <c r="G95" s="16"/>
      <c r="H95" s="16"/>
      <c r="I95" s="20">
        <f t="shared" ca="1" si="12"/>
        <v>3.2269999999999999</v>
      </c>
      <c r="J95" s="21"/>
      <c r="K95" s="22"/>
      <c r="L95" s="20">
        <f t="shared" ca="1" si="13"/>
        <v>3.32</v>
      </c>
      <c r="M95" s="21"/>
      <c r="N95" s="22"/>
      <c r="O95" s="20">
        <f t="shared" ca="1" si="14"/>
        <v>3.359</v>
      </c>
      <c r="P95" s="21"/>
      <c r="Q95" s="22"/>
      <c r="R95" s="128">
        <f ca="1">Sheet2!E35</f>
        <v>3.508</v>
      </c>
      <c r="S95" s="129"/>
      <c r="T95" s="130"/>
      <c r="U95" s="20">
        <f t="shared" ca="1" si="15"/>
        <v>3.3560000000000003</v>
      </c>
      <c r="V95" s="21"/>
      <c r="W95" s="22"/>
      <c r="X95" s="20">
        <f t="shared" ca="1" si="16"/>
        <v>3.32</v>
      </c>
      <c r="Y95" s="21"/>
      <c r="Z95" s="22"/>
      <c r="AA95" s="20">
        <f t="shared" ca="1" si="17"/>
        <v>3.2269999999999999</v>
      </c>
      <c r="AB95" s="21"/>
      <c r="AC95" s="22"/>
      <c r="AD95" s="126"/>
      <c r="AE95" s="126"/>
      <c r="AF95" s="127"/>
    </row>
    <row r="96" spans="1:32">
      <c r="A96" s="94" t="s">
        <v>19</v>
      </c>
      <c r="B96" s="95"/>
      <c r="C96" s="115"/>
      <c r="D96" s="116"/>
      <c r="E96" s="116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  <c r="AA96" s="116"/>
      <c r="AB96" s="116"/>
      <c r="AC96" s="116"/>
      <c r="AD96" s="116"/>
      <c r="AE96" s="116"/>
      <c r="AF96" s="117"/>
    </row>
    <row r="97" spans="1:32">
      <c r="A97" s="94"/>
      <c r="B97" s="95"/>
      <c r="C97" s="118"/>
      <c r="D97" s="119"/>
      <c r="E97" s="119"/>
      <c r="F97" s="119"/>
      <c r="G97" s="119"/>
      <c r="H97" s="119"/>
      <c r="I97" s="119"/>
      <c r="J97" s="119"/>
      <c r="K97" s="119"/>
      <c r="L97" s="119"/>
      <c r="M97" s="119"/>
      <c r="N97" s="119"/>
      <c r="O97" s="119"/>
      <c r="P97" s="119"/>
      <c r="Q97" s="119"/>
      <c r="R97" s="119"/>
      <c r="S97" s="119"/>
      <c r="T97" s="119"/>
      <c r="U97" s="119"/>
      <c r="V97" s="119"/>
      <c r="W97" s="119"/>
      <c r="X97" s="119"/>
      <c r="Y97" s="119"/>
      <c r="Z97" s="119"/>
      <c r="AA97" s="119"/>
      <c r="AB97" s="119"/>
      <c r="AC97" s="119"/>
      <c r="AD97" s="119"/>
      <c r="AE97" s="119"/>
      <c r="AF97" s="120"/>
    </row>
    <row r="98" spans="1:32">
      <c r="A98" s="94"/>
      <c r="B98" s="95"/>
      <c r="C98" s="118"/>
      <c r="D98" s="119"/>
      <c r="E98" s="119"/>
      <c r="F98" s="119"/>
      <c r="G98" s="119"/>
      <c r="H98" s="119"/>
      <c r="I98" s="119"/>
      <c r="J98" s="119"/>
      <c r="K98" s="119"/>
      <c r="L98" s="119"/>
      <c r="M98" s="119"/>
      <c r="N98" s="119"/>
      <c r="O98" s="119"/>
      <c r="P98" s="119"/>
      <c r="Q98" s="119"/>
      <c r="R98" s="119"/>
      <c r="S98" s="119"/>
      <c r="T98" s="119"/>
      <c r="U98" s="119"/>
      <c r="V98" s="119"/>
      <c r="W98" s="119"/>
      <c r="X98" s="119"/>
      <c r="Y98" s="119"/>
      <c r="Z98" s="119"/>
      <c r="AA98" s="119"/>
      <c r="AB98" s="119"/>
      <c r="AC98" s="119"/>
      <c r="AD98" s="119"/>
      <c r="AE98" s="119"/>
      <c r="AF98" s="120"/>
    </row>
    <row r="99" spans="1:32" ht="15" thickBot="1">
      <c r="A99" s="96" t="s">
        <v>15</v>
      </c>
      <c r="B99" s="97"/>
      <c r="C99" s="102"/>
      <c r="D99" s="102"/>
      <c r="E99" s="102"/>
      <c r="F99" s="103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4"/>
    </row>
    <row r="100" spans="1:32">
      <c r="A100" s="98"/>
      <c r="B100" s="99"/>
      <c r="C100" s="105"/>
      <c r="D100" s="105"/>
      <c r="E100" s="105"/>
      <c r="F100" s="105"/>
      <c r="G100" s="105"/>
      <c r="H100" s="105"/>
      <c r="I100" s="105"/>
      <c r="J100" s="105"/>
      <c r="K100" s="105"/>
      <c r="L100" s="105"/>
      <c r="M100" s="105"/>
      <c r="N100" s="105"/>
      <c r="O100" s="105"/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  <c r="Z100" s="105"/>
      <c r="AA100" s="105"/>
      <c r="AB100" s="105"/>
      <c r="AC100" s="105"/>
      <c r="AD100" s="105"/>
      <c r="AE100" s="105"/>
      <c r="AF100" s="106"/>
    </row>
    <row r="101" spans="1:32" ht="15" thickBot="1">
      <c r="A101" s="100"/>
      <c r="B101" s="101"/>
      <c r="C101" s="107"/>
      <c r="D101" s="107"/>
      <c r="E101" s="107"/>
      <c r="F101" s="107"/>
      <c r="G101" s="107"/>
      <c r="H101" s="107"/>
      <c r="I101" s="107"/>
      <c r="J101" s="107"/>
      <c r="K101" s="107"/>
      <c r="L101" s="107"/>
      <c r="M101" s="107"/>
      <c r="N101" s="107"/>
      <c r="O101" s="107"/>
      <c r="P101" s="107"/>
      <c r="Q101" s="107"/>
      <c r="R101" s="107"/>
      <c r="S101" s="107"/>
      <c r="T101" s="107"/>
      <c r="U101" s="107"/>
      <c r="V101" s="107"/>
      <c r="W101" s="107"/>
      <c r="X101" s="107"/>
      <c r="Y101" s="107"/>
      <c r="Z101" s="107"/>
      <c r="AA101" s="107"/>
      <c r="AB101" s="107"/>
      <c r="AC101" s="107"/>
      <c r="AD101" s="107"/>
      <c r="AE101" s="107"/>
      <c r="AF101" s="108"/>
    </row>
    <row r="102" spans="1:32">
      <c r="A102" s="81"/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  <c r="V102" s="81"/>
      <c r="W102" s="81"/>
      <c r="X102" s="81"/>
      <c r="Y102" s="81"/>
      <c r="Z102" s="81"/>
      <c r="AA102" s="81"/>
      <c r="AB102" s="81"/>
      <c r="AC102" s="81"/>
      <c r="AD102" s="81"/>
      <c r="AE102" s="81"/>
      <c r="AF102" s="81"/>
    </row>
    <row r="103" spans="1:32">
      <c r="C103" s="2" t="s">
        <v>16</v>
      </c>
      <c r="H103" s="2" t="s">
        <v>21</v>
      </c>
      <c r="N103" s="2" t="s">
        <v>17</v>
      </c>
      <c r="U103" s="2" t="s">
        <v>18</v>
      </c>
      <c r="Y103" s="2"/>
    </row>
    <row r="104" spans="1:32" ht="27">
      <c r="A104" s="60"/>
      <c r="B104" s="61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  <c r="AA104" s="62"/>
      <c r="AB104" s="62"/>
      <c r="AC104" s="62"/>
      <c r="AD104" s="63" t="s">
        <v>0</v>
      </c>
      <c r="AE104" s="63"/>
      <c r="AF104" s="63"/>
    </row>
    <row r="105" spans="1:32" ht="27">
      <c r="A105" s="64"/>
      <c r="B105" s="65"/>
      <c r="C105" s="65"/>
      <c r="D105" s="66" t="s">
        <v>1</v>
      </c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8"/>
      <c r="AE105" s="69"/>
      <c r="AF105" s="69"/>
    </row>
    <row r="106" spans="1:32" ht="27.75" thickBot="1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70"/>
      <c r="AE106" s="71"/>
      <c r="AF106" s="71"/>
    </row>
    <row r="107" spans="1:32" ht="39" customHeight="1">
      <c r="A107" s="72" t="s">
        <v>2</v>
      </c>
      <c r="B107" s="73"/>
      <c r="C107" s="73"/>
      <c r="D107" s="73"/>
      <c r="E107" s="74"/>
      <c r="F107" s="75" t="s">
        <v>22</v>
      </c>
      <c r="G107" s="76"/>
      <c r="H107" s="76"/>
      <c r="I107" s="76"/>
      <c r="J107" s="76"/>
      <c r="K107" s="76"/>
      <c r="L107" s="76"/>
      <c r="M107" s="76"/>
      <c r="N107" s="76"/>
      <c r="O107" s="76"/>
      <c r="P107" s="77"/>
      <c r="Q107" s="78" t="s">
        <v>3</v>
      </c>
      <c r="R107" s="78"/>
      <c r="S107" s="78"/>
      <c r="T107" s="78"/>
      <c r="U107" s="79" t="s">
        <v>4</v>
      </c>
      <c r="V107" s="79"/>
      <c r="W107" s="79"/>
      <c r="X107" s="79"/>
      <c r="Y107" s="79"/>
      <c r="Z107" s="79"/>
      <c r="AA107" s="79"/>
      <c r="AB107" s="79"/>
      <c r="AC107" s="79"/>
      <c r="AD107" s="79"/>
      <c r="AE107" s="79"/>
      <c r="AF107" s="80"/>
    </row>
    <row r="108" spans="1:32" ht="31.5" customHeight="1">
      <c r="A108" s="36" t="s">
        <v>5</v>
      </c>
      <c r="B108" s="37"/>
      <c r="C108" s="37"/>
      <c r="D108" s="37"/>
      <c r="E108" s="38"/>
      <c r="F108" s="57" t="s">
        <v>36</v>
      </c>
      <c r="G108" s="58"/>
      <c r="H108" s="58"/>
      <c r="I108" s="58"/>
      <c r="J108" s="58"/>
      <c r="K108" s="58"/>
      <c r="L108" s="58"/>
      <c r="M108" s="58"/>
      <c r="N108" s="58"/>
      <c r="O108" s="58"/>
      <c r="P108" s="59"/>
      <c r="Q108" s="39" t="s">
        <v>6</v>
      </c>
      <c r="R108" s="39"/>
      <c r="S108" s="39"/>
      <c r="T108" s="39"/>
      <c r="U108" s="40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2"/>
    </row>
    <row r="109" spans="1:32" ht="24.75" customHeight="1">
      <c r="A109" s="43" t="s">
        <v>7</v>
      </c>
      <c r="B109" s="44"/>
      <c r="C109" s="44"/>
      <c r="D109" s="44"/>
      <c r="E109" s="45"/>
      <c r="F109" s="46" t="s">
        <v>26</v>
      </c>
      <c r="G109" s="47"/>
      <c r="H109" s="47"/>
      <c r="I109" s="47"/>
      <c r="J109" s="47"/>
      <c r="K109" s="47"/>
      <c r="L109" s="47"/>
      <c r="M109" s="47"/>
      <c r="N109" s="47"/>
      <c r="O109" s="47"/>
      <c r="P109" s="46"/>
      <c r="Q109" s="48" t="s">
        <v>20</v>
      </c>
      <c r="R109" s="49"/>
      <c r="S109" s="49"/>
      <c r="T109" s="49"/>
      <c r="U109" s="50" t="s">
        <v>23</v>
      </c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2"/>
    </row>
    <row r="110" spans="1:32" ht="24.75" customHeight="1">
      <c r="A110" s="82" t="s">
        <v>8</v>
      </c>
      <c r="B110" s="53"/>
      <c r="C110" s="53" t="s">
        <v>9</v>
      </c>
      <c r="D110" s="53"/>
      <c r="E110" s="53"/>
      <c r="F110" s="53"/>
      <c r="G110" s="53"/>
      <c r="H110" s="53" t="s">
        <v>27</v>
      </c>
      <c r="I110" s="53"/>
      <c r="J110" s="53"/>
      <c r="K110" s="53"/>
      <c r="L110" s="53"/>
      <c r="M110" s="53"/>
      <c r="N110" s="53"/>
      <c r="O110" s="54" t="s">
        <v>10</v>
      </c>
      <c r="P110" s="54"/>
      <c r="Q110" s="54"/>
      <c r="R110" s="54"/>
      <c r="S110" s="54"/>
      <c r="T110" s="55" t="s">
        <v>24</v>
      </c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6"/>
    </row>
    <row r="111" spans="1:32">
      <c r="A111" s="82"/>
      <c r="B111" s="53"/>
      <c r="C111" s="26" t="s">
        <v>11</v>
      </c>
      <c r="D111" s="27"/>
      <c r="E111" s="27"/>
      <c r="F111" s="27"/>
      <c r="G111" s="86"/>
      <c r="H111" s="26" t="s">
        <v>27</v>
      </c>
      <c r="I111" s="27"/>
      <c r="J111" s="27"/>
      <c r="K111" s="27"/>
      <c r="L111" s="27"/>
      <c r="M111" s="27"/>
      <c r="N111" s="86"/>
      <c r="O111" s="88" t="s">
        <v>12</v>
      </c>
      <c r="P111" s="89"/>
      <c r="Q111" s="89"/>
      <c r="R111" s="89"/>
      <c r="S111" s="90"/>
      <c r="T111" s="122">
        <v>4.3550000000000004</v>
      </c>
      <c r="U111" s="110"/>
      <c r="V111" s="110"/>
      <c r="W111" s="110"/>
      <c r="X111" s="110"/>
      <c r="Y111" s="110"/>
      <c r="Z111" s="110"/>
      <c r="AA111" s="110"/>
      <c r="AB111" s="110"/>
      <c r="AC111" s="110"/>
      <c r="AD111" s="110"/>
      <c r="AE111" s="110"/>
      <c r="AF111" s="111"/>
    </row>
    <row r="112" spans="1:32" ht="9.75" customHeight="1">
      <c r="A112" s="82"/>
      <c r="B112" s="53"/>
      <c r="C112" s="32"/>
      <c r="D112" s="33"/>
      <c r="E112" s="33"/>
      <c r="F112" s="33"/>
      <c r="G112" s="87"/>
      <c r="H112" s="32"/>
      <c r="I112" s="33"/>
      <c r="J112" s="33"/>
      <c r="K112" s="33"/>
      <c r="L112" s="33"/>
      <c r="M112" s="33"/>
      <c r="N112" s="87"/>
      <c r="O112" s="91"/>
      <c r="P112" s="92"/>
      <c r="Q112" s="92"/>
      <c r="R112" s="92"/>
      <c r="S112" s="93"/>
      <c r="T112" s="112"/>
      <c r="U112" s="113"/>
      <c r="V112" s="113"/>
      <c r="W112" s="113"/>
      <c r="X112" s="113"/>
      <c r="Y112" s="113"/>
      <c r="Z112" s="113"/>
      <c r="AA112" s="113"/>
      <c r="AB112" s="113"/>
      <c r="AC112" s="113"/>
      <c r="AD112" s="113"/>
      <c r="AE112" s="113"/>
      <c r="AF112" s="114"/>
    </row>
    <row r="113" spans="1:32">
      <c r="A113" s="82"/>
      <c r="B113" s="53"/>
      <c r="C113" s="123"/>
      <c r="D113" s="124"/>
      <c r="E113" s="124"/>
      <c r="F113" s="124"/>
      <c r="G113" s="124"/>
      <c r="H113" s="124"/>
      <c r="I113" s="124"/>
      <c r="J113" s="124"/>
      <c r="K113" s="124"/>
      <c r="L113" s="124"/>
      <c r="M113" s="124"/>
      <c r="N113" s="124"/>
      <c r="O113" s="124"/>
      <c r="P113" s="124"/>
      <c r="Q113" s="124"/>
      <c r="R113" s="124"/>
      <c r="S113" s="124"/>
      <c r="T113" s="124"/>
      <c r="U113" s="124"/>
      <c r="V113" s="124"/>
      <c r="W113" s="124"/>
      <c r="X113" s="124"/>
      <c r="Y113" s="124"/>
      <c r="Z113" s="124"/>
      <c r="AA113" s="124"/>
      <c r="AB113" s="124"/>
      <c r="AC113" s="124"/>
      <c r="AD113" s="124"/>
      <c r="AE113" s="124"/>
      <c r="AF113" s="125"/>
    </row>
    <row r="114" spans="1:32">
      <c r="A114" s="82"/>
      <c r="B114" s="53"/>
      <c r="C114" s="123"/>
      <c r="D114" s="124"/>
      <c r="E114" s="124"/>
      <c r="F114" s="124"/>
      <c r="G114" s="124"/>
      <c r="H114" s="124"/>
      <c r="I114" s="124"/>
      <c r="J114" s="124"/>
      <c r="K114" s="124"/>
      <c r="L114" s="124"/>
      <c r="M114" s="124"/>
      <c r="N114" s="124"/>
      <c r="O114" s="124"/>
      <c r="P114" s="124"/>
      <c r="Q114" s="124"/>
      <c r="R114" s="124"/>
      <c r="S114" s="124"/>
      <c r="T114" s="124"/>
      <c r="U114" s="124"/>
      <c r="V114" s="124"/>
      <c r="W114" s="124"/>
      <c r="X114" s="124"/>
      <c r="Y114" s="124"/>
      <c r="Z114" s="124"/>
      <c r="AA114" s="124"/>
      <c r="AB114" s="124"/>
      <c r="AC114" s="124"/>
      <c r="AD114" s="124"/>
      <c r="AE114" s="124"/>
      <c r="AF114" s="125"/>
    </row>
    <row r="115" spans="1:32">
      <c r="A115" s="82"/>
      <c r="B115" s="53"/>
      <c r="C115" s="123"/>
      <c r="D115" s="124"/>
      <c r="E115" s="124"/>
      <c r="F115" s="124"/>
      <c r="G115" s="124"/>
      <c r="H115" s="124"/>
      <c r="I115" s="124"/>
      <c r="J115" s="124"/>
      <c r="K115" s="124"/>
      <c r="L115" s="124"/>
      <c r="M115" s="124"/>
      <c r="N115" s="124"/>
      <c r="O115" s="124"/>
      <c r="P115" s="124"/>
      <c r="Q115" s="124"/>
      <c r="R115" s="124"/>
      <c r="S115" s="124"/>
      <c r="T115" s="124"/>
      <c r="U115" s="124"/>
      <c r="V115" s="124"/>
      <c r="W115" s="124"/>
      <c r="X115" s="124"/>
      <c r="Y115" s="124"/>
      <c r="Z115" s="124"/>
      <c r="AA115" s="124"/>
      <c r="AB115" s="124"/>
      <c r="AC115" s="124"/>
      <c r="AD115" s="124"/>
      <c r="AE115" s="124"/>
      <c r="AF115" s="125"/>
    </row>
    <row r="116" spans="1:32">
      <c r="A116" s="82"/>
      <c r="B116" s="53"/>
      <c r="C116" s="123"/>
      <c r="D116" s="124"/>
      <c r="E116" s="124"/>
      <c r="F116" s="124"/>
      <c r="G116" s="124"/>
      <c r="H116" s="124"/>
      <c r="I116" s="124"/>
      <c r="J116" s="124"/>
      <c r="K116" s="124"/>
      <c r="L116" s="124"/>
      <c r="M116" s="124"/>
      <c r="N116" s="124"/>
      <c r="O116" s="124"/>
      <c r="P116" s="124"/>
      <c r="Q116" s="124"/>
      <c r="R116" s="124"/>
      <c r="S116" s="124"/>
      <c r="T116" s="124"/>
      <c r="U116" s="124"/>
      <c r="V116" s="124"/>
      <c r="W116" s="124"/>
      <c r="X116" s="124"/>
      <c r="Y116" s="124"/>
      <c r="Z116" s="124"/>
      <c r="AA116" s="124"/>
      <c r="AB116" s="124"/>
      <c r="AC116" s="124"/>
      <c r="AD116" s="124"/>
      <c r="AE116" s="124"/>
      <c r="AF116" s="125"/>
    </row>
    <row r="117" spans="1:32">
      <c r="A117" s="82"/>
      <c r="B117" s="53"/>
      <c r="C117" s="123"/>
      <c r="D117" s="124"/>
      <c r="E117" s="124"/>
      <c r="F117" s="124"/>
      <c r="G117" s="124"/>
      <c r="H117" s="124"/>
      <c r="I117" s="124"/>
      <c r="J117" s="124"/>
      <c r="K117" s="124"/>
      <c r="L117" s="124"/>
      <c r="M117" s="124"/>
      <c r="N117" s="124"/>
      <c r="O117" s="124"/>
      <c r="P117" s="124"/>
      <c r="Q117" s="124"/>
      <c r="R117" s="124"/>
      <c r="S117" s="124"/>
      <c r="T117" s="124"/>
      <c r="U117" s="124"/>
      <c r="V117" s="124"/>
      <c r="W117" s="124"/>
      <c r="X117" s="124"/>
      <c r="Y117" s="124"/>
      <c r="Z117" s="124"/>
      <c r="AA117" s="124"/>
      <c r="AB117" s="124"/>
      <c r="AC117" s="124"/>
      <c r="AD117" s="124"/>
      <c r="AE117" s="124"/>
      <c r="AF117" s="125"/>
    </row>
    <row r="118" spans="1:32">
      <c r="A118" s="82"/>
      <c r="B118" s="53"/>
      <c r="C118" s="123"/>
      <c r="D118" s="124"/>
      <c r="E118" s="124"/>
      <c r="F118" s="124"/>
      <c r="G118" s="124"/>
      <c r="H118" s="124"/>
      <c r="I118" s="124"/>
      <c r="J118" s="124"/>
      <c r="K118" s="124"/>
      <c r="L118" s="124"/>
      <c r="M118" s="124"/>
      <c r="N118" s="124"/>
      <c r="O118" s="124"/>
      <c r="P118" s="124"/>
      <c r="Q118" s="124"/>
      <c r="R118" s="124"/>
      <c r="S118" s="124"/>
      <c r="T118" s="124"/>
      <c r="U118" s="124"/>
      <c r="V118" s="124"/>
      <c r="W118" s="124"/>
      <c r="X118" s="124"/>
      <c r="Y118" s="124"/>
      <c r="Z118" s="124"/>
      <c r="AA118" s="124"/>
      <c r="AB118" s="124"/>
      <c r="AC118" s="124"/>
      <c r="AD118" s="124"/>
      <c r="AE118" s="124"/>
      <c r="AF118" s="125"/>
    </row>
    <row r="119" spans="1:32">
      <c r="A119" s="82"/>
      <c r="B119" s="53"/>
      <c r="C119" s="123"/>
      <c r="D119" s="124"/>
      <c r="E119" s="124"/>
      <c r="F119" s="124"/>
      <c r="G119" s="124"/>
      <c r="H119" s="124"/>
      <c r="I119" s="124"/>
      <c r="J119" s="124"/>
      <c r="K119" s="124"/>
      <c r="L119" s="124"/>
      <c r="M119" s="124"/>
      <c r="N119" s="124"/>
      <c r="O119" s="124"/>
      <c r="P119" s="124"/>
      <c r="Q119" s="124"/>
      <c r="R119" s="124"/>
      <c r="S119" s="124"/>
      <c r="T119" s="124"/>
      <c r="U119" s="124"/>
      <c r="V119" s="124"/>
      <c r="W119" s="124"/>
      <c r="X119" s="124"/>
      <c r="Y119" s="124"/>
      <c r="Z119" s="124"/>
      <c r="AA119" s="124"/>
      <c r="AB119" s="124"/>
      <c r="AC119" s="124"/>
      <c r="AD119" s="124"/>
      <c r="AE119" s="124"/>
      <c r="AF119" s="125"/>
    </row>
    <row r="120" spans="1:32">
      <c r="A120" s="82"/>
      <c r="B120" s="53"/>
      <c r="C120" s="123"/>
      <c r="D120" s="124"/>
      <c r="E120" s="124"/>
      <c r="F120" s="124"/>
      <c r="G120" s="124"/>
      <c r="H120" s="124"/>
      <c r="I120" s="124"/>
      <c r="J120" s="124"/>
      <c r="K120" s="124"/>
      <c r="L120" s="124"/>
      <c r="M120" s="124"/>
      <c r="N120" s="124"/>
      <c r="O120" s="124"/>
      <c r="P120" s="124"/>
      <c r="Q120" s="124"/>
      <c r="R120" s="124"/>
      <c r="S120" s="124"/>
      <c r="T120" s="124"/>
      <c r="U120" s="124"/>
      <c r="V120" s="124"/>
      <c r="W120" s="124"/>
      <c r="X120" s="124"/>
      <c r="Y120" s="124"/>
      <c r="Z120" s="124"/>
      <c r="AA120" s="124"/>
      <c r="AB120" s="124"/>
      <c r="AC120" s="124"/>
      <c r="AD120" s="124"/>
      <c r="AE120" s="124"/>
      <c r="AF120" s="125"/>
    </row>
    <row r="121" spans="1:32">
      <c r="A121" s="82"/>
      <c r="B121" s="53"/>
      <c r="C121" s="123"/>
      <c r="D121" s="124"/>
      <c r="E121" s="124"/>
      <c r="F121" s="124"/>
      <c r="G121" s="124"/>
      <c r="H121" s="124"/>
      <c r="I121" s="124"/>
      <c r="J121" s="124"/>
      <c r="K121" s="124"/>
      <c r="L121" s="124"/>
      <c r="M121" s="124"/>
      <c r="N121" s="124"/>
      <c r="O121" s="124"/>
      <c r="P121" s="124"/>
      <c r="Q121" s="124"/>
      <c r="R121" s="124"/>
      <c r="S121" s="124"/>
      <c r="T121" s="124"/>
      <c r="U121" s="124"/>
      <c r="V121" s="124"/>
      <c r="W121" s="124"/>
      <c r="X121" s="124"/>
      <c r="Y121" s="124"/>
      <c r="Z121" s="124"/>
      <c r="AA121" s="124"/>
      <c r="AB121" s="124"/>
      <c r="AC121" s="124"/>
      <c r="AD121" s="124"/>
      <c r="AE121" s="124"/>
      <c r="AF121" s="125"/>
    </row>
    <row r="122" spans="1:32">
      <c r="A122" s="82"/>
      <c r="B122" s="53"/>
      <c r="C122" s="123"/>
      <c r="D122" s="124"/>
      <c r="E122" s="124"/>
      <c r="F122" s="124"/>
      <c r="G122" s="124"/>
      <c r="H122" s="124"/>
      <c r="I122" s="124"/>
      <c r="J122" s="124"/>
      <c r="K122" s="124"/>
      <c r="L122" s="124"/>
      <c r="M122" s="124"/>
      <c r="N122" s="124"/>
      <c r="O122" s="124"/>
      <c r="P122" s="124"/>
      <c r="Q122" s="124"/>
      <c r="R122" s="124"/>
      <c r="S122" s="124"/>
      <c r="T122" s="124"/>
      <c r="U122" s="124"/>
      <c r="V122" s="124"/>
      <c r="W122" s="124"/>
      <c r="X122" s="124"/>
      <c r="Y122" s="124"/>
      <c r="Z122" s="124"/>
      <c r="AA122" s="124"/>
      <c r="AB122" s="124"/>
      <c r="AC122" s="124"/>
      <c r="AD122" s="124"/>
      <c r="AE122" s="124"/>
      <c r="AF122" s="125"/>
    </row>
    <row r="123" spans="1:32">
      <c r="A123" s="82"/>
      <c r="B123" s="53"/>
      <c r="C123" s="123"/>
      <c r="D123" s="124"/>
      <c r="E123" s="124"/>
      <c r="F123" s="124"/>
      <c r="G123" s="124"/>
      <c r="H123" s="124"/>
      <c r="I123" s="124"/>
      <c r="J123" s="124"/>
      <c r="K123" s="124"/>
      <c r="L123" s="124"/>
      <c r="M123" s="124"/>
      <c r="N123" s="124"/>
      <c r="O123" s="124"/>
      <c r="P123" s="124"/>
      <c r="Q123" s="124"/>
      <c r="R123" s="124"/>
      <c r="S123" s="124"/>
      <c r="T123" s="124"/>
      <c r="U123" s="124"/>
      <c r="V123" s="124"/>
      <c r="W123" s="124"/>
      <c r="X123" s="124"/>
      <c r="Y123" s="124"/>
      <c r="Z123" s="124"/>
      <c r="AA123" s="124"/>
      <c r="AB123" s="124"/>
      <c r="AC123" s="124"/>
      <c r="AD123" s="124"/>
      <c r="AE123" s="124"/>
      <c r="AF123" s="125"/>
    </row>
    <row r="124" spans="1:32" ht="14.25" customHeight="1">
      <c r="A124" s="82"/>
      <c r="B124" s="83"/>
      <c r="C124" s="13" t="s">
        <v>13</v>
      </c>
      <c r="D124" s="14"/>
      <c r="E124" s="15"/>
      <c r="F124" s="13"/>
      <c r="G124" s="14"/>
      <c r="H124" s="15"/>
      <c r="I124" s="13" t="s">
        <v>32</v>
      </c>
      <c r="J124" s="14"/>
      <c r="K124" s="15"/>
      <c r="L124" s="13" t="s">
        <v>31</v>
      </c>
      <c r="M124" s="14"/>
      <c r="N124" s="15"/>
      <c r="O124" s="13" t="s">
        <v>30</v>
      </c>
      <c r="P124" s="14"/>
      <c r="Q124" s="15"/>
      <c r="R124" s="13" t="s">
        <v>14</v>
      </c>
      <c r="S124" s="14"/>
      <c r="T124" s="15"/>
      <c r="U124" s="13" t="s">
        <v>33</v>
      </c>
      <c r="V124" s="14"/>
      <c r="W124" s="15"/>
      <c r="X124" s="13" t="s">
        <v>34</v>
      </c>
      <c r="Y124" s="14"/>
      <c r="Z124" s="15"/>
      <c r="AA124" s="13" t="s">
        <v>35</v>
      </c>
      <c r="AB124" s="14"/>
      <c r="AC124" s="15"/>
      <c r="AD124" s="13"/>
      <c r="AE124" s="14"/>
      <c r="AF124" s="35"/>
    </row>
    <row r="125" spans="1:32">
      <c r="A125" s="82"/>
      <c r="B125" s="53"/>
      <c r="C125" s="10">
        <v>700</v>
      </c>
      <c r="D125" s="11"/>
      <c r="E125" s="12"/>
      <c r="F125" s="13"/>
      <c r="G125" s="14"/>
      <c r="H125" s="15"/>
      <c r="I125" s="20">
        <f t="shared" ref="I125" ca="1" si="24">R125-(14*2%)+RANDBETWEEN(-2,2)*0.001</f>
        <v>3.1729999999999996</v>
      </c>
      <c r="J125" s="21"/>
      <c r="K125" s="22"/>
      <c r="L125" s="20">
        <f t="shared" ref="L125" ca="1" si="25">R125-(9.5*2%)+RANDBETWEEN(-2,2)*0.001</f>
        <v>3.262</v>
      </c>
      <c r="M125" s="21"/>
      <c r="N125" s="22"/>
      <c r="O125" s="20">
        <f t="shared" ref="O125" ca="1" si="26">R125-(7.5*2%)+RANDBETWEEN(-2,2)*0.001</f>
        <v>3.3000000000000003</v>
      </c>
      <c r="P125" s="21"/>
      <c r="Q125" s="22"/>
      <c r="R125" s="17">
        <f ca="1">Sheet2!E36</f>
        <v>3.452</v>
      </c>
      <c r="S125" s="18"/>
      <c r="T125" s="19"/>
      <c r="U125" s="20">
        <f t="shared" ref="U125" ca="1" si="27">R125-(7.5*2%)+RANDBETWEEN(-2,2)*0.001</f>
        <v>3.3029999999999999</v>
      </c>
      <c r="V125" s="21"/>
      <c r="W125" s="22"/>
      <c r="X125" s="20">
        <f t="shared" ref="X125" ca="1" si="28">R125-(9.5*2%)+RANDBETWEEN(-2,2)*0.001</f>
        <v>3.2639999999999998</v>
      </c>
      <c r="Y125" s="21"/>
      <c r="Z125" s="22"/>
      <c r="AA125" s="20">
        <f t="shared" ref="AA125" ca="1" si="29">R125-(14*2%)+RANDBETWEEN(-2,2)*0.001</f>
        <v>3.17</v>
      </c>
      <c r="AB125" s="21"/>
      <c r="AC125" s="22"/>
      <c r="AD125" s="126"/>
      <c r="AE125" s="126"/>
      <c r="AF125" s="127"/>
    </row>
    <row r="126" spans="1:32">
      <c r="A126" s="82"/>
      <c r="B126" s="53"/>
      <c r="C126" s="10">
        <v>720</v>
      </c>
      <c r="D126" s="11"/>
      <c r="E126" s="12"/>
      <c r="F126" s="16"/>
      <c r="G126" s="16"/>
      <c r="H126" s="16"/>
      <c r="I126" s="20">
        <f t="shared" ref="I126" ca="1" si="30">R126-(14*2%)+RANDBETWEEN(-2,2)*0.001</f>
        <v>3.1269999999999998</v>
      </c>
      <c r="J126" s="21"/>
      <c r="K126" s="22"/>
      <c r="L126" s="20">
        <f t="shared" ref="L126" ca="1" si="31">R126-(9.5*2%)+RANDBETWEEN(-2,2)*0.001</f>
        <v>3.2170000000000001</v>
      </c>
      <c r="M126" s="21"/>
      <c r="N126" s="22"/>
      <c r="O126" s="20">
        <f t="shared" ref="O126" ca="1" si="32">R126-(7.5*2%)+RANDBETWEEN(-2,2)*0.001</f>
        <v>3.2560000000000002</v>
      </c>
      <c r="P126" s="21"/>
      <c r="Q126" s="22"/>
      <c r="R126" s="17">
        <f ca="1">Sheet2!E37</f>
        <v>3.407</v>
      </c>
      <c r="S126" s="18"/>
      <c r="T126" s="19"/>
      <c r="U126" s="20">
        <f t="shared" ref="U126" ca="1" si="33">R126-(7.5*2%)+RANDBETWEEN(-2,2)*0.001</f>
        <v>3.2570000000000001</v>
      </c>
      <c r="V126" s="21"/>
      <c r="W126" s="22"/>
      <c r="X126" s="20">
        <f t="shared" ref="X126" ca="1" si="34">R126-(9.5*2%)+RANDBETWEEN(-2,2)*0.001</f>
        <v>3.218</v>
      </c>
      <c r="Y126" s="21"/>
      <c r="Z126" s="22"/>
      <c r="AA126" s="20">
        <f t="shared" ref="AA126" ca="1" si="35">R126-(14*2%)+RANDBETWEEN(-2,2)*0.001</f>
        <v>3.1279999999999997</v>
      </c>
      <c r="AB126" s="21"/>
      <c r="AC126" s="22"/>
      <c r="AD126" s="126"/>
      <c r="AE126" s="126"/>
      <c r="AF126" s="127"/>
    </row>
    <row r="127" spans="1:32">
      <c r="A127" s="82"/>
      <c r="B127" s="53"/>
      <c r="C127" s="23" t="s">
        <v>13</v>
      </c>
      <c r="D127" s="24"/>
      <c r="E127" s="25"/>
      <c r="F127" s="23"/>
      <c r="G127" s="24"/>
      <c r="H127" s="25"/>
      <c r="I127" s="23" t="s">
        <v>37</v>
      </c>
      <c r="J127" s="24"/>
      <c r="K127" s="25"/>
      <c r="L127" s="23" t="s">
        <v>38</v>
      </c>
      <c r="M127" s="24"/>
      <c r="N127" s="25"/>
      <c r="O127" s="23" t="s">
        <v>41</v>
      </c>
      <c r="P127" s="24"/>
      <c r="Q127" s="25"/>
      <c r="R127" s="23" t="s">
        <v>14</v>
      </c>
      <c r="S127" s="24"/>
      <c r="T127" s="25"/>
      <c r="U127" s="23" t="s">
        <v>42</v>
      </c>
      <c r="V127" s="24"/>
      <c r="W127" s="25"/>
      <c r="X127" s="23" t="s">
        <v>39</v>
      </c>
      <c r="Y127" s="24"/>
      <c r="Z127" s="25"/>
      <c r="AA127" s="23" t="s">
        <v>40</v>
      </c>
      <c r="AB127" s="24"/>
      <c r="AC127" s="25"/>
      <c r="AD127" s="13"/>
      <c r="AE127" s="14"/>
      <c r="AF127" s="35"/>
    </row>
    <row r="128" spans="1:32">
      <c r="A128" s="82"/>
      <c r="B128" s="53"/>
      <c r="C128" s="10">
        <v>780</v>
      </c>
      <c r="D128" s="11"/>
      <c r="E128" s="12"/>
      <c r="F128" s="20"/>
      <c r="G128" s="21"/>
      <c r="H128" s="22"/>
      <c r="I128" s="16">
        <f t="shared" ref="I128" ca="1" si="36">R128-(17.5*2%)+RANDBETWEEN(-2,2)*0.001</f>
        <v>3.0920000000000001</v>
      </c>
      <c r="J128" s="16"/>
      <c r="K128" s="16"/>
      <c r="L128" s="16">
        <f t="shared" ref="L128" ca="1" si="37">R128-(13*2%)+RANDBETWEEN(-2,2)*0.001</f>
        <v>3.1849999999999996</v>
      </c>
      <c r="M128" s="16"/>
      <c r="N128" s="16"/>
      <c r="O128" s="16">
        <f t="shared" ref="O128" ca="1" si="38">R128-(11*2%)+RANDBETWEEN(-2,2)*0.001</f>
        <v>3.2249999999999996</v>
      </c>
      <c r="P128" s="16"/>
      <c r="Q128" s="16"/>
      <c r="R128" s="17">
        <f ca="1">Sheet2!E40</f>
        <v>3.4430000000000001</v>
      </c>
      <c r="S128" s="18"/>
      <c r="T128" s="19"/>
      <c r="U128" s="16">
        <f ca="1">R128-(11.5*2%)+RANDBETWEEN(-2,2)*0.001</f>
        <v>3.2110000000000003</v>
      </c>
      <c r="V128" s="16"/>
      <c r="W128" s="16"/>
      <c r="X128" s="16">
        <f t="shared" ref="X128" ca="1" si="39">R128-(13*2%)+RANDBETWEEN(-2,2)*0.001</f>
        <v>3.1839999999999997</v>
      </c>
      <c r="Y128" s="16"/>
      <c r="Z128" s="16"/>
      <c r="AA128" s="16">
        <f t="shared" ref="AA128" ca="1" si="40">R128-(17.5*2%)+RANDBETWEEN(-2,2)*0.001</f>
        <v>3.0939999999999999</v>
      </c>
      <c r="AB128" s="16"/>
      <c r="AC128" s="16"/>
      <c r="AD128" s="13"/>
      <c r="AE128" s="14"/>
      <c r="AF128" s="35"/>
    </row>
    <row r="129" spans="1:32">
      <c r="A129" s="82"/>
      <c r="B129" s="53"/>
      <c r="C129" s="10">
        <v>800</v>
      </c>
      <c r="D129" s="11"/>
      <c r="E129" s="12"/>
      <c r="F129" s="20"/>
      <c r="G129" s="21"/>
      <c r="H129" s="22"/>
      <c r="I129" s="16">
        <f t="shared" ref="I129:I134" ca="1" si="41">R129-(17.5*2%)+RANDBETWEEN(-2,2)*0.001</f>
        <v>3.1840000000000002</v>
      </c>
      <c r="J129" s="16"/>
      <c r="K129" s="16"/>
      <c r="L129" s="16">
        <f t="shared" ref="L129:L134" ca="1" si="42">R129-(13*2%)+RANDBETWEEN(-2,2)*0.001</f>
        <v>3.2730000000000006</v>
      </c>
      <c r="M129" s="16"/>
      <c r="N129" s="16"/>
      <c r="O129" s="16">
        <f t="shared" ref="O129:O134" ca="1" si="43">R129-(11*2%)+RANDBETWEEN(-2,2)*0.001</f>
        <v>3.3159999999999998</v>
      </c>
      <c r="P129" s="16"/>
      <c r="Q129" s="16"/>
      <c r="R129" s="17">
        <f ca="1">Sheet2!E41</f>
        <v>3.5350000000000001</v>
      </c>
      <c r="S129" s="18"/>
      <c r="T129" s="19"/>
      <c r="U129" s="16">
        <f t="shared" ref="U129:U134" ca="1" si="44">R129-(11.5*2%)+RANDBETWEEN(-2,2)*0.001</f>
        <v>3.306</v>
      </c>
      <c r="V129" s="16"/>
      <c r="W129" s="16"/>
      <c r="X129" s="16">
        <f t="shared" ref="X129:X134" ca="1" si="45">R129-(13*2%)+RANDBETWEEN(-2,2)*0.001</f>
        <v>3.2770000000000001</v>
      </c>
      <c r="Y129" s="16"/>
      <c r="Z129" s="16"/>
      <c r="AA129" s="16">
        <f t="shared" ref="AA129:AA134" ca="1" si="46">R129-(17.5*2%)+RANDBETWEEN(-2,2)*0.001</f>
        <v>3.1869999999999998</v>
      </c>
      <c r="AB129" s="16"/>
      <c r="AC129" s="16"/>
      <c r="AD129" s="13"/>
      <c r="AE129" s="14"/>
      <c r="AF129" s="35"/>
    </row>
    <row r="130" spans="1:32">
      <c r="A130" s="82"/>
      <c r="B130" s="53"/>
      <c r="C130" s="10">
        <v>820</v>
      </c>
      <c r="D130" s="11"/>
      <c r="E130" s="12"/>
      <c r="F130" s="20"/>
      <c r="G130" s="21"/>
      <c r="H130" s="22"/>
      <c r="I130" s="16">
        <f t="shared" ca="1" si="41"/>
        <v>3.32</v>
      </c>
      <c r="J130" s="16"/>
      <c r="K130" s="16"/>
      <c r="L130" s="16">
        <f t="shared" ca="1" si="42"/>
        <v>3.4119999999999995</v>
      </c>
      <c r="M130" s="16"/>
      <c r="N130" s="16"/>
      <c r="O130" s="16">
        <f t="shared" ca="1" si="43"/>
        <v>3.4499999999999997</v>
      </c>
      <c r="P130" s="16"/>
      <c r="Q130" s="16"/>
      <c r="R130" s="17">
        <f ca="1">Sheet2!E42</f>
        <v>3.6709999999999998</v>
      </c>
      <c r="S130" s="18"/>
      <c r="T130" s="19"/>
      <c r="U130" s="16">
        <f t="shared" ca="1" si="44"/>
        <v>3.4390000000000001</v>
      </c>
      <c r="V130" s="16"/>
      <c r="W130" s="16"/>
      <c r="X130" s="16">
        <f t="shared" ca="1" si="45"/>
        <v>3.4099999999999997</v>
      </c>
      <c r="Y130" s="16"/>
      <c r="Z130" s="16"/>
      <c r="AA130" s="16">
        <f t="shared" ca="1" si="46"/>
        <v>3.32</v>
      </c>
      <c r="AB130" s="16"/>
      <c r="AC130" s="16"/>
      <c r="AD130" s="13"/>
      <c r="AE130" s="14"/>
      <c r="AF130" s="35"/>
    </row>
    <row r="131" spans="1:32">
      <c r="A131" s="82"/>
      <c r="B131" s="53"/>
      <c r="C131" s="10">
        <v>840</v>
      </c>
      <c r="D131" s="11"/>
      <c r="E131" s="12"/>
      <c r="F131" s="20"/>
      <c r="G131" s="21"/>
      <c r="H131" s="22"/>
      <c r="I131" s="16">
        <f t="shared" ca="1" si="41"/>
        <v>3.4740000000000002</v>
      </c>
      <c r="J131" s="16"/>
      <c r="K131" s="16"/>
      <c r="L131" s="16">
        <f t="shared" ca="1" si="42"/>
        <v>3.5679999999999996</v>
      </c>
      <c r="M131" s="16"/>
      <c r="N131" s="16"/>
      <c r="O131" s="16">
        <f t="shared" ca="1" si="43"/>
        <v>3.6079999999999997</v>
      </c>
      <c r="P131" s="16"/>
      <c r="Q131" s="16"/>
      <c r="R131" s="17">
        <f ca="1">Sheet2!E43</f>
        <v>3.8260000000000001</v>
      </c>
      <c r="S131" s="18"/>
      <c r="T131" s="19"/>
      <c r="U131" s="16">
        <f t="shared" ca="1" si="44"/>
        <v>3.5979999999999999</v>
      </c>
      <c r="V131" s="16"/>
      <c r="W131" s="16"/>
      <c r="X131" s="16">
        <f t="shared" ca="1" si="45"/>
        <v>3.5649999999999999</v>
      </c>
      <c r="Y131" s="16"/>
      <c r="Z131" s="16"/>
      <c r="AA131" s="16">
        <f t="shared" ca="1" si="46"/>
        <v>3.4740000000000002</v>
      </c>
      <c r="AB131" s="16"/>
      <c r="AC131" s="16"/>
      <c r="AD131" s="13"/>
      <c r="AE131" s="14"/>
      <c r="AF131" s="35"/>
    </row>
    <row r="132" spans="1:32">
      <c r="A132" s="121"/>
      <c r="B132" s="85"/>
      <c r="C132" s="10">
        <v>860</v>
      </c>
      <c r="D132" s="11"/>
      <c r="E132" s="12"/>
      <c r="F132" s="20"/>
      <c r="G132" s="21"/>
      <c r="H132" s="22"/>
      <c r="I132" s="16">
        <f t="shared" ca="1" si="41"/>
        <v>3.6389999999999998</v>
      </c>
      <c r="J132" s="16"/>
      <c r="K132" s="16"/>
      <c r="L132" s="16">
        <f t="shared" ca="1" si="42"/>
        <v>3.7280000000000002</v>
      </c>
      <c r="M132" s="16"/>
      <c r="N132" s="16"/>
      <c r="O132" s="16">
        <f t="shared" ca="1" si="43"/>
        <v>3.7679999999999998</v>
      </c>
      <c r="P132" s="16"/>
      <c r="Q132" s="16"/>
      <c r="R132" s="17">
        <f ca="1">Sheet2!E44</f>
        <v>3.9870000000000001</v>
      </c>
      <c r="S132" s="18"/>
      <c r="T132" s="19"/>
      <c r="U132" s="16">
        <f t="shared" ca="1" si="44"/>
        <v>3.7570000000000001</v>
      </c>
      <c r="V132" s="16"/>
      <c r="W132" s="16"/>
      <c r="X132" s="16">
        <f t="shared" ca="1" si="45"/>
        <v>3.7290000000000001</v>
      </c>
      <c r="Y132" s="16"/>
      <c r="Z132" s="16"/>
      <c r="AA132" s="16">
        <f t="shared" ca="1" si="46"/>
        <v>3.6350000000000002</v>
      </c>
      <c r="AB132" s="16"/>
      <c r="AC132" s="16"/>
      <c r="AD132" s="13"/>
      <c r="AE132" s="14"/>
      <c r="AF132" s="35"/>
    </row>
    <row r="133" spans="1:32">
      <c r="A133" s="121"/>
      <c r="B133" s="85"/>
      <c r="C133" s="10">
        <v>880</v>
      </c>
      <c r="D133" s="11"/>
      <c r="E133" s="12"/>
      <c r="F133" s="20"/>
      <c r="G133" s="21"/>
      <c r="H133" s="22"/>
      <c r="I133" s="16">
        <f t="shared" ca="1" si="41"/>
        <v>3.7940000000000009</v>
      </c>
      <c r="J133" s="16"/>
      <c r="K133" s="16"/>
      <c r="L133" s="16">
        <f t="shared" ca="1" si="42"/>
        <v>3.8850000000000011</v>
      </c>
      <c r="M133" s="16"/>
      <c r="N133" s="16"/>
      <c r="O133" s="16">
        <f t="shared" ca="1" si="43"/>
        <v>3.9260000000000006</v>
      </c>
      <c r="P133" s="16"/>
      <c r="Q133" s="16"/>
      <c r="R133" s="17">
        <f ca="1">Sheet2!E45</f>
        <v>4.144000000000001</v>
      </c>
      <c r="S133" s="18"/>
      <c r="T133" s="19"/>
      <c r="U133" s="16">
        <f t="shared" ca="1" si="44"/>
        <v>3.914000000000001</v>
      </c>
      <c r="V133" s="16"/>
      <c r="W133" s="16"/>
      <c r="X133" s="16">
        <f t="shared" ca="1" si="45"/>
        <v>3.8830000000000013</v>
      </c>
      <c r="Y133" s="16"/>
      <c r="Z133" s="16"/>
      <c r="AA133" s="16">
        <f t="shared" ca="1" si="46"/>
        <v>3.793000000000001</v>
      </c>
      <c r="AB133" s="16"/>
      <c r="AC133" s="16"/>
      <c r="AD133" s="13"/>
      <c r="AE133" s="14"/>
      <c r="AF133" s="35"/>
    </row>
    <row r="134" spans="1:32">
      <c r="A134" s="121"/>
      <c r="B134" s="85"/>
      <c r="C134" s="10">
        <v>896</v>
      </c>
      <c r="D134" s="11"/>
      <c r="E134" s="12"/>
      <c r="F134" s="16"/>
      <c r="G134" s="16"/>
      <c r="H134" s="16"/>
      <c r="I134" s="16">
        <f t="shared" ca="1" si="41"/>
        <v>3.8810000000000007</v>
      </c>
      <c r="J134" s="16"/>
      <c r="K134" s="16"/>
      <c r="L134" s="16">
        <f t="shared" ca="1" si="42"/>
        <v>3.9690000000000012</v>
      </c>
      <c r="M134" s="16"/>
      <c r="N134" s="16"/>
      <c r="O134" s="16">
        <f t="shared" ca="1" si="43"/>
        <v>4.011000000000001</v>
      </c>
      <c r="P134" s="16"/>
      <c r="Q134" s="16"/>
      <c r="R134" s="17">
        <f ca="1">Sheet2!E46</f>
        <v>4.229000000000001</v>
      </c>
      <c r="S134" s="18"/>
      <c r="T134" s="19"/>
      <c r="U134" s="16">
        <f t="shared" ca="1" si="44"/>
        <v>3.9970000000000012</v>
      </c>
      <c r="V134" s="16"/>
      <c r="W134" s="16"/>
      <c r="X134" s="16">
        <f t="shared" ca="1" si="45"/>
        <v>3.9700000000000011</v>
      </c>
      <c r="Y134" s="16"/>
      <c r="Z134" s="16"/>
      <c r="AA134" s="16">
        <f t="shared" ca="1" si="46"/>
        <v>3.8810000000000007</v>
      </c>
      <c r="AB134" s="16"/>
      <c r="AC134" s="16"/>
      <c r="AD134" s="13"/>
      <c r="AE134" s="14"/>
      <c r="AF134" s="35"/>
    </row>
    <row r="135" spans="1:32">
      <c r="A135" s="121"/>
      <c r="B135" s="85"/>
      <c r="C135" s="10"/>
      <c r="D135" s="11"/>
      <c r="E135" s="12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7"/>
      <c r="S135" s="18"/>
      <c r="T135" s="19"/>
      <c r="U135" s="16"/>
      <c r="V135" s="16"/>
      <c r="W135" s="16"/>
      <c r="X135" s="16"/>
      <c r="Y135" s="16"/>
      <c r="Z135" s="16"/>
      <c r="AA135" s="16"/>
      <c r="AB135" s="16"/>
      <c r="AC135" s="16"/>
      <c r="AD135" s="13"/>
      <c r="AE135" s="14"/>
      <c r="AF135" s="35"/>
    </row>
    <row r="136" spans="1:32">
      <c r="A136" s="121"/>
      <c r="B136" s="85"/>
      <c r="C136" s="10"/>
      <c r="D136" s="11"/>
      <c r="E136" s="12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7"/>
      <c r="S136" s="18"/>
      <c r="T136" s="19"/>
      <c r="U136" s="16"/>
      <c r="V136" s="16"/>
      <c r="W136" s="16"/>
      <c r="X136" s="16"/>
      <c r="Y136" s="16"/>
      <c r="Z136" s="16"/>
      <c r="AA136" s="16"/>
      <c r="AB136" s="16"/>
      <c r="AC136" s="16"/>
      <c r="AD136" s="13"/>
      <c r="AE136" s="14"/>
      <c r="AF136" s="35"/>
    </row>
    <row r="137" spans="1:32">
      <c r="A137" s="82"/>
      <c r="B137" s="53"/>
      <c r="C137" s="10"/>
      <c r="D137" s="11"/>
      <c r="E137" s="12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7"/>
      <c r="S137" s="18"/>
      <c r="T137" s="19"/>
      <c r="U137" s="16"/>
      <c r="V137" s="16"/>
      <c r="W137" s="16"/>
      <c r="X137" s="16"/>
      <c r="Y137" s="16"/>
      <c r="Z137" s="16"/>
      <c r="AA137" s="16"/>
      <c r="AB137" s="16"/>
      <c r="AC137" s="16"/>
      <c r="AD137" s="13"/>
      <c r="AE137" s="14"/>
      <c r="AF137" s="35"/>
    </row>
    <row r="138" spans="1:32">
      <c r="A138" s="82"/>
      <c r="B138" s="53"/>
      <c r="C138" s="10"/>
      <c r="D138" s="11"/>
      <c r="E138" s="12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7"/>
      <c r="S138" s="18"/>
      <c r="T138" s="19"/>
      <c r="U138" s="16"/>
      <c r="V138" s="16"/>
      <c r="W138" s="16"/>
      <c r="X138" s="16"/>
      <c r="Y138" s="16"/>
      <c r="Z138" s="16"/>
      <c r="AA138" s="16"/>
      <c r="AB138" s="16"/>
      <c r="AC138" s="16"/>
      <c r="AD138" s="13"/>
      <c r="AE138" s="14"/>
      <c r="AF138" s="35"/>
    </row>
    <row r="139" spans="1:32">
      <c r="A139" s="82"/>
      <c r="B139" s="53"/>
      <c r="C139" s="10"/>
      <c r="D139" s="11"/>
      <c r="E139" s="12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7"/>
      <c r="S139" s="18"/>
      <c r="T139" s="19"/>
      <c r="U139" s="16"/>
      <c r="V139" s="16"/>
      <c r="W139" s="16"/>
      <c r="X139" s="16"/>
      <c r="Y139" s="16"/>
      <c r="Z139" s="16"/>
      <c r="AA139" s="16"/>
      <c r="AB139" s="16"/>
      <c r="AC139" s="16"/>
      <c r="AD139" s="13"/>
      <c r="AE139" s="14"/>
      <c r="AF139" s="35"/>
    </row>
    <row r="140" spans="1:32">
      <c r="A140" s="82"/>
      <c r="B140" s="53"/>
      <c r="C140" s="10"/>
      <c r="D140" s="11"/>
      <c r="E140" s="12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7"/>
      <c r="S140" s="18"/>
      <c r="T140" s="19"/>
      <c r="U140" s="16"/>
      <c r="V140" s="16"/>
      <c r="W140" s="16"/>
      <c r="X140" s="16"/>
      <c r="Y140" s="16"/>
      <c r="Z140" s="16"/>
      <c r="AA140" s="16"/>
      <c r="AB140" s="16"/>
      <c r="AC140" s="16"/>
      <c r="AD140" s="13"/>
      <c r="AE140" s="14"/>
      <c r="AF140" s="35"/>
    </row>
    <row r="141" spans="1:32">
      <c r="A141" s="82"/>
      <c r="B141" s="53"/>
      <c r="C141" s="10"/>
      <c r="D141" s="11"/>
      <c r="E141" s="12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7"/>
      <c r="S141" s="18"/>
      <c r="T141" s="19"/>
      <c r="U141" s="16"/>
      <c r="V141" s="16"/>
      <c r="W141" s="16"/>
      <c r="X141" s="16"/>
      <c r="Y141" s="16"/>
      <c r="Z141" s="16"/>
      <c r="AA141" s="16"/>
      <c r="AB141" s="16"/>
      <c r="AC141" s="16"/>
      <c r="AD141" s="126"/>
      <c r="AE141" s="126"/>
      <c r="AF141" s="127"/>
    </row>
    <row r="142" spans="1:32">
      <c r="A142" s="82"/>
      <c r="B142" s="53"/>
      <c r="C142" s="13"/>
      <c r="D142" s="14"/>
      <c r="E142" s="15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7"/>
      <c r="S142" s="18"/>
      <c r="T142" s="19"/>
      <c r="U142" s="16"/>
      <c r="V142" s="16"/>
      <c r="W142" s="16"/>
      <c r="X142" s="16"/>
      <c r="Y142" s="16"/>
      <c r="Z142" s="16"/>
      <c r="AA142" s="16"/>
      <c r="AB142" s="16"/>
      <c r="AC142" s="16"/>
      <c r="AD142" s="126"/>
      <c r="AE142" s="126"/>
      <c r="AF142" s="127"/>
    </row>
    <row r="143" spans="1:32">
      <c r="A143" s="94" t="s">
        <v>19</v>
      </c>
      <c r="B143" s="95"/>
      <c r="C143" s="115"/>
      <c r="D143" s="116"/>
      <c r="E143" s="116"/>
      <c r="F143" s="116"/>
      <c r="G143" s="116"/>
      <c r="H143" s="116"/>
      <c r="I143" s="116"/>
      <c r="J143" s="116"/>
      <c r="K143" s="116"/>
      <c r="L143" s="116"/>
      <c r="M143" s="116"/>
      <c r="N143" s="116"/>
      <c r="O143" s="116"/>
      <c r="P143" s="116"/>
      <c r="Q143" s="116"/>
      <c r="R143" s="116"/>
      <c r="S143" s="116"/>
      <c r="T143" s="116"/>
      <c r="U143" s="116"/>
      <c r="V143" s="116"/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7"/>
    </row>
    <row r="144" spans="1:32">
      <c r="A144" s="94"/>
      <c r="B144" s="95"/>
      <c r="C144" s="118"/>
      <c r="D144" s="119"/>
      <c r="E144" s="119"/>
      <c r="F144" s="119"/>
      <c r="G144" s="119"/>
      <c r="H144" s="119"/>
      <c r="I144" s="119"/>
      <c r="J144" s="119"/>
      <c r="K144" s="119"/>
      <c r="L144" s="119"/>
      <c r="M144" s="119"/>
      <c r="N144" s="119"/>
      <c r="O144" s="119"/>
      <c r="P144" s="119"/>
      <c r="Q144" s="119"/>
      <c r="R144" s="119"/>
      <c r="S144" s="119"/>
      <c r="T144" s="119"/>
      <c r="U144" s="119"/>
      <c r="V144" s="119"/>
      <c r="W144" s="119"/>
      <c r="X144" s="119"/>
      <c r="Y144" s="119"/>
      <c r="Z144" s="119"/>
      <c r="AA144" s="119"/>
      <c r="AB144" s="119"/>
      <c r="AC144" s="119"/>
      <c r="AD144" s="119"/>
      <c r="AE144" s="119"/>
      <c r="AF144" s="120"/>
    </row>
    <row r="145" spans="1:32">
      <c r="A145" s="94"/>
      <c r="B145" s="95"/>
      <c r="C145" s="118"/>
      <c r="D145" s="119"/>
      <c r="E145" s="119"/>
      <c r="F145" s="119"/>
      <c r="G145" s="119"/>
      <c r="H145" s="119"/>
      <c r="I145" s="119"/>
      <c r="J145" s="119"/>
      <c r="K145" s="119"/>
      <c r="L145" s="119"/>
      <c r="M145" s="119"/>
      <c r="N145" s="119"/>
      <c r="O145" s="119"/>
      <c r="P145" s="119"/>
      <c r="Q145" s="119"/>
      <c r="R145" s="119"/>
      <c r="S145" s="119"/>
      <c r="T145" s="119"/>
      <c r="U145" s="119"/>
      <c r="V145" s="119"/>
      <c r="W145" s="119"/>
      <c r="X145" s="119"/>
      <c r="Y145" s="119"/>
      <c r="Z145" s="119"/>
      <c r="AA145" s="119"/>
      <c r="AB145" s="119"/>
      <c r="AC145" s="119"/>
      <c r="AD145" s="119"/>
      <c r="AE145" s="119"/>
      <c r="AF145" s="120"/>
    </row>
    <row r="146" spans="1:32" ht="15" thickBot="1">
      <c r="A146" s="96" t="s">
        <v>15</v>
      </c>
      <c r="B146" s="97"/>
      <c r="C146" s="102"/>
      <c r="D146" s="102"/>
      <c r="E146" s="102"/>
      <c r="F146" s="103"/>
      <c r="G146" s="102"/>
      <c r="H146" s="102"/>
      <c r="I146" s="102"/>
      <c r="J146" s="102"/>
      <c r="K146" s="102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  <c r="V146" s="102"/>
      <c r="W146" s="102"/>
      <c r="X146" s="102"/>
      <c r="Y146" s="102"/>
      <c r="Z146" s="102"/>
      <c r="AA146" s="102"/>
      <c r="AB146" s="102"/>
      <c r="AC146" s="102"/>
      <c r="AD146" s="102"/>
      <c r="AE146" s="102"/>
      <c r="AF146" s="104"/>
    </row>
    <row r="147" spans="1:32">
      <c r="A147" s="98"/>
      <c r="B147" s="99"/>
      <c r="C147" s="105"/>
      <c r="D147" s="105"/>
      <c r="E147" s="105"/>
      <c r="F147" s="105"/>
      <c r="G147" s="105"/>
      <c r="H147" s="105"/>
      <c r="I147" s="105"/>
      <c r="J147" s="105"/>
      <c r="K147" s="105"/>
      <c r="L147" s="105"/>
      <c r="M147" s="105"/>
      <c r="N147" s="105"/>
      <c r="O147" s="105"/>
      <c r="P147" s="105"/>
      <c r="Q147" s="105"/>
      <c r="R147" s="105"/>
      <c r="S147" s="105"/>
      <c r="T147" s="105"/>
      <c r="U147" s="105"/>
      <c r="V147" s="105"/>
      <c r="W147" s="105"/>
      <c r="X147" s="105"/>
      <c r="Y147" s="105"/>
      <c r="Z147" s="105"/>
      <c r="AA147" s="105"/>
      <c r="AB147" s="105"/>
      <c r="AC147" s="105"/>
      <c r="AD147" s="105"/>
      <c r="AE147" s="105"/>
      <c r="AF147" s="106"/>
    </row>
    <row r="148" spans="1:32" ht="15" thickBot="1">
      <c r="A148" s="100"/>
      <c r="B148" s="101"/>
      <c r="C148" s="107"/>
      <c r="D148" s="107"/>
      <c r="E148" s="107"/>
      <c r="F148" s="107"/>
      <c r="G148" s="107"/>
      <c r="H148" s="107"/>
      <c r="I148" s="107"/>
      <c r="J148" s="107"/>
      <c r="K148" s="107"/>
      <c r="L148" s="107"/>
      <c r="M148" s="107"/>
      <c r="N148" s="107"/>
      <c r="O148" s="107"/>
      <c r="P148" s="107"/>
      <c r="Q148" s="107"/>
      <c r="R148" s="107"/>
      <c r="S148" s="107"/>
      <c r="T148" s="107"/>
      <c r="U148" s="107"/>
      <c r="V148" s="107"/>
      <c r="W148" s="107"/>
      <c r="X148" s="107"/>
      <c r="Y148" s="107"/>
      <c r="Z148" s="107"/>
      <c r="AA148" s="107"/>
      <c r="AB148" s="107"/>
      <c r="AC148" s="107"/>
      <c r="AD148" s="107"/>
      <c r="AE148" s="107"/>
      <c r="AF148" s="108"/>
    </row>
    <row r="149" spans="1:32">
      <c r="A149" s="81"/>
      <c r="B149" s="81"/>
      <c r="C149" s="81"/>
      <c r="D149" s="81"/>
      <c r="E149" s="81"/>
      <c r="F149" s="81"/>
      <c r="G149" s="81"/>
      <c r="H149" s="81"/>
      <c r="I149" s="81"/>
      <c r="J149" s="81"/>
      <c r="K149" s="81"/>
      <c r="L149" s="81"/>
      <c r="M149" s="81"/>
      <c r="N149" s="81"/>
      <c r="O149" s="81"/>
      <c r="P149" s="81"/>
      <c r="Q149" s="81"/>
      <c r="R149" s="81"/>
      <c r="S149" s="81"/>
      <c r="T149" s="81"/>
      <c r="U149" s="81"/>
      <c r="V149" s="81"/>
      <c r="W149" s="81"/>
      <c r="X149" s="81"/>
      <c r="Y149" s="81"/>
      <c r="Z149" s="81"/>
      <c r="AA149" s="81"/>
      <c r="AB149" s="81"/>
      <c r="AC149" s="81"/>
      <c r="AD149" s="81"/>
      <c r="AE149" s="81"/>
      <c r="AF149" s="81"/>
    </row>
    <row r="150" spans="1:32">
      <c r="C150" s="2" t="s">
        <v>16</v>
      </c>
      <c r="H150" s="2" t="s">
        <v>21</v>
      </c>
      <c r="N150" s="2" t="s">
        <v>17</v>
      </c>
      <c r="U150" s="2" t="s">
        <v>18</v>
      </c>
      <c r="Y150" s="2"/>
    </row>
  </sheetData>
  <mergeCells count="659">
    <mergeCell ref="AD142:AF142"/>
    <mergeCell ref="A143:B145"/>
    <mergeCell ref="C143:AF145"/>
    <mergeCell ref="A146:B148"/>
    <mergeCell ref="C146:AF148"/>
    <mergeCell ref="A149:AF149"/>
    <mergeCell ref="C39:E39"/>
    <mergeCell ref="C38:E38"/>
    <mergeCell ref="C37:E37"/>
    <mergeCell ref="C142:E142"/>
    <mergeCell ref="F142:H142"/>
    <mergeCell ref="I142:K142"/>
    <mergeCell ref="L142:N142"/>
    <mergeCell ref="O142:Q142"/>
    <mergeCell ref="R142:T142"/>
    <mergeCell ref="U142:W142"/>
    <mergeCell ref="X142:Z142"/>
    <mergeCell ref="AA142:AC142"/>
    <mergeCell ref="AD140:AF140"/>
    <mergeCell ref="C141:E141"/>
    <mergeCell ref="F141:H141"/>
    <mergeCell ref="I141:K141"/>
    <mergeCell ref="L141:N141"/>
    <mergeCell ref="O141:Q141"/>
    <mergeCell ref="R141:T141"/>
    <mergeCell ref="U141:W141"/>
    <mergeCell ref="X141:Z141"/>
    <mergeCell ref="AA141:AC141"/>
    <mergeCell ref="AD141:AF141"/>
    <mergeCell ref="C140:E140"/>
    <mergeCell ref="F140:H140"/>
    <mergeCell ref="I140:K140"/>
    <mergeCell ref="L140:N140"/>
    <mergeCell ref="O140:Q140"/>
    <mergeCell ref="R140:T140"/>
    <mergeCell ref="U140:W140"/>
    <mergeCell ref="X140:Z140"/>
    <mergeCell ref="AA140:AC140"/>
    <mergeCell ref="AD138:AF138"/>
    <mergeCell ref="C139:E139"/>
    <mergeCell ref="F139:H139"/>
    <mergeCell ref="I139:K139"/>
    <mergeCell ref="L139:N139"/>
    <mergeCell ref="O139:Q139"/>
    <mergeCell ref="R139:T139"/>
    <mergeCell ref="U139:W139"/>
    <mergeCell ref="X139:Z139"/>
    <mergeCell ref="AA139:AC139"/>
    <mergeCell ref="AD139:AF139"/>
    <mergeCell ref="C138:E138"/>
    <mergeCell ref="F138:H138"/>
    <mergeCell ref="I138:K138"/>
    <mergeCell ref="L138:N138"/>
    <mergeCell ref="O138:Q138"/>
    <mergeCell ref="R138:T138"/>
    <mergeCell ref="U138:W138"/>
    <mergeCell ref="X138:Z138"/>
    <mergeCell ref="AA138:AC138"/>
    <mergeCell ref="AD136:AF136"/>
    <mergeCell ref="C137:E137"/>
    <mergeCell ref="F137:H137"/>
    <mergeCell ref="I137:K137"/>
    <mergeCell ref="L137:N137"/>
    <mergeCell ref="O137:Q137"/>
    <mergeCell ref="R137:T137"/>
    <mergeCell ref="U137:W137"/>
    <mergeCell ref="X137:Z137"/>
    <mergeCell ref="AA137:AC137"/>
    <mergeCell ref="AD137:AF137"/>
    <mergeCell ref="C136:E136"/>
    <mergeCell ref="F136:H136"/>
    <mergeCell ref="I136:K136"/>
    <mergeCell ref="L136:N136"/>
    <mergeCell ref="O136:Q136"/>
    <mergeCell ref="R136:T136"/>
    <mergeCell ref="U136:W136"/>
    <mergeCell ref="X136:Z136"/>
    <mergeCell ref="AA136:AC136"/>
    <mergeCell ref="AD134:AF134"/>
    <mergeCell ref="C135:E135"/>
    <mergeCell ref="F135:H135"/>
    <mergeCell ref="I135:K135"/>
    <mergeCell ref="L135:N135"/>
    <mergeCell ref="O135:Q135"/>
    <mergeCell ref="R135:T135"/>
    <mergeCell ref="U135:W135"/>
    <mergeCell ref="X135:Z135"/>
    <mergeCell ref="AA135:AC135"/>
    <mergeCell ref="AD135:AF135"/>
    <mergeCell ref="C134:E134"/>
    <mergeCell ref="F134:H134"/>
    <mergeCell ref="I134:K134"/>
    <mergeCell ref="L134:N134"/>
    <mergeCell ref="O134:Q134"/>
    <mergeCell ref="R134:T134"/>
    <mergeCell ref="U134:W134"/>
    <mergeCell ref="X134:Z134"/>
    <mergeCell ref="AA134:AC134"/>
    <mergeCell ref="AD132:AF132"/>
    <mergeCell ref="C133:E133"/>
    <mergeCell ref="F133:H133"/>
    <mergeCell ref="I133:K133"/>
    <mergeCell ref="L133:N133"/>
    <mergeCell ref="O133:Q133"/>
    <mergeCell ref="R133:T133"/>
    <mergeCell ref="U133:W133"/>
    <mergeCell ref="X133:Z133"/>
    <mergeCell ref="AA133:AC133"/>
    <mergeCell ref="AD133:AF133"/>
    <mergeCell ref="C132:E132"/>
    <mergeCell ref="F132:H132"/>
    <mergeCell ref="I132:K132"/>
    <mergeCell ref="L132:N132"/>
    <mergeCell ref="O132:Q132"/>
    <mergeCell ref="R132:T132"/>
    <mergeCell ref="U132:W132"/>
    <mergeCell ref="X132:Z132"/>
    <mergeCell ref="AA132:AC132"/>
    <mergeCell ref="AD130:AF130"/>
    <mergeCell ref="C131:E131"/>
    <mergeCell ref="F131:H131"/>
    <mergeCell ref="I131:K131"/>
    <mergeCell ref="L131:N131"/>
    <mergeCell ref="O131:Q131"/>
    <mergeCell ref="R131:T131"/>
    <mergeCell ref="U131:W131"/>
    <mergeCell ref="X131:Z131"/>
    <mergeCell ref="AA131:AC131"/>
    <mergeCell ref="AD131:AF131"/>
    <mergeCell ref="C130:E130"/>
    <mergeCell ref="F130:H130"/>
    <mergeCell ref="I130:K130"/>
    <mergeCell ref="L130:N130"/>
    <mergeCell ref="O130:Q130"/>
    <mergeCell ref="R130:T130"/>
    <mergeCell ref="U130:W130"/>
    <mergeCell ref="X130:Z130"/>
    <mergeCell ref="AA130:AC130"/>
    <mergeCell ref="AD128:AF128"/>
    <mergeCell ref="C129:E129"/>
    <mergeCell ref="F129:H129"/>
    <mergeCell ref="I129:K129"/>
    <mergeCell ref="L129:N129"/>
    <mergeCell ref="O129:Q129"/>
    <mergeCell ref="R129:T129"/>
    <mergeCell ref="U129:W129"/>
    <mergeCell ref="X129:Z129"/>
    <mergeCell ref="AA129:AC129"/>
    <mergeCell ref="AD129:AF129"/>
    <mergeCell ref="C128:E128"/>
    <mergeCell ref="F128:H128"/>
    <mergeCell ref="I128:K128"/>
    <mergeCell ref="L128:N128"/>
    <mergeCell ref="O128:Q128"/>
    <mergeCell ref="R128:T128"/>
    <mergeCell ref="U128:W128"/>
    <mergeCell ref="X128:Z128"/>
    <mergeCell ref="AA128:AC128"/>
    <mergeCell ref="AD126:AF126"/>
    <mergeCell ref="C127:E127"/>
    <mergeCell ref="F127:H127"/>
    <mergeCell ref="I127:K127"/>
    <mergeCell ref="L127:N127"/>
    <mergeCell ref="O127:Q127"/>
    <mergeCell ref="R127:T127"/>
    <mergeCell ref="U127:W127"/>
    <mergeCell ref="X127:Z127"/>
    <mergeCell ref="AA127:AC127"/>
    <mergeCell ref="AD127:AF127"/>
    <mergeCell ref="C126:E126"/>
    <mergeCell ref="F126:H126"/>
    <mergeCell ref="I126:K126"/>
    <mergeCell ref="L126:N126"/>
    <mergeCell ref="O126:Q126"/>
    <mergeCell ref="R126:T126"/>
    <mergeCell ref="U126:W126"/>
    <mergeCell ref="X126:Z126"/>
    <mergeCell ref="AA126:AC126"/>
    <mergeCell ref="U124:W124"/>
    <mergeCell ref="X124:Z124"/>
    <mergeCell ref="AA124:AC124"/>
    <mergeCell ref="AD124:AF124"/>
    <mergeCell ref="C125:E125"/>
    <mergeCell ref="F125:H125"/>
    <mergeCell ref="I125:K125"/>
    <mergeCell ref="L125:N125"/>
    <mergeCell ref="O125:Q125"/>
    <mergeCell ref="R125:T125"/>
    <mergeCell ref="U125:W125"/>
    <mergeCell ref="X125:Z125"/>
    <mergeCell ref="AA125:AC125"/>
    <mergeCell ref="AD125:AF125"/>
    <mergeCell ref="A108:E108"/>
    <mergeCell ref="F108:P108"/>
    <mergeCell ref="Q108:T108"/>
    <mergeCell ref="U108:AF108"/>
    <mergeCell ref="A109:E109"/>
    <mergeCell ref="F109:P109"/>
    <mergeCell ref="Q109:T109"/>
    <mergeCell ref="U109:AF109"/>
    <mergeCell ref="A110:B142"/>
    <mergeCell ref="C110:G110"/>
    <mergeCell ref="H110:N110"/>
    <mergeCell ref="O110:S110"/>
    <mergeCell ref="T110:AF110"/>
    <mergeCell ref="C111:G112"/>
    <mergeCell ref="H111:N112"/>
    <mergeCell ref="O111:S112"/>
    <mergeCell ref="T111:AF112"/>
    <mergeCell ref="C113:AF123"/>
    <mergeCell ref="C124:E124"/>
    <mergeCell ref="F124:H124"/>
    <mergeCell ref="I124:K124"/>
    <mergeCell ref="L124:N124"/>
    <mergeCell ref="O124:Q124"/>
    <mergeCell ref="R124:T124"/>
    <mergeCell ref="A104:AC104"/>
    <mergeCell ref="AD104:AF104"/>
    <mergeCell ref="A105:C105"/>
    <mergeCell ref="D105:AC105"/>
    <mergeCell ref="AD105:AF105"/>
    <mergeCell ref="A106:AF106"/>
    <mergeCell ref="A107:E107"/>
    <mergeCell ref="F107:P107"/>
    <mergeCell ref="Q107:T107"/>
    <mergeCell ref="U107:AF107"/>
    <mergeCell ref="AD89:AF89"/>
    <mergeCell ref="C89:E89"/>
    <mergeCell ref="F89:H89"/>
    <mergeCell ref="I89:K89"/>
    <mergeCell ref="L89:N89"/>
    <mergeCell ref="O89:Q89"/>
    <mergeCell ref="R89:T89"/>
    <mergeCell ref="U89:W89"/>
    <mergeCell ref="X89:Z89"/>
    <mergeCell ref="AA89:AC89"/>
    <mergeCell ref="AD87:AF87"/>
    <mergeCell ref="C88:E88"/>
    <mergeCell ref="F88:H88"/>
    <mergeCell ref="I88:K88"/>
    <mergeCell ref="L88:N88"/>
    <mergeCell ref="O88:Q88"/>
    <mergeCell ref="R88:T88"/>
    <mergeCell ref="U88:W88"/>
    <mergeCell ref="X88:Z88"/>
    <mergeCell ref="AA88:AC88"/>
    <mergeCell ref="AD88:AF88"/>
    <mergeCell ref="C87:E87"/>
    <mergeCell ref="F87:H87"/>
    <mergeCell ref="I87:K87"/>
    <mergeCell ref="L87:N87"/>
    <mergeCell ref="O87:Q87"/>
    <mergeCell ref="R87:T87"/>
    <mergeCell ref="U87:W87"/>
    <mergeCell ref="X87:Z87"/>
    <mergeCell ref="AA87:AC87"/>
    <mergeCell ref="AD85:AF85"/>
    <mergeCell ref="C86:E86"/>
    <mergeCell ref="F86:H86"/>
    <mergeCell ref="I86:K86"/>
    <mergeCell ref="L86:N86"/>
    <mergeCell ref="O86:Q86"/>
    <mergeCell ref="R86:T86"/>
    <mergeCell ref="U86:W86"/>
    <mergeCell ref="X86:Z86"/>
    <mergeCell ref="AA86:AC86"/>
    <mergeCell ref="AD86:AF86"/>
    <mergeCell ref="C85:E85"/>
    <mergeCell ref="F85:H85"/>
    <mergeCell ref="I85:K85"/>
    <mergeCell ref="L85:N85"/>
    <mergeCell ref="O85:Q85"/>
    <mergeCell ref="R85:T85"/>
    <mergeCell ref="U85:W85"/>
    <mergeCell ref="X85:Z85"/>
    <mergeCell ref="AA85:AC85"/>
    <mergeCell ref="A96:B98"/>
    <mergeCell ref="C96:AF98"/>
    <mergeCell ref="A99:B101"/>
    <mergeCell ref="C99:AF101"/>
    <mergeCell ref="A102:AF102"/>
    <mergeCell ref="AD94:AF94"/>
    <mergeCell ref="C95:E95"/>
    <mergeCell ref="F95:H95"/>
    <mergeCell ref="I95:K95"/>
    <mergeCell ref="L95:N95"/>
    <mergeCell ref="O95:Q95"/>
    <mergeCell ref="R95:T95"/>
    <mergeCell ref="U95:W95"/>
    <mergeCell ref="X95:Z95"/>
    <mergeCell ref="AA95:AC95"/>
    <mergeCell ref="AD95:AF95"/>
    <mergeCell ref="C94:E94"/>
    <mergeCell ref="F94:H94"/>
    <mergeCell ref="I94:K94"/>
    <mergeCell ref="L94:N94"/>
    <mergeCell ref="O94:Q94"/>
    <mergeCell ref="R94:T94"/>
    <mergeCell ref="U94:W94"/>
    <mergeCell ref="X94:Z94"/>
    <mergeCell ref="AA94:AC94"/>
    <mergeCell ref="AD92:AF92"/>
    <mergeCell ref="C93:E93"/>
    <mergeCell ref="F93:H93"/>
    <mergeCell ref="I93:K93"/>
    <mergeCell ref="L93:N93"/>
    <mergeCell ref="O93:Q93"/>
    <mergeCell ref="R93:T93"/>
    <mergeCell ref="U93:W93"/>
    <mergeCell ref="X93:Z93"/>
    <mergeCell ref="AA93:AC93"/>
    <mergeCell ref="AD93:AF93"/>
    <mergeCell ref="C92:E92"/>
    <mergeCell ref="F92:H92"/>
    <mergeCell ref="I92:K92"/>
    <mergeCell ref="L92:N92"/>
    <mergeCell ref="O92:Q92"/>
    <mergeCell ref="R92:T92"/>
    <mergeCell ref="U92:W92"/>
    <mergeCell ref="X92:Z92"/>
    <mergeCell ref="AA92:AC92"/>
    <mergeCell ref="AD90:AF90"/>
    <mergeCell ref="C91:E91"/>
    <mergeCell ref="F91:H91"/>
    <mergeCell ref="I91:K91"/>
    <mergeCell ref="L91:N91"/>
    <mergeCell ref="O91:Q91"/>
    <mergeCell ref="R91:T91"/>
    <mergeCell ref="U91:W91"/>
    <mergeCell ref="X91:Z91"/>
    <mergeCell ref="AA91:AC91"/>
    <mergeCell ref="AD91:AF91"/>
    <mergeCell ref="C90:E90"/>
    <mergeCell ref="F90:H90"/>
    <mergeCell ref="I90:K90"/>
    <mergeCell ref="L90:N90"/>
    <mergeCell ref="O90:Q90"/>
    <mergeCell ref="R90:T90"/>
    <mergeCell ref="U90:W90"/>
    <mergeCell ref="X90:Z90"/>
    <mergeCell ref="AA90:AC90"/>
    <mergeCell ref="AD80:AF80"/>
    <mergeCell ref="AD81:AF81"/>
    <mergeCell ref="AD82:AF82"/>
    <mergeCell ref="AD83:AF83"/>
    <mergeCell ref="C84:E84"/>
    <mergeCell ref="F84:H84"/>
    <mergeCell ref="I84:K84"/>
    <mergeCell ref="L84:N84"/>
    <mergeCell ref="O84:Q84"/>
    <mergeCell ref="R84:T84"/>
    <mergeCell ref="U84:W84"/>
    <mergeCell ref="X84:Z84"/>
    <mergeCell ref="AA84:AC84"/>
    <mergeCell ref="AD84:AF84"/>
    <mergeCell ref="C83:E83"/>
    <mergeCell ref="F83:H83"/>
    <mergeCell ref="I83:K83"/>
    <mergeCell ref="L83:N83"/>
    <mergeCell ref="O83:Q83"/>
    <mergeCell ref="R83:T83"/>
    <mergeCell ref="U83:W83"/>
    <mergeCell ref="X83:Z83"/>
    <mergeCell ref="AA83:AC83"/>
    <mergeCell ref="AA81:AC81"/>
    <mergeCell ref="U77:W77"/>
    <mergeCell ref="X77:Z77"/>
    <mergeCell ref="AA77:AC77"/>
    <mergeCell ref="AD77:AF77"/>
    <mergeCell ref="U78:W78"/>
    <mergeCell ref="X78:Z78"/>
    <mergeCell ref="AA78:AC78"/>
    <mergeCell ref="AD78:AF78"/>
    <mergeCell ref="AD79:AF79"/>
    <mergeCell ref="A61:E61"/>
    <mergeCell ref="F61:P61"/>
    <mergeCell ref="Q61:T61"/>
    <mergeCell ref="U61:AF61"/>
    <mergeCell ref="A62:E62"/>
    <mergeCell ref="F62:P62"/>
    <mergeCell ref="Q62:T62"/>
    <mergeCell ref="U62:AF62"/>
    <mergeCell ref="A63:B95"/>
    <mergeCell ref="C63:G63"/>
    <mergeCell ref="H63:N63"/>
    <mergeCell ref="O63:S63"/>
    <mergeCell ref="T63:AF63"/>
    <mergeCell ref="C64:G65"/>
    <mergeCell ref="H64:N65"/>
    <mergeCell ref="O64:S65"/>
    <mergeCell ref="T64:AF65"/>
    <mergeCell ref="C66:AF76"/>
    <mergeCell ref="C77:E77"/>
    <mergeCell ref="F77:H77"/>
    <mergeCell ref="I77:K77"/>
    <mergeCell ref="L77:N77"/>
    <mergeCell ref="O77:Q77"/>
    <mergeCell ref="R77:T77"/>
    <mergeCell ref="A57:AC57"/>
    <mergeCell ref="AD57:AF57"/>
    <mergeCell ref="A58:C58"/>
    <mergeCell ref="D58:AC58"/>
    <mergeCell ref="AD58:AF58"/>
    <mergeCell ref="A59:AF59"/>
    <mergeCell ref="A60:E60"/>
    <mergeCell ref="F60:P60"/>
    <mergeCell ref="Q60:T60"/>
    <mergeCell ref="U60:AF60"/>
    <mergeCell ref="A54:AF54"/>
    <mergeCell ref="A8:B43"/>
    <mergeCell ref="C9:G10"/>
    <mergeCell ref="H9:N10"/>
    <mergeCell ref="O9:S10"/>
    <mergeCell ref="A44:B48"/>
    <mergeCell ref="A49:B53"/>
    <mergeCell ref="C49:AF53"/>
    <mergeCell ref="T9:AF10"/>
    <mergeCell ref="AD43:AF43"/>
    <mergeCell ref="C42:E42"/>
    <mergeCell ref="F42:H42"/>
    <mergeCell ref="I42:K42"/>
    <mergeCell ref="L42:N42"/>
    <mergeCell ref="O42:Q42"/>
    <mergeCell ref="R42:T42"/>
    <mergeCell ref="C44:AF46"/>
    <mergeCell ref="U42:W42"/>
    <mergeCell ref="X42:Z42"/>
    <mergeCell ref="AA42:AC42"/>
    <mergeCell ref="AD42:AF42"/>
    <mergeCell ref="C43:E43"/>
    <mergeCell ref="F43:H43"/>
    <mergeCell ref="I43:K43"/>
    <mergeCell ref="A2:AC2"/>
    <mergeCell ref="AD2:AF2"/>
    <mergeCell ref="A3:C3"/>
    <mergeCell ref="D3:AC3"/>
    <mergeCell ref="AD3:AF3"/>
    <mergeCell ref="A4:AF4"/>
    <mergeCell ref="A5:E5"/>
    <mergeCell ref="F5:P5"/>
    <mergeCell ref="Q5:T5"/>
    <mergeCell ref="U5:AF5"/>
    <mergeCell ref="A6:E6"/>
    <mergeCell ref="Q6:T6"/>
    <mergeCell ref="U6:AF6"/>
    <mergeCell ref="A7:E7"/>
    <mergeCell ref="F7:P7"/>
    <mergeCell ref="Q7:T7"/>
    <mergeCell ref="U7:AF7"/>
    <mergeCell ref="C8:G8"/>
    <mergeCell ref="H8:N8"/>
    <mergeCell ref="O8:S8"/>
    <mergeCell ref="T8:AF8"/>
    <mergeCell ref="F6:P6"/>
    <mergeCell ref="L43:N43"/>
    <mergeCell ref="O43:Q43"/>
    <mergeCell ref="R43:T43"/>
    <mergeCell ref="U43:W43"/>
    <mergeCell ref="X43:Z43"/>
    <mergeCell ref="AA43:AC43"/>
    <mergeCell ref="X34:Z34"/>
    <mergeCell ref="AA34:AC34"/>
    <mergeCell ref="AD34:AF34"/>
    <mergeCell ref="L34:N34"/>
    <mergeCell ref="O34:Q34"/>
    <mergeCell ref="R34:T34"/>
    <mergeCell ref="U34:W34"/>
    <mergeCell ref="AD35:AF35"/>
    <mergeCell ref="AD39:AF39"/>
    <mergeCell ref="AD36:AF36"/>
    <mergeCell ref="AD40:AF40"/>
    <mergeCell ref="AD41:AF41"/>
    <mergeCell ref="X36:Z36"/>
    <mergeCell ref="AA36:AC36"/>
    <mergeCell ref="U36:W36"/>
    <mergeCell ref="L36:N36"/>
    <mergeCell ref="O36:Q36"/>
    <mergeCell ref="R36:T36"/>
    <mergeCell ref="C35:E35"/>
    <mergeCell ref="F35:H35"/>
    <mergeCell ref="I35:K35"/>
    <mergeCell ref="L35:N35"/>
    <mergeCell ref="O35:Q35"/>
    <mergeCell ref="R35:T35"/>
    <mergeCell ref="U35:W35"/>
    <mergeCell ref="X35:Z35"/>
    <mergeCell ref="AA35:AC35"/>
    <mergeCell ref="C34:E34"/>
    <mergeCell ref="F34:H34"/>
    <mergeCell ref="I34:K34"/>
    <mergeCell ref="X32:Z32"/>
    <mergeCell ref="AA32:AC32"/>
    <mergeCell ref="AD32:AF32"/>
    <mergeCell ref="C33:E33"/>
    <mergeCell ref="F33:H33"/>
    <mergeCell ref="I33:K33"/>
    <mergeCell ref="L33:N33"/>
    <mergeCell ref="O33:Q33"/>
    <mergeCell ref="R33:T33"/>
    <mergeCell ref="U33:W33"/>
    <mergeCell ref="X33:Z33"/>
    <mergeCell ref="AA33:AC33"/>
    <mergeCell ref="L32:N32"/>
    <mergeCell ref="O32:Q32"/>
    <mergeCell ref="R32:T32"/>
    <mergeCell ref="U32:W32"/>
    <mergeCell ref="AD33:AF33"/>
    <mergeCell ref="C32:E32"/>
    <mergeCell ref="F32:H32"/>
    <mergeCell ref="I32:K32"/>
    <mergeCell ref="X30:Z30"/>
    <mergeCell ref="AA30:AC30"/>
    <mergeCell ref="AD30:AF30"/>
    <mergeCell ref="C31:E31"/>
    <mergeCell ref="F31:H31"/>
    <mergeCell ref="I31:K31"/>
    <mergeCell ref="L31:N31"/>
    <mergeCell ref="O31:Q31"/>
    <mergeCell ref="R31:T31"/>
    <mergeCell ref="U31:W31"/>
    <mergeCell ref="X31:Z31"/>
    <mergeCell ref="AA31:AC31"/>
    <mergeCell ref="L30:N30"/>
    <mergeCell ref="O30:Q30"/>
    <mergeCell ref="R30:T30"/>
    <mergeCell ref="U30:W30"/>
    <mergeCell ref="AD31:AF31"/>
    <mergeCell ref="C30:E30"/>
    <mergeCell ref="F30:H30"/>
    <mergeCell ref="I30:K30"/>
    <mergeCell ref="X28:Z28"/>
    <mergeCell ref="AA28:AC28"/>
    <mergeCell ref="AD28:AF28"/>
    <mergeCell ref="C29:E29"/>
    <mergeCell ref="F29:H29"/>
    <mergeCell ref="I29:K29"/>
    <mergeCell ref="L29:N29"/>
    <mergeCell ref="O29:Q29"/>
    <mergeCell ref="R29:T29"/>
    <mergeCell ref="U29:W29"/>
    <mergeCell ref="X29:Z29"/>
    <mergeCell ref="AA29:AC29"/>
    <mergeCell ref="L28:N28"/>
    <mergeCell ref="O28:Q28"/>
    <mergeCell ref="R28:T28"/>
    <mergeCell ref="U28:W28"/>
    <mergeCell ref="AD29:AF29"/>
    <mergeCell ref="C28:E28"/>
    <mergeCell ref="F28:H28"/>
    <mergeCell ref="I28:K28"/>
    <mergeCell ref="X26:Z26"/>
    <mergeCell ref="AA26:AC26"/>
    <mergeCell ref="AD26:AF26"/>
    <mergeCell ref="C27:E27"/>
    <mergeCell ref="F27:H27"/>
    <mergeCell ref="I27:K27"/>
    <mergeCell ref="O27:Q27"/>
    <mergeCell ref="R27:T27"/>
    <mergeCell ref="U27:W27"/>
    <mergeCell ref="X27:Z27"/>
    <mergeCell ref="AA27:AC27"/>
    <mergeCell ref="L26:N26"/>
    <mergeCell ref="O26:Q26"/>
    <mergeCell ref="R26:T26"/>
    <mergeCell ref="U26:W26"/>
    <mergeCell ref="AD27:AF27"/>
    <mergeCell ref="C26:E26"/>
    <mergeCell ref="F26:H26"/>
    <mergeCell ref="I26:K26"/>
    <mergeCell ref="L27:N27"/>
    <mergeCell ref="X81:Z81"/>
    <mergeCell ref="U81:W81"/>
    <mergeCell ref="R81:T81"/>
    <mergeCell ref="O81:Q81"/>
    <mergeCell ref="L81:N81"/>
    <mergeCell ref="I81:K81"/>
    <mergeCell ref="F81:H81"/>
    <mergeCell ref="C81:E81"/>
    <mergeCell ref="AA82:AC82"/>
    <mergeCell ref="X82:Z82"/>
    <mergeCell ref="U82:W82"/>
    <mergeCell ref="R82:T82"/>
    <mergeCell ref="O82:Q82"/>
    <mergeCell ref="L82:N82"/>
    <mergeCell ref="I82:K82"/>
    <mergeCell ref="F82:H82"/>
    <mergeCell ref="C82:E82"/>
    <mergeCell ref="R78:T78"/>
    <mergeCell ref="O78:Q78"/>
    <mergeCell ref="L78:N78"/>
    <mergeCell ref="I78:K78"/>
    <mergeCell ref="F78:H78"/>
    <mergeCell ref="C78:E78"/>
    <mergeCell ref="AA80:AC80"/>
    <mergeCell ref="X80:Z80"/>
    <mergeCell ref="U80:W80"/>
    <mergeCell ref="R80:T80"/>
    <mergeCell ref="O80:Q80"/>
    <mergeCell ref="L80:N80"/>
    <mergeCell ref="I80:K80"/>
    <mergeCell ref="F80:H80"/>
    <mergeCell ref="C80:E80"/>
    <mergeCell ref="AA79:AC79"/>
    <mergeCell ref="X79:Z79"/>
    <mergeCell ref="U79:W79"/>
    <mergeCell ref="R79:T79"/>
    <mergeCell ref="O79:Q79"/>
    <mergeCell ref="L79:N79"/>
    <mergeCell ref="I79:K79"/>
    <mergeCell ref="F79:H79"/>
    <mergeCell ref="C79:E79"/>
    <mergeCell ref="F37:H37"/>
    <mergeCell ref="AD37:AF37"/>
    <mergeCell ref="F38:H38"/>
    <mergeCell ref="C40:E40"/>
    <mergeCell ref="F40:H40"/>
    <mergeCell ref="I40:K40"/>
    <mergeCell ref="L40:N40"/>
    <mergeCell ref="O40:Q40"/>
    <mergeCell ref="R40:T40"/>
    <mergeCell ref="U40:W40"/>
    <mergeCell ref="X40:Z40"/>
    <mergeCell ref="AA40:AC40"/>
    <mergeCell ref="AA38:AC38"/>
    <mergeCell ref="AD38:AF38"/>
    <mergeCell ref="F39:H39"/>
    <mergeCell ref="C36:E36"/>
    <mergeCell ref="F36:H36"/>
    <mergeCell ref="I36:K36"/>
    <mergeCell ref="C11:AF25"/>
    <mergeCell ref="I39:K39"/>
    <mergeCell ref="L39:N39"/>
    <mergeCell ref="O39:Q39"/>
    <mergeCell ref="R39:T39"/>
    <mergeCell ref="U39:W39"/>
    <mergeCell ref="X39:Z39"/>
    <mergeCell ref="AA39:AC39"/>
    <mergeCell ref="I37:K37"/>
    <mergeCell ref="L37:N37"/>
    <mergeCell ref="O37:Q37"/>
    <mergeCell ref="R37:T37"/>
    <mergeCell ref="U37:W37"/>
    <mergeCell ref="X37:Z37"/>
    <mergeCell ref="AA37:AC37"/>
    <mergeCell ref="I38:K38"/>
    <mergeCell ref="L38:N38"/>
    <mergeCell ref="O38:Q38"/>
    <mergeCell ref="R38:T38"/>
    <mergeCell ref="U38:W38"/>
    <mergeCell ref="X38:Z38"/>
    <mergeCell ref="C41:E41"/>
    <mergeCell ref="F41:H41"/>
    <mergeCell ref="I41:K41"/>
    <mergeCell ref="L41:N41"/>
    <mergeCell ref="O41:Q41"/>
    <mergeCell ref="R41:T41"/>
    <mergeCell ref="U41:W41"/>
    <mergeCell ref="X41:Z41"/>
    <mergeCell ref="AA41:AC41"/>
  </mergeCells>
  <phoneticPr fontId="13" type="noConversion"/>
  <pageMargins left="0.59027777777777801" right="0.31388888888888899" top="0.74791666666666701" bottom="0.5" header="0.31388888888888899" footer="0.31388888888888899"/>
  <pageSetup paperSize="9" scale="91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G49"/>
  <sheetViews>
    <sheetView topLeftCell="A31" workbookViewId="0">
      <selection activeCell="A40" sqref="A40"/>
    </sheetView>
  </sheetViews>
  <sheetFormatPr defaultColWidth="9" defaultRowHeight="14.25"/>
  <cols>
    <col min="1" max="1" width="14.125" customWidth="1"/>
    <col min="2" max="3" width="9.25" bestFit="1" customWidth="1"/>
    <col min="4" max="4" width="9.25" customWidth="1"/>
    <col min="5" max="7" width="9" customWidth="1"/>
  </cols>
  <sheetData>
    <row r="1" spans="1:7" ht="18.75">
      <c r="A1" s="8" t="s">
        <v>87</v>
      </c>
      <c r="B1" s="9">
        <v>4.0389999999999997</v>
      </c>
      <c r="C1" s="6">
        <v>0.1</v>
      </c>
      <c r="D1" s="6">
        <f t="shared" ref="D1:D45" si="0">B1-C1</f>
        <v>3.9389999999999996</v>
      </c>
      <c r="E1" s="4">
        <f ca="1">D1+G1</f>
        <v>3.9409999999999994</v>
      </c>
      <c r="G1">
        <f ca="1">RANDBETWEEN(-4,4)*0.001</f>
        <v>2E-3</v>
      </c>
    </row>
    <row r="2" spans="1:7" ht="18.75">
      <c r="A2" s="8" t="s">
        <v>43</v>
      </c>
      <c r="B2" s="9">
        <v>3.9990000000000001</v>
      </c>
      <c r="C2" s="6">
        <v>0.1</v>
      </c>
      <c r="D2" s="6">
        <f t="shared" si="0"/>
        <v>3.899</v>
      </c>
      <c r="E2" s="4">
        <f t="shared" ref="E2:E45" ca="1" si="1">D2+G2</f>
        <v>3.8959999999999999</v>
      </c>
      <c r="G2">
        <f t="shared" ref="G2:G46" ca="1" si="2">RANDBETWEEN(-4,4)*0.001</f>
        <v>-3.0000000000000001E-3</v>
      </c>
    </row>
    <row r="3" spans="1:7" ht="18.75">
      <c r="A3" s="8" t="s">
        <v>44</v>
      </c>
      <c r="B3" s="9">
        <v>3.9590000000000001</v>
      </c>
      <c r="C3" s="6">
        <v>0.1</v>
      </c>
      <c r="D3" s="6">
        <f t="shared" si="0"/>
        <v>3.859</v>
      </c>
      <c r="E3" s="4">
        <f t="shared" ca="1" si="1"/>
        <v>3.8570000000000002</v>
      </c>
      <c r="G3">
        <f t="shared" ca="1" si="2"/>
        <v>-2E-3</v>
      </c>
    </row>
    <row r="4" spans="1:7" ht="18.75">
      <c r="A4" s="8" t="s">
        <v>45</v>
      </c>
      <c r="B4" s="9">
        <v>3.919</v>
      </c>
      <c r="C4" s="6">
        <v>0.1</v>
      </c>
      <c r="D4" s="6">
        <f t="shared" si="0"/>
        <v>3.819</v>
      </c>
      <c r="E4" s="4">
        <f t="shared" ca="1" si="1"/>
        <v>3.8220000000000001</v>
      </c>
      <c r="G4">
        <f t="shared" ca="1" si="2"/>
        <v>3.0000000000000001E-3</v>
      </c>
    </row>
    <row r="5" spans="1:7" ht="18.75">
      <c r="A5" s="8" t="s">
        <v>46</v>
      </c>
      <c r="B5" s="9">
        <v>3.879</v>
      </c>
      <c r="C5" s="6">
        <v>0.1</v>
      </c>
      <c r="D5" s="6">
        <f t="shared" si="0"/>
        <v>3.7789999999999999</v>
      </c>
      <c r="E5" s="4">
        <f t="shared" ca="1" si="1"/>
        <v>3.7829999999999999</v>
      </c>
      <c r="G5">
        <f t="shared" ca="1" si="2"/>
        <v>4.0000000000000001E-3</v>
      </c>
    </row>
    <row r="6" spans="1:7" ht="22.5" customHeight="1">
      <c r="A6" s="8" t="s">
        <v>47</v>
      </c>
      <c r="B6" s="9">
        <v>3.839</v>
      </c>
      <c r="C6" s="6">
        <v>0.1</v>
      </c>
      <c r="D6" s="6">
        <f t="shared" si="0"/>
        <v>3.7389999999999999</v>
      </c>
      <c r="E6" s="4">
        <f t="shared" ca="1" si="1"/>
        <v>3.7389999999999999</v>
      </c>
      <c r="G6">
        <f t="shared" ca="1" si="2"/>
        <v>0</v>
      </c>
    </row>
    <row r="7" spans="1:7" ht="18.75">
      <c r="A7" s="8" t="s">
        <v>48</v>
      </c>
      <c r="B7" s="9">
        <v>3.802</v>
      </c>
      <c r="C7" s="6">
        <v>0.1</v>
      </c>
      <c r="D7" s="6">
        <f t="shared" si="0"/>
        <v>3.702</v>
      </c>
      <c r="E7" s="4">
        <f t="shared" ca="1" si="1"/>
        <v>3.7029999999999998</v>
      </c>
      <c r="G7">
        <f t="shared" ca="1" si="2"/>
        <v>1E-3</v>
      </c>
    </row>
    <row r="8" spans="1:7" ht="18.75">
      <c r="A8" s="8" t="s">
        <v>49</v>
      </c>
      <c r="B8" s="9">
        <v>3.7770000000000001</v>
      </c>
      <c r="C8" s="6">
        <v>0.1</v>
      </c>
      <c r="D8" s="6">
        <f t="shared" si="0"/>
        <v>3.677</v>
      </c>
      <c r="E8" s="4">
        <f t="shared" ca="1" si="1"/>
        <v>3.6789999999999998</v>
      </c>
      <c r="G8">
        <f t="shared" ca="1" si="2"/>
        <v>2E-3</v>
      </c>
    </row>
    <row r="9" spans="1:7" ht="18.75">
      <c r="A9" s="8" t="s">
        <v>50</v>
      </c>
      <c r="B9" s="9">
        <v>3.7650000000000001</v>
      </c>
      <c r="C9" s="6">
        <v>0.1</v>
      </c>
      <c r="D9" s="6">
        <f t="shared" si="0"/>
        <v>3.665</v>
      </c>
      <c r="E9" s="4">
        <f t="shared" ca="1" si="1"/>
        <v>3.6630000000000003</v>
      </c>
      <c r="G9">
        <f t="shared" ca="1" si="2"/>
        <v>-2E-3</v>
      </c>
    </row>
    <row r="10" spans="1:7" ht="18.75">
      <c r="A10" s="8" t="s">
        <v>51</v>
      </c>
      <c r="B10" s="9">
        <v>3.7669999999999999</v>
      </c>
      <c r="C10" s="6">
        <v>0.1</v>
      </c>
      <c r="D10" s="6">
        <f t="shared" si="0"/>
        <v>3.6669999999999998</v>
      </c>
      <c r="E10" s="4">
        <f t="shared" ca="1" si="1"/>
        <v>3.6709999999999998</v>
      </c>
      <c r="G10">
        <f t="shared" ca="1" si="2"/>
        <v>4.0000000000000001E-3</v>
      </c>
    </row>
    <row r="11" spans="1:7" ht="18.75">
      <c r="A11" s="8" t="s">
        <v>52</v>
      </c>
      <c r="B11" s="9">
        <v>3.782</v>
      </c>
      <c r="C11" s="6">
        <v>0.1</v>
      </c>
      <c r="D11" s="6">
        <f t="shared" si="0"/>
        <v>3.6819999999999999</v>
      </c>
      <c r="E11" s="4">
        <f t="shared" ca="1" si="1"/>
        <v>3.6779999999999999</v>
      </c>
      <c r="G11">
        <f t="shared" ca="1" si="2"/>
        <v>-4.0000000000000001E-3</v>
      </c>
    </row>
    <row r="12" spans="1:7" ht="18.75">
      <c r="A12" s="8" t="s">
        <v>53</v>
      </c>
      <c r="B12" s="9">
        <v>3.8090000000000002</v>
      </c>
      <c r="C12" s="6">
        <v>0.1</v>
      </c>
      <c r="D12" s="6">
        <f t="shared" si="0"/>
        <v>3.7090000000000001</v>
      </c>
      <c r="E12" s="4">
        <f t="shared" ca="1" si="1"/>
        <v>3.7070000000000003</v>
      </c>
      <c r="G12">
        <f t="shared" ca="1" si="2"/>
        <v>-2E-3</v>
      </c>
    </row>
    <row r="13" spans="1:7" ht="18.75">
      <c r="A13" s="8" t="s">
        <v>54</v>
      </c>
      <c r="B13" s="9">
        <v>3.839</v>
      </c>
      <c r="C13" s="6">
        <v>0.1</v>
      </c>
      <c r="D13" s="6">
        <f t="shared" si="0"/>
        <v>3.7389999999999999</v>
      </c>
      <c r="E13" s="4">
        <f t="shared" ca="1" si="1"/>
        <v>3.7359999999999998</v>
      </c>
      <c r="G13">
        <f t="shared" ca="1" si="2"/>
        <v>-3.0000000000000001E-3</v>
      </c>
    </row>
    <row r="14" spans="1:7" ht="18.75">
      <c r="A14" s="8" t="s">
        <v>55</v>
      </c>
      <c r="B14" s="9">
        <v>3.8580000000000001</v>
      </c>
      <c r="C14" s="6">
        <v>0.1</v>
      </c>
      <c r="D14" s="6">
        <f t="shared" si="0"/>
        <v>3.758</v>
      </c>
      <c r="E14" s="4">
        <f t="shared" ca="1" si="1"/>
        <v>3.7589999999999999</v>
      </c>
      <c r="G14">
        <f t="shared" ca="1" si="2"/>
        <v>1E-3</v>
      </c>
    </row>
    <row r="15" spans="1:7" ht="18.75">
      <c r="A15" s="8" t="s">
        <v>56</v>
      </c>
      <c r="B15" s="9">
        <v>3.86</v>
      </c>
      <c r="C15" s="6">
        <v>0.1</v>
      </c>
      <c r="D15" s="6">
        <f t="shared" si="0"/>
        <v>3.76</v>
      </c>
      <c r="E15" s="4">
        <f t="shared" ca="1" si="1"/>
        <v>3.7589999999999999</v>
      </c>
      <c r="G15">
        <f t="shared" ca="1" si="2"/>
        <v>-1E-3</v>
      </c>
    </row>
    <row r="16" spans="1:7" ht="18.75">
      <c r="A16" s="8" t="s">
        <v>57</v>
      </c>
      <c r="B16" s="9">
        <v>3.8450000000000002</v>
      </c>
      <c r="C16" s="6">
        <v>0.1</v>
      </c>
      <c r="D16" s="6">
        <f t="shared" si="0"/>
        <v>3.7450000000000001</v>
      </c>
      <c r="E16" s="4">
        <f t="shared" ca="1" si="1"/>
        <v>3.7440000000000002</v>
      </c>
      <c r="G16">
        <f t="shared" ca="1" si="2"/>
        <v>-1E-3</v>
      </c>
    </row>
    <row r="17" spans="1:7" ht="18.75">
      <c r="A17" s="8" t="s">
        <v>58</v>
      </c>
      <c r="B17" s="9">
        <v>3.8140000000000001</v>
      </c>
      <c r="C17" s="6">
        <v>0.1</v>
      </c>
      <c r="D17" s="6">
        <f t="shared" si="0"/>
        <v>3.714</v>
      </c>
      <c r="E17" s="4">
        <f t="shared" ca="1" si="1"/>
        <v>3.7170000000000001</v>
      </c>
      <c r="G17">
        <f t="shared" ca="1" si="2"/>
        <v>3.0000000000000001E-3</v>
      </c>
    </row>
    <row r="18" spans="1:7" ht="18.75">
      <c r="A18" s="8" t="s">
        <v>59</v>
      </c>
      <c r="B18" s="9">
        <v>3.766</v>
      </c>
      <c r="C18" s="6">
        <v>0.1</v>
      </c>
      <c r="D18" s="6">
        <f t="shared" si="0"/>
        <v>3.6659999999999999</v>
      </c>
      <c r="E18" s="4">
        <f t="shared" ca="1" si="1"/>
        <v>3.6629999999999998</v>
      </c>
      <c r="G18">
        <f t="shared" ca="1" si="2"/>
        <v>-3.0000000000000001E-3</v>
      </c>
    </row>
    <row r="19" spans="1:7" ht="18.75">
      <c r="A19" s="8" t="s">
        <v>60</v>
      </c>
      <c r="B19" s="9">
        <v>3.706</v>
      </c>
      <c r="C19" s="6">
        <v>0.1</v>
      </c>
      <c r="D19" s="6">
        <f t="shared" si="0"/>
        <v>3.6059999999999999</v>
      </c>
      <c r="E19" s="4">
        <f t="shared" ca="1" si="1"/>
        <v>3.6019999999999999</v>
      </c>
      <c r="G19">
        <f t="shared" ca="1" si="2"/>
        <v>-4.0000000000000001E-3</v>
      </c>
    </row>
    <row r="20" spans="1:7" ht="18.75">
      <c r="A20" s="8" t="s">
        <v>61</v>
      </c>
      <c r="B20" s="9">
        <v>3.6480000000000001</v>
      </c>
      <c r="C20" s="6">
        <v>0.1</v>
      </c>
      <c r="D20" s="6">
        <f t="shared" si="0"/>
        <v>3.548</v>
      </c>
      <c r="E20" s="4">
        <f t="shared" ca="1" si="1"/>
        <v>3.5460000000000003</v>
      </c>
      <c r="G20">
        <f t="shared" ca="1" si="2"/>
        <v>-2E-3</v>
      </c>
    </row>
    <row r="21" spans="1:7" ht="18.75">
      <c r="A21" s="8" t="s">
        <v>62</v>
      </c>
      <c r="B21" s="9">
        <v>3.609</v>
      </c>
      <c r="C21" s="6">
        <v>0.1</v>
      </c>
      <c r="D21" s="6">
        <f t="shared" si="0"/>
        <v>3.5089999999999999</v>
      </c>
      <c r="E21" s="4">
        <f t="shared" ca="1" si="1"/>
        <v>3.512</v>
      </c>
      <c r="G21">
        <f t="shared" ca="1" si="2"/>
        <v>3.0000000000000001E-3</v>
      </c>
    </row>
    <row r="22" spans="1:7" ht="18.75">
      <c r="A22" s="8" t="s">
        <v>63</v>
      </c>
      <c r="B22" s="9">
        <v>3.593</v>
      </c>
      <c r="C22" s="6">
        <v>0.1</v>
      </c>
      <c r="D22" s="6">
        <f t="shared" si="0"/>
        <v>3.4929999999999999</v>
      </c>
      <c r="E22" s="4">
        <f t="shared" ca="1" si="1"/>
        <v>3.4910000000000001</v>
      </c>
      <c r="G22">
        <f t="shared" ca="1" si="2"/>
        <v>-2E-3</v>
      </c>
    </row>
    <row r="23" spans="1:7" ht="18.75">
      <c r="A23" s="8" t="s">
        <v>64</v>
      </c>
      <c r="B23" s="9">
        <v>3.5979999999999999</v>
      </c>
      <c r="C23" s="6">
        <v>0.1</v>
      </c>
      <c r="D23" s="6">
        <f t="shared" si="0"/>
        <v>3.4979999999999998</v>
      </c>
      <c r="E23" s="4">
        <f t="shared" ca="1" si="1"/>
        <v>3.4989999999999997</v>
      </c>
      <c r="G23">
        <f t="shared" ca="1" si="2"/>
        <v>1E-3</v>
      </c>
    </row>
    <row r="24" spans="1:7" ht="18.75">
      <c r="A24" s="8" t="s">
        <v>65</v>
      </c>
      <c r="B24" s="9">
        <v>3.6259999999999999</v>
      </c>
      <c r="C24" s="6">
        <v>0.1</v>
      </c>
      <c r="D24" s="6">
        <f t="shared" si="0"/>
        <v>3.5259999999999998</v>
      </c>
      <c r="E24" s="4">
        <f t="shared" ca="1" si="1"/>
        <v>3.5289999999999999</v>
      </c>
      <c r="G24">
        <f t="shared" ca="1" si="2"/>
        <v>3.0000000000000001E-3</v>
      </c>
    </row>
    <row r="25" spans="1:7" ht="18.75">
      <c r="A25" s="8" t="s">
        <v>66</v>
      </c>
      <c r="B25" s="9">
        <v>3.6760000000000002</v>
      </c>
      <c r="C25" s="6">
        <v>0.1</v>
      </c>
      <c r="D25" s="6">
        <f t="shared" si="0"/>
        <v>3.5760000000000001</v>
      </c>
      <c r="E25" s="4">
        <f t="shared" ca="1" si="1"/>
        <v>3.5740000000000003</v>
      </c>
      <c r="G25">
        <f t="shared" ca="1" si="2"/>
        <v>-2E-3</v>
      </c>
    </row>
    <row r="26" spans="1:7" ht="18.75">
      <c r="A26" s="8" t="s">
        <v>67</v>
      </c>
      <c r="B26" s="9">
        <v>3.7360000000000002</v>
      </c>
      <c r="C26" s="6">
        <v>0.1</v>
      </c>
      <c r="D26" s="6">
        <f t="shared" si="0"/>
        <v>3.6360000000000001</v>
      </c>
      <c r="E26" s="4">
        <f t="shared" ca="1" si="1"/>
        <v>3.6360000000000001</v>
      </c>
      <c r="G26">
        <f t="shared" ca="1" si="2"/>
        <v>0</v>
      </c>
    </row>
    <row r="27" spans="1:7" ht="18.75">
      <c r="A27" s="8" t="s">
        <v>68</v>
      </c>
      <c r="B27" s="9">
        <v>3.7879999999999998</v>
      </c>
      <c r="C27" s="6">
        <v>0.1</v>
      </c>
      <c r="D27" s="6">
        <f t="shared" si="0"/>
        <v>3.6879999999999997</v>
      </c>
      <c r="E27" s="4">
        <f t="shared" ca="1" si="1"/>
        <v>3.6909999999999998</v>
      </c>
      <c r="G27">
        <f t="shared" ca="1" si="2"/>
        <v>3.0000000000000001E-3</v>
      </c>
    </row>
    <row r="28" spans="1:7" ht="18.75">
      <c r="A28" s="8" t="s">
        <v>69</v>
      </c>
      <c r="B28" s="9">
        <v>3.8210000000000002</v>
      </c>
      <c r="C28" s="6">
        <v>0.1</v>
      </c>
      <c r="D28" s="6">
        <f t="shared" si="0"/>
        <v>3.7210000000000001</v>
      </c>
      <c r="E28" s="4">
        <f t="shared" ca="1" si="1"/>
        <v>3.7229999999999999</v>
      </c>
      <c r="G28">
        <f t="shared" ca="1" si="2"/>
        <v>2E-3</v>
      </c>
    </row>
    <row r="29" spans="1:7" ht="18.75">
      <c r="A29" s="8" t="s">
        <v>70</v>
      </c>
      <c r="B29" s="9">
        <v>3.8340000000000001</v>
      </c>
      <c r="C29" s="6">
        <v>0.1</v>
      </c>
      <c r="D29" s="6">
        <f t="shared" si="0"/>
        <v>3.734</v>
      </c>
      <c r="E29" s="4">
        <f t="shared" ca="1" si="1"/>
        <v>3.7330000000000001</v>
      </c>
      <c r="G29">
        <f t="shared" ca="1" si="2"/>
        <v>-1E-3</v>
      </c>
    </row>
    <row r="30" spans="1:7" ht="18.75">
      <c r="A30" s="8" t="s">
        <v>71</v>
      </c>
      <c r="B30" s="9">
        <v>3.827</v>
      </c>
      <c r="C30" s="6">
        <v>0.1</v>
      </c>
      <c r="D30" s="6">
        <f t="shared" si="0"/>
        <v>3.7269999999999999</v>
      </c>
      <c r="E30" s="4">
        <f t="shared" ca="1" si="1"/>
        <v>3.7239999999999998</v>
      </c>
      <c r="G30">
        <f t="shared" ca="1" si="2"/>
        <v>-3.0000000000000001E-3</v>
      </c>
    </row>
    <row r="31" spans="1:7" ht="18.75">
      <c r="A31" s="8" t="s">
        <v>72</v>
      </c>
      <c r="B31" s="9">
        <v>3.8</v>
      </c>
      <c r="C31" s="6">
        <v>0.1</v>
      </c>
      <c r="D31" s="6">
        <f t="shared" si="0"/>
        <v>3.6999999999999997</v>
      </c>
      <c r="E31" s="4">
        <f t="shared" ca="1" si="1"/>
        <v>3.698</v>
      </c>
      <c r="G31">
        <f t="shared" ca="1" si="2"/>
        <v>-2E-3</v>
      </c>
    </row>
    <row r="32" spans="1:7" ht="18.75">
      <c r="A32" s="8" t="s">
        <v>73</v>
      </c>
      <c r="B32" s="9">
        <v>3.754</v>
      </c>
      <c r="C32" s="6">
        <v>0.1</v>
      </c>
      <c r="D32" s="6">
        <f t="shared" si="0"/>
        <v>3.6539999999999999</v>
      </c>
      <c r="E32" s="4">
        <f t="shared" ca="1" si="1"/>
        <v>3.6549999999999998</v>
      </c>
      <c r="G32">
        <f t="shared" ca="1" si="2"/>
        <v>1E-3</v>
      </c>
    </row>
    <row r="33" spans="1:7" ht="18.75">
      <c r="A33" s="8" t="s">
        <v>74</v>
      </c>
      <c r="B33" s="9">
        <v>3.7040000000000002</v>
      </c>
      <c r="C33" s="6">
        <v>0.1</v>
      </c>
      <c r="D33" s="6">
        <f t="shared" si="0"/>
        <v>3.6040000000000001</v>
      </c>
      <c r="E33" s="4">
        <f t="shared" ca="1" si="1"/>
        <v>3.6030000000000002</v>
      </c>
      <c r="G33">
        <f t="shared" ca="1" si="2"/>
        <v>-1E-3</v>
      </c>
    </row>
    <row r="34" spans="1:7" ht="18.75">
      <c r="A34" s="8" t="s">
        <v>75</v>
      </c>
      <c r="B34" s="9">
        <v>3.6539999999999999</v>
      </c>
      <c r="C34" s="6">
        <v>0.1</v>
      </c>
      <c r="D34" s="6">
        <f t="shared" si="0"/>
        <v>3.5539999999999998</v>
      </c>
      <c r="E34" s="4">
        <f t="shared" ca="1" si="1"/>
        <v>3.5509999999999997</v>
      </c>
      <c r="G34">
        <f t="shared" ca="1" si="2"/>
        <v>-3.0000000000000001E-3</v>
      </c>
    </row>
    <row r="35" spans="1:7" ht="18.75">
      <c r="A35" s="8" t="s">
        <v>76</v>
      </c>
      <c r="B35" s="9">
        <v>3.6040000000000001</v>
      </c>
      <c r="C35" s="6">
        <v>0.1</v>
      </c>
      <c r="D35" s="6">
        <f t="shared" si="0"/>
        <v>3.504</v>
      </c>
      <c r="E35" s="4">
        <f t="shared" ca="1" si="1"/>
        <v>3.508</v>
      </c>
      <c r="G35">
        <f t="shared" ca="1" si="2"/>
        <v>4.0000000000000001E-3</v>
      </c>
    </row>
    <row r="36" spans="1:7" ht="18.75">
      <c r="A36" s="8" t="s">
        <v>77</v>
      </c>
      <c r="B36" s="9">
        <v>3.5539999999999998</v>
      </c>
      <c r="C36" s="6">
        <v>0.1</v>
      </c>
      <c r="D36" s="6">
        <f t="shared" si="0"/>
        <v>3.4539999999999997</v>
      </c>
      <c r="E36" s="4">
        <f t="shared" ca="1" si="1"/>
        <v>3.452</v>
      </c>
      <c r="G36">
        <f t="shared" ca="1" si="2"/>
        <v>-2E-3</v>
      </c>
    </row>
    <row r="37" spans="1:7" ht="18.75">
      <c r="A37" s="8" t="s">
        <v>78</v>
      </c>
      <c r="B37" s="9">
        <v>3.504</v>
      </c>
      <c r="C37" s="6">
        <v>0.1</v>
      </c>
      <c r="D37" s="6">
        <f t="shared" si="0"/>
        <v>3.4039999999999999</v>
      </c>
      <c r="E37" s="4">
        <f t="shared" ca="1" si="1"/>
        <v>3.407</v>
      </c>
      <c r="G37">
        <f t="shared" ca="1" si="2"/>
        <v>3.0000000000000001E-3</v>
      </c>
    </row>
    <row r="38" spans="1:7" ht="18.75">
      <c r="A38" s="8" t="s">
        <v>79</v>
      </c>
      <c r="B38" s="9">
        <v>3.4769999999999999</v>
      </c>
      <c r="C38" s="6">
        <v>0.1</v>
      </c>
      <c r="D38" s="6">
        <f t="shared" si="0"/>
        <v>3.3769999999999998</v>
      </c>
      <c r="E38" s="4">
        <f t="shared" ca="1" si="1"/>
        <v>3.38</v>
      </c>
      <c r="G38">
        <f t="shared" ca="1" si="2"/>
        <v>3.0000000000000001E-3</v>
      </c>
    </row>
    <row r="39" spans="1:7" ht="18.75">
      <c r="A39" s="8" t="s">
        <v>80</v>
      </c>
      <c r="B39" s="9">
        <v>3.49</v>
      </c>
      <c r="C39" s="6">
        <v>0.1</v>
      </c>
      <c r="D39" s="6">
        <f t="shared" si="0"/>
        <v>3.39</v>
      </c>
      <c r="E39" s="4">
        <f t="shared" ca="1" si="1"/>
        <v>3.3919999999999999</v>
      </c>
      <c r="G39">
        <f t="shared" ca="1" si="2"/>
        <v>2E-3</v>
      </c>
    </row>
    <row r="40" spans="1:7" ht="18.75">
      <c r="A40" s="8" t="s">
        <v>81</v>
      </c>
      <c r="B40" s="9">
        <v>3.5430000000000001</v>
      </c>
      <c r="C40" s="6">
        <v>0.1</v>
      </c>
      <c r="D40" s="6">
        <f t="shared" si="0"/>
        <v>3.4430000000000001</v>
      </c>
      <c r="E40" s="4">
        <f t="shared" ca="1" si="1"/>
        <v>3.4430000000000001</v>
      </c>
      <c r="G40">
        <f t="shared" ca="1" si="2"/>
        <v>0</v>
      </c>
    </row>
    <row r="41" spans="1:7" ht="18.75">
      <c r="A41" s="8" t="s">
        <v>82</v>
      </c>
      <c r="B41" s="9">
        <v>3.6360000000000001</v>
      </c>
      <c r="C41" s="6">
        <v>0.1</v>
      </c>
      <c r="D41" s="6">
        <f t="shared" si="0"/>
        <v>3.536</v>
      </c>
      <c r="E41" s="4">
        <f t="shared" ca="1" si="1"/>
        <v>3.5350000000000001</v>
      </c>
      <c r="G41">
        <f t="shared" ca="1" si="2"/>
        <v>-1E-3</v>
      </c>
    </row>
    <row r="42" spans="1:7" ht="18.75">
      <c r="A42" s="8" t="s">
        <v>83</v>
      </c>
      <c r="B42" s="9">
        <v>3.7690000000000001</v>
      </c>
      <c r="C42" s="6">
        <v>0.1</v>
      </c>
      <c r="D42" s="6">
        <f t="shared" si="0"/>
        <v>3.669</v>
      </c>
      <c r="E42" s="4">
        <f t="shared" ca="1" si="1"/>
        <v>3.6709999999999998</v>
      </c>
      <c r="G42">
        <f t="shared" ca="1" si="2"/>
        <v>2E-3</v>
      </c>
    </row>
    <row r="43" spans="1:7" ht="18.75">
      <c r="A43" s="8" t="s">
        <v>84</v>
      </c>
      <c r="B43" s="9">
        <v>3.9279999999999999</v>
      </c>
      <c r="C43" s="6">
        <v>0.1</v>
      </c>
      <c r="D43" s="6">
        <f t="shared" si="0"/>
        <v>3.8279999999999998</v>
      </c>
      <c r="E43" s="4">
        <f t="shared" ca="1" si="1"/>
        <v>3.8260000000000001</v>
      </c>
      <c r="G43">
        <f t="shared" ca="1" si="2"/>
        <v>-2E-3</v>
      </c>
    </row>
    <row r="44" spans="1:7" ht="18.75">
      <c r="A44" s="8" t="s">
        <v>85</v>
      </c>
      <c r="B44" s="9">
        <v>4.0880000000000001</v>
      </c>
      <c r="C44" s="6">
        <v>0.1</v>
      </c>
      <c r="D44" s="6">
        <f t="shared" si="0"/>
        <v>3.988</v>
      </c>
      <c r="E44" s="4">
        <f t="shared" ca="1" si="1"/>
        <v>3.9870000000000001</v>
      </c>
      <c r="G44">
        <f t="shared" ca="1" si="2"/>
        <v>-1E-3</v>
      </c>
    </row>
    <row r="45" spans="1:7" ht="18.75">
      <c r="A45" s="8" t="s">
        <v>86</v>
      </c>
      <c r="B45" s="9">
        <v>4.2430000000000003</v>
      </c>
      <c r="C45" s="6">
        <v>0.1</v>
      </c>
      <c r="D45" s="6">
        <f t="shared" si="0"/>
        <v>4.1430000000000007</v>
      </c>
      <c r="E45" s="4">
        <f t="shared" ca="1" si="1"/>
        <v>4.144000000000001</v>
      </c>
      <c r="G45">
        <f t="shared" ca="1" si="2"/>
        <v>1E-3</v>
      </c>
    </row>
    <row r="46" spans="1:7" ht="18.75">
      <c r="A46" s="8" t="s">
        <v>88</v>
      </c>
      <c r="B46" s="7">
        <v>4.3280000000000003</v>
      </c>
      <c r="C46" s="6">
        <v>0.1</v>
      </c>
      <c r="D46" s="6">
        <f t="shared" ref="D46" si="3">B46-C46</f>
        <v>4.2280000000000006</v>
      </c>
      <c r="E46" s="4">
        <f t="shared" ref="E46" ca="1" si="4">D46+G46</f>
        <v>4.229000000000001</v>
      </c>
      <c r="G46">
        <f t="shared" ca="1" si="2"/>
        <v>1E-3</v>
      </c>
    </row>
    <row r="47" spans="1:7" ht="18.75">
      <c r="A47" s="5"/>
      <c r="B47" s="7"/>
      <c r="C47" s="6"/>
      <c r="D47" s="6"/>
      <c r="E47" s="4"/>
    </row>
    <row r="48" spans="1:7" ht="18.75">
      <c r="A48" s="5"/>
      <c r="B48" s="7"/>
      <c r="C48" s="6"/>
      <c r="D48" s="6"/>
      <c r="E48" s="4"/>
    </row>
    <row r="49" spans="1:5" ht="18.75">
      <c r="A49" s="5"/>
      <c r="B49" s="7"/>
      <c r="C49" s="6"/>
      <c r="D49" s="6"/>
      <c r="E49" s="4"/>
    </row>
  </sheetData>
  <phoneticPr fontId="13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"/>
  <sheetViews>
    <sheetView workbookViewId="0"/>
  </sheetViews>
  <sheetFormatPr defaultColWidth="9" defaultRowHeight="14.25"/>
  <sheetData/>
  <phoneticPr fontId="1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 (2)</vt:lpstr>
      <vt:lpstr>Sheet2</vt:lpstr>
      <vt:lpstr>Sheet3</vt:lpstr>
      <vt:lpstr>'Sheet1 (2)'!Print_Area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2018-01-21T08:11:29Z</cp:lastPrinted>
  <dcterms:created xsi:type="dcterms:W3CDTF">2008-09-11T17:22:00Z</dcterms:created>
  <dcterms:modified xsi:type="dcterms:W3CDTF">2018-03-19T03:56:54Z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