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0" yWindow="0" windowWidth="19395" windowHeight="8370"/>
  </bookViews>
  <sheets>
    <sheet name="Sheet1 (2)" sheetId="2" r:id="rId1"/>
    <sheet name="Sheet2" sheetId="3" r:id="rId2"/>
    <sheet name="Sheet3" sheetId="4" r:id="rId3"/>
  </sheets>
  <definedNames>
    <definedName name="_xlnm.Print_Area" localSheetId="0">'Sheet1 (2)'!$A$1:$AF$56</definedName>
  </definedNames>
  <calcPr calcId="125725"/>
</workbook>
</file>

<file path=xl/calcChain.xml><?xml version="1.0" encoding="utf-8"?>
<calcChain xmlns="http://schemas.openxmlformats.org/spreadsheetml/2006/main">
  <c r="D18" i="3"/>
  <c r="G18"/>
  <c r="D19"/>
  <c r="G19"/>
  <c r="G1"/>
  <c r="D1"/>
  <c r="G9"/>
  <c r="G10"/>
  <c r="G11"/>
  <c r="G12"/>
  <c r="G13"/>
  <c r="G14"/>
  <c r="G15"/>
  <c r="G16"/>
  <c r="G17"/>
  <c r="D9"/>
  <c r="D10"/>
  <c r="D11"/>
  <c r="D12"/>
  <c r="D13"/>
  <c r="D14"/>
  <c r="D15"/>
  <c r="D16"/>
  <c r="D17"/>
  <c r="G3"/>
  <c r="G4"/>
  <c r="G5"/>
  <c r="G6"/>
  <c r="G7"/>
  <c r="G8"/>
  <c r="D3"/>
  <c r="D4"/>
  <c r="D5"/>
  <c r="D6"/>
  <c r="D7"/>
  <c r="D8"/>
  <c r="G2"/>
  <c r="D2"/>
  <c r="E18" l="1"/>
  <c r="R42" i="2" s="1"/>
  <c r="E19" i="3"/>
  <c r="R43" i="2" s="1"/>
  <c r="E16" i="3"/>
  <c r="E17"/>
  <c r="R41" i="2" s="1"/>
  <c r="E15" i="3"/>
  <c r="E13"/>
  <c r="E11"/>
  <c r="R37" i="2" s="1"/>
  <c r="E5" i="3"/>
  <c r="E9"/>
  <c r="R35" i="2" s="1"/>
  <c r="E12" i="3"/>
  <c r="R38" i="2" s="1"/>
  <c r="E10" i="3"/>
  <c r="R36" i="2" s="1"/>
  <c r="E14" i="3"/>
  <c r="E1"/>
  <c r="R27" i="2" s="1"/>
  <c r="AD27" s="1"/>
  <c r="E7" i="3"/>
  <c r="R33" i="2" s="1"/>
  <c r="E3" i="3"/>
  <c r="R29" i="2" s="1"/>
  <c r="E8" i="3"/>
  <c r="R34" i="2" s="1"/>
  <c r="E6" i="3"/>
  <c r="R32" i="2" s="1"/>
  <c r="E4" i="3"/>
  <c r="R30" i="2" s="1"/>
  <c r="E2" i="3"/>
  <c r="R28" i="2" s="1"/>
  <c r="I41" l="1"/>
  <c r="U41"/>
  <c r="F41"/>
  <c r="L41"/>
  <c r="X41"/>
  <c r="AD41"/>
  <c r="O41"/>
  <c r="AA41"/>
  <c r="U43"/>
  <c r="F43"/>
  <c r="L43"/>
  <c r="X43"/>
  <c r="AD43"/>
  <c r="I43"/>
  <c r="O43"/>
  <c r="AA43"/>
  <c r="L42"/>
  <c r="AD42"/>
  <c r="I42"/>
  <c r="O42"/>
  <c r="U42"/>
  <c r="AA42"/>
  <c r="F42"/>
  <c r="X42"/>
  <c r="R40"/>
  <c r="AD40" s="1"/>
  <c r="I28"/>
  <c r="O28"/>
  <c r="U28"/>
  <c r="AA28"/>
  <c r="F28"/>
  <c r="L28"/>
  <c r="X28"/>
  <c r="AD28"/>
  <c r="F29"/>
  <c r="L29"/>
  <c r="X29"/>
  <c r="AD29"/>
  <c r="I29"/>
  <c r="O29"/>
  <c r="U29"/>
  <c r="AA29"/>
  <c r="I30"/>
  <c r="O30"/>
  <c r="U30"/>
  <c r="AA30"/>
  <c r="F30"/>
  <c r="L30"/>
  <c r="X30"/>
  <c r="AD30"/>
  <c r="X27"/>
  <c r="AA27"/>
  <c r="AA32"/>
  <c r="AD32"/>
  <c r="X32"/>
  <c r="L32"/>
  <c r="F32"/>
  <c r="U32"/>
  <c r="O32"/>
  <c r="I32"/>
  <c r="I38"/>
  <c r="O38"/>
  <c r="U38"/>
  <c r="AA38"/>
  <c r="F38"/>
  <c r="L38"/>
  <c r="X38"/>
  <c r="AD38"/>
  <c r="I34"/>
  <c r="O34"/>
  <c r="U34"/>
  <c r="AA34"/>
  <c r="F34"/>
  <c r="L34"/>
  <c r="X34"/>
  <c r="AD34"/>
  <c r="I36"/>
  <c r="O36"/>
  <c r="U36"/>
  <c r="AA36"/>
  <c r="F36"/>
  <c r="L36"/>
  <c r="X36"/>
  <c r="AD36"/>
  <c r="F35"/>
  <c r="L35"/>
  <c r="X35"/>
  <c r="AD35"/>
  <c r="I35"/>
  <c r="O35"/>
  <c r="U35"/>
  <c r="AA35"/>
  <c r="F37"/>
  <c r="L37"/>
  <c r="X37"/>
  <c r="AD37"/>
  <c r="I37"/>
  <c r="O37"/>
  <c r="U37"/>
  <c r="AA37"/>
  <c r="AA33"/>
  <c r="AD33"/>
  <c r="F33"/>
  <c r="X33"/>
  <c r="L33"/>
  <c r="I33"/>
  <c r="L27"/>
  <c r="F27"/>
  <c r="I27"/>
  <c r="O40"/>
  <c r="O33"/>
  <c r="U33"/>
  <c r="U27"/>
  <c r="O27"/>
  <c r="X40" l="1"/>
  <c r="AA40"/>
  <c r="I40"/>
  <c r="L40"/>
  <c r="F40"/>
  <c r="U40"/>
</calcChain>
</file>

<file path=xl/sharedStrings.xml><?xml version="1.0" encoding="utf-8"?>
<sst xmlns="http://schemas.openxmlformats.org/spreadsheetml/2006/main" count="77" uniqueCount="65">
  <si>
    <r>
      <rPr>
        <sz val="10"/>
        <color indexed="8"/>
        <rFont val="宋体"/>
        <charset val="134"/>
      </rPr>
      <t>C</t>
    </r>
    <r>
      <rPr>
        <sz val="10"/>
        <color indexed="8"/>
        <rFont val="宋体"/>
        <charset val="134"/>
      </rPr>
      <t>4</t>
    </r>
  </si>
  <si>
    <t>测 量 放 样 记 录</t>
  </si>
  <si>
    <t>工程名称</t>
  </si>
  <si>
    <t>施工单位</t>
  </si>
  <si>
    <t>上海建工集团股份有限公司</t>
  </si>
  <si>
    <t>放样部位（桩号）</t>
  </si>
  <si>
    <t>放样日期</t>
  </si>
  <si>
    <t>原施测人</t>
  </si>
  <si>
    <t>测量放样情况（示意图）</t>
  </si>
  <si>
    <t>测站点</t>
  </si>
  <si>
    <t>后视点</t>
  </si>
  <si>
    <t>测站点高程</t>
  </si>
  <si>
    <t>后视点高程</t>
  </si>
  <si>
    <t>桩号</t>
  </si>
  <si>
    <t>中</t>
  </si>
  <si>
    <t>备
注</t>
  </si>
  <si>
    <t>观测：</t>
  </si>
  <si>
    <t>计算：</t>
  </si>
  <si>
    <t>施工项目技术负责人：</t>
  </si>
  <si>
    <t>放样     依据</t>
  </si>
  <si>
    <t>放样人</t>
    <phoneticPr fontId="15" type="noConversion"/>
  </si>
  <si>
    <t>陈赛美</t>
    <phoneticPr fontId="15" type="noConversion"/>
  </si>
  <si>
    <r>
      <t>E</t>
    </r>
    <r>
      <rPr>
        <sz val="12"/>
        <rFont val="宋体"/>
        <family val="3"/>
        <charset val="134"/>
      </rPr>
      <t>11-2</t>
    </r>
    <phoneticPr fontId="15" type="noConversion"/>
  </si>
  <si>
    <t>4.355</t>
  </si>
  <si>
    <t>李璐</t>
    <phoneticPr fontId="15" type="noConversion"/>
  </si>
  <si>
    <t>/</t>
    <phoneticPr fontId="15" type="noConversion"/>
  </si>
  <si>
    <t>温州市瓯江口新区一期市政工程PPP项目（瓯扬河、滨水北路和跨海一路等）一河八路十二桥工程</t>
    <phoneticPr fontId="15" type="noConversion"/>
  </si>
  <si>
    <t>放样：</t>
    <phoneticPr fontId="15" type="noConversion"/>
  </si>
  <si>
    <t>左4m</t>
    <phoneticPr fontId="15" type="noConversion"/>
  </si>
  <si>
    <t>左19m</t>
    <phoneticPr fontId="15" type="noConversion"/>
  </si>
  <si>
    <t>右4m</t>
    <phoneticPr fontId="15" type="noConversion"/>
  </si>
  <si>
    <t>右19m</t>
    <phoneticPr fontId="15" type="noConversion"/>
  </si>
  <si>
    <t xml:space="preserve"> </t>
    <phoneticPr fontId="15" type="noConversion"/>
  </si>
  <si>
    <t>2018-03-28</t>
    <phoneticPr fontId="15" type="noConversion"/>
  </si>
  <si>
    <t>左22m</t>
    <phoneticPr fontId="15" type="noConversion"/>
  </si>
  <si>
    <t>左26.5m</t>
    <phoneticPr fontId="15" type="noConversion"/>
  </si>
  <si>
    <t>右22m</t>
    <phoneticPr fontId="15" type="noConversion"/>
  </si>
  <si>
    <t>右26.5m</t>
    <phoneticPr fontId="15" type="noConversion"/>
  </si>
  <si>
    <t>滨水北路（K0+972.951~K1+335.887）下面层</t>
    <phoneticPr fontId="15" type="noConversion"/>
  </si>
  <si>
    <t>K1+000.0000</t>
  </si>
  <si>
    <t>K1+020.0000</t>
  </si>
  <si>
    <t>K1+040.0000</t>
  </si>
  <si>
    <t>K1+060.0000</t>
  </si>
  <si>
    <t>K1+080.0000</t>
  </si>
  <si>
    <t>K1+100.0000</t>
  </si>
  <si>
    <t>K1+120.0000</t>
  </si>
  <si>
    <t>K1+140.0000</t>
  </si>
  <si>
    <t>K1+160.0000</t>
  </si>
  <si>
    <t>K1+180.0000</t>
  </si>
  <si>
    <t>K1+200.0000</t>
  </si>
  <si>
    <t>K1+220.0000</t>
  </si>
  <si>
    <t>K1+240.0000</t>
  </si>
  <si>
    <t>K1+260.0000</t>
  </si>
  <si>
    <t>K1+280.0000</t>
  </si>
  <si>
    <t>K1+300.0000</t>
  </si>
  <si>
    <t>K1+320.0000</t>
  </si>
  <si>
    <t>左21.5m</t>
    <phoneticPr fontId="15" type="noConversion"/>
  </si>
  <si>
    <t>左24.5m</t>
    <phoneticPr fontId="15" type="noConversion"/>
  </si>
  <si>
    <t>左29m</t>
    <phoneticPr fontId="15" type="noConversion"/>
  </si>
  <si>
    <t>左22.5m</t>
    <phoneticPr fontId="15" type="noConversion"/>
  </si>
  <si>
    <t>左25.5m</t>
    <phoneticPr fontId="15" type="noConversion"/>
  </si>
  <si>
    <t>左30m</t>
    <phoneticPr fontId="15" type="noConversion"/>
  </si>
  <si>
    <t>右24.75m</t>
    <phoneticPr fontId="15" type="noConversion"/>
  </si>
  <si>
    <t>右27.75m</t>
    <phoneticPr fontId="15" type="noConversion"/>
  </si>
  <si>
    <t>右32.25m</t>
    <phoneticPr fontId="15" type="noConversion"/>
  </si>
</sst>
</file>

<file path=xl/styles.xml><?xml version="1.0" encoding="utf-8"?>
<styleSheet xmlns="http://schemas.openxmlformats.org/spreadsheetml/2006/main">
  <numFmts count="3">
    <numFmt numFmtId="176" formatCode="0.000_ "/>
    <numFmt numFmtId="177" formatCode="\K0\+000.00"/>
    <numFmt numFmtId="178" formatCode="\K0\+000.000"/>
  </numFmts>
  <fonts count="57">
    <font>
      <sz val="11"/>
      <color indexed="8"/>
      <name val="Tahoma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indexed="8"/>
      <name val="黑体"/>
      <charset val="134"/>
    </font>
    <font>
      <sz val="10"/>
      <name val="黑体"/>
      <charset val="134"/>
    </font>
    <font>
      <sz val="22"/>
      <name val="黑体"/>
      <charset val="134"/>
    </font>
    <font>
      <sz val="10"/>
      <name val="宋体"/>
      <charset val="134"/>
    </font>
    <font>
      <b/>
      <sz val="22"/>
      <name val="黑体"/>
      <charset val="134"/>
    </font>
    <font>
      <b/>
      <sz val="22"/>
      <color indexed="8"/>
      <name val="黑体"/>
      <charset val="134"/>
    </font>
    <font>
      <sz val="12"/>
      <color indexed="8"/>
      <name val="宋体"/>
      <charset val="134"/>
    </font>
    <font>
      <sz val="12"/>
      <name val="宋体"/>
      <charset val="134"/>
    </font>
    <font>
      <sz val="10"/>
      <color indexed="8"/>
      <name val="宋体"/>
      <charset val="134"/>
    </font>
    <font>
      <sz val="11"/>
      <color indexed="8"/>
      <name val="宋体"/>
      <charset val="134"/>
    </font>
    <font>
      <sz val="9"/>
      <name val="Tahoma"/>
      <family val="2"/>
    </font>
    <font>
      <sz val="11"/>
      <color rgb="FF000000"/>
      <name val="宋体"/>
      <family val="3"/>
      <charset val="134"/>
    </font>
    <font>
      <sz val="12"/>
      <color indexed="8"/>
      <name val="宋体"/>
      <family val="3"/>
      <charset val="134"/>
    </font>
    <font>
      <sz val="10"/>
      <name val="宋体"/>
      <family val="3"/>
      <charset val="134"/>
    </font>
    <font>
      <sz val="11"/>
      <color indexed="8"/>
      <name val="Tahoma"/>
      <family val="2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14"/>
      <name val="宋体"/>
      <family val="3"/>
      <charset val="134"/>
    </font>
    <font>
      <sz val="11"/>
      <name val="宋体"/>
      <family val="3"/>
      <charset val="134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3F3F76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63">
    <border>
      <left/>
      <right/>
      <top/>
      <bottom/>
      <diagonal/>
    </border>
    <border>
      <left style="medium">
        <color auto="1"/>
      </left>
      <right style="thin">
        <color indexed="8"/>
      </right>
      <top style="medium">
        <color auto="1"/>
      </top>
      <bottom style="thin">
        <color indexed="8"/>
      </bottom>
      <diagonal/>
    </border>
    <border>
      <left/>
      <right/>
      <top style="medium">
        <color auto="1"/>
      </top>
      <bottom style="thin">
        <color indexed="8"/>
      </bottom>
      <diagonal/>
    </border>
    <border>
      <left/>
      <right style="thin">
        <color indexed="8"/>
      </right>
      <top style="medium">
        <color auto="1"/>
      </top>
      <bottom style="thin">
        <color indexed="8"/>
      </bottom>
      <diagonal/>
    </border>
    <border>
      <left style="medium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auto="1"/>
      </top>
      <bottom/>
      <diagonal/>
    </border>
    <border>
      <left style="thin">
        <color indexed="8"/>
      </left>
      <right/>
      <top/>
      <bottom/>
      <diagonal/>
    </border>
    <border>
      <left style="medium">
        <color auto="1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auto="1"/>
      </left>
      <right style="thin">
        <color indexed="8"/>
      </right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 style="medium">
        <color auto="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medium">
        <color auto="1"/>
      </right>
      <top style="medium">
        <color auto="1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indexed="8"/>
      </left>
      <right style="medium">
        <color auto="1"/>
      </right>
      <top/>
      <bottom/>
      <diagonal/>
    </border>
    <border>
      <left style="thin">
        <color indexed="8"/>
      </left>
      <right style="medium">
        <color auto="1"/>
      </right>
      <top style="thin">
        <color indexed="8"/>
      </top>
      <bottom/>
      <diagonal/>
    </border>
    <border>
      <left style="thin">
        <color indexed="8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8">
    <xf numFmtId="0" fontId="0" fillId="0" borderId="0">
      <alignment vertical="center"/>
    </xf>
    <xf numFmtId="0" fontId="8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54" applyNumberFormat="0" applyFill="0" applyAlignment="0" applyProtection="0">
      <alignment vertical="center"/>
    </xf>
    <xf numFmtId="0" fontId="26" fillId="0" borderId="55" applyNumberFormat="0" applyFill="0" applyAlignment="0" applyProtection="0">
      <alignment vertical="center"/>
    </xf>
    <xf numFmtId="0" fontId="27" fillId="0" borderId="56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5" borderId="57" applyNumberFormat="0" applyAlignment="0" applyProtection="0">
      <alignment vertical="center"/>
    </xf>
    <xf numFmtId="0" fontId="32" fillId="6" borderId="58" applyNumberFormat="0" applyAlignment="0" applyProtection="0">
      <alignment vertical="center"/>
    </xf>
    <xf numFmtId="0" fontId="33" fillId="6" borderId="57" applyNumberFormat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5" fillId="7" borderId="60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62" applyNumberFormat="0" applyFill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61" applyNumberFormat="0" applyFont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3" fillId="0" borderId="54" applyNumberFormat="0" applyFill="0" applyAlignment="0" applyProtection="0">
      <alignment vertical="center"/>
    </xf>
    <xf numFmtId="0" fontId="44" fillId="0" borderId="55" applyNumberFormat="0" applyFill="0" applyAlignment="0" applyProtection="0">
      <alignment vertical="center"/>
    </xf>
    <xf numFmtId="0" fontId="45" fillId="0" borderId="56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0" fillId="0" borderId="0">
      <alignment vertical="center"/>
    </xf>
    <xf numFmtId="0" fontId="47" fillId="2" borderId="0" applyNumberFormat="0" applyBorder="0" applyAlignment="0" applyProtection="0">
      <alignment vertical="center"/>
    </xf>
    <xf numFmtId="0" fontId="48" fillId="0" borderId="62" applyNumberFormat="0" applyFill="0" applyAlignment="0" applyProtection="0">
      <alignment vertical="center"/>
    </xf>
    <xf numFmtId="0" fontId="49" fillId="6" borderId="57" applyNumberFormat="0" applyAlignment="0" applyProtection="0">
      <alignment vertical="center"/>
    </xf>
    <xf numFmtId="0" fontId="50" fillId="7" borderId="60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59" applyNumberFormat="0" applyFill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5" fillId="6" borderId="58" applyNumberFormat="0" applyAlignment="0" applyProtection="0">
      <alignment vertical="center"/>
    </xf>
    <xf numFmtId="0" fontId="56" fillId="5" borderId="57" applyNumberFormat="0" applyAlignment="0" applyProtection="0">
      <alignment vertical="center"/>
    </xf>
    <xf numFmtId="0" fontId="40" fillId="8" borderId="61" applyNumberFormat="0" applyFont="0" applyAlignment="0" applyProtection="0">
      <alignment vertical="center"/>
    </xf>
    <xf numFmtId="0" fontId="3" fillId="8" borderId="61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61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61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120">
    <xf numFmtId="0" fontId="0" fillId="0" borderId="0" xfId="0" applyAlignment="1"/>
    <xf numFmtId="49" fontId="8" fillId="0" borderId="23" xfId="1" applyNumberFormat="1" applyFont="1" applyFill="1" applyBorder="1" applyAlignment="1" applyProtection="1">
      <alignment horizontal="center" vertical="center" wrapText="1"/>
    </xf>
    <xf numFmtId="0" fontId="14" fillId="0" borderId="0" xfId="0" applyFont="1" applyAlignment="1"/>
    <xf numFmtId="49" fontId="8" fillId="0" borderId="41" xfId="1" applyNumberFormat="1" applyFont="1" applyFill="1" applyBorder="1" applyAlignment="1" applyProtection="1">
      <alignment horizontal="center" vertical="center" wrapText="1"/>
    </xf>
    <xf numFmtId="176" fontId="0" fillId="0" borderId="0" xfId="0" applyNumberFormat="1" applyAlignment="1"/>
    <xf numFmtId="176" fontId="23" fillId="0" borderId="50" xfId="3" applyNumberFormat="1" applyFont="1" applyFill="1" applyBorder="1" applyAlignment="1" applyProtection="1">
      <alignment vertical="center" wrapText="1"/>
    </xf>
    <xf numFmtId="176" fontId="22" fillId="0" borderId="50" xfId="3" applyNumberFormat="1" applyFont="1" applyFill="1" applyBorder="1" applyAlignment="1" applyProtection="1">
      <alignment vertical="center" wrapText="1"/>
    </xf>
    <xf numFmtId="176" fontId="22" fillId="0" borderId="53" xfId="3" applyNumberFormat="1" applyFont="1" applyFill="1" applyBorder="1" applyAlignment="1" applyProtection="1">
      <alignment vertical="center" wrapText="1"/>
    </xf>
    <xf numFmtId="0" fontId="3" fillId="0" borderId="0" xfId="72">
      <alignment vertical="center"/>
    </xf>
    <xf numFmtId="0" fontId="3" fillId="0" borderId="0" xfId="72">
      <alignment vertical="center"/>
    </xf>
    <xf numFmtId="0" fontId="2" fillId="0" borderId="0" xfId="120">
      <alignment vertical="center"/>
    </xf>
    <xf numFmtId="0" fontId="13" fillId="0" borderId="0" xfId="1" applyNumberFormat="1" applyFont="1" applyFill="1" applyBorder="1" applyAlignment="1" applyProtection="1">
      <alignment horizontal="left" vertical="center" wrapText="1"/>
    </xf>
    <xf numFmtId="0" fontId="12" fillId="0" borderId="10" xfId="1" applyNumberFormat="1" applyFont="1" applyFill="1" applyBorder="1" applyAlignment="1" applyProtection="1">
      <alignment horizontal="center" vertical="center" wrapText="1"/>
    </xf>
    <xf numFmtId="0" fontId="12" fillId="0" borderId="11" xfId="1" applyNumberFormat="1" applyFont="1" applyFill="1" applyBorder="1" applyAlignment="1" applyProtection="1">
      <alignment horizontal="center" vertical="center" wrapText="1"/>
    </xf>
    <xf numFmtId="0" fontId="12" fillId="0" borderId="19" xfId="1" applyNumberFormat="1" applyFont="1" applyFill="1" applyBorder="1" applyAlignment="1" applyProtection="1">
      <alignment horizontal="center" vertical="center" wrapText="1"/>
    </xf>
    <xf numFmtId="0" fontId="12" fillId="0" borderId="52" xfId="1" applyNumberFormat="1" applyFont="1" applyFill="1" applyBorder="1" applyAlignment="1" applyProtection="1">
      <alignment horizontal="center" vertical="center" wrapText="1"/>
    </xf>
    <xf numFmtId="0" fontId="12" fillId="0" borderId="50" xfId="1" applyNumberFormat="1" applyFont="1" applyFill="1" applyBorder="1" applyAlignment="1" applyProtection="1">
      <alignment horizontal="center" vertical="center" wrapText="1"/>
    </xf>
    <xf numFmtId="0" fontId="12" fillId="0" borderId="12" xfId="1" applyNumberFormat="1" applyFont="1" applyFill="1" applyBorder="1" applyAlignment="1" applyProtection="1">
      <alignment horizontal="center" vertical="center" wrapText="1"/>
    </xf>
    <xf numFmtId="0" fontId="12" fillId="0" borderId="13" xfId="1" applyNumberFormat="1" applyFont="1" applyFill="1" applyBorder="1" applyAlignment="1" applyProtection="1">
      <alignment horizontal="center" vertical="center" wrapText="1"/>
    </xf>
    <xf numFmtId="0" fontId="12" fillId="0" borderId="14" xfId="1" applyNumberFormat="1" applyFont="1" applyFill="1" applyBorder="1" applyAlignment="1" applyProtection="1">
      <alignment horizontal="center" vertical="center" wrapText="1"/>
    </xf>
    <xf numFmtId="0" fontId="12" fillId="0" borderId="15" xfId="1" applyNumberFormat="1" applyFont="1" applyFill="1" applyBorder="1" applyAlignment="1" applyProtection="1">
      <alignment horizontal="center" vertical="center" wrapText="1"/>
    </xf>
    <xf numFmtId="0" fontId="12" fillId="0" borderId="16" xfId="1" applyNumberFormat="1" applyFont="1" applyFill="1" applyBorder="1" applyAlignment="1" applyProtection="1">
      <alignment horizontal="center" vertical="center" wrapText="1"/>
    </xf>
    <xf numFmtId="0" fontId="12" fillId="0" borderId="17" xfId="1" applyNumberFormat="1" applyFont="1" applyFill="1" applyBorder="1" applyAlignment="1" applyProtection="1">
      <alignment horizontal="center" vertical="center" wrapText="1"/>
    </xf>
    <xf numFmtId="49" fontId="12" fillId="0" borderId="12" xfId="1" applyNumberFormat="1" applyFont="1" applyFill="1" applyBorder="1" applyAlignment="1" applyProtection="1">
      <alignment horizontal="center" vertical="center" wrapText="1"/>
    </xf>
    <xf numFmtId="49" fontId="12" fillId="0" borderId="13" xfId="1" applyNumberFormat="1" applyFont="1" applyFill="1" applyBorder="1" applyAlignment="1" applyProtection="1">
      <alignment horizontal="center" vertical="center" wrapText="1"/>
    </xf>
    <xf numFmtId="49" fontId="12" fillId="0" borderId="14" xfId="1" applyNumberFormat="1" applyFont="1" applyFill="1" applyBorder="1" applyAlignment="1" applyProtection="1">
      <alignment horizontal="center" vertical="center" wrapText="1"/>
    </xf>
    <xf numFmtId="49" fontId="12" fillId="0" borderId="15" xfId="1" applyNumberFormat="1" applyFont="1" applyFill="1" applyBorder="1" applyAlignment="1" applyProtection="1">
      <alignment horizontal="center" vertical="center" wrapText="1"/>
    </xf>
    <xf numFmtId="49" fontId="12" fillId="0" borderId="16" xfId="1" applyNumberFormat="1" applyFont="1" applyFill="1" applyBorder="1" applyAlignment="1" applyProtection="1">
      <alignment horizontal="center" vertical="center" wrapText="1"/>
    </xf>
    <xf numFmtId="49" fontId="12" fillId="0" borderId="17" xfId="1" applyNumberFormat="1" applyFont="1" applyFill="1" applyBorder="1" applyAlignment="1" applyProtection="1">
      <alignment horizontal="center" vertical="center" wrapText="1"/>
    </xf>
    <xf numFmtId="0" fontId="8" fillId="0" borderId="22" xfId="1" applyNumberFormat="1" applyFont="1" applyFill="1" applyBorder="1" applyAlignment="1" applyProtection="1">
      <alignment horizontal="center" vertical="center" wrapText="1"/>
    </xf>
    <xf numFmtId="0" fontId="8" fillId="0" borderId="23" xfId="1" applyNumberFormat="1" applyFont="1" applyFill="1" applyBorder="1" applyAlignment="1" applyProtection="1">
      <alignment horizontal="center" vertical="center" wrapText="1"/>
    </xf>
    <xf numFmtId="0" fontId="13" fillId="0" borderId="26" xfId="1" applyNumberFormat="1" applyFont="1" applyFill="1" applyBorder="1" applyAlignment="1" applyProtection="1">
      <alignment horizontal="center" vertical="center" wrapText="1"/>
    </xf>
    <xf numFmtId="0" fontId="8" fillId="0" borderId="27" xfId="1" applyNumberFormat="1" applyFont="1" applyFill="1" applyBorder="1" applyAlignment="1" applyProtection="1">
      <alignment wrapText="1"/>
    </xf>
    <xf numFmtId="0" fontId="8" fillId="0" borderId="22" xfId="1" applyNumberFormat="1" applyFont="1" applyFill="1" applyBorder="1" applyAlignment="1" applyProtection="1">
      <alignment wrapText="1"/>
    </xf>
    <xf numFmtId="0" fontId="8" fillId="0" borderId="23" xfId="1" applyNumberFormat="1" applyFont="1" applyFill="1" applyBorder="1" applyAlignment="1" applyProtection="1">
      <alignment wrapText="1"/>
    </xf>
    <xf numFmtId="0" fontId="8" fillId="0" borderId="29" xfId="1" applyNumberFormat="1" applyFont="1" applyFill="1" applyBorder="1" applyAlignment="1" applyProtection="1">
      <alignment wrapText="1"/>
    </xf>
    <xf numFmtId="0" fontId="8" fillId="0" borderId="30" xfId="1" applyNumberFormat="1" applyFont="1" applyFill="1" applyBorder="1" applyAlignment="1" applyProtection="1">
      <alignment wrapText="1"/>
    </xf>
    <xf numFmtId="49" fontId="8" fillId="0" borderId="27" xfId="1" applyNumberFormat="1" applyFont="1" applyFill="1" applyBorder="1" applyAlignment="1" applyProtection="1">
      <alignment horizontal="center" vertical="center" wrapText="1"/>
    </xf>
    <xf numFmtId="49" fontId="8" fillId="0" borderId="28" xfId="1" applyNumberFormat="1" applyFont="1" applyFill="1" applyBorder="1" applyAlignment="1" applyProtection="1">
      <alignment horizontal="center" vertical="center" wrapText="1"/>
    </xf>
    <xf numFmtId="49" fontId="8" fillId="0" borderId="42" xfId="1" applyNumberFormat="1" applyFont="1" applyFill="1" applyBorder="1" applyAlignment="1" applyProtection="1">
      <alignment horizontal="center" vertical="center" wrapText="1"/>
    </xf>
    <xf numFmtId="49" fontId="8" fillId="0" borderId="23" xfId="1" applyNumberFormat="1" applyFont="1" applyFill="1" applyBorder="1" applyAlignment="1" applyProtection="1">
      <alignment horizontal="center" vertical="center" wrapText="1"/>
    </xf>
    <xf numFmtId="49" fontId="8" fillId="0" borderId="41" xfId="1" applyNumberFormat="1" applyFont="1" applyFill="1" applyBorder="1" applyAlignment="1" applyProtection="1">
      <alignment horizontal="center" vertical="center" wrapText="1"/>
    </xf>
    <xf numFmtId="49" fontId="8" fillId="0" borderId="30" xfId="1" applyNumberFormat="1" applyFont="1" applyFill="1" applyBorder="1" applyAlignment="1" applyProtection="1">
      <alignment horizontal="center" vertical="center" wrapText="1"/>
    </xf>
    <xf numFmtId="49" fontId="8" fillId="0" borderId="43" xfId="1" applyNumberFormat="1" applyFont="1" applyFill="1" applyBorder="1" applyAlignment="1" applyProtection="1">
      <alignment horizontal="center" vertical="center" wrapText="1"/>
    </xf>
    <xf numFmtId="49" fontId="21" fillId="0" borderId="47" xfId="3" applyNumberFormat="1" applyFont="1" applyFill="1" applyBorder="1" applyAlignment="1" applyProtection="1">
      <alignment horizontal="center" vertical="center" wrapText="1"/>
    </xf>
    <xf numFmtId="49" fontId="21" fillId="0" borderId="48" xfId="3" applyNumberFormat="1" applyFont="1" applyFill="1" applyBorder="1" applyAlignment="1" applyProtection="1">
      <alignment horizontal="center" vertical="center" wrapText="1"/>
    </xf>
    <xf numFmtId="49" fontId="21" fillId="0" borderId="49" xfId="3" applyNumberFormat="1" applyFont="1" applyFill="1" applyBorder="1" applyAlignment="1" applyProtection="1">
      <alignment horizontal="center" vertical="center" wrapText="1"/>
    </xf>
    <xf numFmtId="49" fontId="21" fillId="0" borderId="15" xfId="3" applyNumberFormat="1" applyFont="1" applyFill="1" applyBorder="1" applyAlignment="1" applyProtection="1">
      <alignment horizontal="center" vertical="center" wrapText="1"/>
    </xf>
    <xf numFmtId="49" fontId="21" fillId="0" borderId="16" xfId="3" applyNumberFormat="1" applyFont="1" applyFill="1" applyBorder="1" applyAlignment="1" applyProtection="1">
      <alignment horizontal="center" vertical="center" wrapText="1"/>
    </xf>
    <xf numFmtId="49" fontId="21" fillId="0" borderId="39" xfId="3" applyNumberFormat="1" applyFont="1" applyFill="1" applyBorder="1" applyAlignment="1" applyProtection="1">
      <alignment horizontal="center" vertical="center" wrapText="1"/>
    </xf>
    <xf numFmtId="0" fontId="18" fillId="0" borderId="44" xfId="3" applyNumberFormat="1" applyFont="1" applyFill="1" applyBorder="1" applyAlignment="1" applyProtection="1">
      <alignment horizontal="center" vertical="center" wrapText="1"/>
    </xf>
    <xf numFmtId="0" fontId="18" fillId="0" borderId="45" xfId="3" applyNumberFormat="1" applyFont="1" applyFill="1" applyBorder="1" applyAlignment="1" applyProtection="1">
      <alignment horizontal="center" vertical="center" wrapText="1"/>
    </xf>
    <xf numFmtId="177" fontId="18" fillId="0" borderId="19" xfId="3" applyNumberFormat="1" applyFont="1" applyFill="1" applyBorder="1" applyAlignment="1" applyProtection="1">
      <alignment horizontal="center" vertical="center" wrapText="1"/>
    </xf>
    <xf numFmtId="177" fontId="18" fillId="0" borderId="20" xfId="3" applyNumberFormat="1" applyFont="1" applyFill="1" applyBorder="1" applyAlignment="1" applyProtection="1">
      <alignment horizontal="center" vertical="center" wrapText="1"/>
    </xf>
    <xf numFmtId="177" fontId="18" fillId="0" borderId="21" xfId="3" applyNumberFormat="1" applyFont="1" applyFill="1" applyBorder="1" applyAlignment="1" applyProtection="1">
      <alignment horizontal="center" vertical="center" wrapText="1"/>
    </xf>
    <xf numFmtId="176" fontId="8" fillId="0" borderId="50" xfId="1" applyNumberFormat="1" applyFont="1" applyFill="1" applyBorder="1" applyAlignment="1" applyProtection="1">
      <alignment horizontal="center" vertical="center" wrapText="1"/>
    </xf>
    <xf numFmtId="176" fontId="18" fillId="0" borderId="44" xfId="3" applyNumberFormat="1" applyFont="1" applyFill="1" applyBorder="1" applyAlignment="1" applyProtection="1">
      <alignment horizontal="center" vertical="center" wrapText="1"/>
    </xf>
    <xf numFmtId="176" fontId="18" fillId="0" borderId="45" xfId="3" applyNumberFormat="1" applyFont="1" applyFill="1" applyBorder="1" applyAlignment="1" applyProtection="1">
      <alignment horizontal="center" vertical="center" wrapText="1"/>
    </xf>
    <xf numFmtId="176" fontId="18" fillId="0" borderId="46" xfId="3" applyNumberFormat="1" applyFont="1" applyFill="1" applyBorder="1" applyAlignment="1" applyProtection="1">
      <alignment horizontal="center" vertical="center" wrapText="1"/>
    </xf>
    <xf numFmtId="0" fontId="16" fillId="0" borderId="24" xfId="2" applyFont="1" applyBorder="1" applyAlignment="1">
      <alignment horizontal="center" vertical="center"/>
    </xf>
    <xf numFmtId="0" fontId="19" fillId="0" borderId="13" xfId="2" applyBorder="1" applyAlignment="1">
      <alignment horizontal="center" vertical="center"/>
    </xf>
    <xf numFmtId="0" fontId="19" fillId="0" borderId="38" xfId="2" applyBorder="1" applyAlignment="1">
      <alignment horizontal="center" vertical="center"/>
    </xf>
    <xf numFmtId="0" fontId="19" fillId="0" borderId="25" xfId="2" applyBorder="1" applyAlignment="1">
      <alignment horizontal="center" vertical="center"/>
    </xf>
    <xf numFmtId="0" fontId="19" fillId="0" borderId="0" xfId="2" applyAlignment="1">
      <alignment horizontal="center" vertical="center"/>
    </xf>
    <xf numFmtId="0" fontId="19" fillId="0" borderId="40" xfId="2" applyBorder="1" applyAlignment="1">
      <alignment horizontal="center" vertical="center"/>
    </xf>
    <xf numFmtId="0" fontId="5" fillId="0" borderId="0" xfId="1" applyNumberFormat="1" applyFont="1" applyFill="1" applyBorder="1" applyAlignment="1" applyProtection="1">
      <alignment horizontal="right" vertical="center"/>
    </xf>
    <xf numFmtId="0" fontId="6" fillId="0" borderId="0" xfId="1" applyNumberFormat="1" applyFont="1" applyFill="1" applyBorder="1" applyAlignment="1" applyProtection="1">
      <alignment horizontal="right" vertical="center"/>
    </xf>
    <xf numFmtId="0" fontId="7" fillId="0" borderId="0" xfId="1" applyNumberFormat="1" applyFont="1" applyFill="1" applyBorder="1" applyAlignment="1" applyProtection="1">
      <alignment horizontal="right" vertical="center"/>
    </xf>
    <xf numFmtId="49" fontId="13" fillId="0" borderId="0" xfId="1" applyNumberFormat="1" applyFont="1" applyFill="1" applyBorder="1" applyAlignment="1" applyProtection="1">
      <alignment horizontal="center"/>
    </xf>
    <xf numFmtId="0" fontId="8" fillId="0" borderId="0" xfId="1" applyNumberFormat="1" applyFont="1" applyFill="1" applyBorder="1" applyAlignment="1" applyProtection="1"/>
    <xf numFmtId="0" fontId="9" fillId="0" borderId="0" xfId="1" applyNumberFormat="1" applyFont="1" applyFill="1" applyBorder="1" applyAlignment="1" applyProtection="1"/>
    <xf numFmtId="0" fontId="10" fillId="0" borderId="0" xfId="1" applyNumberFormat="1" applyFont="1" applyFill="1" applyBorder="1" applyAlignment="1" applyProtection="1">
      <alignment horizontal="center" vertical="center"/>
    </xf>
    <xf numFmtId="0" fontId="9" fillId="0" borderId="0" xfId="1" applyNumberFormat="1" applyFont="1" applyFill="1" applyBorder="1" applyAlignment="1" applyProtection="1">
      <alignment horizontal="center" vertical="center"/>
    </xf>
    <xf numFmtId="0" fontId="5" fillId="0" borderId="0" xfId="1" applyNumberFormat="1" applyFont="1" applyFill="1" applyBorder="1" applyAlignment="1" applyProtection="1">
      <alignment horizontal="center" vertical="center"/>
    </xf>
    <xf numFmtId="49" fontId="6" fillId="0" borderId="0" xfId="1" applyNumberFormat="1" applyFont="1" applyFill="1" applyBorder="1" applyAlignment="1" applyProtection="1"/>
    <xf numFmtId="0" fontId="6" fillId="0" borderId="0" xfId="1" applyNumberFormat="1" applyFont="1" applyFill="1" applyBorder="1" applyAlignment="1" applyProtection="1">
      <alignment horizontal="center" vertical="center"/>
    </xf>
    <xf numFmtId="0" fontId="6" fillId="0" borderId="0" xfId="1" applyNumberFormat="1" applyFont="1" applyFill="1" applyBorder="1" applyAlignment="1" applyProtection="1"/>
    <xf numFmtId="0" fontId="11" fillId="0" borderId="1" xfId="1" applyNumberFormat="1" applyFont="1" applyFill="1" applyBorder="1" applyAlignment="1" applyProtection="1">
      <alignment horizontal="center" vertical="center" wrapText="1"/>
    </xf>
    <xf numFmtId="49" fontId="12" fillId="0" borderId="2" xfId="1" applyNumberFormat="1" applyFont="1" applyFill="1" applyBorder="1" applyAlignment="1" applyProtection="1">
      <alignment wrapText="1"/>
    </xf>
    <xf numFmtId="49" fontId="12" fillId="0" borderId="3" xfId="1" applyNumberFormat="1" applyFont="1" applyFill="1" applyBorder="1" applyAlignment="1" applyProtection="1">
      <alignment wrapText="1"/>
    </xf>
    <xf numFmtId="49" fontId="20" fillId="0" borderId="3" xfId="1" applyNumberFormat="1" applyFont="1" applyFill="1" applyBorder="1" applyAlignment="1" applyProtection="1">
      <alignment horizontal="center" vertical="center" wrapText="1"/>
    </xf>
    <xf numFmtId="49" fontId="18" fillId="0" borderId="2" xfId="1" applyNumberFormat="1" applyFont="1" applyFill="1" applyBorder="1" applyAlignment="1" applyProtection="1">
      <alignment horizontal="center" vertical="center" wrapText="1"/>
    </xf>
    <xf numFmtId="49" fontId="18" fillId="0" borderId="3" xfId="1" applyNumberFormat="1" applyFont="1" applyFill="1" applyBorder="1" applyAlignment="1" applyProtection="1">
      <alignment horizontal="center" vertical="center" wrapText="1"/>
    </xf>
    <xf numFmtId="0" fontId="11" fillId="0" borderId="31" xfId="1" applyNumberFormat="1" applyFont="1" applyFill="1" applyBorder="1" applyAlignment="1" applyProtection="1">
      <alignment horizontal="center" vertical="center" wrapText="1"/>
    </xf>
    <xf numFmtId="49" fontId="12" fillId="0" borderId="31" xfId="1" applyNumberFormat="1" applyFont="1" applyFill="1" applyBorder="1" applyAlignment="1" applyProtection="1">
      <alignment horizontal="center" vertical="center" wrapText="1"/>
    </xf>
    <xf numFmtId="49" fontId="12" fillId="0" borderId="34" xfId="1" applyNumberFormat="1" applyFont="1" applyFill="1" applyBorder="1" applyAlignment="1" applyProtection="1">
      <alignment horizontal="center" vertical="center" wrapText="1"/>
    </xf>
    <xf numFmtId="0" fontId="11" fillId="0" borderId="4" xfId="1" applyNumberFormat="1" applyFont="1" applyFill="1" applyBorder="1" applyAlignment="1" applyProtection="1">
      <alignment horizontal="center" vertical="center" wrapText="1"/>
    </xf>
    <xf numFmtId="49" fontId="12" fillId="0" borderId="5" xfId="1" applyNumberFormat="1" applyFont="1" applyFill="1" applyBorder="1" applyAlignment="1" applyProtection="1">
      <alignment wrapText="1"/>
    </xf>
    <xf numFmtId="49" fontId="12" fillId="0" borderId="6" xfId="1" applyNumberFormat="1" applyFont="1" applyFill="1" applyBorder="1" applyAlignment="1" applyProtection="1">
      <alignment wrapText="1"/>
    </xf>
    <xf numFmtId="0" fontId="11" fillId="0" borderId="32" xfId="1" applyNumberFormat="1" applyFont="1" applyFill="1" applyBorder="1" applyAlignment="1" applyProtection="1">
      <alignment horizontal="center" vertical="center" wrapText="1"/>
    </xf>
    <xf numFmtId="49" fontId="21" fillId="0" borderId="32" xfId="1" applyNumberFormat="1" applyFont="1" applyFill="1" applyBorder="1" applyAlignment="1" applyProtection="1">
      <alignment horizontal="center" vertical="center" wrapText="1"/>
    </xf>
    <xf numFmtId="49" fontId="12" fillId="0" borderId="32" xfId="1" applyNumberFormat="1" applyFont="1" applyFill="1" applyBorder="1" applyAlignment="1" applyProtection="1">
      <alignment horizontal="center" vertical="center" wrapText="1"/>
    </xf>
    <xf numFmtId="49" fontId="12" fillId="0" borderId="35" xfId="1" applyNumberFormat="1" applyFont="1" applyFill="1" applyBorder="1" applyAlignment="1" applyProtection="1">
      <alignment horizontal="center" vertical="center" wrapText="1"/>
    </xf>
    <xf numFmtId="0" fontId="11" fillId="0" borderId="7" xfId="1" applyNumberFormat="1" applyFont="1" applyFill="1" applyBorder="1" applyAlignment="1" applyProtection="1">
      <alignment horizontal="center" vertical="center" wrapText="1"/>
    </xf>
    <xf numFmtId="49" fontId="12" fillId="0" borderId="8" xfId="1" applyNumberFormat="1" applyFont="1" applyFill="1" applyBorder="1" applyAlignment="1" applyProtection="1">
      <alignment wrapText="1"/>
    </xf>
    <xf numFmtId="49" fontId="12" fillId="0" borderId="9" xfId="1" applyNumberFormat="1" applyFont="1" applyFill="1" applyBorder="1" applyAlignment="1" applyProtection="1">
      <alignment wrapText="1"/>
    </xf>
    <xf numFmtId="49" fontId="12" fillId="0" borderId="9" xfId="1" applyNumberFormat="1" applyFont="1" applyFill="1" applyBorder="1" applyAlignment="1" applyProtection="1">
      <alignment horizontal="center" vertical="center" wrapText="1"/>
    </xf>
    <xf numFmtId="49" fontId="12" fillId="0" borderId="8" xfId="1" applyNumberFormat="1" applyFont="1" applyFill="1" applyBorder="1" applyAlignment="1" applyProtection="1">
      <alignment horizontal="center" vertical="center" wrapText="1"/>
    </xf>
    <xf numFmtId="0" fontId="17" fillId="0" borderId="33" xfId="1" applyNumberFormat="1" applyFont="1" applyFill="1" applyBorder="1" applyAlignment="1" applyProtection="1">
      <alignment horizontal="center" vertical="center" wrapText="1"/>
    </xf>
    <xf numFmtId="0" fontId="11" fillId="0" borderId="33" xfId="1" applyNumberFormat="1" applyFont="1" applyFill="1" applyBorder="1" applyAlignment="1" applyProtection="1">
      <alignment horizontal="center" vertical="center" wrapText="1"/>
    </xf>
    <xf numFmtId="49" fontId="21" fillId="0" borderId="33" xfId="1" applyNumberFormat="1" applyFont="1" applyFill="1" applyBorder="1" applyAlignment="1" applyProtection="1">
      <alignment horizontal="center" vertical="center" wrapText="1"/>
    </xf>
    <xf numFmtId="49" fontId="12" fillId="0" borderId="33" xfId="1" applyNumberFormat="1" applyFont="1" applyFill="1" applyBorder="1" applyAlignment="1" applyProtection="1">
      <alignment horizontal="center" vertical="center" wrapText="1"/>
    </xf>
    <xf numFmtId="49" fontId="12" fillId="0" borderId="36" xfId="1" applyNumberFormat="1" applyFont="1" applyFill="1" applyBorder="1" applyAlignment="1" applyProtection="1">
      <alignment horizontal="center" vertical="center" wrapText="1"/>
    </xf>
    <xf numFmtId="49" fontId="12" fillId="0" borderId="11" xfId="1" applyNumberFormat="1" applyFont="1" applyFill="1" applyBorder="1" applyAlignment="1" applyProtection="1">
      <alignment horizontal="center" vertical="center" wrapText="1"/>
    </xf>
    <xf numFmtId="49" fontId="21" fillId="0" borderId="11" xfId="1" applyNumberFormat="1" applyFont="1" applyFill="1" applyBorder="1" applyAlignment="1" applyProtection="1">
      <alignment horizontal="center" vertical="center" wrapText="1"/>
    </xf>
    <xf numFmtId="49" fontId="12" fillId="0" borderId="37" xfId="1" applyNumberFormat="1" applyFont="1" applyFill="1" applyBorder="1" applyAlignment="1" applyProtection="1">
      <alignment horizontal="center" vertical="center" wrapText="1"/>
    </xf>
    <xf numFmtId="49" fontId="23" fillId="0" borderId="51" xfId="3" applyNumberFormat="1" applyFont="1" applyFill="1" applyBorder="1" applyAlignment="1" applyProtection="1">
      <alignment horizontal="center" vertical="center" wrapText="1"/>
    </xf>
    <xf numFmtId="49" fontId="23" fillId="0" borderId="5" xfId="3" applyNumberFormat="1" applyFont="1" applyFill="1" applyBorder="1" applyAlignment="1" applyProtection="1">
      <alignment horizontal="center" vertical="center" wrapText="1"/>
    </xf>
    <xf numFmtId="49" fontId="23" fillId="0" borderId="6" xfId="3" applyNumberFormat="1" applyFont="1" applyFill="1" applyBorder="1" applyAlignment="1" applyProtection="1">
      <alignment horizontal="center" vertical="center" wrapText="1"/>
    </xf>
    <xf numFmtId="0" fontId="18" fillId="0" borderId="46" xfId="3" applyNumberFormat="1" applyFont="1" applyFill="1" applyBorder="1" applyAlignment="1" applyProtection="1">
      <alignment horizontal="center" vertical="center" wrapText="1"/>
    </xf>
    <xf numFmtId="0" fontId="12" fillId="0" borderId="38" xfId="1" applyNumberFormat="1" applyFont="1" applyFill="1" applyBorder="1" applyAlignment="1" applyProtection="1">
      <alignment horizontal="center" vertical="center" wrapText="1"/>
    </xf>
    <xf numFmtId="0" fontId="12" fillId="0" borderId="18" xfId="1" applyNumberFormat="1" applyFont="1" applyFill="1" applyBorder="1" applyAlignment="1" applyProtection="1">
      <alignment horizontal="center" vertical="center" wrapText="1"/>
    </xf>
    <xf numFmtId="0" fontId="12" fillId="0" borderId="0" xfId="1" applyNumberFormat="1" applyFont="1" applyFill="1" applyBorder="1" applyAlignment="1" applyProtection="1">
      <alignment horizontal="center" vertical="center" wrapText="1"/>
    </xf>
    <xf numFmtId="0" fontId="12" fillId="0" borderId="40" xfId="1" applyNumberFormat="1" applyFont="1" applyFill="1" applyBorder="1" applyAlignment="1" applyProtection="1">
      <alignment horizontal="center" vertical="center" wrapText="1"/>
    </xf>
    <xf numFmtId="0" fontId="12" fillId="0" borderId="39" xfId="1" applyNumberFormat="1" applyFont="1" applyFill="1" applyBorder="1" applyAlignment="1" applyProtection="1">
      <alignment horizontal="center" vertical="center" wrapText="1"/>
    </xf>
    <xf numFmtId="178" fontId="18" fillId="0" borderId="19" xfId="3" applyNumberFormat="1" applyFont="1" applyFill="1" applyBorder="1" applyAlignment="1" applyProtection="1">
      <alignment horizontal="center" vertical="center" wrapText="1"/>
    </xf>
    <xf numFmtId="178" fontId="18" fillId="0" borderId="20" xfId="3" applyNumberFormat="1" applyFont="1" applyFill="1" applyBorder="1" applyAlignment="1" applyProtection="1">
      <alignment horizontal="center" vertical="center" wrapText="1"/>
    </xf>
    <xf numFmtId="178" fontId="18" fillId="0" borderId="21" xfId="3" applyNumberFormat="1" applyFont="1" applyFill="1" applyBorder="1" applyAlignment="1" applyProtection="1">
      <alignment horizontal="center" vertical="center" wrapText="1"/>
    </xf>
    <xf numFmtId="0" fontId="1" fillId="0" borderId="0" xfId="134">
      <alignment vertical="center"/>
    </xf>
    <xf numFmtId="0" fontId="1" fillId="0" borderId="0" xfId="134">
      <alignment vertical="center"/>
    </xf>
  </cellXfs>
  <cellStyles count="148">
    <cellStyle name="20% - 强调文字颜色 1" xfId="23" builtinId="30" customBuiltin="1"/>
    <cellStyle name="20% - 强调文字颜色 1 2" xfId="48"/>
    <cellStyle name="20% - 强调文字颜色 1 3" xfId="108"/>
    <cellStyle name="20% - 强调文字颜色 1 4" xfId="122"/>
    <cellStyle name="20% - 强调文字颜色 1 5" xfId="136"/>
    <cellStyle name="20% - 强调文字颜色 2" xfId="27" builtinId="34" customBuiltin="1"/>
    <cellStyle name="20% - 强调文字颜色 2 2" xfId="49"/>
    <cellStyle name="20% - 强调文字颜色 2 3" xfId="110"/>
    <cellStyle name="20% - 强调文字颜色 2 4" xfId="124"/>
    <cellStyle name="20% - 强调文字颜色 2 5" xfId="138"/>
    <cellStyle name="20% - 强调文字颜色 3" xfId="31" builtinId="38" customBuiltin="1"/>
    <cellStyle name="20% - 强调文字颜色 3 2" xfId="50"/>
    <cellStyle name="20% - 强调文字颜色 3 3" xfId="112"/>
    <cellStyle name="20% - 强调文字颜色 3 4" xfId="126"/>
    <cellStyle name="20% - 强调文字颜色 3 5" xfId="140"/>
    <cellStyle name="20% - 强调文字颜色 4" xfId="35" builtinId="42" customBuiltin="1"/>
    <cellStyle name="20% - 强调文字颜色 4 2" xfId="51"/>
    <cellStyle name="20% - 强调文字颜色 4 3" xfId="114"/>
    <cellStyle name="20% - 强调文字颜色 4 4" xfId="128"/>
    <cellStyle name="20% - 强调文字颜色 4 5" xfId="142"/>
    <cellStyle name="20% - 强调文字颜色 5" xfId="39" builtinId="46" customBuiltin="1"/>
    <cellStyle name="20% - 强调文字颜色 5 2" xfId="52"/>
    <cellStyle name="20% - 强调文字颜色 5 3" xfId="116"/>
    <cellStyle name="20% - 强调文字颜色 5 4" xfId="130"/>
    <cellStyle name="20% - 强调文字颜色 5 5" xfId="144"/>
    <cellStyle name="20% - 强调文字颜色 6" xfId="43" builtinId="50" customBuiltin="1"/>
    <cellStyle name="20% - 强调文字颜色 6 2" xfId="53"/>
    <cellStyle name="20% - 强调文字颜色 6 3" xfId="118"/>
    <cellStyle name="20% - 强调文字颜色 6 4" xfId="132"/>
    <cellStyle name="20% - 强调文字颜色 6 5" xfId="146"/>
    <cellStyle name="40% - 强调文字颜色 1" xfId="24" builtinId="31" customBuiltin="1"/>
    <cellStyle name="40% - 强调文字颜色 1 2" xfId="54"/>
    <cellStyle name="40% - 强调文字颜色 1 3" xfId="109"/>
    <cellStyle name="40% - 强调文字颜色 1 4" xfId="123"/>
    <cellStyle name="40% - 强调文字颜色 1 5" xfId="137"/>
    <cellStyle name="40% - 强调文字颜色 2" xfId="28" builtinId="35" customBuiltin="1"/>
    <cellStyle name="40% - 强调文字颜色 2 2" xfId="55"/>
    <cellStyle name="40% - 强调文字颜色 2 3" xfId="111"/>
    <cellStyle name="40% - 强调文字颜色 2 4" xfId="125"/>
    <cellStyle name="40% - 强调文字颜色 2 5" xfId="139"/>
    <cellStyle name="40% - 强调文字颜色 3" xfId="32" builtinId="39" customBuiltin="1"/>
    <cellStyle name="40% - 强调文字颜色 3 2" xfId="56"/>
    <cellStyle name="40% - 强调文字颜色 3 3" xfId="113"/>
    <cellStyle name="40% - 强调文字颜色 3 4" xfId="127"/>
    <cellStyle name="40% - 强调文字颜色 3 5" xfId="141"/>
    <cellStyle name="40% - 强调文字颜色 4" xfId="36" builtinId="43" customBuiltin="1"/>
    <cellStyle name="40% - 强调文字颜色 4 2" xfId="57"/>
    <cellStyle name="40% - 强调文字颜色 4 3" xfId="115"/>
    <cellStyle name="40% - 强调文字颜色 4 4" xfId="129"/>
    <cellStyle name="40% - 强调文字颜色 4 5" xfId="143"/>
    <cellStyle name="40% - 强调文字颜色 5" xfId="40" builtinId="47" customBuiltin="1"/>
    <cellStyle name="40% - 强调文字颜色 5 2" xfId="58"/>
    <cellStyle name="40% - 强调文字颜色 5 3" xfId="117"/>
    <cellStyle name="40% - 强调文字颜色 5 4" xfId="131"/>
    <cellStyle name="40% - 强调文字颜色 5 5" xfId="145"/>
    <cellStyle name="40% - 强调文字颜色 6" xfId="44" builtinId="51" customBuiltin="1"/>
    <cellStyle name="40% - 强调文字颜色 6 2" xfId="59"/>
    <cellStyle name="40% - 强调文字颜色 6 3" xfId="119"/>
    <cellStyle name="40% - 强调文字颜色 6 4" xfId="133"/>
    <cellStyle name="40% - 强调文字颜色 6 5" xfId="147"/>
    <cellStyle name="60% - 强调文字颜色 1" xfId="25" builtinId="32" customBuiltin="1"/>
    <cellStyle name="60% - 强调文字颜色 1 2" xfId="60"/>
    <cellStyle name="60% - 强调文字颜色 2" xfId="29" builtinId="36" customBuiltin="1"/>
    <cellStyle name="60% - 强调文字颜色 2 2" xfId="61"/>
    <cellStyle name="60% - 强调文字颜色 3" xfId="33" builtinId="40" customBuiltin="1"/>
    <cellStyle name="60% - 强调文字颜色 3 2" xfId="62"/>
    <cellStyle name="60% - 强调文字颜色 4" xfId="37" builtinId="44" customBuiltin="1"/>
    <cellStyle name="60% - 强调文字颜色 4 2" xfId="63"/>
    <cellStyle name="60% - 强调文字颜色 5" xfId="41" builtinId="48" customBuiltin="1"/>
    <cellStyle name="60% - 强调文字颜色 5 2" xfId="64"/>
    <cellStyle name="60% - 强调文字颜色 6" xfId="45" builtinId="52" customBuiltin="1"/>
    <cellStyle name="60% - 强调文字颜色 6 2" xfId="65"/>
    <cellStyle name="标题" xfId="6" builtinId="15" customBuiltin="1"/>
    <cellStyle name="标题 1" xfId="7" builtinId="16" customBuiltin="1"/>
    <cellStyle name="标题 1 2" xfId="66"/>
    <cellStyle name="标题 2" xfId="8" builtinId="17" customBuiltin="1"/>
    <cellStyle name="标题 2 2" xfId="67"/>
    <cellStyle name="标题 3" xfId="9" builtinId="18" customBuiltin="1"/>
    <cellStyle name="标题 3 2" xfId="68"/>
    <cellStyle name="标题 4" xfId="10" builtinId="19" customBuiltin="1"/>
    <cellStyle name="标题 4 2" xfId="69"/>
    <cellStyle name="标题 5" xfId="70"/>
    <cellStyle name="差" xfId="12" builtinId="27" customBuiltin="1"/>
    <cellStyle name="差 2" xfId="71"/>
    <cellStyle name="常规" xfId="0" builtinId="0"/>
    <cellStyle name="常规 2" xfId="1"/>
    <cellStyle name="常规 2 2" xfId="3"/>
    <cellStyle name="常规 2 2 10" xfId="73"/>
    <cellStyle name="常规 2 2 11" xfId="74"/>
    <cellStyle name="常规 2 2 12" xfId="75"/>
    <cellStyle name="常规 2 2 13" xfId="76"/>
    <cellStyle name="常规 2 2 14" xfId="77"/>
    <cellStyle name="常规 2 2 15" xfId="78"/>
    <cellStyle name="常规 2 2 16" xfId="79"/>
    <cellStyle name="常规 2 2 2" xfId="5"/>
    <cellStyle name="常规 2 2 2 2" xfId="80"/>
    <cellStyle name="常规 2 2 3" xfId="4"/>
    <cellStyle name="常规 2 2 3 2" xfId="81"/>
    <cellStyle name="常规 2 2 4" xfId="82"/>
    <cellStyle name="常规 2 2 5" xfId="83"/>
    <cellStyle name="常规 2 2 6" xfId="84"/>
    <cellStyle name="常规 2 2 7" xfId="85"/>
    <cellStyle name="常规 2 2 8" xfId="86"/>
    <cellStyle name="常规 2 2 9" xfId="87"/>
    <cellStyle name="常规 2 3" xfId="88"/>
    <cellStyle name="常规 3" xfId="2"/>
    <cellStyle name="常规 4" xfId="46"/>
    <cellStyle name="常规 4 2" xfId="89"/>
    <cellStyle name="常规 5" xfId="72"/>
    <cellStyle name="常规 6" xfId="120"/>
    <cellStyle name="常规 7" xfId="134"/>
    <cellStyle name="好" xfId="11" builtinId="26" customBuiltin="1"/>
    <cellStyle name="好 2" xfId="90"/>
    <cellStyle name="汇总" xfId="21" builtinId="25" customBuiltin="1"/>
    <cellStyle name="汇总 2" xfId="91"/>
    <cellStyle name="计算" xfId="16" builtinId="22" customBuiltin="1"/>
    <cellStyle name="计算 2" xfId="92"/>
    <cellStyle name="检查单元格" xfId="18" builtinId="23" customBuiltin="1"/>
    <cellStyle name="检查单元格 2" xfId="93"/>
    <cellStyle name="解释性文本" xfId="20" builtinId="53" customBuiltin="1"/>
    <cellStyle name="解释性文本 2" xfId="94"/>
    <cellStyle name="警告文本" xfId="19" builtinId="11" customBuiltin="1"/>
    <cellStyle name="警告文本 2" xfId="95"/>
    <cellStyle name="链接单元格" xfId="17" builtinId="24" customBuiltin="1"/>
    <cellStyle name="链接单元格 2" xfId="96"/>
    <cellStyle name="强调文字颜色 1" xfId="22" builtinId="29" customBuiltin="1"/>
    <cellStyle name="强调文字颜色 1 2" xfId="97"/>
    <cellStyle name="强调文字颜色 2" xfId="26" builtinId="33" customBuiltin="1"/>
    <cellStyle name="强调文字颜色 2 2" xfId="98"/>
    <cellStyle name="强调文字颜色 3" xfId="30" builtinId="37" customBuiltin="1"/>
    <cellStyle name="强调文字颜色 3 2" xfId="99"/>
    <cellStyle name="强调文字颜色 4" xfId="34" builtinId="41" customBuiltin="1"/>
    <cellStyle name="强调文字颜色 4 2" xfId="100"/>
    <cellStyle name="强调文字颜色 5" xfId="38" builtinId="45" customBuiltin="1"/>
    <cellStyle name="强调文字颜色 5 2" xfId="101"/>
    <cellStyle name="强调文字颜色 6" xfId="42" builtinId="49" customBuiltin="1"/>
    <cellStyle name="强调文字颜色 6 2" xfId="102"/>
    <cellStyle name="适中" xfId="13" builtinId="28" customBuiltin="1"/>
    <cellStyle name="适中 2" xfId="103"/>
    <cellStyle name="输出" xfId="15" builtinId="21" customBuiltin="1"/>
    <cellStyle name="输出 2" xfId="104"/>
    <cellStyle name="输入" xfId="14" builtinId="20" customBuiltin="1"/>
    <cellStyle name="输入 2" xfId="105"/>
    <cellStyle name="注释 2" xfId="47"/>
    <cellStyle name="注释 2 2" xfId="106"/>
    <cellStyle name="注释 3" xfId="107"/>
    <cellStyle name="注释 4" xfId="121"/>
    <cellStyle name="注释 5" xfId="13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11</xdr:row>
      <xdr:rowOff>161925</xdr:rowOff>
    </xdr:from>
    <xdr:to>
      <xdr:col>29</xdr:col>
      <xdr:colOff>9525</xdr:colOff>
      <xdr:row>23</xdr:row>
      <xdr:rowOff>133350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447800" y="3095625"/>
          <a:ext cx="5057775" cy="1762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AF55"/>
  <sheetViews>
    <sheetView tabSelected="1" view="pageBreakPreview" zoomScaleNormal="100" zoomScaleSheetLayoutView="100" workbookViewId="0">
      <selection activeCell="F41" sqref="F41:H41"/>
    </sheetView>
  </sheetViews>
  <sheetFormatPr defaultColWidth="9" defaultRowHeight="14.25"/>
  <cols>
    <col min="1" max="2" width="4.125" customWidth="1"/>
    <col min="3" max="3" width="3.125" customWidth="1"/>
    <col min="4" max="4" width="4.125" customWidth="1"/>
    <col min="5" max="10" width="2.875" customWidth="1"/>
    <col min="11" max="11" width="2.75" customWidth="1"/>
    <col min="12" max="18" width="2.875" customWidth="1"/>
    <col min="19" max="19" width="2" customWidth="1"/>
    <col min="20" max="20" width="1.75" customWidth="1"/>
    <col min="21" max="32" width="2.875" customWidth="1"/>
    <col min="33" max="33" width="12.625"/>
    <col min="35" max="35" width="9.375"/>
    <col min="36" max="36" width="12.625"/>
  </cols>
  <sheetData>
    <row r="1" spans="1:32" ht="5.25" customHeight="1"/>
    <row r="2" spans="1:32" ht="12" customHeight="1">
      <c r="A2" s="65" t="s">
        <v>32</v>
      </c>
      <c r="B2" s="66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8" t="s">
        <v>0</v>
      </c>
      <c r="AE2" s="68"/>
      <c r="AF2" s="68"/>
    </row>
    <row r="3" spans="1:32" ht="27">
      <c r="A3" s="69"/>
      <c r="B3" s="70"/>
      <c r="C3" s="70"/>
      <c r="D3" s="71" t="s">
        <v>1</v>
      </c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3"/>
      <c r="AE3" s="74"/>
      <c r="AF3" s="74"/>
    </row>
    <row r="4" spans="1:32" ht="15.95" customHeight="1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5"/>
      <c r="AE4" s="76"/>
      <c r="AF4" s="76"/>
    </row>
    <row r="5" spans="1:32" ht="45" customHeight="1">
      <c r="A5" s="77" t="s">
        <v>2</v>
      </c>
      <c r="B5" s="78"/>
      <c r="C5" s="78"/>
      <c r="D5" s="78"/>
      <c r="E5" s="79"/>
      <c r="F5" s="80" t="s">
        <v>26</v>
      </c>
      <c r="G5" s="81"/>
      <c r="H5" s="81"/>
      <c r="I5" s="81"/>
      <c r="J5" s="81"/>
      <c r="K5" s="81"/>
      <c r="L5" s="81"/>
      <c r="M5" s="81"/>
      <c r="N5" s="81"/>
      <c r="O5" s="81"/>
      <c r="P5" s="82"/>
      <c r="Q5" s="83" t="s">
        <v>3</v>
      </c>
      <c r="R5" s="83"/>
      <c r="S5" s="83"/>
      <c r="T5" s="83"/>
      <c r="U5" s="84" t="s">
        <v>4</v>
      </c>
      <c r="V5" s="84"/>
      <c r="W5" s="84"/>
      <c r="X5" s="84"/>
      <c r="Y5" s="84"/>
      <c r="Z5" s="84"/>
      <c r="AA5" s="84"/>
      <c r="AB5" s="84"/>
      <c r="AC5" s="84"/>
      <c r="AD5" s="84"/>
      <c r="AE5" s="84"/>
      <c r="AF5" s="85"/>
    </row>
    <row r="6" spans="1:32" ht="34.5" customHeight="1">
      <c r="A6" s="86" t="s">
        <v>5</v>
      </c>
      <c r="B6" s="87"/>
      <c r="C6" s="87"/>
      <c r="D6" s="87"/>
      <c r="E6" s="88"/>
      <c r="F6" s="106" t="s">
        <v>38</v>
      </c>
      <c r="G6" s="107"/>
      <c r="H6" s="107"/>
      <c r="I6" s="107"/>
      <c r="J6" s="107"/>
      <c r="K6" s="107"/>
      <c r="L6" s="107"/>
      <c r="M6" s="107"/>
      <c r="N6" s="107"/>
      <c r="O6" s="107"/>
      <c r="P6" s="108"/>
      <c r="Q6" s="89" t="s">
        <v>6</v>
      </c>
      <c r="R6" s="89"/>
      <c r="S6" s="89"/>
      <c r="T6" s="89"/>
      <c r="U6" s="90" t="s">
        <v>33</v>
      </c>
      <c r="V6" s="91"/>
      <c r="W6" s="91"/>
      <c r="X6" s="91"/>
      <c r="Y6" s="91"/>
      <c r="Z6" s="91"/>
      <c r="AA6" s="91"/>
      <c r="AB6" s="91"/>
      <c r="AC6" s="91"/>
      <c r="AD6" s="91"/>
      <c r="AE6" s="91"/>
      <c r="AF6" s="92"/>
    </row>
    <row r="7" spans="1:32" ht="30" customHeight="1">
      <c r="A7" s="93" t="s">
        <v>7</v>
      </c>
      <c r="B7" s="94"/>
      <c r="C7" s="94"/>
      <c r="D7" s="94"/>
      <c r="E7" s="95"/>
      <c r="F7" s="96" t="s">
        <v>24</v>
      </c>
      <c r="G7" s="97"/>
      <c r="H7" s="97"/>
      <c r="I7" s="97"/>
      <c r="J7" s="97"/>
      <c r="K7" s="97"/>
      <c r="L7" s="97"/>
      <c r="M7" s="97"/>
      <c r="N7" s="97"/>
      <c r="O7" s="97"/>
      <c r="P7" s="96"/>
      <c r="Q7" s="98" t="s">
        <v>20</v>
      </c>
      <c r="R7" s="99"/>
      <c r="S7" s="99"/>
      <c r="T7" s="99"/>
      <c r="U7" s="100" t="s">
        <v>21</v>
      </c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2"/>
    </row>
    <row r="8" spans="1:32" ht="23.25" customHeight="1">
      <c r="A8" s="12" t="s">
        <v>8</v>
      </c>
      <c r="B8" s="13"/>
      <c r="C8" s="13" t="s">
        <v>9</v>
      </c>
      <c r="D8" s="13"/>
      <c r="E8" s="13"/>
      <c r="F8" s="13"/>
      <c r="G8" s="13"/>
      <c r="H8" s="13" t="s">
        <v>25</v>
      </c>
      <c r="I8" s="13"/>
      <c r="J8" s="13"/>
      <c r="K8" s="13"/>
      <c r="L8" s="13"/>
      <c r="M8" s="13"/>
      <c r="N8" s="13"/>
      <c r="O8" s="103" t="s">
        <v>10</v>
      </c>
      <c r="P8" s="103"/>
      <c r="Q8" s="103"/>
      <c r="R8" s="103"/>
      <c r="S8" s="103"/>
      <c r="T8" s="104" t="s">
        <v>22</v>
      </c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5"/>
    </row>
    <row r="9" spans="1:32" ht="18" customHeight="1">
      <c r="A9" s="12"/>
      <c r="B9" s="13"/>
      <c r="C9" s="17" t="s">
        <v>11</v>
      </c>
      <c r="D9" s="18"/>
      <c r="E9" s="18"/>
      <c r="F9" s="18"/>
      <c r="G9" s="19"/>
      <c r="H9" s="17" t="s">
        <v>25</v>
      </c>
      <c r="I9" s="18"/>
      <c r="J9" s="18"/>
      <c r="K9" s="18"/>
      <c r="L9" s="18"/>
      <c r="M9" s="18"/>
      <c r="N9" s="19"/>
      <c r="O9" s="23" t="s">
        <v>12</v>
      </c>
      <c r="P9" s="24"/>
      <c r="Q9" s="24"/>
      <c r="R9" s="24"/>
      <c r="S9" s="25"/>
      <c r="T9" s="44" t="s">
        <v>23</v>
      </c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6"/>
    </row>
    <row r="10" spans="1:32" ht="6" customHeight="1">
      <c r="A10" s="12"/>
      <c r="B10" s="13"/>
      <c r="C10" s="20"/>
      <c r="D10" s="21"/>
      <c r="E10" s="21"/>
      <c r="F10" s="21"/>
      <c r="G10" s="22"/>
      <c r="H10" s="20"/>
      <c r="I10" s="21"/>
      <c r="J10" s="21"/>
      <c r="K10" s="21"/>
      <c r="L10" s="21"/>
      <c r="M10" s="21"/>
      <c r="N10" s="22"/>
      <c r="O10" s="26"/>
      <c r="P10" s="27"/>
      <c r="Q10" s="27"/>
      <c r="R10" s="27"/>
      <c r="S10" s="28"/>
      <c r="T10" s="47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9"/>
    </row>
    <row r="11" spans="1:32">
      <c r="A11" s="12"/>
      <c r="B11" s="13"/>
      <c r="C11" s="17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10"/>
    </row>
    <row r="12" spans="1:32">
      <c r="A12" s="12"/>
      <c r="B12" s="13"/>
      <c r="C12" s="111"/>
      <c r="D12" s="112"/>
      <c r="E12" s="112"/>
      <c r="F12" s="112"/>
      <c r="G12" s="112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3"/>
    </row>
    <row r="13" spans="1:32">
      <c r="A13" s="12"/>
      <c r="B13" s="13"/>
      <c r="C13" s="111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3"/>
    </row>
    <row r="14" spans="1:32">
      <c r="A14" s="12"/>
      <c r="B14" s="13"/>
      <c r="C14" s="111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3"/>
    </row>
    <row r="15" spans="1:32">
      <c r="A15" s="12"/>
      <c r="B15" s="13"/>
      <c r="C15" s="111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3"/>
    </row>
    <row r="16" spans="1:32">
      <c r="A16" s="12"/>
      <c r="B16" s="13"/>
      <c r="C16" s="111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3"/>
    </row>
    <row r="17" spans="1:32">
      <c r="A17" s="12"/>
      <c r="B17" s="13"/>
      <c r="C17" s="111"/>
      <c r="D17" s="112"/>
      <c r="E17" s="112"/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3"/>
    </row>
    <row r="18" spans="1:32">
      <c r="A18" s="12"/>
      <c r="B18" s="13"/>
      <c r="C18" s="111"/>
      <c r="D18" s="112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3"/>
    </row>
    <row r="19" spans="1:32" ht="8.25" customHeight="1">
      <c r="A19" s="12"/>
      <c r="B19" s="13"/>
      <c r="C19" s="111"/>
      <c r="D19" s="112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3"/>
    </row>
    <row r="20" spans="1:32" ht="8.25" customHeight="1">
      <c r="A20" s="12"/>
      <c r="B20" s="13"/>
      <c r="C20" s="111"/>
      <c r="D20" s="112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3"/>
    </row>
    <row r="21" spans="1:32" ht="8.25" customHeight="1">
      <c r="A21" s="12"/>
      <c r="B21" s="13"/>
      <c r="C21" s="111"/>
      <c r="D21" s="112"/>
      <c r="E21" s="112"/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3"/>
    </row>
    <row r="22" spans="1:32" ht="8.25" customHeight="1">
      <c r="A22" s="12"/>
      <c r="B22" s="13"/>
      <c r="C22" s="111"/>
      <c r="D22" s="112"/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3"/>
    </row>
    <row r="23" spans="1:32" ht="8.25" customHeight="1">
      <c r="A23" s="12"/>
      <c r="B23" s="13"/>
      <c r="C23" s="111"/>
      <c r="D23" s="112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3"/>
    </row>
    <row r="24" spans="1:32" ht="17.25" customHeight="1">
      <c r="A24" s="12"/>
      <c r="B24" s="13"/>
      <c r="C24" s="111"/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3"/>
    </row>
    <row r="25" spans="1:32" ht="18" customHeight="1">
      <c r="A25" s="12"/>
      <c r="B25" s="13"/>
      <c r="C25" s="20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114"/>
    </row>
    <row r="26" spans="1:32" ht="17.100000000000001" customHeight="1">
      <c r="A26" s="12"/>
      <c r="B26" s="14"/>
      <c r="C26" s="50" t="s">
        <v>13</v>
      </c>
      <c r="D26" s="51"/>
      <c r="E26" s="109"/>
      <c r="F26" s="50" t="s">
        <v>58</v>
      </c>
      <c r="G26" s="51"/>
      <c r="H26" s="109"/>
      <c r="I26" s="50" t="s">
        <v>57</v>
      </c>
      <c r="J26" s="51"/>
      <c r="K26" s="109"/>
      <c r="L26" s="50" t="s">
        <v>56</v>
      </c>
      <c r="M26" s="51"/>
      <c r="N26" s="109"/>
      <c r="O26" s="50" t="s">
        <v>28</v>
      </c>
      <c r="P26" s="51"/>
      <c r="Q26" s="109"/>
      <c r="R26" s="50" t="s">
        <v>14</v>
      </c>
      <c r="S26" s="51"/>
      <c r="T26" s="109"/>
      <c r="U26" s="50" t="s">
        <v>30</v>
      </c>
      <c r="V26" s="51"/>
      <c r="W26" s="109"/>
      <c r="X26" s="50" t="s">
        <v>31</v>
      </c>
      <c r="Y26" s="51"/>
      <c r="Z26" s="109"/>
      <c r="AA26" s="50" t="s">
        <v>36</v>
      </c>
      <c r="AB26" s="51"/>
      <c r="AC26" s="109"/>
      <c r="AD26" s="50" t="s">
        <v>37</v>
      </c>
      <c r="AE26" s="51"/>
      <c r="AF26" s="109"/>
    </row>
    <row r="27" spans="1:32" ht="17.100000000000001" customHeight="1">
      <c r="A27" s="12"/>
      <c r="B27" s="13"/>
      <c r="C27" s="115">
        <v>972.95100000000002</v>
      </c>
      <c r="D27" s="116">
        <v>50.524999999999999</v>
      </c>
      <c r="E27" s="117">
        <v>50.524999999999999</v>
      </c>
      <c r="F27" s="55">
        <f ca="1">R27-(32.25*2%)+RANDBETWEEN(-2,2)*0.001</f>
        <v>3.2879999999999998</v>
      </c>
      <c r="G27" s="55"/>
      <c r="H27" s="55"/>
      <c r="I27" s="55">
        <f ca="1">R27-(27.5*2%)+RANDBETWEEN(-2,2)*0.001</f>
        <v>3.3849999999999998</v>
      </c>
      <c r="J27" s="55"/>
      <c r="K27" s="55"/>
      <c r="L27" s="55">
        <f ca="1">R27-(24.75*2%)+RANDBETWEEN(-2,2)*0.001</f>
        <v>3.4409999999999994</v>
      </c>
      <c r="M27" s="55"/>
      <c r="N27" s="55"/>
      <c r="O27" s="55">
        <f ca="1">R27-(4*2%)+RANDBETWEEN(-2,2)*0.001</f>
        <v>3.8569999999999993</v>
      </c>
      <c r="P27" s="55"/>
      <c r="Q27" s="55"/>
      <c r="R27" s="56">
        <f ca="1">Sheet2!E1</f>
        <v>3.9349999999999996</v>
      </c>
      <c r="S27" s="57"/>
      <c r="T27" s="58"/>
      <c r="U27" s="55">
        <f ca="1">R27-(4*2%)+RANDBETWEEN(-2,2)*0.001</f>
        <v>3.8559999999999994</v>
      </c>
      <c r="V27" s="55"/>
      <c r="W27" s="55"/>
      <c r="X27" s="55">
        <f ca="1">R27-(19*2%)+RANDBETWEEN(-2,2)*0.001</f>
        <v>3.5549999999999997</v>
      </c>
      <c r="Y27" s="55"/>
      <c r="Z27" s="55"/>
      <c r="AA27" s="55">
        <f ca="1">R27-(22*2%)+RANDBETWEEN(-2,2)*0.001</f>
        <v>3.4939999999999998</v>
      </c>
      <c r="AB27" s="55"/>
      <c r="AC27" s="55"/>
      <c r="AD27" s="55">
        <f ca="1">R27-(26.5*2%)+RANDBETWEEN(-2,2)*0.001</f>
        <v>3.4069999999999991</v>
      </c>
      <c r="AE27" s="55"/>
      <c r="AF27" s="55"/>
    </row>
    <row r="28" spans="1:32" ht="17.100000000000001" customHeight="1">
      <c r="A28" s="12"/>
      <c r="B28" s="13"/>
      <c r="C28" s="52">
        <v>1000</v>
      </c>
      <c r="D28" s="53">
        <v>60</v>
      </c>
      <c r="E28" s="54">
        <v>60</v>
      </c>
      <c r="F28" s="55">
        <f t="shared" ref="F28:F30" ca="1" si="0">R28-(32.25*2%)+RANDBETWEEN(-2,2)*0.001</f>
        <v>3.25</v>
      </c>
      <c r="G28" s="55"/>
      <c r="H28" s="55"/>
      <c r="I28" s="55">
        <f t="shared" ref="I28:I30" ca="1" si="1">R28-(27.5*2%)+RANDBETWEEN(-2,2)*0.001</f>
        <v>3.3459999999999996</v>
      </c>
      <c r="J28" s="55"/>
      <c r="K28" s="55"/>
      <c r="L28" s="55">
        <f t="shared" ref="L28:L30" ca="1" si="2">R28-(24.75*2%)+RANDBETWEEN(-2,2)*0.001</f>
        <v>3.4</v>
      </c>
      <c r="M28" s="55"/>
      <c r="N28" s="55"/>
      <c r="O28" s="55">
        <f t="shared" ref="O28:O30" ca="1" si="3">R28-(4*2%)+RANDBETWEEN(-2,2)*0.001</f>
        <v>3.8149999999999999</v>
      </c>
      <c r="P28" s="55"/>
      <c r="Q28" s="55"/>
      <c r="R28" s="56">
        <f ca="1">Sheet2!E2</f>
        <v>3.895</v>
      </c>
      <c r="S28" s="57"/>
      <c r="T28" s="58"/>
      <c r="U28" s="55">
        <f t="shared" ref="U28:U30" ca="1" si="4">R28-(4*2%)+RANDBETWEEN(-2,2)*0.001</f>
        <v>3.8169999999999997</v>
      </c>
      <c r="V28" s="55"/>
      <c r="W28" s="55"/>
      <c r="X28" s="55">
        <f t="shared" ref="X28:X30" ca="1" si="5">R28-(19*2%)+RANDBETWEEN(-2,2)*0.001</f>
        <v>3.5169999999999999</v>
      </c>
      <c r="Y28" s="55"/>
      <c r="Z28" s="55"/>
      <c r="AA28" s="55">
        <f t="shared" ref="AA28:AA30" ca="1" si="6">R28-(22*2%)+RANDBETWEEN(-2,2)*0.001</f>
        <v>3.4569999999999999</v>
      </c>
      <c r="AB28" s="55"/>
      <c r="AC28" s="55"/>
      <c r="AD28" s="55">
        <f t="shared" ref="AD28:AD30" ca="1" si="7">R28-(26.5*2%)+RANDBETWEEN(-2,2)*0.001</f>
        <v>3.367</v>
      </c>
      <c r="AE28" s="55"/>
      <c r="AF28" s="55"/>
    </row>
    <row r="29" spans="1:32" ht="17.100000000000001" customHeight="1">
      <c r="A29" s="12"/>
      <c r="B29" s="13"/>
      <c r="C29" s="52">
        <v>1020</v>
      </c>
      <c r="D29" s="53">
        <v>60</v>
      </c>
      <c r="E29" s="54">
        <v>60</v>
      </c>
      <c r="F29" s="55">
        <f t="shared" ca="1" si="0"/>
        <v>3.2190000000000003</v>
      </c>
      <c r="G29" s="55"/>
      <c r="H29" s="55"/>
      <c r="I29" s="55">
        <f t="shared" ca="1" si="1"/>
        <v>3.3170000000000002</v>
      </c>
      <c r="J29" s="55"/>
      <c r="K29" s="55"/>
      <c r="L29" s="55">
        <f t="shared" ca="1" si="2"/>
        <v>3.37</v>
      </c>
      <c r="M29" s="55"/>
      <c r="N29" s="55"/>
      <c r="O29" s="55">
        <f t="shared" ca="1" si="3"/>
        <v>3.786</v>
      </c>
      <c r="P29" s="55"/>
      <c r="Q29" s="55"/>
      <c r="R29" s="56">
        <f ca="1">Sheet2!E3</f>
        <v>3.8650000000000002</v>
      </c>
      <c r="S29" s="57"/>
      <c r="T29" s="58"/>
      <c r="U29" s="55">
        <f t="shared" ca="1" si="4"/>
        <v>3.786</v>
      </c>
      <c r="V29" s="55"/>
      <c r="W29" s="55"/>
      <c r="X29" s="55">
        <f t="shared" ca="1" si="5"/>
        <v>3.4850000000000003</v>
      </c>
      <c r="Y29" s="55"/>
      <c r="Z29" s="55"/>
      <c r="AA29" s="55">
        <f t="shared" ca="1" si="6"/>
        <v>3.4240000000000004</v>
      </c>
      <c r="AB29" s="55"/>
      <c r="AC29" s="55"/>
      <c r="AD29" s="55">
        <f t="shared" ca="1" si="7"/>
        <v>3.3359999999999999</v>
      </c>
      <c r="AE29" s="55"/>
      <c r="AF29" s="55"/>
    </row>
    <row r="30" spans="1:32" ht="17.100000000000001" customHeight="1">
      <c r="A30" s="12"/>
      <c r="B30" s="13"/>
      <c r="C30" s="52">
        <v>1040</v>
      </c>
      <c r="D30" s="53">
        <v>60</v>
      </c>
      <c r="E30" s="54">
        <v>60</v>
      </c>
      <c r="F30" s="55">
        <f t="shared" ca="1" si="0"/>
        <v>3.1930000000000001</v>
      </c>
      <c r="G30" s="55"/>
      <c r="H30" s="55"/>
      <c r="I30" s="55">
        <f t="shared" ca="1" si="1"/>
        <v>3.29</v>
      </c>
      <c r="J30" s="55"/>
      <c r="K30" s="55"/>
      <c r="L30" s="55">
        <f t="shared" ca="1" si="2"/>
        <v>3.343</v>
      </c>
      <c r="M30" s="55"/>
      <c r="N30" s="55"/>
      <c r="O30" s="55">
        <f t="shared" ca="1" si="3"/>
        <v>3.7619999999999996</v>
      </c>
      <c r="P30" s="55"/>
      <c r="Q30" s="55"/>
      <c r="R30" s="56">
        <f ca="1">Sheet2!E4</f>
        <v>3.84</v>
      </c>
      <c r="S30" s="57"/>
      <c r="T30" s="58"/>
      <c r="U30" s="55">
        <f t="shared" ca="1" si="4"/>
        <v>3.7619999999999996</v>
      </c>
      <c r="V30" s="55"/>
      <c r="W30" s="55"/>
      <c r="X30" s="55">
        <f t="shared" ca="1" si="5"/>
        <v>3.4580000000000002</v>
      </c>
      <c r="Y30" s="55"/>
      <c r="Z30" s="55"/>
      <c r="AA30" s="55">
        <f t="shared" ca="1" si="6"/>
        <v>3.4009999999999998</v>
      </c>
      <c r="AB30" s="55"/>
      <c r="AC30" s="55"/>
      <c r="AD30" s="55">
        <f t="shared" ca="1" si="7"/>
        <v>3.3109999999999995</v>
      </c>
      <c r="AE30" s="55"/>
      <c r="AF30" s="55"/>
    </row>
    <row r="31" spans="1:32" ht="17.100000000000001" customHeight="1">
      <c r="A31" s="12"/>
      <c r="B31" s="13"/>
      <c r="C31" s="50" t="s">
        <v>13</v>
      </c>
      <c r="D31" s="51"/>
      <c r="E31" s="109"/>
      <c r="F31" s="50" t="s">
        <v>35</v>
      </c>
      <c r="G31" s="51"/>
      <c r="H31" s="109"/>
      <c r="I31" s="50" t="s">
        <v>34</v>
      </c>
      <c r="J31" s="51"/>
      <c r="K31" s="109"/>
      <c r="L31" s="50" t="s">
        <v>29</v>
      </c>
      <c r="M31" s="51"/>
      <c r="N31" s="109"/>
      <c r="O31" s="50" t="s">
        <v>28</v>
      </c>
      <c r="P31" s="51"/>
      <c r="Q31" s="109"/>
      <c r="R31" s="50" t="s">
        <v>14</v>
      </c>
      <c r="S31" s="51"/>
      <c r="T31" s="109"/>
      <c r="U31" s="50" t="s">
        <v>30</v>
      </c>
      <c r="V31" s="51"/>
      <c r="W31" s="109"/>
      <c r="X31" s="50" t="s">
        <v>31</v>
      </c>
      <c r="Y31" s="51"/>
      <c r="Z31" s="109"/>
      <c r="AA31" s="50" t="s">
        <v>36</v>
      </c>
      <c r="AB31" s="51"/>
      <c r="AC31" s="109"/>
      <c r="AD31" s="50" t="s">
        <v>37</v>
      </c>
      <c r="AE31" s="51"/>
      <c r="AF31" s="109"/>
    </row>
    <row r="32" spans="1:32" ht="17.100000000000001" customHeight="1">
      <c r="A32" s="12"/>
      <c r="B32" s="13"/>
      <c r="C32" s="52">
        <v>1080</v>
      </c>
      <c r="D32" s="53">
        <v>100</v>
      </c>
      <c r="E32" s="54">
        <v>100</v>
      </c>
      <c r="F32" s="55">
        <f ca="1">R32-(26.5*2%)+RANDBETWEEN(-2,2)*0.001</f>
        <v>3.2469999999999994</v>
      </c>
      <c r="G32" s="55"/>
      <c r="H32" s="55"/>
      <c r="I32" s="55">
        <f ca="1">R32-(22*2%)+RANDBETWEEN(-2,2)*0.001</f>
        <v>3.3359999999999999</v>
      </c>
      <c r="J32" s="55"/>
      <c r="K32" s="55"/>
      <c r="L32" s="55">
        <f ca="1">R32-(19*2%)+RANDBETWEEN(-2,2)*0.001</f>
        <v>3.3959999999999999</v>
      </c>
      <c r="M32" s="55"/>
      <c r="N32" s="55"/>
      <c r="O32" s="55">
        <f t="shared" ref="O32" ca="1" si="8">R32-(4*2%)+RANDBETWEEN(-2,2)*0.001</f>
        <v>3.6959999999999997</v>
      </c>
      <c r="P32" s="55"/>
      <c r="Q32" s="55"/>
      <c r="R32" s="56">
        <f ca="1">Sheet2!E6</f>
        <v>3.7779999999999996</v>
      </c>
      <c r="S32" s="57"/>
      <c r="T32" s="58"/>
      <c r="U32" s="55">
        <f t="shared" ref="U32" ca="1" si="9">R32-(4*2%)+RANDBETWEEN(-2,2)*0.001</f>
        <v>3.6979999999999995</v>
      </c>
      <c r="V32" s="55"/>
      <c r="W32" s="55"/>
      <c r="X32" s="55">
        <f ca="1">R32-(19*2%)+RANDBETWEEN(-2,2)*0.001</f>
        <v>3.3969999999999998</v>
      </c>
      <c r="Y32" s="55"/>
      <c r="Z32" s="55"/>
      <c r="AA32" s="55">
        <f ca="1">R32-(22*2%)+RANDBETWEEN(-2,2)*0.001</f>
        <v>3.3399999999999994</v>
      </c>
      <c r="AB32" s="55"/>
      <c r="AC32" s="55"/>
      <c r="AD32" s="55">
        <f ca="1">R32-(26.5*2%)+RANDBETWEEN(-2,2)*0.001</f>
        <v>3.2469999999999994</v>
      </c>
      <c r="AE32" s="55"/>
      <c r="AF32" s="55"/>
    </row>
    <row r="33" spans="1:32" ht="17.100000000000001" customHeight="1">
      <c r="A33" s="12"/>
      <c r="B33" s="13"/>
      <c r="C33" s="52">
        <v>1100</v>
      </c>
      <c r="D33" s="53">
        <v>100</v>
      </c>
      <c r="E33" s="54">
        <v>100</v>
      </c>
      <c r="F33" s="55">
        <f ca="1">R33-(26.5*2%)+RANDBETWEEN(-2,2)*0.001</f>
        <v>3.2149999999999999</v>
      </c>
      <c r="G33" s="55"/>
      <c r="H33" s="55"/>
      <c r="I33" s="55">
        <f ca="1">R33-(22*2%)+RANDBETWEEN(-2,2)*0.001</f>
        <v>3.3010000000000002</v>
      </c>
      <c r="J33" s="55"/>
      <c r="K33" s="55"/>
      <c r="L33" s="55">
        <f ca="1">R33-(19*2%)+RANDBETWEEN(-2,2)*0.001</f>
        <v>3.3620000000000001</v>
      </c>
      <c r="M33" s="55"/>
      <c r="N33" s="55"/>
      <c r="O33" s="55">
        <f t="shared" ref="O33" ca="1" si="10">R33-(4*2%)+RANDBETWEEN(-2,2)*0.001</f>
        <v>3.6639999999999997</v>
      </c>
      <c r="P33" s="55"/>
      <c r="Q33" s="55"/>
      <c r="R33" s="56">
        <f ca="1">Sheet2!E7</f>
        <v>3.7429999999999999</v>
      </c>
      <c r="S33" s="57"/>
      <c r="T33" s="58"/>
      <c r="U33" s="55">
        <f t="shared" ref="U33" ca="1" si="11">R33-(4*2%)+RANDBETWEEN(-2,2)*0.001</f>
        <v>3.6639999999999997</v>
      </c>
      <c r="V33" s="55"/>
      <c r="W33" s="55"/>
      <c r="X33" s="55">
        <f ca="1">R33-(19*2%)+RANDBETWEEN(-2,2)*0.001</f>
        <v>3.3620000000000001</v>
      </c>
      <c r="Y33" s="55"/>
      <c r="Z33" s="55"/>
      <c r="AA33" s="55">
        <f ca="1">R33-(22*2%)+RANDBETWEEN(-2,2)*0.001</f>
        <v>3.3010000000000002</v>
      </c>
      <c r="AB33" s="55"/>
      <c r="AC33" s="55"/>
      <c r="AD33" s="55">
        <f ca="1">R33-(26.5*2%)+RANDBETWEEN(-2,2)*0.001</f>
        <v>3.214</v>
      </c>
      <c r="AE33" s="55"/>
      <c r="AF33" s="55"/>
    </row>
    <row r="34" spans="1:32" ht="17.100000000000001" customHeight="1">
      <c r="A34" s="12"/>
      <c r="B34" s="13"/>
      <c r="C34" s="52">
        <v>1120</v>
      </c>
      <c r="D34" s="53">
        <v>100</v>
      </c>
      <c r="E34" s="54">
        <v>100</v>
      </c>
      <c r="F34" s="55">
        <f t="shared" ref="F34:F38" ca="1" si="12">R34-(26.5*2%)+RANDBETWEEN(-2,2)*0.001</f>
        <v>3.2040000000000002</v>
      </c>
      <c r="G34" s="55"/>
      <c r="H34" s="55"/>
      <c r="I34" s="55">
        <f t="shared" ref="I34:I38" ca="1" si="13">R34-(22*2%)+RANDBETWEEN(-2,2)*0.001</f>
        <v>3.2969999999999997</v>
      </c>
      <c r="J34" s="55"/>
      <c r="K34" s="55"/>
      <c r="L34" s="55">
        <f t="shared" ref="L34:L38" ca="1" si="14">R34-(19*2%)+RANDBETWEEN(-2,2)*0.001</f>
        <v>3.3530000000000002</v>
      </c>
      <c r="M34" s="55"/>
      <c r="N34" s="55"/>
      <c r="O34" s="55">
        <f t="shared" ref="O34:O38" ca="1" si="15">R34-(4*2%)+RANDBETWEEN(-2,2)*0.001</f>
        <v>3.653</v>
      </c>
      <c r="P34" s="55"/>
      <c r="Q34" s="55"/>
      <c r="R34" s="56">
        <f ca="1">Sheet2!E8</f>
        <v>3.7349999999999999</v>
      </c>
      <c r="S34" s="57"/>
      <c r="T34" s="58"/>
      <c r="U34" s="55">
        <f t="shared" ref="U34:U38" ca="1" si="16">R34-(4*2%)+RANDBETWEEN(-2,2)*0.001</f>
        <v>3.6549999999999998</v>
      </c>
      <c r="V34" s="55"/>
      <c r="W34" s="55"/>
      <c r="X34" s="55">
        <f t="shared" ref="X34:X38" ca="1" si="17">R34-(19*2%)+RANDBETWEEN(-2,2)*0.001</f>
        <v>3.355</v>
      </c>
      <c r="Y34" s="55"/>
      <c r="Z34" s="55"/>
      <c r="AA34" s="55">
        <f t="shared" ref="AA34:AA38" ca="1" si="18">R34-(22*2%)+RANDBETWEEN(-2,2)*0.001</f>
        <v>3.2969999999999997</v>
      </c>
      <c r="AB34" s="55"/>
      <c r="AC34" s="55"/>
      <c r="AD34" s="55">
        <f t="shared" ref="AD34:AD38" ca="1" si="19">R34-(26.5*2%)+RANDBETWEEN(-2,2)*0.001</f>
        <v>3.2030000000000003</v>
      </c>
      <c r="AE34" s="55"/>
      <c r="AF34" s="55"/>
    </row>
    <row r="35" spans="1:32" ht="17.100000000000001" customHeight="1">
      <c r="A35" s="12"/>
      <c r="B35" s="13"/>
      <c r="C35" s="52">
        <v>1140</v>
      </c>
      <c r="D35" s="53">
        <v>100</v>
      </c>
      <c r="E35" s="54">
        <v>100</v>
      </c>
      <c r="F35" s="55">
        <f t="shared" ca="1" si="12"/>
        <v>3.2060000000000004</v>
      </c>
      <c r="G35" s="55"/>
      <c r="H35" s="55"/>
      <c r="I35" s="55">
        <f t="shared" ca="1" si="13"/>
        <v>3.3</v>
      </c>
      <c r="J35" s="55"/>
      <c r="K35" s="55"/>
      <c r="L35" s="55">
        <f t="shared" ca="1" si="14"/>
        <v>3.3580000000000001</v>
      </c>
      <c r="M35" s="55"/>
      <c r="N35" s="55"/>
      <c r="O35" s="55">
        <f t="shared" ca="1" si="15"/>
        <v>3.6579999999999999</v>
      </c>
      <c r="P35" s="55"/>
      <c r="Q35" s="55"/>
      <c r="R35" s="56">
        <f ca="1">Sheet2!E9</f>
        <v>3.738</v>
      </c>
      <c r="S35" s="57"/>
      <c r="T35" s="58"/>
      <c r="U35" s="55">
        <f t="shared" ca="1" si="16"/>
        <v>3.657</v>
      </c>
      <c r="V35" s="55"/>
      <c r="W35" s="55"/>
      <c r="X35" s="55">
        <f t="shared" ca="1" si="17"/>
        <v>3.3580000000000001</v>
      </c>
      <c r="Y35" s="55"/>
      <c r="Z35" s="55"/>
      <c r="AA35" s="55">
        <f t="shared" ca="1" si="18"/>
        <v>3.2970000000000002</v>
      </c>
      <c r="AB35" s="55"/>
      <c r="AC35" s="55"/>
      <c r="AD35" s="55">
        <f t="shared" ca="1" si="19"/>
        <v>3.21</v>
      </c>
      <c r="AE35" s="55"/>
      <c r="AF35" s="55"/>
    </row>
    <row r="36" spans="1:32" ht="17.100000000000001" customHeight="1">
      <c r="A36" s="12"/>
      <c r="B36" s="13"/>
      <c r="C36" s="52">
        <v>1160</v>
      </c>
      <c r="D36" s="53">
        <v>100</v>
      </c>
      <c r="E36" s="54">
        <v>100</v>
      </c>
      <c r="F36" s="55">
        <f t="shared" ca="1" si="12"/>
        <v>3.2410000000000001</v>
      </c>
      <c r="G36" s="55"/>
      <c r="H36" s="55"/>
      <c r="I36" s="55">
        <f t="shared" ca="1" si="13"/>
        <v>3.3319999999999999</v>
      </c>
      <c r="J36" s="55"/>
      <c r="K36" s="55"/>
      <c r="L36" s="55">
        <f t="shared" ca="1" si="14"/>
        <v>3.39</v>
      </c>
      <c r="M36" s="55"/>
      <c r="N36" s="55"/>
      <c r="O36" s="55">
        <f t="shared" ca="1" si="15"/>
        <v>3.69</v>
      </c>
      <c r="P36" s="55"/>
      <c r="Q36" s="55"/>
      <c r="R36" s="56">
        <f ca="1">Sheet2!E10</f>
        <v>3.77</v>
      </c>
      <c r="S36" s="57"/>
      <c r="T36" s="58"/>
      <c r="U36" s="55">
        <f t="shared" ca="1" si="16"/>
        <v>3.6909999999999998</v>
      </c>
      <c r="V36" s="55"/>
      <c r="W36" s="55"/>
      <c r="X36" s="55">
        <f t="shared" ca="1" si="17"/>
        <v>3.3890000000000002</v>
      </c>
      <c r="Y36" s="55"/>
      <c r="Z36" s="55"/>
      <c r="AA36" s="55">
        <f t="shared" ca="1" si="18"/>
        <v>3.33</v>
      </c>
      <c r="AB36" s="55"/>
      <c r="AC36" s="55"/>
      <c r="AD36" s="55">
        <f t="shared" ca="1" si="19"/>
        <v>3.2380000000000004</v>
      </c>
      <c r="AE36" s="55"/>
      <c r="AF36" s="55"/>
    </row>
    <row r="37" spans="1:32" ht="17.100000000000001" customHeight="1">
      <c r="A37" s="12"/>
      <c r="B37" s="13"/>
      <c r="C37" s="52">
        <v>1180</v>
      </c>
      <c r="D37" s="53">
        <v>100</v>
      </c>
      <c r="E37" s="54">
        <v>100</v>
      </c>
      <c r="F37" s="55">
        <f t="shared" ca="1" si="12"/>
        <v>3.2829999999999999</v>
      </c>
      <c r="G37" s="55"/>
      <c r="H37" s="55"/>
      <c r="I37" s="55">
        <f t="shared" ca="1" si="13"/>
        <v>3.3739999999999997</v>
      </c>
      <c r="J37" s="55"/>
      <c r="K37" s="55"/>
      <c r="L37" s="55">
        <f t="shared" ca="1" si="14"/>
        <v>3.4349999999999996</v>
      </c>
      <c r="M37" s="55"/>
      <c r="N37" s="55"/>
      <c r="O37" s="55">
        <f t="shared" ca="1" si="15"/>
        <v>3.7359999999999993</v>
      </c>
      <c r="P37" s="55"/>
      <c r="Q37" s="55"/>
      <c r="R37" s="56">
        <f ca="1">Sheet2!E11</f>
        <v>3.8139999999999996</v>
      </c>
      <c r="S37" s="57"/>
      <c r="T37" s="58"/>
      <c r="U37" s="55">
        <f t="shared" ca="1" si="16"/>
        <v>3.7349999999999994</v>
      </c>
      <c r="V37" s="55"/>
      <c r="W37" s="55"/>
      <c r="X37" s="55">
        <f t="shared" ca="1" si="17"/>
        <v>3.4349999999999996</v>
      </c>
      <c r="Y37" s="55"/>
      <c r="Z37" s="55"/>
      <c r="AA37" s="55">
        <f t="shared" ca="1" si="18"/>
        <v>3.3759999999999994</v>
      </c>
      <c r="AB37" s="55"/>
      <c r="AC37" s="55"/>
      <c r="AD37" s="55">
        <f t="shared" ca="1" si="19"/>
        <v>3.2849999999999997</v>
      </c>
      <c r="AE37" s="55"/>
      <c r="AF37" s="55"/>
    </row>
    <row r="38" spans="1:32" ht="17.100000000000001" customHeight="1">
      <c r="A38" s="12"/>
      <c r="B38" s="13"/>
      <c r="C38" s="52">
        <v>1200</v>
      </c>
      <c r="D38" s="53">
        <v>100</v>
      </c>
      <c r="E38" s="54">
        <v>100</v>
      </c>
      <c r="F38" s="55">
        <f t="shared" ca="1" si="12"/>
        <v>3.3610000000000002</v>
      </c>
      <c r="G38" s="55"/>
      <c r="H38" s="55"/>
      <c r="I38" s="55">
        <f t="shared" ca="1" si="13"/>
        <v>3.4510000000000001</v>
      </c>
      <c r="J38" s="55"/>
      <c r="K38" s="55"/>
      <c r="L38" s="55">
        <f t="shared" ca="1" si="14"/>
        <v>3.5100000000000002</v>
      </c>
      <c r="M38" s="55"/>
      <c r="N38" s="55"/>
      <c r="O38" s="55">
        <f t="shared" ca="1" si="15"/>
        <v>3.81</v>
      </c>
      <c r="P38" s="55"/>
      <c r="Q38" s="55"/>
      <c r="R38" s="56">
        <f ca="1">Sheet2!E12</f>
        <v>3.89</v>
      </c>
      <c r="S38" s="57"/>
      <c r="T38" s="58"/>
      <c r="U38" s="55">
        <f t="shared" ca="1" si="16"/>
        <v>3.8080000000000003</v>
      </c>
      <c r="V38" s="55"/>
      <c r="W38" s="55"/>
      <c r="X38" s="55">
        <f t="shared" ca="1" si="17"/>
        <v>3.5100000000000002</v>
      </c>
      <c r="Y38" s="55"/>
      <c r="Z38" s="55"/>
      <c r="AA38" s="55">
        <f t="shared" ca="1" si="18"/>
        <v>3.452</v>
      </c>
      <c r="AB38" s="55"/>
      <c r="AC38" s="55"/>
      <c r="AD38" s="55">
        <f t="shared" ca="1" si="19"/>
        <v>3.3590000000000004</v>
      </c>
      <c r="AE38" s="55"/>
      <c r="AF38" s="55"/>
    </row>
    <row r="39" spans="1:32" ht="17.100000000000001" customHeight="1">
      <c r="A39" s="12"/>
      <c r="B39" s="13"/>
      <c r="C39" s="50" t="s">
        <v>13</v>
      </c>
      <c r="D39" s="51"/>
      <c r="E39" s="109"/>
      <c r="F39" s="50" t="s">
        <v>61</v>
      </c>
      <c r="G39" s="51"/>
      <c r="H39" s="109"/>
      <c r="I39" s="50" t="s">
        <v>60</v>
      </c>
      <c r="J39" s="51"/>
      <c r="K39" s="109"/>
      <c r="L39" s="50" t="s">
        <v>59</v>
      </c>
      <c r="M39" s="51"/>
      <c r="N39" s="109"/>
      <c r="O39" s="50" t="s">
        <v>28</v>
      </c>
      <c r="P39" s="51"/>
      <c r="Q39" s="109"/>
      <c r="R39" s="50" t="s">
        <v>14</v>
      </c>
      <c r="S39" s="51"/>
      <c r="T39" s="109"/>
      <c r="U39" s="50" t="s">
        <v>30</v>
      </c>
      <c r="V39" s="51"/>
      <c r="W39" s="109"/>
      <c r="X39" s="50" t="s">
        <v>62</v>
      </c>
      <c r="Y39" s="51"/>
      <c r="Z39" s="109"/>
      <c r="AA39" s="50" t="s">
        <v>63</v>
      </c>
      <c r="AB39" s="51"/>
      <c r="AC39" s="109"/>
      <c r="AD39" s="50" t="s">
        <v>64</v>
      </c>
      <c r="AE39" s="51"/>
      <c r="AF39" s="109"/>
    </row>
    <row r="40" spans="1:32" ht="17.100000000000001" customHeight="1">
      <c r="A40" s="12"/>
      <c r="B40" s="13"/>
      <c r="C40" s="52">
        <v>1280</v>
      </c>
      <c r="D40" s="53">
        <v>100</v>
      </c>
      <c r="E40" s="54">
        <v>100</v>
      </c>
      <c r="F40" s="55">
        <f ca="1">R40-(30*2%)+RANDBETWEEN(-2,2)*0.001</f>
        <v>3.7190000000000003</v>
      </c>
      <c r="G40" s="55"/>
      <c r="H40" s="55"/>
      <c r="I40" s="55">
        <f ca="1">R40-(25.5*2%)+RANDBETWEEN(-2,2)*0.001</f>
        <v>3.8120000000000003</v>
      </c>
      <c r="J40" s="55"/>
      <c r="K40" s="55"/>
      <c r="L40" s="55">
        <f ca="1">R40-(22.5*2%)+RANDBETWEEN(-2,2)*0.001</f>
        <v>3.87</v>
      </c>
      <c r="M40" s="55"/>
      <c r="N40" s="55"/>
      <c r="O40" s="55">
        <f t="shared" ref="O40" ca="1" si="20">R40-(4*2%)+RANDBETWEEN(-2,2)*0.001</f>
        <v>4.2389999999999999</v>
      </c>
      <c r="P40" s="55"/>
      <c r="Q40" s="55"/>
      <c r="R40" s="56">
        <f ca="1">Sheet2!E16</f>
        <v>4.32</v>
      </c>
      <c r="S40" s="57"/>
      <c r="T40" s="58"/>
      <c r="U40" s="55">
        <f t="shared" ref="U40" ca="1" si="21">R40-(4*2%)+RANDBETWEEN(-2,2)*0.001</f>
        <v>4.242</v>
      </c>
      <c r="V40" s="55"/>
      <c r="W40" s="55"/>
      <c r="X40" s="55">
        <f ca="1">R40-(24.75*2%)+RANDBETWEEN(-2,2)*0.001</f>
        <v>3.8240000000000003</v>
      </c>
      <c r="Y40" s="55"/>
      <c r="Z40" s="55"/>
      <c r="AA40" s="55">
        <f ca="1">R40-(27.75*2%)+RANDBETWEEN(-2,2)*0.001</f>
        <v>3.7640000000000002</v>
      </c>
      <c r="AB40" s="55"/>
      <c r="AC40" s="55"/>
      <c r="AD40" s="55">
        <f ca="1">R40-(32.25*2%)+RANDBETWEEN(-2,2)*0.001</f>
        <v>3.6730000000000005</v>
      </c>
      <c r="AE40" s="55"/>
      <c r="AF40" s="55"/>
    </row>
    <row r="41" spans="1:32" ht="17.100000000000001" customHeight="1">
      <c r="A41" s="15"/>
      <c r="B41" s="16"/>
      <c r="C41" s="52">
        <v>1300</v>
      </c>
      <c r="D41" s="53"/>
      <c r="E41" s="54"/>
      <c r="F41" s="55">
        <f t="shared" ref="F41:F43" ca="1" si="22">R41-(30*2%)+RANDBETWEEN(-2,2)*0.001</f>
        <v>3.831</v>
      </c>
      <c r="G41" s="55"/>
      <c r="H41" s="55"/>
      <c r="I41" s="55">
        <f t="shared" ref="I41:I43" ca="1" si="23">R41-(25.5*2%)+RANDBETWEEN(-2,2)*0.001</f>
        <v>3.9190000000000005</v>
      </c>
      <c r="J41" s="55"/>
      <c r="K41" s="55"/>
      <c r="L41" s="55">
        <f t="shared" ref="L41:L43" ca="1" si="24">R41-(22.5*2%)+RANDBETWEEN(-2,2)*0.001</f>
        <v>3.9780000000000002</v>
      </c>
      <c r="M41" s="55"/>
      <c r="N41" s="55"/>
      <c r="O41" s="55">
        <f t="shared" ref="O41:O43" ca="1" si="25">R41-(4*2%)+RANDBETWEEN(-2,2)*0.001</f>
        <v>4.3490000000000002</v>
      </c>
      <c r="P41" s="55"/>
      <c r="Q41" s="55"/>
      <c r="R41" s="56">
        <f ca="1">Sheet2!E17</f>
        <v>4.4290000000000003</v>
      </c>
      <c r="S41" s="57"/>
      <c r="T41" s="58"/>
      <c r="U41" s="55">
        <f t="shared" ref="U41:U43" ca="1" si="26">R41-(4*2%)+RANDBETWEEN(-2,2)*0.001</f>
        <v>4.3479999999999999</v>
      </c>
      <c r="V41" s="55"/>
      <c r="W41" s="55"/>
      <c r="X41" s="55">
        <f t="shared" ref="X41:X43" ca="1" si="27">R41-(24.75*2%)+RANDBETWEEN(-2,2)*0.001</f>
        <v>3.9330000000000003</v>
      </c>
      <c r="Y41" s="55"/>
      <c r="Z41" s="55"/>
      <c r="AA41" s="55">
        <f t="shared" ref="AA41:AA43" ca="1" si="28">R41-(27.75*2%)+RANDBETWEEN(-2,2)*0.001</f>
        <v>3.8720000000000003</v>
      </c>
      <c r="AB41" s="55"/>
      <c r="AC41" s="55"/>
      <c r="AD41" s="55">
        <f t="shared" ref="AD41:AD43" ca="1" si="29">R41-(32.25*2%)+RANDBETWEEN(-2,2)*0.001</f>
        <v>3.7830000000000004</v>
      </c>
      <c r="AE41" s="55"/>
      <c r="AF41" s="55"/>
    </row>
    <row r="42" spans="1:32" ht="17.100000000000001" customHeight="1">
      <c r="A42" s="12"/>
      <c r="B42" s="13"/>
      <c r="C42" s="52">
        <v>1320</v>
      </c>
      <c r="D42" s="53">
        <v>100</v>
      </c>
      <c r="E42" s="54">
        <v>100</v>
      </c>
      <c r="F42" s="55">
        <f t="shared" ca="1" si="22"/>
        <v>3.9419999999999997</v>
      </c>
      <c r="G42" s="55"/>
      <c r="H42" s="55"/>
      <c r="I42" s="55">
        <f t="shared" ca="1" si="23"/>
        <v>4.0310000000000006</v>
      </c>
      <c r="J42" s="55"/>
      <c r="K42" s="55"/>
      <c r="L42" s="55">
        <f t="shared" ca="1" si="24"/>
        <v>4.0889999999999995</v>
      </c>
      <c r="M42" s="55"/>
      <c r="N42" s="55"/>
      <c r="O42" s="55">
        <f t="shared" ca="1" si="25"/>
        <v>4.46</v>
      </c>
      <c r="P42" s="55"/>
      <c r="Q42" s="55"/>
      <c r="R42" s="56">
        <f ca="1">Sheet2!E18</f>
        <v>4.54</v>
      </c>
      <c r="S42" s="57"/>
      <c r="T42" s="58"/>
      <c r="U42" s="55">
        <f t="shared" ca="1" si="26"/>
        <v>4.46</v>
      </c>
      <c r="V42" s="55"/>
      <c r="W42" s="55"/>
      <c r="X42" s="55">
        <f t="shared" ca="1" si="27"/>
        <v>4.0449999999999999</v>
      </c>
      <c r="Y42" s="55"/>
      <c r="Z42" s="55"/>
      <c r="AA42" s="55">
        <f t="shared" ca="1" si="28"/>
        <v>3.9830000000000001</v>
      </c>
      <c r="AB42" s="55"/>
      <c r="AC42" s="55"/>
      <c r="AD42" s="55">
        <f t="shared" ca="1" si="29"/>
        <v>3.8940000000000001</v>
      </c>
      <c r="AE42" s="55"/>
      <c r="AF42" s="55"/>
    </row>
    <row r="43" spans="1:32" ht="17.100000000000001" customHeight="1">
      <c r="A43" s="12"/>
      <c r="B43" s="13"/>
      <c r="C43" s="115">
        <v>1335.8869999999999</v>
      </c>
      <c r="D43" s="116"/>
      <c r="E43" s="117"/>
      <c r="F43" s="55">
        <f t="shared" ca="1" si="22"/>
        <v>4.0090000000000003</v>
      </c>
      <c r="G43" s="55"/>
      <c r="H43" s="55"/>
      <c r="I43" s="55">
        <f t="shared" ca="1" si="23"/>
        <v>4.0970000000000004</v>
      </c>
      <c r="J43" s="55"/>
      <c r="K43" s="55"/>
      <c r="L43" s="55">
        <f t="shared" ca="1" si="24"/>
        <v>4.1589999999999998</v>
      </c>
      <c r="M43" s="55"/>
      <c r="N43" s="55"/>
      <c r="O43" s="55">
        <f t="shared" ca="1" si="25"/>
        <v>4.5250000000000004</v>
      </c>
      <c r="P43" s="55"/>
      <c r="Q43" s="55"/>
      <c r="R43" s="56">
        <f ca="1">Sheet2!E19</f>
        <v>4.6070000000000002</v>
      </c>
      <c r="S43" s="57"/>
      <c r="T43" s="58"/>
      <c r="U43" s="55">
        <f t="shared" ca="1" si="26"/>
        <v>4.5270000000000001</v>
      </c>
      <c r="V43" s="55"/>
      <c r="W43" s="55"/>
      <c r="X43" s="55">
        <f t="shared" ca="1" si="27"/>
        <v>4.1120000000000001</v>
      </c>
      <c r="Y43" s="55"/>
      <c r="Z43" s="55"/>
      <c r="AA43" s="55">
        <f t="shared" ca="1" si="28"/>
        <v>4.0500000000000007</v>
      </c>
      <c r="AB43" s="55"/>
      <c r="AC43" s="55"/>
      <c r="AD43" s="55">
        <f t="shared" ca="1" si="29"/>
        <v>3.9620000000000002</v>
      </c>
      <c r="AE43" s="55"/>
      <c r="AF43" s="55"/>
    </row>
    <row r="44" spans="1:32" ht="10.5" customHeight="1">
      <c r="A44" s="29" t="s">
        <v>19</v>
      </c>
      <c r="B44" s="30"/>
      <c r="C44" s="59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1"/>
    </row>
    <row r="45" spans="1:32" ht="10.5" customHeight="1">
      <c r="A45" s="29"/>
      <c r="B45" s="30"/>
      <c r="C45" s="62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4"/>
    </row>
    <row r="46" spans="1:32" ht="8.25" customHeight="1">
      <c r="A46" s="29"/>
      <c r="B46" s="30"/>
      <c r="C46" s="62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4"/>
    </row>
    <row r="47" spans="1:32" ht="8.25" hidden="1" customHeight="1">
      <c r="A47" s="29"/>
      <c r="B47" s="30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3"/>
    </row>
    <row r="48" spans="1:32" ht="10.5" hidden="1" customHeight="1">
      <c r="A48" s="29"/>
      <c r="B48" s="30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3"/>
    </row>
    <row r="49" spans="1:32" ht="9" customHeight="1" thickBot="1">
      <c r="A49" s="31" t="s">
        <v>15</v>
      </c>
      <c r="B49" s="32"/>
      <c r="C49" s="37"/>
      <c r="D49" s="37"/>
      <c r="E49" s="37"/>
      <c r="F49" s="38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9"/>
    </row>
    <row r="50" spans="1:32" ht="9" customHeight="1">
      <c r="A50" s="33"/>
      <c r="B50" s="34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1"/>
    </row>
    <row r="51" spans="1:32" ht="9.75" customHeight="1">
      <c r="A51" s="33"/>
      <c r="B51" s="34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1"/>
    </row>
    <row r="52" spans="1:32" ht="9" hidden="1" customHeight="1">
      <c r="A52" s="33"/>
      <c r="B52" s="34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1"/>
    </row>
    <row r="53" spans="1:32" ht="3" customHeight="1" thickBot="1">
      <c r="A53" s="35"/>
      <c r="B53" s="36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3"/>
    </row>
    <row r="54" spans="1:32" ht="9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</row>
    <row r="55" spans="1:32">
      <c r="C55" s="2" t="s">
        <v>16</v>
      </c>
      <c r="H55" s="2" t="s">
        <v>27</v>
      </c>
      <c r="O55" s="2" t="s">
        <v>17</v>
      </c>
      <c r="U55" s="2" t="s">
        <v>18</v>
      </c>
      <c r="Y55" s="2"/>
    </row>
  </sheetData>
  <mergeCells count="213">
    <mergeCell ref="C41:E41"/>
    <mergeCell ref="F41:H41"/>
    <mergeCell ref="I41:K41"/>
    <mergeCell ref="L41:N41"/>
    <mergeCell ref="O41:Q41"/>
    <mergeCell ref="R41:T41"/>
    <mergeCell ref="U41:W41"/>
    <mergeCell ref="X41:Z41"/>
    <mergeCell ref="AA41:AC41"/>
    <mergeCell ref="C36:E36"/>
    <mergeCell ref="F36:H36"/>
    <mergeCell ref="I36:K36"/>
    <mergeCell ref="C11:AF25"/>
    <mergeCell ref="I39:K39"/>
    <mergeCell ref="L39:N39"/>
    <mergeCell ref="O39:Q39"/>
    <mergeCell ref="R39:T39"/>
    <mergeCell ref="U39:W39"/>
    <mergeCell ref="X39:Z39"/>
    <mergeCell ref="AA39:AC39"/>
    <mergeCell ref="I37:K37"/>
    <mergeCell ref="L37:N37"/>
    <mergeCell ref="O37:Q37"/>
    <mergeCell ref="R37:T37"/>
    <mergeCell ref="U37:W37"/>
    <mergeCell ref="X37:Z37"/>
    <mergeCell ref="AA37:AC37"/>
    <mergeCell ref="I38:K38"/>
    <mergeCell ref="L38:N38"/>
    <mergeCell ref="O38:Q38"/>
    <mergeCell ref="R38:T38"/>
    <mergeCell ref="U38:W38"/>
    <mergeCell ref="X38:Z38"/>
    <mergeCell ref="F37:H37"/>
    <mergeCell ref="AD37:AF37"/>
    <mergeCell ref="F38:H38"/>
    <mergeCell ref="C40:E40"/>
    <mergeCell ref="F40:H40"/>
    <mergeCell ref="I40:K40"/>
    <mergeCell ref="L40:N40"/>
    <mergeCell ref="O40:Q40"/>
    <mergeCell ref="R40:T40"/>
    <mergeCell ref="U40:W40"/>
    <mergeCell ref="X40:Z40"/>
    <mergeCell ref="AA40:AC40"/>
    <mergeCell ref="AA38:AC38"/>
    <mergeCell ref="AD38:AF38"/>
    <mergeCell ref="F39:H39"/>
    <mergeCell ref="C39:E39"/>
    <mergeCell ref="C38:E38"/>
    <mergeCell ref="C37:E37"/>
    <mergeCell ref="X26:Z26"/>
    <mergeCell ref="AA26:AC26"/>
    <mergeCell ref="AD26:AF26"/>
    <mergeCell ref="C27:E27"/>
    <mergeCell ref="F27:H27"/>
    <mergeCell ref="I27:K27"/>
    <mergeCell ref="O27:Q27"/>
    <mergeCell ref="R27:T27"/>
    <mergeCell ref="U27:W27"/>
    <mergeCell ref="X27:Z27"/>
    <mergeCell ref="AA27:AC27"/>
    <mergeCell ref="L26:N26"/>
    <mergeCell ref="O26:Q26"/>
    <mergeCell ref="R26:T26"/>
    <mergeCell ref="U26:W26"/>
    <mergeCell ref="AD27:AF27"/>
    <mergeCell ref="C26:E26"/>
    <mergeCell ref="F26:H26"/>
    <mergeCell ref="I26:K26"/>
    <mergeCell ref="L27:N27"/>
    <mergeCell ref="X28:Z28"/>
    <mergeCell ref="AA28:AC28"/>
    <mergeCell ref="AD28:AF28"/>
    <mergeCell ref="C29:E29"/>
    <mergeCell ref="F29:H29"/>
    <mergeCell ref="I29:K29"/>
    <mergeCell ref="L29:N29"/>
    <mergeCell ref="O29:Q29"/>
    <mergeCell ref="R29:T29"/>
    <mergeCell ref="U29:W29"/>
    <mergeCell ref="X29:Z29"/>
    <mergeCell ref="AA29:AC29"/>
    <mergeCell ref="L28:N28"/>
    <mergeCell ref="O28:Q28"/>
    <mergeCell ref="R28:T28"/>
    <mergeCell ref="U28:W28"/>
    <mergeCell ref="AD29:AF29"/>
    <mergeCell ref="C28:E28"/>
    <mergeCell ref="F28:H28"/>
    <mergeCell ref="I28:K28"/>
    <mergeCell ref="X30:Z30"/>
    <mergeCell ref="AA30:AC30"/>
    <mergeCell ref="AD30:AF30"/>
    <mergeCell ref="C31:E31"/>
    <mergeCell ref="F31:H31"/>
    <mergeCell ref="I31:K31"/>
    <mergeCell ref="L31:N31"/>
    <mergeCell ref="O31:Q31"/>
    <mergeCell ref="R31:T31"/>
    <mergeCell ref="U31:W31"/>
    <mergeCell ref="X31:Z31"/>
    <mergeCell ref="AA31:AC31"/>
    <mergeCell ref="L30:N30"/>
    <mergeCell ref="O30:Q30"/>
    <mergeCell ref="R30:T30"/>
    <mergeCell ref="U30:W30"/>
    <mergeCell ref="AD31:AF31"/>
    <mergeCell ref="C30:E30"/>
    <mergeCell ref="F30:H30"/>
    <mergeCell ref="I30:K30"/>
    <mergeCell ref="C34:E34"/>
    <mergeCell ref="F34:H34"/>
    <mergeCell ref="I34:K34"/>
    <mergeCell ref="X32:Z32"/>
    <mergeCell ref="AA32:AC32"/>
    <mergeCell ref="AD32:AF32"/>
    <mergeCell ref="C33:E33"/>
    <mergeCell ref="F33:H33"/>
    <mergeCell ref="I33:K33"/>
    <mergeCell ref="L33:N33"/>
    <mergeCell ref="O33:Q33"/>
    <mergeCell ref="R33:T33"/>
    <mergeCell ref="U33:W33"/>
    <mergeCell ref="X33:Z33"/>
    <mergeCell ref="AA33:AC33"/>
    <mergeCell ref="L32:N32"/>
    <mergeCell ref="O32:Q32"/>
    <mergeCell ref="R32:T32"/>
    <mergeCell ref="U32:W32"/>
    <mergeCell ref="AD33:AF33"/>
    <mergeCell ref="C32:E32"/>
    <mergeCell ref="F32:H32"/>
    <mergeCell ref="I32:K32"/>
    <mergeCell ref="C35:E35"/>
    <mergeCell ref="F35:H35"/>
    <mergeCell ref="I35:K35"/>
    <mergeCell ref="L35:N35"/>
    <mergeCell ref="O35:Q35"/>
    <mergeCell ref="R35:T35"/>
    <mergeCell ref="U35:W35"/>
    <mergeCell ref="X35:Z35"/>
    <mergeCell ref="AA35:AC35"/>
    <mergeCell ref="L43:N43"/>
    <mergeCell ref="O43:Q43"/>
    <mergeCell ref="R43:T43"/>
    <mergeCell ref="U43:W43"/>
    <mergeCell ref="X43:Z43"/>
    <mergeCell ref="AA43:AC43"/>
    <mergeCell ref="X34:Z34"/>
    <mergeCell ref="AA34:AC34"/>
    <mergeCell ref="AD34:AF34"/>
    <mergeCell ref="L34:N34"/>
    <mergeCell ref="O34:Q34"/>
    <mergeCell ref="R34:T34"/>
    <mergeCell ref="U34:W34"/>
    <mergeCell ref="AD35:AF35"/>
    <mergeCell ref="AD39:AF39"/>
    <mergeCell ref="AD36:AF36"/>
    <mergeCell ref="AD40:AF40"/>
    <mergeCell ref="AD41:AF41"/>
    <mergeCell ref="X36:Z36"/>
    <mergeCell ref="AA36:AC36"/>
    <mergeCell ref="U36:W36"/>
    <mergeCell ref="L36:N36"/>
    <mergeCell ref="O36:Q36"/>
    <mergeCell ref="R36:T36"/>
    <mergeCell ref="A6:E6"/>
    <mergeCell ref="Q6:T6"/>
    <mergeCell ref="U6:AF6"/>
    <mergeCell ref="A7:E7"/>
    <mergeCell ref="F7:P7"/>
    <mergeCell ref="Q7:T7"/>
    <mergeCell ref="U7:AF7"/>
    <mergeCell ref="C8:G8"/>
    <mergeCell ref="H8:N8"/>
    <mergeCell ref="O8:S8"/>
    <mergeCell ref="T8:AF8"/>
    <mergeCell ref="F6:P6"/>
    <mergeCell ref="A2:AC2"/>
    <mergeCell ref="AD2:AF2"/>
    <mergeCell ref="A3:C3"/>
    <mergeCell ref="D3:AC3"/>
    <mergeCell ref="AD3:AF3"/>
    <mergeCell ref="A4:AF4"/>
    <mergeCell ref="A5:E5"/>
    <mergeCell ref="F5:P5"/>
    <mergeCell ref="Q5:T5"/>
    <mergeCell ref="U5:AF5"/>
    <mergeCell ref="A54:AF54"/>
    <mergeCell ref="A8:B43"/>
    <mergeCell ref="C9:G10"/>
    <mergeCell ref="H9:N10"/>
    <mergeCell ref="O9:S10"/>
    <mergeCell ref="A44:B48"/>
    <mergeCell ref="A49:B53"/>
    <mergeCell ref="C49:AF53"/>
    <mergeCell ref="T9:AF10"/>
    <mergeCell ref="AD43:AF43"/>
    <mergeCell ref="C42:E42"/>
    <mergeCell ref="F42:H42"/>
    <mergeCell ref="I42:K42"/>
    <mergeCell ref="L42:N42"/>
    <mergeCell ref="O42:Q42"/>
    <mergeCell ref="R42:T42"/>
    <mergeCell ref="C44:AF46"/>
    <mergeCell ref="U42:W42"/>
    <mergeCell ref="X42:Z42"/>
    <mergeCell ref="AA42:AC42"/>
    <mergeCell ref="AD42:AF42"/>
    <mergeCell ref="C43:E43"/>
    <mergeCell ref="F43:H43"/>
    <mergeCell ref="I43:K43"/>
  </mergeCells>
  <phoneticPr fontId="15" type="noConversion"/>
  <pageMargins left="0.59027777777777801" right="0.31388888888888899" top="0.74791666666666701" bottom="0.5" header="0.31388888888888899" footer="0.31388888888888899"/>
  <pageSetup paperSize="9" scale="91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G47"/>
  <sheetViews>
    <sheetView workbookViewId="0">
      <selection activeCell="C17" sqref="C17:C19"/>
    </sheetView>
  </sheetViews>
  <sheetFormatPr defaultColWidth="9" defaultRowHeight="14.25"/>
  <cols>
    <col min="1" max="1" width="14.125" customWidth="1"/>
    <col min="2" max="4" width="9.25" customWidth="1"/>
    <col min="5" max="7" width="9" customWidth="1"/>
  </cols>
  <sheetData>
    <row r="1" spans="1:7" ht="18.75">
      <c r="A1" s="10">
        <v>972.95100000000002</v>
      </c>
      <c r="B1" s="10">
        <v>4.0309999999999997</v>
      </c>
      <c r="C1" s="6">
        <v>0.1</v>
      </c>
      <c r="D1" s="6">
        <f t="shared" ref="D1" si="0">B1-C1</f>
        <v>3.9309999999999996</v>
      </c>
      <c r="E1" s="4">
        <f ca="1">D1+G1</f>
        <v>3.9349999999999996</v>
      </c>
      <c r="G1">
        <f ca="1">RANDBETWEEN(-4,4)*0.001</f>
        <v>4.0000000000000001E-3</v>
      </c>
    </row>
    <row r="2" spans="1:7" ht="18.75">
      <c r="A2" s="118" t="s">
        <v>39</v>
      </c>
      <c r="B2" s="119">
        <v>3.996</v>
      </c>
      <c r="C2" s="6">
        <v>0.1</v>
      </c>
      <c r="D2" s="6">
        <f t="shared" ref="D2:D17" si="1">B2-C2</f>
        <v>3.8959999999999999</v>
      </c>
      <c r="E2" s="4">
        <f ca="1">D2+G2</f>
        <v>3.895</v>
      </c>
      <c r="G2">
        <f ca="1">RANDBETWEEN(-4,4)*0.001</f>
        <v>-1E-3</v>
      </c>
    </row>
    <row r="3" spans="1:7" ht="18.75">
      <c r="A3" s="118" t="s">
        <v>40</v>
      </c>
      <c r="B3" s="119">
        <v>3.9660000000000002</v>
      </c>
      <c r="C3" s="6">
        <v>0.1</v>
      </c>
      <c r="D3" s="6">
        <f t="shared" si="1"/>
        <v>3.8660000000000001</v>
      </c>
      <c r="E3" s="4">
        <f t="shared" ref="E3:E17" ca="1" si="2">D3+G3</f>
        <v>3.8650000000000002</v>
      </c>
      <c r="G3">
        <f t="shared" ref="G3:G19" ca="1" si="3">RANDBETWEEN(-4,4)*0.001</f>
        <v>-1E-3</v>
      </c>
    </row>
    <row r="4" spans="1:7" ht="18.75">
      <c r="A4" s="118" t="s">
        <v>41</v>
      </c>
      <c r="B4" s="119">
        <v>3.9359999999999999</v>
      </c>
      <c r="C4" s="6">
        <v>0.1</v>
      </c>
      <c r="D4" s="6">
        <f t="shared" si="1"/>
        <v>3.8359999999999999</v>
      </c>
      <c r="E4" s="4">
        <f t="shared" ca="1" si="2"/>
        <v>3.84</v>
      </c>
      <c r="G4">
        <f t="shared" ca="1" si="3"/>
        <v>4.0000000000000001E-3</v>
      </c>
    </row>
    <row r="5" spans="1:7" ht="18.75">
      <c r="A5" s="118" t="s">
        <v>42</v>
      </c>
      <c r="B5" s="119">
        <v>3.9060000000000001</v>
      </c>
      <c r="C5" s="6">
        <v>0.1</v>
      </c>
      <c r="D5" s="6">
        <f t="shared" si="1"/>
        <v>3.806</v>
      </c>
      <c r="E5" s="4">
        <f t="shared" ca="1" si="2"/>
        <v>3.8040000000000003</v>
      </c>
      <c r="G5">
        <f t="shared" ca="1" si="3"/>
        <v>-2E-3</v>
      </c>
    </row>
    <row r="6" spans="1:7" ht="18.75">
      <c r="A6" s="118" t="s">
        <v>43</v>
      </c>
      <c r="B6" s="119">
        <v>3.8759999999999999</v>
      </c>
      <c r="C6" s="6">
        <v>0.1</v>
      </c>
      <c r="D6" s="6">
        <f t="shared" si="1"/>
        <v>3.7759999999999998</v>
      </c>
      <c r="E6" s="4">
        <f t="shared" ca="1" si="2"/>
        <v>3.7779999999999996</v>
      </c>
      <c r="G6">
        <f t="shared" ca="1" si="3"/>
        <v>2E-3</v>
      </c>
    </row>
    <row r="7" spans="1:7" ht="18.75">
      <c r="A7" s="118" t="s">
        <v>44</v>
      </c>
      <c r="B7" s="119">
        <v>3.8460000000000001</v>
      </c>
      <c r="C7" s="6">
        <v>0.1</v>
      </c>
      <c r="D7" s="6">
        <f t="shared" si="1"/>
        <v>3.746</v>
      </c>
      <c r="E7" s="4">
        <f t="shared" ca="1" si="2"/>
        <v>3.7429999999999999</v>
      </c>
      <c r="G7">
        <f t="shared" ca="1" si="3"/>
        <v>-3.0000000000000001E-3</v>
      </c>
    </row>
    <row r="8" spans="1:7" ht="18.75">
      <c r="A8" s="118" t="s">
        <v>45</v>
      </c>
      <c r="B8" s="119">
        <v>3.831</v>
      </c>
      <c r="C8" s="6">
        <v>0.1</v>
      </c>
      <c r="D8" s="6">
        <f t="shared" si="1"/>
        <v>3.7309999999999999</v>
      </c>
      <c r="E8" s="4">
        <f t="shared" ca="1" si="2"/>
        <v>3.7349999999999999</v>
      </c>
      <c r="G8">
        <f t="shared" ca="1" si="3"/>
        <v>4.0000000000000001E-3</v>
      </c>
    </row>
    <row r="9" spans="1:7" ht="18.75">
      <c r="A9" s="118" t="s">
        <v>46</v>
      </c>
      <c r="B9" s="119">
        <v>3.8370000000000002</v>
      </c>
      <c r="C9" s="6">
        <v>0.1</v>
      </c>
      <c r="D9" s="6">
        <f t="shared" si="1"/>
        <v>3.7370000000000001</v>
      </c>
      <c r="E9" s="4">
        <f t="shared" ca="1" si="2"/>
        <v>3.738</v>
      </c>
      <c r="G9">
        <f t="shared" ca="1" si="3"/>
        <v>1E-3</v>
      </c>
    </row>
    <row r="10" spans="1:7" ht="18.75">
      <c r="A10" s="118" t="s">
        <v>47</v>
      </c>
      <c r="B10" s="119">
        <v>3.8660000000000001</v>
      </c>
      <c r="C10" s="6">
        <v>0.1</v>
      </c>
      <c r="D10" s="6">
        <f t="shared" si="1"/>
        <v>3.766</v>
      </c>
      <c r="E10" s="4">
        <f t="shared" ca="1" si="2"/>
        <v>3.77</v>
      </c>
      <c r="G10">
        <f t="shared" ca="1" si="3"/>
        <v>4.0000000000000001E-3</v>
      </c>
    </row>
    <row r="11" spans="1:7" ht="18.75">
      <c r="A11" s="118" t="s">
        <v>48</v>
      </c>
      <c r="B11" s="119">
        <v>3.9169999999999998</v>
      </c>
      <c r="C11" s="6">
        <v>0.1</v>
      </c>
      <c r="D11" s="6">
        <f t="shared" si="1"/>
        <v>3.8169999999999997</v>
      </c>
      <c r="E11" s="4">
        <f t="shared" ca="1" si="2"/>
        <v>3.8139999999999996</v>
      </c>
      <c r="G11">
        <f t="shared" ca="1" si="3"/>
        <v>-3.0000000000000001E-3</v>
      </c>
    </row>
    <row r="12" spans="1:7" ht="18.75">
      <c r="A12" s="118" t="s">
        <v>49</v>
      </c>
      <c r="B12" s="119">
        <v>3.9910000000000001</v>
      </c>
      <c r="C12" s="6">
        <v>0.1</v>
      </c>
      <c r="D12" s="6">
        <f t="shared" si="1"/>
        <v>3.891</v>
      </c>
      <c r="E12" s="4">
        <f t="shared" ca="1" si="2"/>
        <v>3.89</v>
      </c>
      <c r="G12">
        <f t="shared" ca="1" si="3"/>
        <v>-1E-3</v>
      </c>
    </row>
    <row r="13" spans="1:7" ht="18.75">
      <c r="A13" s="118" t="s">
        <v>50</v>
      </c>
      <c r="B13" s="119">
        <v>4.0860000000000003</v>
      </c>
      <c r="C13" s="6">
        <v>0.1</v>
      </c>
      <c r="D13" s="6">
        <f t="shared" si="1"/>
        <v>3.9860000000000002</v>
      </c>
      <c r="E13" s="4">
        <f t="shared" ca="1" si="2"/>
        <v>3.9870000000000001</v>
      </c>
      <c r="G13">
        <f t="shared" ca="1" si="3"/>
        <v>1E-3</v>
      </c>
    </row>
    <row r="14" spans="1:7" ht="18.75">
      <c r="A14" s="118" t="s">
        <v>51</v>
      </c>
      <c r="B14" s="119">
        <v>4.1959999999999997</v>
      </c>
      <c r="C14" s="6">
        <v>0.1</v>
      </c>
      <c r="D14" s="6">
        <f t="shared" si="1"/>
        <v>4.0960000000000001</v>
      </c>
      <c r="E14" s="4">
        <f t="shared" ca="1" si="2"/>
        <v>4.0920000000000005</v>
      </c>
      <c r="G14">
        <f t="shared" ca="1" si="3"/>
        <v>-4.0000000000000001E-3</v>
      </c>
    </row>
    <row r="15" spans="1:7" ht="18.75">
      <c r="A15" s="118" t="s">
        <v>52</v>
      </c>
      <c r="B15" s="119">
        <v>4.306</v>
      </c>
      <c r="C15" s="6">
        <v>0.1</v>
      </c>
      <c r="D15" s="6">
        <f t="shared" si="1"/>
        <v>4.2060000000000004</v>
      </c>
      <c r="E15" s="4">
        <f t="shared" ca="1" si="2"/>
        <v>4.2080000000000002</v>
      </c>
      <c r="G15">
        <f t="shared" ca="1" si="3"/>
        <v>2E-3</v>
      </c>
    </row>
    <row r="16" spans="1:7" ht="18.75">
      <c r="A16" s="118" t="s">
        <v>53</v>
      </c>
      <c r="B16" s="119">
        <v>4.4160000000000004</v>
      </c>
      <c r="C16" s="6">
        <v>0.1</v>
      </c>
      <c r="D16" s="6">
        <f t="shared" si="1"/>
        <v>4.3160000000000007</v>
      </c>
      <c r="E16" s="4">
        <f t="shared" ca="1" si="2"/>
        <v>4.32</v>
      </c>
      <c r="G16">
        <f t="shared" ca="1" si="3"/>
        <v>4.0000000000000001E-3</v>
      </c>
    </row>
    <row r="17" spans="1:7" ht="18.75">
      <c r="A17" s="118" t="s">
        <v>54</v>
      </c>
      <c r="B17" s="119">
        <v>4.5259999999999998</v>
      </c>
      <c r="C17" s="6">
        <v>0.1</v>
      </c>
      <c r="D17" s="6">
        <f t="shared" si="1"/>
        <v>4.4260000000000002</v>
      </c>
      <c r="E17" s="4">
        <f t="shared" ca="1" si="2"/>
        <v>4.4290000000000003</v>
      </c>
      <c r="G17">
        <f t="shared" ca="1" si="3"/>
        <v>3.0000000000000001E-3</v>
      </c>
    </row>
    <row r="18" spans="1:7" ht="18.75">
      <c r="A18" s="118" t="s">
        <v>55</v>
      </c>
      <c r="B18" s="119">
        <v>4.6360000000000001</v>
      </c>
      <c r="C18" s="6">
        <v>0.1</v>
      </c>
      <c r="D18" s="6">
        <f t="shared" ref="D18:D19" si="4">B18-C18</f>
        <v>4.5360000000000005</v>
      </c>
      <c r="E18" s="4">
        <f t="shared" ref="E18:E19" ca="1" si="5">D18+G18</f>
        <v>4.54</v>
      </c>
      <c r="G18">
        <f t="shared" ca="1" si="3"/>
        <v>4.0000000000000001E-3</v>
      </c>
    </row>
    <row r="19" spans="1:7" ht="18.75">
      <c r="A19" s="8">
        <v>1335.8869999999999</v>
      </c>
      <c r="B19" s="9">
        <v>4.7089999999999996</v>
      </c>
      <c r="C19" s="6">
        <v>0.1</v>
      </c>
      <c r="D19" s="6">
        <f t="shared" si="4"/>
        <v>4.609</v>
      </c>
      <c r="E19" s="4">
        <f t="shared" ca="1" si="5"/>
        <v>4.6070000000000002</v>
      </c>
      <c r="G19">
        <f t="shared" ca="1" si="3"/>
        <v>-2E-3</v>
      </c>
    </row>
    <row r="20" spans="1:7" ht="18.75">
      <c r="A20" s="8"/>
      <c r="B20" s="9"/>
      <c r="C20" s="6"/>
      <c r="D20" s="6"/>
      <c r="E20" s="4"/>
    </row>
    <row r="21" spans="1:7" ht="18.75">
      <c r="A21" s="8"/>
      <c r="B21" s="9"/>
      <c r="C21" s="6"/>
      <c r="D21" s="6"/>
      <c r="E21" s="4"/>
    </row>
    <row r="22" spans="1:7" ht="18.75">
      <c r="A22" s="8"/>
      <c r="B22" s="9"/>
      <c r="C22" s="6"/>
      <c r="D22" s="6"/>
      <c r="E22" s="4"/>
    </row>
    <row r="23" spans="1:7" ht="18.75">
      <c r="A23" s="8"/>
      <c r="B23" s="9"/>
      <c r="C23" s="6"/>
      <c r="D23" s="6"/>
      <c r="E23" s="4"/>
    </row>
    <row r="24" spans="1:7" ht="18.75">
      <c r="A24" s="8"/>
      <c r="B24" s="9"/>
      <c r="C24" s="6"/>
      <c r="D24" s="6"/>
      <c r="E24" s="4"/>
    </row>
    <row r="25" spans="1:7" ht="18.75">
      <c r="A25" s="8"/>
      <c r="B25" s="9"/>
      <c r="C25" s="6"/>
      <c r="D25" s="6"/>
      <c r="E25" s="4"/>
    </row>
    <row r="26" spans="1:7" ht="18.75">
      <c r="A26" s="8"/>
      <c r="B26" s="9"/>
      <c r="C26" s="6"/>
      <c r="D26" s="6"/>
      <c r="E26" s="4"/>
    </row>
    <row r="27" spans="1:7" ht="18.75">
      <c r="A27" s="8"/>
      <c r="B27" s="9"/>
      <c r="C27" s="6"/>
      <c r="D27" s="6"/>
      <c r="E27" s="4"/>
    </row>
    <row r="28" spans="1:7" ht="18.75">
      <c r="A28" s="8"/>
      <c r="B28" s="9"/>
      <c r="C28" s="6"/>
      <c r="D28" s="6"/>
      <c r="E28" s="4"/>
    </row>
    <row r="29" spans="1:7" ht="18.75">
      <c r="A29" s="8"/>
      <c r="B29" s="9"/>
      <c r="C29" s="6"/>
      <c r="D29" s="6"/>
      <c r="E29" s="4"/>
    </row>
    <row r="30" spans="1:7" ht="18.75">
      <c r="A30" s="8"/>
      <c r="B30" s="9"/>
      <c r="C30" s="6"/>
      <c r="D30" s="6"/>
      <c r="E30" s="4"/>
    </row>
    <row r="31" spans="1:7" ht="18.75">
      <c r="A31" s="8"/>
      <c r="B31" s="9"/>
      <c r="C31" s="6"/>
      <c r="D31" s="6"/>
      <c r="E31" s="4"/>
    </row>
    <row r="32" spans="1:7" ht="18.75">
      <c r="A32" s="8"/>
      <c r="B32" s="9"/>
      <c r="C32" s="6"/>
      <c r="D32" s="6"/>
      <c r="E32" s="4"/>
    </row>
    <row r="33" spans="1:5" ht="18.75">
      <c r="A33" s="8"/>
      <c r="B33" s="9"/>
      <c r="C33" s="6"/>
      <c r="D33" s="6"/>
      <c r="E33" s="4"/>
    </row>
    <row r="34" spans="1:5" ht="18.75">
      <c r="A34" s="8"/>
      <c r="B34" s="9"/>
      <c r="C34" s="6"/>
      <c r="D34" s="6"/>
      <c r="E34" s="4"/>
    </row>
    <row r="35" spans="1:5" ht="18.75">
      <c r="A35" s="8"/>
      <c r="B35" s="9"/>
      <c r="C35" s="6"/>
      <c r="D35" s="6"/>
      <c r="E35" s="4"/>
    </row>
    <row r="36" spans="1:5" ht="18.75">
      <c r="A36" s="8"/>
      <c r="B36" s="9"/>
      <c r="C36" s="6"/>
      <c r="D36" s="6"/>
      <c r="E36" s="4"/>
    </row>
    <row r="37" spans="1:5" ht="18.75">
      <c r="A37" s="8"/>
      <c r="B37" s="9"/>
      <c r="C37" s="6"/>
      <c r="D37" s="6"/>
      <c r="E37" s="4"/>
    </row>
    <row r="38" spans="1:5" ht="18.75">
      <c r="A38" s="8"/>
      <c r="B38" s="9"/>
      <c r="C38" s="6"/>
      <c r="D38" s="6"/>
      <c r="E38" s="4"/>
    </row>
    <row r="39" spans="1:5" ht="18.75">
      <c r="A39" s="8"/>
      <c r="B39" s="9"/>
      <c r="C39" s="6"/>
      <c r="D39" s="6"/>
      <c r="E39" s="4"/>
    </row>
    <row r="40" spans="1:5" ht="18.75">
      <c r="A40" s="8"/>
      <c r="B40" s="9"/>
      <c r="C40" s="6"/>
      <c r="D40" s="6"/>
      <c r="E40" s="4"/>
    </row>
    <row r="41" spans="1:5" ht="18.75">
      <c r="A41" s="8"/>
      <c r="B41" s="9"/>
      <c r="C41" s="6"/>
      <c r="D41" s="6"/>
      <c r="E41" s="4"/>
    </row>
    <row r="42" spans="1:5" ht="18.75">
      <c r="A42" s="8"/>
      <c r="B42" s="9"/>
      <c r="C42" s="6"/>
      <c r="D42" s="6"/>
      <c r="E42" s="4"/>
    </row>
    <row r="43" spans="1:5" ht="18.75">
      <c r="A43" s="8"/>
      <c r="B43" s="9"/>
      <c r="C43" s="6"/>
      <c r="D43" s="6"/>
      <c r="E43" s="4"/>
    </row>
    <row r="44" spans="1:5" ht="18.75">
      <c r="A44" s="8"/>
      <c r="B44" s="7"/>
      <c r="C44" s="6"/>
      <c r="D44" s="6"/>
      <c r="E44" s="4"/>
    </row>
    <row r="45" spans="1:5" ht="18.75">
      <c r="A45" s="5"/>
      <c r="B45" s="7"/>
      <c r="C45" s="6"/>
      <c r="D45" s="6"/>
      <c r="E45" s="4"/>
    </row>
    <row r="46" spans="1:5" ht="18.75">
      <c r="A46" s="5"/>
      <c r="B46" s="7"/>
      <c r="C46" s="6"/>
      <c r="D46" s="6"/>
      <c r="E46" s="4"/>
    </row>
    <row r="47" spans="1:5" ht="18.75">
      <c r="A47" s="5"/>
      <c r="B47" s="7"/>
      <c r="C47" s="6"/>
      <c r="D47" s="6"/>
      <c r="E47" s="4"/>
    </row>
  </sheetData>
  <phoneticPr fontId="15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"/>
  <sheetViews>
    <sheetView workbookViewId="0"/>
  </sheetViews>
  <sheetFormatPr defaultColWidth="9" defaultRowHeight="14.25"/>
  <sheetData/>
  <phoneticPr fontId="1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 (2)</vt:lpstr>
      <vt:lpstr>Sheet2</vt:lpstr>
      <vt:lpstr>Sheet3</vt:lpstr>
      <vt:lpstr>'Sheet1 (2)'!Print_Area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2018-03-23T03:54:43Z</cp:lastPrinted>
  <dcterms:created xsi:type="dcterms:W3CDTF">2008-09-11T17:22:00Z</dcterms:created>
  <dcterms:modified xsi:type="dcterms:W3CDTF">2018-03-28T07:18:40Z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