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(2)'!$A$1:$AF$150</definedName>
  </definedNames>
  <calcPr calcId="125725"/>
</workbook>
</file>

<file path=xl/calcChain.xml><?xml version="1.0" encoding="utf-8"?>
<calcChain xmlns="http://schemas.openxmlformats.org/spreadsheetml/2006/main">
  <c r="D46" i="3"/>
  <c r="G46"/>
  <c r="E46" s="1"/>
  <c r="R134" i="2" s="1"/>
  <c r="G2" i="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D2"/>
  <c r="D3"/>
  <c r="D4"/>
  <c r="E4" s="1"/>
  <c r="R30" i="2" s="1"/>
  <c r="D5" i="3"/>
  <c r="D6"/>
  <c r="D7"/>
  <c r="E7" s="1"/>
  <c r="R33" i="2" s="1"/>
  <c r="D8" i="3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G1"/>
  <c r="D1"/>
  <c r="E45" l="1"/>
  <c r="R133" i="2" s="1"/>
  <c r="E41" i="3"/>
  <c r="R129" i="2" s="1"/>
  <c r="L129" s="1"/>
  <c r="E37" i="3"/>
  <c r="R126" i="2" s="1"/>
  <c r="E33" i="3"/>
  <c r="R93" i="2" s="1"/>
  <c r="X93" s="1"/>
  <c r="E29" i="3"/>
  <c r="E23"/>
  <c r="E44"/>
  <c r="R132" i="2" s="1"/>
  <c r="E42" i="3"/>
  <c r="R130" i="2" s="1"/>
  <c r="I130" s="1"/>
  <c r="E40" i="3"/>
  <c r="R128" i="2" s="1"/>
  <c r="U128" s="1"/>
  <c r="E38" i="3"/>
  <c r="E36"/>
  <c r="E34"/>
  <c r="E32"/>
  <c r="E30"/>
  <c r="E28"/>
  <c r="E26"/>
  <c r="E24"/>
  <c r="E22"/>
  <c r="E20"/>
  <c r="E18"/>
  <c r="E16"/>
  <c r="E14"/>
  <c r="E12"/>
  <c r="E10"/>
  <c r="E8"/>
  <c r="R34" i="2" s="1"/>
  <c r="E6" i="3"/>
  <c r="R32" i="2" s="1"/>
  <c r="L32" s="1"/>
  <c r="E2" i="3"/>
  <c r="R28" i="2" s="1"/>
  <c r="E43" i="3"/>
  <c r="R131" i="2" s="1"/>
  <c r="L131" s="1"/>
  <c r="E39" i="3"/>
  <c r="E35"/>
  <c r="E31"/>
  <c r="E27"/>
  <c r="R87" i="2" s="1"/>
  <c r="E25" i="3"/>
  <c r="E21"/>
  <c r="E19"/>
  <c r="E17"/>
  <c r="E15"/>
  <c r="E13"/>
  <c r="R39" i="2" s="1"/>
  <c r="E11" i="3"/>
  <c r="E9"/>
  <c r="R35" i="2" s="1"/>
  <c r="I35" s="1"/>
  <c r="E5" i="3"/>
  <c r="R31" i="2" s="1"/>
  <c r="E3" i="3"/>
  <c r="R29" i="2" s="1"/>
  <c r="I29" s="1"/>
  <c r="L133"/>
  <c r="X133"/>
  <c r="I133"/>
  <c r="O133"/>
  <c r="U133"/>
  <c r="AA133"/>
  <c r="X129"/>
  <c r="I134"/>
  <c r="O134"/>
  <c r="U134"/>
  <c r="AA134"/>
  <c r="L134"/>
  <c r="X134"/>
  <c r="I132"/>
  <c r="O132"/>
  <c r="U132"/>
  <c r="AA132"/>
  <c r="L132"/>
  <c r="X132"/>
  <c r="AA130"/>
  <c r="L126"/>
  <c r="X126"/>
  <c r="I126"/>
  <c r="O126"/>
  <c r="U126"/>
  <c r="AA126"/>
  <c r="I33"/>
  <c r="O33"/>
  <c r="U33"/>
  <c r="AA33"/>
  <c r="L33"/>
  <c r="X33"/>
  <c r="X35"/>
  <c r="I31"/>
  <c r="O31"/>
  <c r="U31"/>
  <c r="AA31"/>
  <c r="L31"/>
  <c r="X31"/>
  <c r="L30"/>
  <c r="X30"/>
  <c r="I30"/>
  <c r="O30"/>
  <c r="U30"/>
  <c r="AA30"/>
  <c r="L34"/>
  <c r="X34"/>
  <c r="I34"/>
  <c r="O34"/>
  <c r="U34"/>
  <c r="AA34"/>
  <c r="X32"/>
  <c r="L28"/>
  <c r="X28"/>
  <c r="I28"/>
  <c r="O28"/>
  <c r="U28"/>
  <c r="AA28"/>
  <c r="X128"/>
  <c r="L128"/>
  <c r="AA128"/>
  <c r="O128"/>
  <c r="I128"/>
  <c r="I93"/>
  <c r="L93"/>
  <c r="U93"/>
  <c r="R84"/>
  <c r="R125"/>
  <c r="R94"/>
  <c r="R40"/>
  <c r="R41"/>
  <c r="R42"/>
  <c r="R80"/>
  <c r="E1" i="3"/>
  <c r="R27" i="2" s="1"/>
  <c r="AA27" s="1"/>
  <c r="R85"/>
  <c r="R83"/>
  <c r="R37"/>
  <c r="R38"/>
  <c r="R82"/>
  <c r="AA32" l="1"/>
  <c r="AA29"/>
  <c r="O35"/>
  <c r="AA129"/>
  <c r="O131"/>
  <c r="O93"/>
  <c r="AA93"/>
  <c r="O32"/>
  <c r="X29"/>
  <c r="O29"/>
  <c r="AA35"/>
  <c r="X130"/>
  <c r="O130"/>
  <c r="O129"/>
  <c r="AA131"/>
  <c r="X131"/>
  <c r="U32"/>
  <c r="I32"/>
  <c r="L29"/>
  <c r="U29"/>
  <c r="L35"/>
  <c r="U35"/>
  <c r="L130"/>
  <c r="U130"/>
  <c r="U129"/>
  <c r="I129"/>
  <c r="U131"/>
  <c r="I131"/>
  <c r="AA125"/>
  <c r="U125"/>
  <c r="X125"/>
  <c r="L125"/>
  <c r="O125"/>
  <c r="I125"/>
  <c r="U27"/>
  <c r="X27"/>
  <c r="L27"/>
  <c r="O27"/>
  <c r="I27"/>
  <c r="L94"/>
  <c r="R95"/>
  <c r="O95" s="1"/>
  <c r="R91"/>
  <c r="O91" s="1"/>
  <c r="R90"/>
  <c r="L90" s="1"/>
  <c r="R88"/>
  <c r="L88" s="1"/>
  <c r="R89"/>
  <c r="I89" s="1"/>
  <c r="R92"/>
  <c r="L92" s="1"/>
  <c r="R86"/>
  <c r="L86" s="1"/>
  <c r="R79"/>
  <c r="L79" s="1"/>
  <c r="R78"/>
  <c r="R43"/>
  <c r="I80"/>
  <c r="O80"/>
  <c r="U80"/>
  <c r="AA80"/>
  <c r="L80"/>
  <c r="X80"/>
  <c r="X94"/>
  <c r="AA94"/>
  <c r="O94"/>
  <c r="U94"/>
  <c r="I94"/>
  <c r="L84"/>
  <c r="X84"/>
  <c r="I84"/>
  <c r="O84"/>
  <c r="U84"/>
  <c r="AA84"/>
  <c r="I83"/>
  <c r="O83"/>
  <c r="U83"/>
  <c r="AA83"/>
  <c r="L83"/>
  <c r="X83"/>
  <c r="I87"/>
  <c r="O87"/>
  <c r="U87"/>
  <c r="AA87"/>
  <c r="L87"/>
  <c r="X87"/>
  <c r="L82"/>
  <c r="X82"/>
  <c r="I82"/>
  <c r="O82"/>
  <c r="U82"/>
  <c r="AA82"/>
  <c r="I85"/>
  <c r="O85"/>
  <c r="U85"/>
  <c r="AA85"/>
  <c r="L85"/>
  <c r="X85"/>
  <c r="X40"/>
  <c r="U40"/>
  <c r="AA40"/>
  <c r="U37"/>
  <c r="AA37"/>
  <c r="X37"/>
  <c r="X42"/>
  <c r="U42"/>
  <c r="AA42"/>
  <c r="U41"/>
  <c r="AA41"/>
  <c r="X41"/>
  <c r="U39"/>
  <c r="AA39"/>
  <c r="X39"/>
  <c r="X38"/>
  <c r="U38"/>
  <c r="AA38"/>
  <c r="L40"/>
  <c r="I40"/>
  <c r="O40"/>
  <c r="I37"/>
  <c r="O37"/>
  <c r="L37"/>
  <c r="L42"/>
  <c r="I42"/>
  <c r="O42"/>
  <c r="I41"/>
  <c r="O41"/>
  <c r="L41"/>
  <c r="I39"/>
  <c r="O39"/>
  <c r="L39"/>
  <c r="L38"/>
  <c r="I38"/>
  <c r="O38"/>
  <c r="U86" l="1"/>
  <c r="I90"/>
  <c r="X86"/>
  <c r="O89"/>
  <c r="O86"/>
  <c r="O88"/>
  <c r="I91"/>
  <c r="U92"/>
  <c r="O92"/>
  <c r="L89"/>
  <c r="X89"/>
  <c r="AA95"/>
  <c r="L95"/>
  <c r="X79"/>
  <c r="AA91"/>
  <c r="I88"/>
  <c r="AA79"/>
  <c r="I79"/>
  <c r="X95"/>
  <c r="I95"/>
  <c r="X88"/>
  <c r="U95"/>
  <c r="U79"/>
  <c r="O79"/>
  <c r="U91"/>
  <c r="L91"/>
  <c r="U89"/>
  <c r="I86"/>
  <c r="I92"/>
  <c r="AA89"/>
  <c r="AA86"/>
  <c r="X92"/>
  <c r="AA92"/>
  <c r="X91"/>
  <c r="U90"/>
  <c r="U88"/>
  <c r="O90"/>
  <c r="AA88"/>
  <c r="X90"/>
  <c r="AA90"/>
  <c r="AA78"/>
  <c r="U78"/>
  <c r="U43"/>
  <c r="AA43"/>
  <c r="X43"/>
  <c r="I43"/>
  <c r="O43"/>
  <c r="L43"/>
  <c r="X78"/>
  <c r="L78"/>
  <c r="O78"/>
  <c r="I78"/>
</calcChain>
</file>

<file path=xl/sharedStrings.xml><?xml version="1.0" encoding="utf-8"?>
<sst xmlns="http://schemas.openxmlformats.org/spreadsheetml/2006/main" count="176" uniqueCount="89">
  <si>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</si>
  <si>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</si>
  <si>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</si>
  <si>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</si>
  <si>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</si>
  <si>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</si>
  <si>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</si>
  <si>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</si>
  <si>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</si>
  <si>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</si>
  <si>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</si>
  <si>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</si>
  <si>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</si>
  <si>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</si>
  <si>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</si>
  <si>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</si>
  <si>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</si>
  <si>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</si>
  <si>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</si>
  <si>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</si>
  <si>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3" type="noConversion"/>
  </si>
  <si>
    <t>放样：</t>
    <phoneticPr fontId="13" type="noConversion"/>
  </si>
  <si>
    <t>温州市瓯江口新区一期市政工程PPP项目（瓯绣河、滨水南路和纬十二路等）一河八路十二桥工程</t>
    <phoneticPr fontId="13" type="noConversion"/>
  </si>
  <si>
    <t>陈赛美</t>
    <phoneticPr fontId="13" type="noConversion"/>
  </si>
  <si>
    <r>
      <t>E</t>
    </r>
    <r>
      <rPr>
        <sz val="12"/>
        <rFont val="宋体"/>
        <family val="3"/>
        <charset val="134"/>
      </rPr>
      <t>11-2</t>
    </r>
    <phoneticPr fontId="13" type="noConversion"/>
  </si>
  <si>
    <t>4.355</t>
  </si>
  <si>
    <t>李璐</t>
    <phoneticPr fontId="13" type="noConversion"/>
  </si>
  <si>
    <t>/</t>
    <phoneticPr fontId="13" type="noConversion"/>
  </si>
  <si>
    <t>温州市瓯江口新区一期市政工程PPP项目（瓯扬河、滨水北路和跨海一路等）一河八路十二桥工程</t>
    <phoneticPr fontId="13" type="noConversion"/>
  </si>
  <si>
    <t>放样：</t>
    <phoneticPr fontId="13" type="noConversion"/>
  </si>
  <si>
    <t>左7.5m</t>
    <phoneticPr fontId="13" type="noConversion"/>
  </si>
  <si>
    <t>左9.5m</t>
    <phoneticPr fontId="13" type="noConversion"/>
  </si>
  <si>
    <t>左14m</t>
    <phoneticPr fontId="13" type="noConversion"/>
  </si>
  <si>
    <t>右7.5m</t>
    <phoneticPr fontId="13" type="noConversion"/>
  </si>
  <si>
    <t>右9.5m</t>
    <phoneticPr fontId="13" type="noConversion"/>
  </si>
  <si>
    <t>右14m</t>
    <phoneticPr fontId="13" type="noConversion"/>
  </si>
  <si>
    <t>经九路（k0+000~k0+896）下面层　　</t>
    <phoneticPr fontId="13" type="noConversion"/>
  </si>
  <si>
    <t>左17.5m</t>
  </si>
  <si>
    <t>左13m</t>
  </si>
  <si>
    <t>右13m</t>
  </si>
  <si>
    <t>右17.5m</t>
  </si>
  <si>
    <t>左11m</t>
    <phoneticPr fontId="13" type="noConversion"/>
  </si>
  <si>
    <t>右11.5m</t>
    <phoneticPr fontId="13" type="noConversion"/>
  </si>
  <si>
    <t>K0+020.0000</t>
  </si>
  <si>
    <t>K0+040.0000</t>
  </si>
  <si>
    <t>K0+060.0000</t>
  </si>
  <si>
    <t>K0+080.0000</t>
  </si>
  <si>
    <t>K0+100.0000</t>
  </si>
  <si>
    <t>K0+120.0000</t>
  </si>
  <si>
    <t>K0+140.0000</t>
  </si>
  <si>
    <t>K0+160.0000</t>
  </si>
  <si>
    <t>K0+180.0000</t>
  </si>
  <si>
    <t>K0+200.0000</t>
  </si>
  <si>
    <t>K0+220.0000</t>
  </si>
  <si>
    <t>K0+240.0000</t>
  </si>
  <si>
    <t>K0+260.0000</t>
  </si>
  <si>
    <t>K0+280.0000</t>
  </si>
  <si>
    <t>K0+300.0000</t>
  </si>
  <si>
    <t>K0+320.0000</t>
  </si>
  <si>
    <t>K0+340.0000</t>
  </si>
  <si>
    <t>K0+360.0000</t>
  </si>
  <si>
    <t>K0+380.0000</t>
  </si>
  <si>
    <t>K0+400.0000</t>
  </si>
  <si>
    <t>K0+420.0000</t>
  </si>
  <si>
    <t>K0+440.0000</t>
  </si>
  <si>
    <t>K0+460.0000</t>
  </si>
  <si>
    <t>K0+480.0000</t>
  </si>
  <si>
    <t>K0+500.0000</t>
  </si>
  <si>
    <t>K0+520.0000</t>
  </si>
  <si>
    <t>K0+540.0000</t>
  </si>
  <si>
    <t>K0+560.0000</t>
  </si>
  <si>
    <t>K0+580.0000</t>
  </si>
  <si>
    <t>K0+600.0000</t>
  </si>
  <si>
    <t>K0+620.0000</t>
  </si>
  <si>
    <t>K0+640.0000</t>
  </si>
  <si>
    <t>K0+660.0000</t>
  </si>
  <si>
    <t>K0+680.0000</t>
  </si>
  <si>
    <t>K0+700.0000</t>
  </si>
  <si>
    <t>K0+720.0000</t>
  </si>
  <si>
    <t>K0+740.0000</t>
  </si>
  <si>
    <t>K0+760.0000</t>
  </si>
  <si>
    <t>K0+780.0000</t>
  </si>
  <si>
    <t>K0+800.0000</t>
  </si>
  <si>
    <t>K0+820.0000</t>
  </si>
  <si>
    <t>K0+840.0000</t>
  </si>
  <si>
    <t>K0+860.0000</t>
  </si>
  <si>
    <t>K0+880.0000</t>
  </si>
  <si>
    <t>K0+000.0000</t>
    <phoneticPr fontId="13" type="noConversion"/>
  </si>
  <si>
    <t>K0+896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</si>
</sst>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55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60" applyNumberFormat="0" applyAlignment="0" applyProtection="0">
      <alignment vertical="center"/>
    </xf>
    <xf numFmtId="0" fontId="30" fillId="6" borderId="61" applyNumberFormat="0" applyAlignment="0" applyProtection="0">
      <alignment vertical="center"/>
    </xf>
    <xf numFmtId="0" fontId="31" fillId="6" borderId="60" applyNumberFormat="0" applyAlignment="0" applyProtection="0">
      <alignment vertical="center"/>
    </xf>
    <xf numFmtId="0" fontId="32" fillId="0" borderId="62" applyNumberFormat="0" applyFill="0" applyAlignment="0" applyProtection="0">
      <alignment vertical="center"/>
    </xf>
    <xf numFmtId="0" fontId="33" fillId="7" borderId="6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5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4" applyNumberFormat="0" applyFon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1" fillId="0" borderId="57" applyNumberFormat="0" applyFill="0" applyAlignment="0" applyProtection="0">
      <alignment vertical="center"/>
    </xf>
    <xf numFmtId="0" fontId="42" fillId="0" borderId="58" applyNumberFormat="0" applyFill="0" applyAlignment="0" applyProtection="0">
      <alignment vertical="center"/>
    </xf>
    <xf numFmtId="0" fontId="43" fillId="0" borderId="5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65" applyNumberFormat="0" applyFill="0" applyAlignment="0" applyProtection="0">
      <alignment vertical="center"/>
    </xf>
    <xf numFmtId="0" fontId="47" fillId="6" borderId="60" applyNumberFormat="0" applyAlignment="0" applyProtection="0">
      <alignment vertical="center"/>
    </xf>
    <xf numFmtId="0" fontId="48" fillId="7" borderId="63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2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61" applyNumberFormat="0" applyAlignment="0" applyProtection="0">
      <alignment vertical="center"/>
    </xf>
    <xf numFmtId="0" fontId="54" fillId="5" borderId="60" applyNumberFormat="0" applyAlignment="0" applyProtection="0">
      <alignment vertical="center"/>
    </xf>
    <xf numFmtId="0" fontId="38" fillId="8" borderId="64" applyNumberFormat="0" applyFont="0" applyAlignment="0" applyProtection="0">
      <alignment vertical="center"/>
    </xf>
    <xf numFmtId="0" fontId="1" fillId="8" borderId="64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31">
    <xf numFmtId="0" fontId="0" fillId="0" borderId="0" xfId="0" applyAlignment="1"/>
    <xf numFmtId="49" fontId="6" fillId="0" borderId="23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/>
    <xf numFmtId="49" fontId="6" fillId="0" borderId="42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1" fillId="0" borderId="52" xfId="3" applyNumberFormat="1" applyFont="1" applyFill="1" applyBorder="1" applyAlignment="1" applyProtection="1">
      <alignment vertical="center" wrapText="1"/>
    </xf>
    <xf numFmtId="176" fontId="20" fillId="0" borderId="52" xfId="3" applyNumberFormat="1" applyFont="1" applyFill="1" applyBorder="1" applyAlignment="1" applyProtection="1">
      <alignment vertical="center" wrapText="1"/>
    </xf>
    <xf numFmtId="176" fontId="20" fillId="0" borderId="56" xfId="3" applyNumberFormat="1" applyFont="1" applyFill="1" applyBorder="1" applyAlignment="1" applyProtection="1">
      <alignment vertical="center" wrapText="1"/>
    </xf>
    <xf numFmtId="0" fontId="1" fillId="0" borderId="0" xfId="72">
      <alignment vertical="center"/>
    </xf>
    <xf numFmtId="0" fontId="1" fillId="0" borderId="0" xfId="72">
      <alignment vertical="center"/>
    </xf>
    <xf numFmtId="0" fontId="16" fillId="0" borderId="20" xfId="1" applyNumberFormat="1" applyFont="1" applyFill="1" applyBorder="1" applyAlignment="1" applyProtection="1">
      <alignment horizontal="center" vertical="center" wrapText="1"/>
    </xf>
    <xf numFmtId="0" fontId="16" fillId="0" borderId="41" xfId="1" applyNumberFormat="1" applyFont="1" applyFill="1" applyBorder="1" applyAlignment="1" applyProtection="1">
      <alignment horizontal="center" vertical="center" wrapText="1"/>
    </xf>
    <xf numFmtId="0" fontId="6" fillId="0" borderId="22" xfId="1" applyNumberFormat="1" applyFont="1" applyFill="1" applyBorder="1" applyAlignment="1" applyProtection="1">
      <alignment horizontal="center" vertical="center" wrapText="1"/>
    </xf>
    <xf numFmtId="0" fontId="6" fillId="0" borderId="23" xfId="1" applyNumberFormat="1" applyFont="1" applyFill="1" applyBorder="1" applyAlignment="1" applyProtection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7" fillId="0" borderId="13" xfId="2" applyBorder="1" applyAlignment="1">
      <alignment horizontal="center" vertical="center"/>
    </xf>
    <xf numFmtId="0" fontId="17" fillId="0" borderId="38" xfId="2" applyBorder="1" applyAlignment="1">
      <alignment horizontal="center" vertical="center"/>
    </xf>
    <xf numFmtId="0" fontId="17" fillId="0" borderId="25" xfId="2" applyBorder="1" applyAlignment="1">
      <alignment horizontal="center" vertical="center"/>
    </xf>
    <xf numFmtId="0" fontId="17" fillId="0" borderId="0" xfId="2" applyAlignment="1">
      <alignment horizontal="center" vertical="center"/>
    </xf>
    <xf numFmtId="0" fontId="17" fillId="0" borderId="40" xfId="2" applyBorder="1" applyAlignment="1">
      <alignment horizontal="center" vertical="center"/>
    </xf>
    <xf numFmtId="0" fontId="11" fillId="0" borderId="26" xfId="1" applyNumberFormat="1" applyFont="1" applyFill="1" applyBorder="1" applyAlignment="1" applyProtection="1">
      <alignment horizontal="center" vertical="center" wrapText="1"/>
    </xf>
    <xf numFmtId="0" fontId="6" fillId="0" borderId="27" xfId="1" applyNumberFormat="1" applyFont="1" applyFill="1" applyBorder="1" applyAlignment="1" applyProtection="1">
      <alignment wrapText="1"/>
    </xf>
    <xf numFmtId="0" fontId="6" fillId="0" borderId="22" xfId="1" applyNumberFormat="1" applyFont="1" applyFill="1" applyBorder="1" applyAlignment="1" applyProtection="1">
      <alignment wrapText="1"/>
    </xf>
    <xf numFmtId="0" fontId="6" fillId="0" borderId="23" xfId="1" applyNumberFormat="1" applyFont="1" applyFill="1" applyBorder="1" applyAlignment="1" applyProtection="1">
      <alignment wrapText="1"/>
    </xf>
    <xf numFmtId="0" fontId="6" fillId="0" borderId="29" xfId="1" applyNumberFormat="1" applyFont="1" applyFill="1" applyBorder="1" applyAlignment="1" applyProtection="1">
      <alignment wrapText="1"/>
    </xf>
    <xf numFmtId="0" fontId="6" fillId="0" borderId="30" xfId="1" applyNumberFormat="1" applyFont="1" applyFill="1" applyBorder="1" applyAlignment="1" applyProtection="1">
      <alignment wrapText="1"/>
    </xf>
    <xf numFmtId="49" fontId="6" fillId="0" borderId="27" xfId="1" applyNumberFormat="1" applyFont="1" applyFill="1" applyBorder="1" applyAlignment="1" applyProtection="1">
      <alignment horizontal="center" vertical="center" wrapText="1"/>
    </xf>
    <xf numFmtId="49" fontId="6" fillId="0" borderId="28" xfId="1" applyNumberFormat="1" applyFont="1" applyFill="1" applyBorder="1" applyAlignment="1" applyProtection="1">
      <alignment horizontal="center" vertical="center" wrapText="1"/>
    </xf>
    <xf numFmtId="49" fontId="6" fillId="0" borderId="43" xfId="1" applyNumberFormat="1" applyFont="1" applyFill="1" applyBorder="1" applyAlignment="1" applyProtection="1">
      <alignment horizontal="center" vertical="center" wrapText="1"/>
    </xf>
    <xf numFmtId="49" fontId="6" fillId="0" borderId="23" xfId="1" applyNumberFormat="1" applyFont="1" applyFill="1" applyBorder="1" applyAlignment="1" applyProtection="1">
      <alignment horizontal="center" vertical="center" wrapText="1"/>
    </xf>
    <xf numFmtId="49" fontId="6" fillId="0" borderId="42" xfId="1" applyNumberFormat="1" applyFont="1" applyFill="1" applyBorder="1" applyAlignment="1" applyProtection="1">
      <alignment horizontal="center" vertical="center" wrapText="1"/>
    </xf>
    <xf numFmtId="49" fontId="6" fillId="0" borderId="30" xfId="1" applyNumberFormat="1" applyFont="1" applyFill="1" applyBorder="1" applyAlignment="1" applyProtection="1">
      <alignment horizontal="center" vertical="center" wrapText="1"/>
    </xf>
    <xf numFmtId="49" fontId="6" fillId="0" borderId="44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left" vertical="center" wrapText="1"/>
    </xf>
    <xf numFmtId="177" fontId="16" fillId="0" borderId="19" xfId="3" applyNumberFormat="1" applyFont="1" applyFill="1" applyBorder="1" applyAlignment="1" applyProtection="1">
      <alignment horizontal="center" vertical="center" wrapText="1"/>
    </xf>
    <xf numFmtId="177" fontId="16" fillId="0" borderId="20" xfId="3" applyNumberFormat="1" applyFont="1" applyFill="1" applyBorder="1" applyAlignment="1" applyProtection="1">
      <alignment horizontal="center" vertical="center" wrapText="1"/>
    </xf>
    <xf numFmtId="177" fontId="16" fillId="0" borderId="21" xfId="3" applyNumberFormat="1" applyFont="1" applyFill="1" applyBorder="1" applyAlignment="1" applyProtection="1">
      <alignment horizontal="center" vertical="center" wrapText="1"/>
    </xf>
    <xf numFmtId="0" fontId="16" fillId="0" borderId="45" xfId="3" applyNumberFormat="1" applyFont="1" applyFill="1" applyBorder="1" applyAlignment="1" applyProtection="1">
      <alignment horizontal="center" vertical="center" wrapText="1"/>
    </xf>
    <xf numFmtId="0" fontId="16" fillId="0" borderId="46" xfId="3" applyNumberFormat="1" applyFont="1" applyFill="1" applyBorder="1" applyAlignment="1" applyProtection="1">
      <alignment horizontal="center" vertical="center" wrapText="1"/>
    </xf>
    <xf numFmtId="0" fontId="16" fillId="0" borderId="47" xfId="3" applyNumberFormat="1" applyFont="1" applyFill="1" applyBorder="1" applyAlignment="1" applyProtection="1">
      <alignment horizontal="center" vertical="center" wrapText="1"/>
    </xf>
    <xf numFmtId="176" fontId="6" fillId="0" borderId="52" xfId="1" applyNumberFormat="1" applyFont="1" applyFill="1" applyBorder="1" applyAlignment="1" applyProtection="1">
      <alignment horizontal="center" vertical="center" wrapText="1"/>
    </xf>
    <xf numFmtId="176" fontId="16" fillId="0" borderId="45" xfId="3" applyNumberFormat="1" applyFont="1" applyFill="1" applyBorder="1" applyAlignment="1" applyProtection="1">
      <alignment horizontal="center" vertical="center" wrapText="1"/>
    </xf>
    <xf numFmtId="176" fontId="16" fillId="0" borderId="46" xfId="3" applyNumberFormat="1" applyFont="1" applyFill="1" applyBorder="1" applyAlignment="1" applyProtection="1">
      <alignment horizontal="center" vertical="center" wrapText="1"/>
    </xf>
    <xf numFmtId="176" fontId="16" fillId="0" borderId="47" xfId="3" applyNumberFormat="1" applyFont="1" applyFill="1" applyBorder="1" applyAlignment="1" applyProtection="1">
      <alignment horizontal="center" vertical="center" wrapText="1"/>
    </xf>
    <xf numFmtId="0" fontId="16" fillId="0" borderId="48" xfId="3" applyNumberFormat="1" applyFont="1" applyFill="1" applyBorder="1" applyAlignment="1" applyProtection="1">
      <alignment horizontal="center" vertical="center" wrapText="1"/>
    </xf>
    <xf numFmtId="176" fontId="6" fillId="0" borderId="19" xfId="1" applyNumberFormat="1" applyFont="1" applyFill="1" applyBorder="1" applyAlignment="1" applyProtection="1">
      <alignment horizontal="center" vertical="center" wrapText="1"/>
    </xf>
    <xf numFmtId="176" fontId="6" fillId="0" borderId="20" xfId="1" applyNumberFormat="1" applyFont="1" applyFill="1" applyBorder="1" applyAlignment="1" applyProtection="1">
      <alignment horizontal="center" vertical="center" wrapText="1"/>
    </xf>
    <xf numFmtId="176" fontId="6" fillId="0" borderId="21" xfId="1" applyNumberFormat="1" applyFont="1" applyFill="1" applyBorder="1" applyAlignment="1" applyProtection="1">
      <alignment horizontal="center" vertical="center" wrapText="1"/>
    </xf>
    <xf numFmtId="0" fontId="6" fillId="0" borderId="45" xfId="79" applyNumberFormat="1" applyFont="1" applyFill="1" applyBorder="1" applyAlignment="1" applyProtection="1">
      <alignment horizontal="center" vertical="center" wrapText="1"/>
    </xf>
    <xf numFmtId="0" fontId="6" fillId="0" borderId="20" xfId="79" applyNumberFormat="1" applyFont="1" applyFill="1" applyBorder="1" applyAlignment="1" applyProtection="1">
      <alignment horizontal="center" vertical="center" wrapText="1"/>
    </xf>
    <xf numFmtId="0" fontId="6" fillId="0" borderId="21" xfId="79" applyNumberFormat="1" applyFont="1" applyFill="1" applyBorder="1" applyAlignment="1" applyProtection="1">
      <alignment horizontal="center" vertical="center" wrapText="1"/>
    </xf>
    <xf numFmtId="0" fontId="9" fillId="0" borderId="4" xfId="1" applyNumberFormat="1" applyFont="1" applyFill="1" applyBorder="1" applyAlignment="1" applyProtection="1">
      <alignment horizontal="center" vertical="center" wrapText="1"/>
    </xf>
    <xf numFmtId="49" fontId="10" fillId="0" borderId="5" xfId="1" applyNumberFormat="1" applyFont="1" applyFill="1" applyBorder="1" applyAlignment="1" applyProtection="1">
      <alignment wrapText="1"/>
    </xf>
    <xf numFmtId="49" fontId="10" fillId="0" borderId="6" xfId="1" applyNumberFormat="1" applyFont="1" applyFill="1" applyBorder="1" applyAlignment="1" applyProtection="1">
      <alignment wrapText="1"/>
    </xf>
    <xf numFmtId="49" fontId="21" fillId="0" borderId="53" xfId="3" applyNumberFormat="1" applyFont="1" applyFill="1" applyBorder="1" applyAlignment="1" applyProtection="1">
      <alignment horizontal="center" vertical="center" wrapText="1"/>
    </xf>
    <xf numFmtId="49" fontId="21" fillId="0" borderId="5" xfId="3" applyNumberFormat="1" applyFont="1" applyFill="1" applyBorder="1" applyAlignment="1" applyProtection="1">
      <alignment horizontal="center" vertical="center" wrapText="1"/>
    </xf>
    <xf numFmtId="49" fontId="21" fillId="0" borderId="6" xfId="3" applyNumberFormat="1" applyFont="1" applyFill="1" applyBorder="1" applyAlignment="1" applyProtection="1">
      <alignment horizontal="center" vertical="center" wrapText="1"/>
    </xf>
    <xf numFmtId="0" fontId="9" fillId="0" borderId="32" xfId="1" applyNumberFormat="1" applyFont="1" applyFill="1" applyBorder="1" applyAlignment="1" applyProtection="1">
      <alignment horizontal="center" vertical="center" wrapText="1"/>
    </xf>
    <xf numFmtId="49" fontId="19" fillId="0" borderId="32" xfId="1" applyNumberFormat="1" applyFont="1" applyFill="1" applyBorder="1" applyAlignment="1" applyProtection="1">
      <alignment horizontal="center" vertical="center" wrapText="1"/>
    </xf>
    <xf numFmtId="49" fontId="10" fillId="0" borderId="32" xfId="1" applyNumberFormat="1" applyFont="1" applyFill="1" applyBorder="1" applyAlignment="1" applyProtection="1">
      <alignment horizontal="center" vertical="center" wrapText="1"/>
    </xf>
    <xf numFmtId="49" fontId="10" fillId="0" borderId="35" xfId="1" applyNumberFormat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horizontal="center" vertical="center" wrapText="1"/>
    </xf>
    <xf numFmtId="0" fontId="15" fillId="0" borderId="33" xfId="1" applyNumberFormat="1" applyFont="1" applyFill="1" applyBorder="1" applyAlignment="1" applyProtection="1">
      <alignment horizontal="center" vertical="center" wrapText="1"/>
    </xf>
    <xf numFmtId="0" fontId="9" fillId="0" borderId="33" xfId="1" applyNumberFormat="1" applyFont="1" applyFill="1" applyBorder="1" applyAlignment="1" applyProtection="1">
      <alignment horizontal="center" vertical="center" wrapText="1"/>
    </xf>
    <xf numFmtId="49" fontId="19" fillId="0" borderId="33" xfId="1" applyNumberFormat="1" applyFont="1" applyFill="1" applyBorder="1" applyAlignment="1" applyProtection="1">
      <alignment horizontal="center" vertical="center" wrapText="1"/>
    </xf>
    <xf numFmtId="49" fontId="10" fillId="0" borderId="33" xfId="1" applyNumberFormat="1" applyFont="1" applyFill="1" applyBorder="1" applyAlignment="1" applyProtection="1">
      <alignment horizontal="center" vertical="center" wrapText="1"/>
    </xf>
    <xf numFmtId="49" fontId="10" fillId="0" borderId="36" xfId="1" applyNumberFormat="1" applyFont="1" applyFill="1" applyBorder="1" applyAlignment="1" applyProtection="1">
      <alignment horizontal="center" vertical="center" wrapText="1"/>
    </xf>
    <xf numFmtId="0" fontId="10" fillId="0" borderId="10" xfId="1" applyNumberFormat="1" applyFont="1" applyFill="1" applyBorder="1" applyAlignment="1" applyProtection="1">
      <alignment horizontal="center" vertical="center" wrapText="1"/>
    </xf>
    <xf numFmtId="0" fontId="10" fillId="0" borderId="11" xfId="1" applyNumberFormat="1" applyFont="1" applyFill="1" applyBorder="1" applyAlignment="1" applyProtection="1">
      <alignment horizontal="center" vertical="center" wrapText="1"/>
    </xf>
    <xf numFmtId="0" fontId="10" fillId="0" borderId="19" xfId="1" applyNumberFormat="1" applyFont="1" applyFill="1" applyBorder="1" applyAlignment="1" applyProtection="1">
      <alignment horizontal="center" vertical="center" wrapText="1"/>
    </xf>
    <xf numFmtId="0" fontId="10" fillId="0" borderId="55" xfId="1" applyNumberFormat="1" applyFont="1" applyFill="1" applyBorder="1" applyAlignment="1" applyProtection="1">
      <alignment horizontal="center" vertical="center" wrapText="1"/>
    </xf>
    <xf numFmtId="0" fontId="10" fillId="0" borderId="52" xfId="1" applyNumberFormat="1" applyFont="1" applyFill="1" applyBorder="1" applyAlignment="1" applyProtection="1">
      <alignment horizontal="center" vertical="center" wrapText="1"/>
    </xf>
    <xf numFmtId="49" fontId="10" fillId="0" borderId="11" xfId="1" applyNumberFormat="1" applyFont="1" applyFill="1" applyBorder="1" applyAlignment="1" applyProtection="1">
      <alignment horizontal="center" vertical="center" wrapText="1"/>
    </xf>
    <xf numFmtId="49" fontId="19" fillId="0" borderId="11" xfId="1" applyNumberFormat="1" applyFont="1" applyFill="1" applyBorder="1" applyAlignment="1" applyProtection="1">
      <alignment horizontal="center" vertical="center" wrapText="1"/>
    </xf>
    <xf numFmtId="49" fontId="10" fillId="0" borderId="37" xfId="1" applyNumberFormat="1" applyFont="1" applyFill="1" applyBorder="1" applyAlignment="1" applyProtection="1">
      <alignment horizontal="center" vertical="center" wrapText="1"/>
    </xf>
    <xf numFmtId="0" fontId="10" fillId="0" borderId="12" xfId="1" applyNumberFormat="1" applyFont="1" applyFill="1" applyBorder="1" applyAlignment="1" applyProtection="1">
      <alignment horizontal="center" vertical="center" wrapText="1"/>
    </xf>
    <xf numFmtId="0" fontId="10" fillId="0" borderId="13" xfId="1" applyNumberFormat="1" applyFont="1" applyFill="1" applyBorder="1" applyAlignment="1" applyProtection="1">
      <alignment horizontal="center" vertical="center" wrapText="1"/>
    </xf>
    <xf numFmtId="0" fontId="10" fillId="0" borderId="14" xfId="1" applyNumberFormat="1" applyFont="1" applyFill="1" applyBorder="1" applyAlignment="1" applyProtection="1">
      <alignment horizontal="center" vertical="center" wrapText="1"/>
    </xf>
    <xf numFmtId="0" fontId="10" fillId="0" borderId="15" xfId="1" applyNumberFormat="1" applyFont="1" applyFill="1" applyBorder="1" applyAlignment="1" applyProtection="1">
      <alignment horizontal="center" vertical="center" wrapText="1"/>
    </xf>
    <xf numFmtId="0" fontId="10" fillId="0" borderId="16" xfId="1" applyNumberFormat="1" applyFont="1" applyFill="1" applyBorder="1" applyAlignment="1" applyProtection="1">
      <alignment horizontal="center" vertical="center" wrapText="1"/>
    </xf>
    <xf numFmtId="0" fontId="10" fillId="0" borderId="17" xfId="1" applyNumberFormat="1" applyFont="1" applyFill="1" applyBorder="1" applyAlignment="1" applyProtection="1">
      <alignment horizontal="center" vertical="center" wrapText="1"/>
    </xf>
    <xf numFmtId="49" fontId="10" fillId="0" borderId="12" xfId="1" applyNumberFormat="1" applyFont="1" applyFill="1" applyBorder="1" applyAlignment="1" applyProtection="1">
      <alignment horizontal="center" vertical="center" wrapText="1"/>
    </xf>
    <xf numFmtId="49" fontId="10" fillId="0" borderId="13" xfId="1" applyNumberFormat="1" applyFont="1" applyFill="1" applyBorder="1" applyAlignment="1" applyProtection="1">
      <alignment horizontal="center" vertical="center" wrapText="1"/>
    </xf>
    <xf numFmtId="49" fontId="10" fillId="0" borderId="14" xfId="1" applyNumberFormat="1" applyFont="1" applyFill="1" applyBorder="1" applyAlignment="1" applyProtection="1">
      <alignment horizontal="center" vertical="center" wrapText="1"/>
    </xf>
    <xf numFmtId="49" fontId="10" fillId="0" borderId="15" xfId="1" applyNumberFormat="1" applyFont="1" applyFill="1" applyBorder="1" applyAlignment="1" applyProtection="1">
      <alignment horizontal="center" vertical="center" wrapText="1"/>
    </xf>
    <xf numFmtId="49" fontId="10" fillId="0" borderId="16" xfId="1" applyNumberFormat="1" applyFont="1" applyFill="1" applyBorder="1" applyAlignment="1" applyProtection="1">
      <alignment horizontal="center" vertical="center" wrapText="1"/>
    </xf>
    <xf numFmtId="49" fontId="10" fillId="0" borderId="17" xfId="1" applyNumberFormat="1" applyFont="1" applyFill="1" applyBorder="1" applyAlignment="1" applyProtection="1">
      <alignment horizontal="center" vertical="center" wrapText="1"/>
    </xf>
    <xf numFmtId="0" fontId="19" fillId="0" borderId="49" xfId="3" applyNumberFormat="1" applyFont="1" applyFill="1" applyBorder="1" applyAlignment="1" applyProtection="1">
      <alignment horizontal="center" vertical="center" wrapText="1"/>
    </xf>
    <xf numFmtId="49" fontId="19" fillId="0" borderId="50" xfId="3" applyNumberFormat="1" applyFont="1" applyFill="1" applyBorder="1" applyAlignment="1" applyProtection="1">
      <alignment horizontal="center" vertical="center" wrapText="1"/>
    </xf>
    <xf numFmtId="49" fontId="19" fillId="0" borderId="51" xfId="3" applyNumberFormat="1" applyFont="1" applyFill="1" applyBorder="1" applyAlignment="1" applyProtection="1">
      <alignment horizontal="center" vertical="center" wrapText="1"/>
    </xf>
    <xf numFmtId="49" fontId="19" fillId="0" borderId="15" xfId="3" applyNumberFormat="1" applyFont="1" applyFill="1" applyBorder="1" applyAlignment="1" applyProtection="1">
      <alignment horizontal="center" vertical="center" wrapText="1"/>
    </xf>
    <xf numFmtId="49" fontId="19" fillId="0" borderId="16" xfId="3" applyNumberFormat="1" applyFont="1" applyFill="1" applyBorder="1" applyAlignment="1" applyProtection="1">
      <alignment horizontal="center" vertical="center" wrapText="1"/>
    </xf>
    <xf numFmtId="49" fontId="19" fillId="0" borderId="39" xfId="3" applyNumberFormat="1" applyFont="1" applyFill="1" applyBorder="1" applyAlignment="1" applyProtection="1">
      <alignment horizontal="center" vertical="center" wrapText="1"/>
    </xf>
    <xf numFmtId="49" fontId="6" fillId="0" borderId="18" xfId="1" applyNumberFormat="1" applyFont="1" applyFill="1" applyBorder="1" applyAlignment="1" applyProtection="1">
      <alignment horizontal="center" vertical="center" wrapText="1"/>
    </xf>
    <xf numFmtId="49" fontId="6" fillId="0" borderId="0" xfId="1" applyNumberFormat="1" applyFont="1" applyFill="1" applyAlignment="1" applyProtection="1">
      <alignment horizontal="center" vertical="center" wrapText="1"/>
    </xf>
    <xf numFmtId="49" fontId="6" fillId="0" borderId="40" xfId="1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right" vertical="center"/>
    </xf>
    <xf numFmtId="49" fontId="11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Fill="1" applyBorder="1" applyAlignment="1" applyProtection="1"/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/>
    <xf numFmtId="0" fontId="9" fillId="0" borderId="1" xfId="1" applyNumberFormat="1" applyFont="1" applyFill="1" applyBorder="1" applyAlignment="1" applyProtection="1">
      <alignment horizontal="center" vertical="center" wrapText="1"/>
    </xf>
    <xf numFmtId="49" fontId="10" fillId="0" borderId="2" xfId="1" applyNumberFormat="1" applyFont="1" applyFill="1" applyBorder="1" applyAlignment="1" applyProtection="1">
      <alignment wrapText="1"/>
    </xf>
    <xf numFmtId="49" fontId="10" fillId="0" borderId="3" xfId="1" applyNumberFormat="1" applyFont="1" applyFill="1" applyBorder="1" applyAlignment="1" applyProtection="1">
      <alignment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49" fontId="16" fillId="0" borderId="2" xfId="1" applyNumberFormat="1" applyFont="1" applyFill="1" applyBorder="1" applyAlignment="1" applyProtection="1">
      <alignment horizontal="center" vertical="center" wrapText="1"/>
    </xf>
    <xf numFmtId="49" fontId="16" fillId="0" borderId="3" xfId="1" applyNumberFormat="1" applyFont="1" applyFill="1" applyBorder="1" applyAlignment="1" applyProtection="1">
      <alignment horizontal="center" vertical="center" wrapText="1"/>
    </xf>
    <xf numFmtId="0" fontId="9" fillId="0" borderId="31" xfId="1" applyNumberFormat="1" applyFont="1" applyFill="1" applyBorder="1" applyAlignment="1" applyProtection="1">
      <alignment horizontal="center" vertical="center" wrapText="1"/>
    </xf>
    <xf numFmtId="49" fontId="10" fillId="0" borderId="31" xfId="1" applyNumberFormat="1" applyFont="1" applyFill="1" applyBorder="1" applyAlignment="1" applyProtection="1">
      <alignment horizontal="center" vertical="center" wrapText="1"/>
    </xf>
    <xf numFmtId="49" fontId="10" fillId="0" borderId="34" xfId="1" applyNumberFormat="1" applyFont="1" applyFill="1" applyBorder="1" applyAlignment="1" applyProtection="1">
      <alignment horizontal="center" vertical="center" wrapText="1"/>
    </xf>
    <xf numFmtId="176" fontId="16" fillId="0" borderId="19" xfId="3" applyNumberFormat="1" applyFont="1" applyFill="1" applyBorder="1" applyAlignment="1" applyProtection="1">
      <alignment horizontal="center" vertical="center" wrapText="1"/>
    </xf>
    <xf numFmtId="176" fontId="16" fillId="0" borderId="20" xfId="3" applyNumberFormat="1" applyFont="1" applyFill="1" applyBorder="1" applyAlignment="1" applyProtection="1">
      <alignment horizontal="center" vertical="center" wrapText="1"/>
    </xf>
    <xf numFmtId="176" fontId="16" fillId="0" borderId="21" xfId="3" applyNumberFormat="1" applyFont="1" applyFill="1" applyBorder="1" applyAlignment="1" applyProtection="1">
      <alignment horizontal="center" vertical="center" wrapText="1"/>
    </xf>
    <xf numFmtId="0" fontId="10" fillId="0" borderId="54" xfId="1" applyNumberFormat="1" applyFont="1" applyFill="1" applyBorder="1" applyAlignment="1" applyProtection="1">
      <alignment horizontal="center" vertical="center" wrapText="1"/>
    </xf>
    <xf numFmtId="49" fontId="19" fillId="0" borderId="49" xfId="3" applyNumberFormat="1" applyFont="1" applyFill="1" applyBorder="1" applyAlignment="1" applyProtection="1">
      <alignment horizontal="center" vertical="center" wrapText="1"/>
    </xf>
    <xf numFmtId="0" fontId="10" fillId="0" borderId="38" xfId="1" applyNumberFormat="1" applyFont="1" applyFill="1" applyBorder="1" applyAlignment="1" applyProtection="1">
      <alignment horizontal="center" vertical="center" wrapText="1"/>
    </xf>
    <xf numFmtId="0" fontId="10" fillId="0" borderId="18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40" xfId="1" applyNumberFormat="1" applyFont="1" applyFill="1" applyBorder="1" applyAlignment="1" applyProtection="1">
      <alignment horizontal="center" vertical="center" wrapText="1"/>
    </xf>
    <xf numFmtId="0" fontId="10" fillId="0" borderId="39" xfId="1" applyNumberFormat="1" applyFont="1" applyFill="1" applyBorder="1" applyAlignment="1" applyProtection="1">
      <alignment horizontal="center" vertical="center" wrapText="1"/>
    </xf>
  </cellXfs>
  <cellStyles count="120">
    <cellStyle name="20% - 强调文字颜色 1" xfId="23" builtinId="30" customBuiltin="1"/>
    <cellStyle name="20% - 强调文字颜色 1 2" xfId="48"/>
    <cellStyle name="20% - 强调文字颜色 1 3" xfId="108"/>
    <cellStyle name="20% - 强调文字颜色 2" xfId="27" builtinId="34" customBuiltin="1"/>
    <cellStyle name="20% - 强调文字颜色 2 2" xfId="49"/>
    <cellStyle name="20% - 强调文字颜色 2 3" xfId="110"/>
    <cellStyle name="20% - 强调文字颜色 3" xfId="31" builtinId="38" customBuiltin="1"/>
    <cellStyle name="20% - 强调文字颜色 3 2" xfId="50"/>
    <cellStyle name="20% - 强调文字颜色 3 3" xfId="112"/>
    <cellStyle name="20% - 强调文字颜色 4" xfId="35" builtinId="42" customBuiltin="1"/>
    <cellStyle name="20% - 强调文字颜色 4 2" xfId="51"/>
    <cellStyle name="20% - 强调文字颜色 4 3" xfId="114"/>
    <cellStyle name="20% - 强调文字颜色 5" xfId="39" builtinId="46" customBuiltin="1"/>
    <cellStyle name="20% - 强调文字颜色 5 2" xfId="52"/>
    <cellStyle name="20% - 强调文字颜色 5 3" xfId="116"/>
    <cellStyle name="20% - 强调文字颜色 6" xfId="43" builtinId="50" customBuiltin="1"/>
    <cellStyle name="20% - 强调文字颜色 6 2" xfId="53"/>
    <cellStyle name="20% - 强调文字颜色 6 3" xfId="118"/>
    <cellStyle name="40% - 强调文字颜色 1" xfId="24" builtinId="31" customBuiltin="1"/>
    <cellStyle name="40% - 强调文字颜色 1 2" xfId="54"/>
    <cellStyle name="40% - 强调文字颜色 1 3" xfId="109"/>
    <cellStyle name="40% - 强调文字颜色 2" xfId="28" builtinId="35" customBuiltin="1"/>
    <cellStyle name="40% - 强调文字颜色 2 2" xfId="55"/>
    <cellStyle name="40% - 强调文字颜色 2 3" xfId="111"/>
    <cellStyle name="40% - 强调文字颜色 3" xfId="32" builtinId="39" customBuiltin="1"/>
    <cellStyle name="40% - 强调文字颜色 3 2" xfId="56"/>
    <cellStyle name="40% - 强调文字颜色 3 3" xfId="113"/>
    <cellStyle name="40% - 强调文字颜色 4" xfId="36" builtinId="43" customBuiltin="1"/>
    <cellStyle name="40% - 强调文字颜色 4 2" xfId="57"/>
    <cellStyle name="40% - 强调文字颜色 4 3" xfId="115"/>
    <cellStyle name="40% - 强调文字颜色 5" xfId="40" builtinId="47" customBuiltin="1"/>
    <cellStyle name="40% - 强调文字颜色 5 2" xfId="58"/>
    <cellStyle name="40% - 强调文字颜色 5 3" xfId="117"/>
    <cellStyle name="40% - 强调文字颜色 6" xfId="44" builtinId="51" customBuiltin="1"/>
    <cellStyle name="40% - 强调文字颜色 6 2" xfId="59"/>
    <cellStyle name="40% - 强调文字颜色 6 3" xfId="119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5" xfId="72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3" xfId="1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153455</xdr:colOff>
      <xdr:row>11</xdr:row>
      <xdr:rowOff>161925</xdr:rowOff>
    </xdr:from>
    <xdr:to>
      <xdr:col>27</xdr:col>
      <xdr:colOff>150990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53630" y="3095625"/>
          <a:ext cx="465526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162980</xdr:colOff>
      <xdr:row>65</xdr:row>
      <xdr:rowOff>123825</xdr:rowOff>
    </xdr:from>
    <xdr:to>
      <xdr:col>27</xdr:col>
      <xdr:colOff>160515</xdr:colOff>
      <xdr:row>75</xdr:row>
      <xdr:rowOff>76200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3155" y="13230225"/>
          <a:ext cx="465526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153455</xdr:colOff>
      <xdr:row>112</xdr:row>
      <xdr:rowOff>123825</xdr:rowOff>
    </xdr:from>
    <xdr:to>
      <xdr:col>27</xdr:col>
      <xdr:colOff>150990</xdr:colOff>
      <xdr:row>122</xdr:row>
      <xdr:rowOff>76200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53630" y="22993350"/>
          <a:ext cx="465526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150"/>
  <sheetViews>
    <sheetView tabSelected="1" view="pageBreakPreview" topLeftCell="A110" zoomScaleNormal="100" zoomScaleSheetLayoutView="100" workbookViewId="0">
      <selection activeCell="I130" sqref="I130:K130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100"/>
      <c r="B2" s="101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3" t="s">
        <v>0</v>
      </c>
      <c r="AE2" s="103"/>
      <c r="AF2" s="103"/>
    </row>
    <row r="3" spans="1:32" ht="27">
      <c r="A3" s="104"/>
      <c r="B3" s="105"/>
      <c r="C3" s="105"/>
      <c r="D3" s="106" t="s">
        <v>1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8"/>
      <c r="AE3" s="109"/>
      <c r="AF3" s="109"/>
    </row>
    <row r="4" spans="1:32" ht="15.9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10"/>
      <c r="AE4" s="111"/>
      <c r="AF4" s="111"/>
    </row>
    <row r="5" spans="1:32" ht="45" customHeight="1">
      <c r="A5" s="112" t="s">
        <v>2</v>
      </c>
      <c r="B5" s="113"/>
      <c r="C5" s="113"/>
      <c r="D5" s="113"/>
      <c r="E5" s="114"/>
      <c r="F5" s="115" t="s">
        <v>28</v>
      </c>
      <c r="G5" s="116"/>
      <c r="H5" s="116"/>
      <c r="I5" s="116"/>
      <c r="J5" s="116"/>
      <c r="K5" s="116"/>
      <c r="L5" s="116"/>
      <c r="M5" s="116"/>
      <c r="N5" s="116"/>
      <c r="O5" s="116"/>
      <c r="P5" s="117"/>
      <c r="Q5" s="118" t="s">
        <v>3</v>
      </c>
      <c r="R5" s="118"/>
      <c r="S5" s="118"/>
      <c r="T5" s="118"/>
      <c r="U5" s="119" t="s">
        <v>4</v>
      </c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20"/>
    </row>
    <row r="6" spans="1:32" ht="34.5" customHeight="1">
      <c r="A6" s="51" t="s">
        <v>5</v>
      </c>
      <c r="B6" s="52"/>
      <c r="C6" s="52"/>
      <c r="D6" s="52"/>
      <c r="E6" s="53"/>
      <c r="F6" s="54" t="s">
        <v>36</v>
      </c>
      <c r="G6" s="55"/>
      <c r="H6" s="55"/>
      <c r="I6" s="55"/>
      <c r="J6" s="55"/>
      <c r="K6" s="55"/>
      <c r="L6" s="55"/>
      <c r="M6" s="55"/>
      <c r="N6" s="55"/>
      <c r="O6" s="55"/>
      <c r="P6" s="56"/>
      <c r="Q6" s="57" t="s">
        <v>6</v>
      </c>
      <c r="R6" s="57"/>
      <c r="S6" s="57"/>
      <c r="T6" s="57"/>
      <c r="U6" s="58"/>
      <c r="V6" s="59"/>
      <c r="W6" s="59"/>
      <c r="X6" s="59"/>
      <c r="Y6" s="59"/>
      <c r="Z6" s="59"/>
      <c r="AA6" s="59"/>
      <c r="AB6" s="59"/>
      <c r="AC6" s="59"/>
      <c r="AD6" s="59"/>
      <c r="AE6" s="59"/>
      <c r="AF6" s="60"/>
    </row>
    <row r="7" spans="1:32" ht="30" customHeight="1">
      <c r="A7" s="61" t="s">
        <v>7</v>
      </c>
      <c r="B7" s="62"/>
      <c r="C7" s="62"/>
      <c r="D7" s="62"/>
      <c r="E7" s="63"/>
      <c r="F7" s="64" t="s">
        <v>26</v>
      </c>
      <c r="G7" s="65"/>
      <c r="H7" s="65"/>
      <c r="I7" s="65"/>
      <c r="J7" s="65"/>
      <c r="K7" s="65"/>
      <c r="L7" s="65"/>
      <c r="M7" s="65"/>
      <c r="N7" s="65"/>
      <c r="O7" s="65"/>
      <c r="P7" s="64"/>
      <c r="Q7" s="66" t="s">
        <v>20</v>
      </c>
      <c r="R7" s="67"/>
      <c r="S7" s="67"/>
      <c r="T7" s="67"/>
      <c r="U7" s="68" t="s">
        <v>23</v>
      </c>
      <c r="V7" s="69"/>
      <c r="W7" s="69"/>
      <c r="X7" s="69"/>
      <c r="Y7" s="69"/>
      <c r="Z7" s="69"/>
      <c r="AA7" s="69"/>
      <c r="AB7" s="69"/>
      <c r="AC7" s="69"/>
      <c r="AD7" s="69"/>
      <c r="AE7" s="69"/>
      <c r="AF7" s="70"/>
    </row>
    <row r="8" spans="1:32" ht="23.25" customHeight="1">
      <c r="A8" s="71" t="s">
        <v>8</v>
      </c>
      <c r="B8" s="72"/>
      <c r="C8" s="72" t="s">
        <v>9</v>
      </c>
      <c r="D8" s="72"/>
      <c r="E8" s="72"/>
      <c r="F8" s="72"/>
      <c r="G8" s="72"/>
      <c r="H8" s="72" t="s">
        <v>27</v>
      </c>
      <c r="I8" s="72"/>
      <c r="J8" s="72"/>
      <c r="K8" s="72"/>
      <c r="L8" s="72"/>
      <c r="M8" s="72"/>
      <c r="N8" s="72"/>
      <c r="O8" s="76" t="s">
        <v>10</v>
      </c>
      <c r="P8" s="76"/>
      <c r="Q8" s="76"/>
      <c r="R8" s="76"/>
      <c r="S8" s="76"/>
      <c r="T8" s="77" t="s">
        <v>24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8"/>
    </row>
    <row r="9" spans="1:32" ht="18" customHeight="1">
      <c r="A9" s="71"/>
      <c r="B9" s="72"/>
      <c r="C9" s="79" t="s">
        <v>11</v>
      </c>
      <c r="D9" s="80"/>
      <c r="E9" s="80"/>
      <c r="F9" s="80"/>
      <c r="G9" s="81"/>
      <c r="H9" s="79" t="s">
        <v>27</v>
      </c>
      <c r="I9" s="80"/>
      <c r="J9" s="80"/>
      <c r="K9" s="80"/>
      <c r="L9" s="80"/>
      <c r="M9" s="80"/>
      <c r="N9" s="81"/>
      <c r="O9" s="85" t="s">
        <v>12</v>
      </c>
      <c r="P9" s="86"/>
      <c r="Q9" s="86"/>
      <c r="R9" s="86"/>
      <c r="S9" s="87"/>
      <c r="T9" s="125" t="s">
        <v>25</v>
      </c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3"/>
    </row>
    <row r="10" spans="1:32" ht="6" customHeight="1">
      <c r="A10" s="71"/>
      <c r="B10" s="72"/>
      <c r="C10" s="82"/>
      <c r="D10" s="83"/>
      <c r="E10" s="83"/>
      <c r="F10" s="83"/>
      <c r="G10" s="84"/>
      <c r="H10" s="82"/>
      <c r="I10" s="83"/>
      <c r="J10" s="83"/>
      <c r="K10" s="83"/>
      <c r="L10" s="83"/>
      <c r="M10" s="83"/>
      <c r="N10" s="84"/>
      <c r="O10" s="88"/>
      <c r="P10" s="89"/>
      <c r="Q10" s="89"/>
      <c r="R10" s="89"/>
      <c r="S10" s="90"/>
      <c r="T10" s="94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6"/>
    </row>
    <row r="11" spans="1:32">
      <c r="A11" s="71"/>
      <c r="B11" s="72"/>
      <c r="C11" s="79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126"/>
    </row>
    <row r="12" spans="1:32">
      <c r="A12" s="71"/>
      <c r="B12" s="72"/>
      <c r="C12" s="127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9"/>
    </row>
    <row r="13" spans="1:32">
      <c r="A13" s="71"/>
      <c r="B13" s="72"/>
      <c r="C13" s="127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9"/>
    </row>
    <row r="14" spans="1:32">
      <c r="A14" s="71"/>
      <c r="B14" s="72"/>
      <c r="C14" s="127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9"/>
    </row>
    <row r="15" spans="1:32">
      <c r="A15" s="71"/>
      <c r="B15" s="72"/>
      <c r="C15" s="127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9"/>
    </row>
    <row r="16" spans="1:32">
      <c r="A16" s="71"/>
      <c r="B16" s="72"/>
      <c r="C16" s="127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9"/>
    </row>
    <row r="17" spans="1:32">
      <c r="A17" s="71"/>
      <c r="B17" s="72"/>
      <c r="C17" s="127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9"/>
    </row>
    <row r="18" spans="1:32">
      <c r="A18" s="71"/>
      <c r="B18" s="72"/>
      <c r="C18" s="127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9"/>
    </row>
    <row r="19" spans="1:32" ht="8.25" customHeight="1">
      <c r="A19" s="71"/>
      <c r="B19" s="72"/>
      <c r="C19" s="127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9"/>
    </row>
    <row r="20" spans="1:32" ht="8.25" customHeight="1">
      <c r="A20" s="71"/>
      <c r="B20" s="72"/>
      <c r="C20" s="127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9"/>
    </row>
    <row r="21" spans="1:32" ht="8.25" customHeight="1">
      <c r="A21" s="71"/>
      <c r="B21" s="72"/>
      <c r="C21" s="127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9"/>
    </row>
    <row r="22" spans="1:32" ht="8.25" customHeight="1">
      <c r="A22" s="71"/>
      <c r="B22" s="72"/>
      <c r="C22" s="127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9"/>
    </row>
    <row r="23" spans="1:32" ht="8.25" customHeight="1">
      <c r="A23" s="71"/>
      <c r="B23" s="72"/>
      <c r="C23" s="127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9"/>
    </row>
    <row r="24" spans="1:32" ht="17.25" customHeight="1">
      <c r="A24" s="71"/>
      <c r="B24" s="72"/>
      <c r="C24" s="127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9"/>
    </row>
    <row r="25" spans="1:32" ht="18" customHeight="1">
      <c r="A25" s="71"/>
      <c r="B25" s="72"/>
      <c r="C25" s="82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130"/>
    </row>
    <row r="26" spans="1:32" ht="17.100000000000001" customHeight="1">
      <c r="A26" s="71"/>
      <c r="B26" s="73"/>
      <c r="C26" s="37" t="s">
        <v>13</v>
      </c>
      <c r="D26" s="38"/>
      <c r="E26" s="39"/>
      <c r="F26" s="37"/>
      <c r="G26" s="38"/>
      <c r="H26" s="39"/>
      <c r="I26" s="37" t="s">
        <v>32</v>
      </c>
      <c r="J26" s="38"/>
      <c r="K26" s="39"/>
      <c r="L26" s="37" t="s">
        <v>31</v>
      </c>
      <c r="M26" s="38"/>
      <c r="N26" s="39"/>
      <c r="O26" s="37" t="s">
        <v>30</v>
      </c>
      <c r="P26" s="38"/>
      <c r="Q26" s="39"/>
      <c r="R26" s="37" t="s">
        <v>14</v>
      </c>
      <c r="S26" s="38"/>
      <c r="T26" s="39"/>
      <c r="U26" s="37" t="s">
        <v>33</v>
      </c>
      <c r="V26" s="38"/>
      <c r="W26" s="39"/>
      <c r="X26" s="37" t="s">
        <v>34</v>
      </c>
      <c r="Y26" s="38"/>
      <c r="Z26" s="39"/>
      <c r="AA26" s="37" t="s">
        <v>35</v>
      </c>
      <c r="AB26" s="38"/>
      <c r="AC26" s="39"/>
      <c r="AD26" s="37"/>
      <c r="AE26" s="38"/>
      <c r="AF26" s="44"/>
    </row>
    <row r="27" spans="1:32" ht="17.100000000000001" customHeight="1">
      <c r="A27" s="71"/>
      <c r="B27" s="72"/>
      <c r="C27" s="34">
        <v>0</v>
      </c>
      <c r="D27" s="35">
        <v>50.524999999999999</v>
      </c>
      <c r="E27" s="36">
        <v>50.524999999999999</v>
      </c>
      <c r="F27" s="40"/>
      <c r="G27" s="40"/>
      <c r="H27" s="40"/>
      <c r="I27" s="40">
        <f ca="1">R27-(14*2%)+RANDBETWEEN(-2,2)*0.001</f>
        <v>3.714</v>
      </c>
      <c r="J27" s="40"/>
      <c r="K27" s="40"/>
      <c r="L27" s="40">
        <f ca="1">R27-(9.5*2%)+RANDBETWEEN(-2,2)*0.001</f>
        <v>3.8059999999999996</v>
      </c>
      <c r="M27" s="40"/>
      <c r="N27" s="40"/>
      <c r="O27" s="40">
        <f ca="1">R27-(7.5*2%)+RANDBETWEEN(-2,2)*0.001</f>
        <v>3.8449999999999998</v>
      </c>
      <c r="P27" s="40"/>
      <c r="Q27" s="40"/>
      <c r="R27" s="41">
        <f ca="1">Sheet2!E1</f>
        <v>3.9949999999999997</v>
      </c>
      <c r="S27" s="42"/>
      <c r="T27" s="43"/>
      <c r="U27" s="40">
        <f ca="1">R27-(7.5*2%)+RANDBETWEEN(-2,2)*0.001</f>
        <v>3.8459999999999996</v>
      </c>
      <c r="V27" s="40"/>
      <c r="W27" s="40"/>
      <c r="X27" s="40">
        <f ca="1">R27-(9.5*2%)+RANDBETWEEN(-2,2)*0.001</f>
        <v>3.8069999999999995</v>
      </c>
      <c r="Y27" s="40"/>
      <c r="Z27" s="40"/>
      <c r="AA27" s="40">
        <f ca="1">R27-(14*2%)+RANDBETWEEN(-2,2)*0.001</f>
        <v>3.7159999999999997</v>
      </c>
      <c r="AB27" s="40"/>
      <c r="AC27" s="40"/>
      <c r="AD27" s="37"/>
      <c r="AE27" s="38"/>
      <c r="AF27" s="44"/>
    </row>
    <row r="28" spans="1:32" ht="17.100000000000001" customHeight="1">
      <c r="A28" s="71"/>
      <c r="B28" s="72"/>
      <c r="C28" s="34">
        <v>20</v>
      </c>
      <c r="D28" s="35">
        <v>60</v>
      </c>
      <c r="E28" s="36">
        <v>60</v>
      </c>
      <c r="F28" s="40"/>
      <c r="G28" s="40"/>
      <c r="H28" s="40"/>
      <c r="I28" s="40">
        <f t="shared" ref="I28:I35" ca="1" si="0">R28-(14*2%)+RANDBETWEEN(-2,2)*0.001</f>
        <v>3.6829999999999998</v>
      </c>
      <c r="J28" s="40"/>
      <c r="K28" s="40"/>
      <c r="L28" s="40">
        <f t="shared" ref="L28:L35" ca="1" si="1">R28-(9.5*2%)+RANDBETWEEN(-2,2)*0.001</f>
        <v>3.7749999999999999</v>
      </c>
      <c r="M28" s="40"/>
      <c r="N28" s="40"/>
      <c r="O28" s="40">
        <f t="shared" ref="O28:O35" ca="1" si="2">R28-(7.5*2%)+RANDBETWEEN(-2,2)*0.001</f>
        <v>3.8149999999999999</v>
      </c>
      <c r="P28" s="40"/>
      <c r="Q28" s="40"/>
      <c r="R28" s="41">
        <f ca="1">Sheet2!E2</f>
        <v>3.9630000000000001</v>
      </c>
      <c r="S28" s="42"/>
      <c r="T28" s="43"/>
      <c r="U28" s="40">
        <f t="shared" ref="U28:U35" ca="1" si="3">R28-(7.5*2%)+RANDBETWEEN(-2,2)*0.001</f>
        <v>3.8149999999999999</v>
      </c>
      <c r="V28" s="40"/>
      <c r="W28" s="40"/>
      <c r="X28" s="40">
        <f t="shared" ref="X28:X35" ca="1" si="4">R28-(9.5*2%)+RANDBETWEEN(-2,2)*0.001</f>
        <v>3.7720000000000002</v>
      </c>
      <c r="Y28" s="40"/>
      <c r="Z28" s="40"/>
      <c r="AA28" s="40">
        <f t="shared" ref="AA28:AA35" ca="1" si="5">R28-(14*2%)+RANDBETWEEN(-2,2)*0.001</f>
        <v>3.6849999999999996</v>
      </c>
      <c r="AB28" s="40"/>
      <c r="AC28" s="40"/>
      <c r="AD28" s="37"/>
      <c r="AE28" s="38"/>
      <c r="AF28" s="44"/>
    </row>
    <row r="29" spans="1:32" ht="17.100000000000001" customHeight="1">
      <c r="A29" s="71"/>
      <c r="B29" s="72"/>
      <c r="C29" s="34">
        <v>40</v>
      </c>
      <c r="D29" s="35">
        <v>80</v>
      </c>
      <c r="E29" s="36">
        <v>80</v>
      </c>
      <c r="F29" s="37"/>
      <c r="G29" s="38"/>
      <c r="H29" s="39"/>
      <c r="I29" s="40">
        <f t="shared" ca="1" si="0"/>
        <v>3.6390000000000002</v>
      </c>
      <c r="J29" s="40"/>
      <c r="K29" s="40"/>
      <c r="L29" s="40">
        <f t="shared" ca="1" si="1"/>
        <v>3.7280000000000002</v>
      </c>
      <c r="M29" s="40"/>
      <c r="N29" s="40"/>
      <c r="O29" s="40">
        <f t="shared" ca="1" si="2"/>
        <v>3.7690000000000001</v>
      </c>
      <c r="P29" s="40"/>
      <c r="Q29" s="40"/>
      <c r="R29" s="41">
        <f ca="1">Sheet2!E3</f>
        <v>3.919</v>
      </c>
      <c r="S29" s="42"/>
      <c r="T29" s="43"/>
      <c r="U29" s="40">
        <f t="shared" ca="1" si="3"/>
        <v>3.7690000000000001</v>
      </c>
      <c r="V29" s="40"/>
      <c r="W29" s="40"/>
      <c r="X29" s="40">
        <f t="shared" ca="1" si="4"/>
        <v>3.7280000000000002</v>
      </c>
      <c r="Y29" s="40"/>
      <c r="Z29" s="40"/>
      <c r="AA29" s="40">
        <f t="shared" ca="1" si="5"/>
        <v>3.641</v>
      </c>
      <c r="AB29" s="40"/>
      <c r="AC29" s="40"/>
      <c r="AD29" s="37"/>
      <c r="AE29" s="38"/>
      <c r="AF29" s="44"/>
    </row>
    <row r="30" spans="1:32" ht="17.100000000000001" customHeight="1">
      <c r="A30" s="71"/>
      <c r="B30" s="72"/>
      <c r="C30" s="34">
        <v>60</v>
      </c>
      <c r="D30" s="35">
        <v>100</v>
      </c>
      <c r="E30" s="36">
        <v>100</v>
      </c>
      <c r="F30" s="40"/>
      <c r="G30" s="40"/>
      <c r="H30" s="40"/>
      <c r="I30" s="40">
        <f t="shared" ca="1" si="0"/>
        <v>3.601</v>
      </c>
      <c r="J30" s="40"/>
      <c r="K30" s="40"/>
      <c r="L30" s="40">
        <f t="shared" ca="1" si="1"/>
        <v>3.6880000000000002</v>
      </c>
      <c r="M30" s="40"/>
      <c r="N30" s="40"/>
      <c r="O30" s="40">
        <f t="shared" ca="1" si="2"/>
        <v>3.7290000000000001</v>
      </c>
      <c r="P30" s="40"/>
      <c r="Q30" s="40"/>
      <c r="R30" s="41">
        <f ca="1">Sheet2!E4</f>
        <v>3.879</v>
      </c>
      <c r="S30" s="42"/>
      <c r="T30" s="43"/>
      <c r="U30" s="40">
        <f t="shared" ca="1" si="3"/>
        <v>3.73</v>
      </c>
      <c r="V30" s="40"/>
      <c r="W30" s="40"/>
      <c r="X30" s="40">
        <f t="shared" ca="1" si="4"/>
        <v>3.69</v>
      </c>
      <c r="Y30" s="40"/>
      <c r="Z30" s="40"/>
      <c r="AA30" s="40">
        <f t="shared" ca="1" si="5"/>
        <v>3.601</v>
      </c>
      <c r="AB30" s="40"/>
      <c r="AC30" s="40"/>
      <c r="AD30" s="37"/>
      <c r="AE30" s="38"/>
      <c r="AF30" s="44"/>
    </row>
    <row r="31" spans="1:32" ht="17.100000000000001" customHeight="1">
      <c r="A31" s="71"/>
      <c r="B31" s="72"/>
      <c r="C31" s="34">
        <v>80</v>
      </c>
      <c r="D31" s="35">
        <v>120</v>
      </c>
      <c r="E31" s="36">
        <v>120</v>
      </c>
      <c r="F31" s="37"/>
      <c r="G31" s="38"/>
      <c r="H31" s="39"/>
      <c r="I31" s="40">
        <f t="shared" ca="1" si="0"/>
        <v>3.5579999999999998</v>
      </c>
      <c r="J31" s="40"/>
      <c r="K31" s="40"/>
      <c r="L31" s="40">
        <f t="shared" ca="1" si="1"/>
        <v>3.6480000000000001</v>
      </c>
      <c r="M31" s="40"/>
      <c r="N31" s="40"/>
      <c r="O31" s="40">
        <f t="shared" ca="1" si="2"/>
        <v>3.6909999999999998</v>
      </c>
      <c r="P31" s="40"/>
      <c r="Q31" s="40"/>
      <c r="R31" s="41">
        <f ca="1">Sheet2!E5</f>
        <v>3.84</v>
      </c>
      <c r="S31" s="42"/>
      <c r="T31" s="43"/>
      <c r="U31" s="40">
        <f t="shared" ca="1" si="3"/>
        <v>3.6890000000000001</v>
      </c>
      <c r="V31" s="40"/>
      <c r="W31" s="40"/>
      <c r="X31" s="40">
        <f t="shared" ca="1" si="4"/>
        <v>3.65</v>
      </c>
      <c r="Y31" s="40"/>
      <c r="Z31" s="40"/>
      <c r="AA31" s="40">
        <f t="shared" ca="1" si="5"/>
        <v>3.5589999999999997</v>
      </c>
      <c r="AB31" s="40"/>
      <c r="AC31" s="40"/>
      <c r="AD31" s="37"/>
      <c r="AE31" s="38"/>
      <c r="AF31" s="44"/>
    </row>
    <row r="32" spans="1:32" ht="17.100000000000001" customHeight="1">
      <c r="A32" s="71"/>
      <c r="B32" s="72"/>
      <c r="C32" s="34">
        <v>100</v>
      </c>
      <c r="D32" s="35">
        <v>140</v>
      </c>
      <c r="E32" s="36">
        <v>140</v>
      </c>
      <c r="F32" s="37"/>
      <c r="G32" s="38"/>
      <c r="H32" s="39"/>
      <c r="I32" s="40">
        <f t="shared" ca="1" si="0"/>
        <v>3.5149999999999997</v>
      </c>
      <c r="J32" s="40"/>
      <c r="K32" s="40"/>
      <c r="L32" s="40">
        <f t="shared" ca="1" si="1"/>
        <v>3.6030000000000002</v>
      </c>
      <c r="M32" s="40"/>
      <c r="N32" s="40"/>
      <c r="O32" s="40">
        <f t="shared" ca="1" si="2"/>
        <v>3.6459999999999999</v>
      </c>
      <c r="P32" s="40"/>
      <c r="Q32" s="40"/>
      <c r="R32" s="41">
        <f ca="1">Sheet2!E6</f>
        <v>3.7949999999999999</v>
      </c>
      <c r="S32" s="42"/>
      <c r="T32" s="43"/>
      <c r="U32" s="40">
        <f t="shared" ca="1" si="3"/>
        <v>3.645</v>
      </c>
      <c r="V32" s="40"/>
      <c r="W32" s="40"/>
      <c r="X32" s="40">
        <f t="shared" ca="1" si="4"/>
        <v>3.6059999999999999</v>
      </c>
      <c r="Y32" s="40"/>
      <c r="Z32" s="40"/>
      <c r="AA32" s="40">
        <f t="shared" ca="1" si="5"/>
        <v>3.5129999999999999</v>
      </c>
      <c r="AB32" s="40"/>
      <c r="AC32" s="40"/>
      <c r="AD32" s="37"/>
      <c r="AE32" s="38"/>
      <c r="AF32" s="44"/>
    </row>
    <row r="33" spans="1:32" ht="17.100000000000001" customHeight="1">
      <c r="A33" s="71"/>
      <c r="B33" s="72"/>
      <c r="C33" s="34">
        <v>120</v>
      </c>
      <c r="D33" s="35">
        <v>160</v>
      </c>
      <c r="E33" s="36">
        <v>160</v>
      </c>
      <c r="F33" s="40"/>
      <c r="G33" s="40"/>
      <c r="H33" s="40"/>
      <c r="I33" s="40">
        <f t="shared" ca="1" si="0"/>
        <v>3.4790000000000001</v>
      </c>
      <c r="J33" s="40"/>
      <c r="K33" s="40"/>
      <c r="L33" s="40">
        <f t="shared" ca="1" si="1"/>
        <v>3.5709999999999997</v>
      </c>
      <c r="M33" s="40"/>
      <c r="N33" s="40"/>
      <c r="O33" s="40">
        <f t="shared" ca="1" si="2"/>
        <v>3.6109999999999998</v>
      </c>
      <c r="P33" s="40"/>
      <c r="Q33" s="40"/>
      <c r="R33" s="41">
        <f ca="1">Sheet2!E7</f>
        <v>3.7589999999999999</v>
      </c>
      <c r="S33" s="42"/>
      <c r="T33" s="43"/>
      <c r="U33" s="40">
        <f t="shared" ca="1" si="3"/>
        <v>3.61</v>
      </c>
      <c r="V33" s="40"/>
      <c r="W33" s="40"/>
      <c r="X33" s="40">
        <f t="shared" ca="1" si="4"/>
        <v>3.57</v>
      </c>
      <c r="Y33" s="40"/>
      <c r="Z33" s="40"/>
      <c r="AA33" s="40">
        <f t="shared" ca="1" si="5"/>
        <v>3.4809999999999999</v>
      </c>
      <c r="AB33" s="40"/>
      <c r="AC33" s="40"/>
      <c r="AD33" s="37"/>
      <c r="AE33" s="38"/>
      <c r="AF33" s="44"/>
    </row>
    <row r="34" spans="1:32" ht="17.100000000000001" customHeight="1">
      <c r="A34" s="71"/>
      <c r="B34" s="72"/>
      <c r="C34" s="34">
        <v>140</v>
      </c>
      <c r="D34" s="35">
        <v>180</v>
      </c>
      <c r="E34" s="36">
        <v>180</v>
      </c>
      <c r="F34" s="40"/>
      <c r="G34" s="40"/>
      <c r="H34" s="40"/>
      <c r="I34" s="40">
        <f t="shared" ca="1" si="0"/>
        <v>3.4570000000000003</v>
      </c>
      <c r="J34" s="40"/>
      <c r="K34" s="40"/>
      <c r="L34" s="40">
        <f t="shared" ca="1" si="1"/>
        <v>3.548</v>
      </c>
      <c r="M34" s="40"/>
      <c r="N34" s="40"/>
      <c r="O34" s="40">
        <f t="shared" ca="1" si="2"/>
        <v>3.5860000000000003</v>
      </c>
      <c r="P34" s="40"/>
      <c r="Q34" s="40"/>
      <c r="R34" s="41">
        <f ca="1">Sheet2!E8</f>
        <v>3.738</v>
      </c>
      <c r="S34" s="42"/>
      <c r="T34" s="43"/>
      <c r="U34" s="40">
        <f t="shared" ca="1" si="3"/>
        <v>3.59</v>
      </c>
      <c r="V34" s="40"/>
      <c r="W34" s="40"/>
      <c r="X34" s="40">
        <f t="shared" ca="1" si="4"/>
        <v>3.5470000000000002</v>
      </c>
      <c r="Y34" s="40"/>
      <c r="Z34" s="40"/>
      <c r="AA34" s="40">
        <f t="shared" ca="1" si="5"/>
        <v>3.4590000000000001</v>
      </c>
      <c r="AB34" s="40"/>
      <c r="AC34" s="40"/>
      <c r="AD34" s="37"/>
      <c r="AE34" s="38"/>
      <c r="AF34" s="44"/>
    </row>
    <row r="35" spans="1:32" ht="17.100000000000001" customHeight="1">
      <c r="A35" s="71"/>
      <c r="B35" s="72"/>
      <c r="C35" s="34">
        <v>160</v>
      </c>
      <c r="D35" s="35">
        <v>200</v>
      </c>
      <c r="E35" s="36">
        <v>200</v>
      </c>
      <c r="F35" s="40"/>
      <c r="G35" s="40"/>
      <c r="H35" s="40"/>
      <c r="I35" s="40">
        <f t="shared" ca="1" si="0"/>
        <v>3.4449999999999998</v>
      </c>
      <c r="J35" s="40"/>
      <c r="K35" s="40"/>
      <c r="L35" s="40">
        <f t="shared" ca="1" si="1"/>
        <v>3.5320000000000005</v>
      </c>
      <c r="M35" s="40"/>
      <c r="N35" s="40"/>
      <c r="O35" s="40">
        <f t="shared" ca="1" si="2"/>
        <v>3.5760000000000001</v>
      </c>
      <c r="P35" s="40"/>
      <c r="Q35" s="40"/>
      <c r="R35" s="41">
        <f ca="1">Sheet2!E9</f>
        <v>3.7240000000000002</v>
      </c>
      <c r="S35" s="42"/>
      <c r="T35" s="43"/>
      <c r="U35" s="40">
        <f t="shared" ca="1" si="3"/>
        <v>3.5720000000000005</v>
      </c>
      <c r="V35" s="40"/>
      <c r="W35" s="40"/>
      <c r="X35" s="40">
        <f t="shared" ca="1" si="4"/>
        <v>3.5350000000000001</v>
      </c>
      <c r="Y35" s="40"/>
      <c r="Z35" s="40"/>
      <c r="AA35" s="40">
        <f t="shared" ca="1" si="5"/>
        <v>3.4459999999999997</v>
      </c>
      <c r="AB35" s="40"/>
      <c r="AC35" s="40"/>
      <c r="AD35" s="37"/>
      <c r="AE35" s="38"/>
      <c r="AF35" s="44"/>
    </row>
    <row r="36" spans="1:32" ht="17.100000000000001" customHeight="1">
      <c r="A36" s="71"/>
      <c r="B36" s="72"/>
      <c r="C36" s="48" t="s">
        <v>13</v>
      </c>
      <c r="D36" s="49"/>
      <c r="E36" s="50"/>
      <c r="F36" s="48"/>
      <c r="G36" s="49"/>
      <c r="H36" s="50"/>
      <c r="I36" s="48" t="s">
        <v>37</v>
      </c>
      <c r="J36" s="49"/>
      <c r="K36" s="50"/>
      <c r="L36" s="48" t="s">
        <v>38</v>
      </c>
      <c r="M36" s="49"/>
      <c r="N36" s="50"/>
      <c r="O36" s="48" t="s">
        <v>41</v>
      </c>
      <c r="P36" s="49"/>
      <c r="Q36" s="50"/>
      <c r="R36" s="48" t="s">
        <v>14</v>
      </c>
      <c r="S36" s="49"/>
      <c r="T36" s="50"/>
      <c r="U36" s="48" t="s">
        <v>42</v>
      </c>
      <c r="V36" s="49"/>
      <c r="W36" s="50"/>
      <c r="X36" s="48" t="s">
        <v>39</v>
      </c>
      <c r="Y36" s="49"/>
      <c r="Z36" s="50"/>
      <c r="AA36" s="48" t="s">
        <v>40</v>
      </c>
      <c r="AB36" s="49"/>
      <c r="AC36" s="50"/>
      <c r="AD36" s="37"/>
      <c r="AE36" s="38"/>
      <c r="AF36" s="44"/>
    </row>
    <row r="37" spans="1:32" ht="17.100000000000001" customHeight="1">
      <c r="A37" s="71"/>
      <c r="B37" s="72"/>
      <c r="C37" s="34">
        <v>200</v>
      </c>
      <c r="D37" s="35">
        <v>240</v>
      </c>
      <c r="E37" s="36">
        <v>240</v>
      </c>
      <c r="F37" s="40"/>
      <c r="G37" s="40"/>
      <c r="H37" s="40"/>
      <c r="I37" s="40">
        <f t="shared" ref="I37:I43" ca="1" si="6">R37-(17.5*2%)+RANDBETWEEN(-2,2)*0.001</f>
        <v>3.3919999999999999</v>
      </c>
      <c r="J37" s="40"/>
      <c r="K37" s="40"/>
      <c r="L37" s="40">
        <f t="shared" ref="L37:L43" ca="1" si="7">R37-(13*2%)+RANDBETWEEN(-2,2)*0.001</f>
        <v>3.4849999999999999</v>
      </c>
      <c r="M37" s="40"/>
      <c r="N37" s="40"/>
      <c r="O37" s="40">
        <f t="shared" ref="O37:O43" ca="1" si="8">R37-(11*2%)+RANDBETWEEN(-2,2)*0.001</f>
        <v>3.5219999999999998</v>
      </c>
      <c r="P37" s="40"/>
      <c r="Q37" s="40"/>
      <c r="R37" s="41">
        <f ca="1">Sheet2!E11</f>
        <v>3.7439999999999998</v>
      </c>
      <c r="S37" s="42"/>
      <c r="T37" s="43"/>
      <c r="U37" s="45">
        <f t="shared" ref="U37:U43" ca="1" si="9">R37-(11.5*2%)+RANDBETWEEN(-2,2)*0.001</f>
        <v>3.512</v>
      </c>
      <c r="V37" s="46"/>
      <c r="W37" s="47"/>
      <c r="X37" s="45">
        <f t="shared" ref="X37:X43" ca="1" si="10">R37-(13*2%)+RANDBETWEEN(-2,2)*0.001</f>
        <v>3.4849999999999999</v>
      </c>
      <c r="Y37" s="46"/>
      <c r="Z37" s="47"/>
      <c r="AA37" s="45">
        <f t="shared" ref="AA37:AA43" ca="1" si="11">R37-(17.5*2%)+RANDBETWEEN(-2,2)*0.001</f>
        <v>3.3919999999999999</v>
      </c>
      <c r="AB37" s="46"/>
      <c r="AC37" s="47"/>
      <c r="AD37" s="37"/>
      <c r="AE37" s="38"/>
      <c r="AF37" s="44"/>
    </row>
    <row r="38" spans="1:32" ht="17.100000000000001" customHeight="1">
      <c r="A38" s="71"/>
      <c r="B38" s="72"/>
      <c r="C38" s="34">
        <v>220</v>
      </c>
      <c r="D38" s="35">
        <v>260</v>
      </c>
      <c r="E38" s="36">
        <v>260</v>
      </c>
      <c r="F38" s="40"/>
      <c r="G38" s="40"/>
      <c r="H38" s="40"/>
      <c r="I38" s="40">
        <f t="shared" ca="1" si="6"/>
        <v>3.4210000000000003</v>
      </c>
      <c r="J38" s="40"/>
      <c r="K38" s="40"/>
      <c r="L38" s="40">
        <f t="shared" ca="1" si="7"/>
        <v>3.5100000000000007</v>
      </c>
      <c r="M38" s="40"/>
      <c r="N38" s="40"/>
      <c r="O38" s="40">
        <f t="shared" ca="1" si="8"/>
        <v>3.5500000000000003</v>
      </c>
      <c r="P38" s="40"/>
      <c r="Q38" s="40"/>
      <c r="R38" s="41">
        <f ca="1">Sheet2!E12</f>
        <v>3.7720000000000002</v>
      </c>
      <c r="S38" s="42"/>
      <c r="T38" s="43"/>
      <c r="U38" s="45">
        <f t="shared" ca="1" si="9"/>
        <v>3.5400000000000005</v>
      </c>
      <c r="V38" s="46"/>
      <c r="W38" s="47"/>
      <c r="X38" s="45">
        <f t="shared" ca="1" si="10"/>
        <v>3.5110000000000006</v>
      </c>
      <c r="Y38" s="46"/>
      <c r="Z38" s="47"/>
      <c r="AA38" s="45">
        <f t="shared" ca="1" si="11"/>
        <v>3.423</v>
      </c>
      <c r="AB38" s="46"/>
      <c r="AC38" s="47"/>
      <c r="AD38" s="37"/>
      <c r="AE38" s="38"/>
      <c r="AF38" s="44"/>
    </row>
    <row r="39" spans="1:32" ht="17.100000000000001" customHeight="1">
      <c r="A39" s="71"/>
      <c r="B39" s="72"/>
      <c r="C39" s="34">
        <v>240</v>
      </c>
      <c r="D39" s="35">
        <v>280</v>
      </c>
      <c r="E39" s="36">
        <v>280</v>
      </c>
      <c r="F39" s="40"/>
      <c r="G39" s="40"/>
      <c r="H39" s="40"/>
      <c r="I39" s="40">
        <f t="shared" ca="1" si="6"/>
        <v>3.4549999999999996</v>
      </c>
      <c r="J39" s="40"/>
      <c r="K39" s="40"/>
      <c r="L39" s="40">
        <f t="shared" ca="1" si="7"/>
        <v>3.5420000000000003</v>
      </c>
      <c r="M39" s="40"/>
      <c r="N39" s="40"/>
      <c r="O39" s="40">
        <f t="shared" ca="1" si="8"/>
        <v>3.581</v>
      </c>
      <c r="P39" s="40"/>
      <c r="Q39" s="40"/>
      <c r="R39" s="41">
        <f ca="1">Sheet2!E13</f>
        <v>3.8029999999999999</v>
      </c>
      <c r="S39" s="42"/>
      <c r="T39" s="43"/>
      <c r="U39" s="45">
        <f t="shared" ca="1" si="9"/>
        <v>3.573</v>
      </c>
      <c r="V39" s="46"/>
      <c r="W39" s="47"/>
      <c r="X39" s="45">
        <f t="shared" ca="1" si="10"/>
        <v>3.544</v>
      </c>
      <c r="Y39" s="46"/>
      <c r="Z39" s="47"/>
      <c r="AA39" s="45">
        <f t="shared" ca="1" si="11"/>
        <v>3.4539999999999997</v>
      </c>
      <c r="AB39" s="46"/>
      <c r="AC39" s="47"/>
      <c r="AD39" s="37"/>
      <c r="AE39" s="38"/>
      <c r="AF39" s="44"/>
    </row>
    <row r="40" spans="1:32" ht="17.100000000000001" customHeight="1">
      <c r="A40" s="71"/>
      <c r="B40" s="72"/>
      <c r="C40" s="34">
        <v>260</v>
      </c>
      <c r="D40" s="35">
        <v>300</v>
      </c>
      <c r="E40" s="36">
        <v>300</v>
      </c>
      <c r="F40" s="40"/>
      <c r="G40" s="40"/>
      <c r="H40" s="40"/>
      <c r="I40" s="40">
        <f t="shared" ca="1" si="6"/>
        <v>3.4620000000000002</v>
      </c>
      <c r="J40" s="40"/>
      <c r="K40" s="40"/>
      <c r="L40" s="40">
        <f t="shared" ca="1" si="7"/>
        <v>3.5520000000000005</v>
      </c>
      <c r="M40" s="40"/>
      <c r="N40" s="40"/>
      <c r="O40" s="40">
        <f t="shared" ca="1" si="8"/>
        <v>3.593</v>
      </c>
      <c r="P40" s="40"/>
      <c r="Q40" s="40"/>
      <c r="R40" s="41">
        <f ca="1">Sheet2!E14</f>
        <v>3.8140000000000001</v>
      </c>
      <c r="S40" s="42"/>
      <c r="T40" s="43"/>
      <c r="U40" s="45">
        <f t="shared" ca="1" si="9"/>
        <v>3.5820000000000003</v>
      </c>
      <c r="V40" s="46"/>
      <c r="W40" s="47"/>
      <c r="X40" s="45">
        <f t="shared" ca="1" si="10"/>
        <v>3.5520000000000005</v>
      </c>
      <c r="Y40" s="46"/>
      <c r="Z40" s="47"/>
      <c r="AA40" s="45">
        <f t="shared" ca="1" si="11"/>
        <v>3.4659999999999997</v>
      </c>
      <c r="AB40" s="46"/>
      <c r="AC40" s="47"/>
      <c r="AD40" s="37"/>
      <c r="AE40" s="38"/>
      <c r="AF40" s="44"/>
    </row>
    <row r="41" spans="1:32" ht="17.100000000000001" customHeight="1">
      <c r="A41" s="124"/>
      <c r="B41" s="75"/>
      <c r="C41" s="34">
        <v>280</v>
      </c>
      <c r="D41" s="35">
        <v>320</v>
      </c>
      <c r="E41" s="36">
        <v>320</v>
      </c>
      <c r="F41" s="37"/>
      <c r="G41" s="38"/>
      <c r="H41" s="39"/>
      <c r="I41" s="40">
        <f t="shared" ca="1" si="6"/>
        <v>3.4659999999999997</v>
      </c>
      <c r="J41" s="40"/>
      <c r="K41" s="40"/>
      <c r="L41" s="40">
        <f t="shared" ca="1" si="7"/>
        <v>3.5559999999999996</v>
      </c>
      <c r="M41" s="40"/>
      <c r="N41" s="40"/>
      <c r="O41" s="40">
        <f t="shared" ca="1" si="8"/>
        <v>3.5989999999999993</v>
      </c>
      <c r="P41" s="40"/>
      <c r="Q41" s="40"/>
      <c r="R41" s="41">
        <f ca="1">Sheet2!E15</f>
        <v>3.8169999999999997</v>
      </c>
      <c r="S41" s="42"/>
      <c r="T41" s="43"/>
      <c r="U41" s="45">
        <f t="shared" ca="1" si="9"/>
        <v>3.5869999999999997</v>
      </c>
      <c r="V41" s="46"/>
      <c r="W41" s="47"/>
      <c r="X41" s="45">
        <f t="shared" ca="1" si="10"/>
        <v>3.5579999999999994</v>
      </c>
      <c r="Y41" s="46"/>
      <c r="Z41" s="47"/>
      <c r="AA41" s="45">
        <f t="shared" ca="1" si="11"/>
        <v>3.4649999999999999</v>
      </c>
      <c r="AB41" s="46"/>
      <c r="AC41" s="47"/>
      <c r="AD41" s="37"/>
      <c r="AE41" s="38"/>
      <c r="AF41" s="44"/>
    </row>
    <row r="42" spans="1:32" ht="17.100000000000001" customHeight="1">
      <c r="A42" s="71"/>
      <c r="B42" s="72"/>
      <c r="C42" s="34">
        <v>300</v>
      </c>
      <c r="D42" s="35">
        <v>340</v>
      </c>
      <c r="E42" s="36">
        <v>340</v>
      </c>
      <c r="F42" s="40"/>
      <c r="G42" s="40"/>
      <c r="H42" s="40"/>
      <c r="I42" s="40">
        <f t="shared" ca="1" si="6"/>
        <v>3.4550000000000001</v>
      </c>
      <c r="J42" s="40"/>
      <c r="K42" s="40"/>
      <c r="L42" s="40">
        <f t="shared" ca="1" si="7"/>
        <v>3.5460000000000003</v>
      </c>
      <c r="M42" s="40"/>
      <c r="N42" s="40"/>
      <c r="O42" s="40">
        <f t="shared" ca="1" si="8"/>
        <v>3.5879999999999996</v>
      </c>
      <c r="P42" s="40"/>
      <c r="Q42" s="40"/>
      <c r="R42" s="41">
        <f ca="1">Sheet2!E16</f>
        <v>3.806</v>
      </c>
      <c r="S42" s="42"/>
      <c r="T42" s="43"/>
      <c r="U42" s="45">
        <f t="shared" ca="1" si="9"/>
        <v>3.5779999999999998</v>
      </c>
      <c r="V42" s="46"/>
      <c r="W42" s="47"/>
      <c r="X42" s="45">
        <f t="shared" ca="1" si="10"/>
        <v>3.5440000000000005</v>
      </c>
      <c r="Y42" s="46"/>
      <c r="Z42" s="47"/>
      <c r="AA42" s="45">
        <f t="shared" ca="1" si="11"/>
        <v>3.4569999999999999</v>
      </c>
      <c r="AB42" s="46"/>
      <c r="AC42" s="47"/>
      <c r="AD42" s="37"/>
      <c r="AE42" s="38"/>
      <c r="AF42" s="44"/>
    </row>
    <row r="43" spans="1:32" ht="17.100000000000001" customHeight="1">
      <c r="A43" s="71"/>
      <c r="B43" s="72"/>
      <c r="C43" s="34">
        <v>320</v>
      </c>
      <c r="D43" s="35">
        <v>360</v>
      </c>
      <c r="E43" s="36">
        <v>360</v>
      </c>
      <c r="F43" s="40"/>
      <c r="G43" s="40"/>
      <c r="H43" s="40"/>
      <c r="I43" s="40">
        <f t="shared" ca="1" si="6"/>
        <v>3.4249999999999998</v>
      </c>
      <c r="J43" s="40"/>
      <c r="K43" s="40"/>
      <c r="L43" s="40">
        <f t="shared" ca="1" si="7"/>
        <v>3.5169999999999999</v>
      </c>
      <c r="M43" s="40"/>
      <c r="N43" s="40"/>
      <c r="O43" s="40">
        <f t="shared" ca="1" si="8"/>
        <v>3.5549999999999997</v>
      </c>
      <c r="P43" s="40"/>
      <c r="Q43" s="40"/>
      <c r="R43" s="41">
        <f ca="1">Sheet2!E17</f>
        <v>3.7759999999999998</v>
      </c>
      <c r="S43" s="42"/>
      <c r="T43" s="43"/>
      <c r="U43" s="45">
        <f t="shared" ca="1" si="9"/>
        <v>3.5459999999999998</v>
      </c>
      <c r="V43" s="46"/>
      <c r="W43" s="47"/>
      <c r="X43" s="45">
        <f t="shared" ca="1" si="10"/>
        <v>3.516</v>
      </c>
      <c r="Y43" s="46"/>
      <c r="Z43" s="47"/>
      <c r="AA43" s="45">
        <f t="shared" ca="1" si="11"/>
        <v>3.4279999999999995</v>
      </c>
      <c r="AB43" s="46"/>
      <c r="AC43" s="47"/>
      <c r="AD43" s="37"/>
      <c r="AE43" s="38"/>
      <c r="AF43" s="44"/>
    </row>
    <row r="44" spans="1:32" ht="10.5" customHeight="1">
      <c r="A44" s="12" t="s">
        <v>19</v>
      </c>
      <c r="B44" s="13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6"/>
    </row>
    <row r="45" spans="1:32" ht="10.5" customHeight="1">
      <c r="A45" s="12"/>
      <c r="B45" s="13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9"/>
    </row>
    <row r="46" spans="1:32" ht="8.25" customHeight="1">
      <c r="A46" s="12"/>
      <c r="B46" s="13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9"/>
    </row>
    <row r="47" spans="1:32" ht="8.25" hidden="1" customHeight="1">
      <c r="A47" s="12"/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12"/>
      <c r="B48" s="1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20" t="s">
        <v>15</v>
      </c>
      <c r="B49" s="21"/>
      <c r="C49" s="26"/>
      <c r="D49" s="26"/>
      <c r="E49" s="26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8"/>
    </row>
    <row r="50" spans="1:32" ht="9" customHeight="1">
      <c r="A50" s="22"/>
      <c r="B50" s="23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30"/>
    </row>
    <row r="51" spans="1:32" ht="9.75" customHeight="1">
      <c r="A51" s="22"/>
      <c r="B51" s="23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30"/>
    </row>
    <row r="52" spans="1:32" ht="9" hidden="1" customHeight="1">
      <c r="A52" s="22"/>
      <c r="B52" s="23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30"/>
    </row>
    <row r="53" spans="1:32" ht="3" customHeight="1" thickBot="1">
      <c r="A53" s="24"/>
      <c r="B53" s="25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2"/>
    </row>
    <row r="54" spans="1:32" ht="9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>
      <c r="C55" s="2" t="s">
        <v>16</v>
      </c>
      <c r="H55" s="2" t="s">
        <v>29</v>
      </c>
      <c r="O55" s="2" t="s">
        <v>17</v>
      </c>
      <c r="U55" s="2" t="s">
        <v>18</v>
      </c>
      <c r="Y55" s="2"/>
    </row>
    <row r="57" spans="1:32" ht="27">
      <c r="A57" s="100"/>
      <c r="B57" s="101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3" t="s">
        <v>0</v>
      </c>
      <c r="AE57" s="103"/>
      <c r="AF57" s="103"/>
    </row>
    <row r="58" spans="1:32" ht="27">
      <c r="A58" s="104"/>
      <c r="B58" s="105"/>
      <c r="C58" s="105"/>
      <c r="D58" s="106" t="s">
        <v>1</v>
      </c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8"/>
      <c r="AE58" s="109"/>
      <c r="AF58" s="109"/>
    </row>
    <row r="59" spans="1:32" ht="27.75" thickBo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10"/>
      <c r="AE59" s="111"/>
      <c r="AF59" s="111"/>
    </row>
    <row r="60" spans="1:32" ht="41.25" customHeight="1">
      <c r="A60" s="112" t="s">
        <v>2</v>
      </c>
      <c r="B60" s="113"/>
      <c r="C60" s="113"/>
      <c r="D60" s="113"/>
      <c r="E60" s="114"/>
      <c r="F60" s="115" t="s">
        <v>22</v>
      </c>
      <c r="G60" s="116"/>
      <c r="H60" s="116"/>
      <c r="I60" s="116"/>
      <c r="J60" s="116"/>
      <c r="K60" s="116"/>
      <c r="L60" s="116"/>
      <c r="M60" s="116"/>
      <c r="N60" s="116"/>
      <c r="O60" s="116"/>
      <c r="P60" s="117"/>
      <c r="Q60" s="118" t="s">
        <v>3</v>
      </c>
      <c r="R60" s="118"/>
      <c r="S60" s="118"/>
      <c r="T60" s="118"/>
      <c r="U60" s="119" t="s">
        <v>4</v>
      </c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20"/>
    </row>
    <row r="61" spans="1:32" ht="38.25" customHeight="1">
      <c r="A61" s="51" t="s">
        <v>5</v>
      </c>
      <c r="B61" s="52"/>
      <c r="C61" s="52"/>
      <c r="D61" s="52"/>
      <c r="E61" s="53"/>
      <c r="F61" s="54" t="s">
        <v>36</v>
      </c>
      <c r="G61" s="55"/>
      <c r="H61" s="55"/>
      <c r="I61" s="55"/>
      <c r="J61" s="55"/>
      <c r="K61" s="55"/>
      <c r="L61" s="55"/>
      <c r="M61" s="55"/>
      <c r="N61" s="55"/>
      <c r="O61" s="55"/>
      <c r="P61" s="56"/>
      <c r="Q61" s="57" t="s">
        <v>6</v>
      </c>
      <c r="R61" s="57"/>
      <c r="S61" s="57"/>
      <c r="T61" s="57"/>
      <c r="U61" s="58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60"/>
    </row>
    <row r="62" spans="1:32" ht="23.25" customHeight="1">
      <c r="A62" s="61" t="s">
        <v>7</v>
      </c>
      <c r="B62" s="62"/>
      <c r="C62" s="62"/>
      <c r="D62" s="62"/>
      <c r="E62" s="63"/>
      <c r="F62" s="64" t="s">
        <v>26</v>
      </c>
      <c r="G62" s="65"/>
      <c r="H62" s="65"/>
      <c r="I62" s="65"/>
      <c r="J62" s="65"/>
      <c r="K62" s="65"/>
      <c r="L62" s="65"/>
      <c r="M62" s="65"/>
      <c r="N62" s="65"/>
      <c r="O62" s="65"/>
      <c r="P62" s="64"/>
      <c r="Q62" s="66" t="s">
        <v>20</v>
      </c>
      <c r="R62" s="67"/>
      <c r="S62" s="67"/>
      <c r="T62" s="67"/>
      <c r="U62" s="68" t="s">
        <v>23</v>
      </c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70"/>
    </row>
    <row r="63" spans="1:32" ht="23.25" customHeight="1">
      <c r="A63" s="71" t="s">
        <v>8</v>
      </c>
      <c r="B63" s="72"/>
      <c r="C63" s="72" t="s">
        <v>9</v>
      </c>
      <c r="D63" s="72"/>
      <c r="E63" s="72"/>
      <c r="F63" s="72"/>
      <c r="G63" s="72"/>
      <c r="H63" s="72" t="s">
        <v>27</v>
      </c>
      <c r="I63" s="72"/>
      <c r="J63" s="72"/>
      <c r="K63" s="72"/>
      <c r="L63" s="72"/>
      <c r="M63" s="72"/>
      <c r="N63" s="72"/>
      <c r="O63" s="76" t="s">
        <v>10</v>
      </c>
      <c r="P63" s="76"/>
      <c r="Q63" s="76"/>
      <c r="R63" s="76"/>
      <c r="S63" s="76"/>
      <c r="T63" s="77" t="s">
        <v>24</v>
      </c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8"/>
    </row>
    <row r="64" spans="1:32">
      <c r="A64" s="71"/>
      <c r="B64" s="72"/>
      <c r="C64" s="79" t="s">
        <v>11</v>
      </c>
      <c r="D64" s="80"/>
      <c r="E64" s="80"/>
      <c r="F64" s="80"/>
      <c r="G64" s="81"/>
      <c r="H64" s="79" t="s">
        <v>27</v>
      </c>
      <c r="I64" s="80"/>
      <c r="J64" s="80"/>
      <c r="K64" s="80"/>
      <c r="L64" s="80"/>
      <c r="M64" s="80"/>
      <c r="N64" s="81"/>
      <c r="O64" s="85" t="s">
        <v>12</v>
      </c>
      <c r="P64" s="86"/>
      <c r="Q64" s="86"/>
      <c r="R64" s="86"/>
      <c r="S64" s="87"/>
      <c r="T64" s="91">
        <v>4.3550000000000004</v>
      </c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3"/>
    </row>
    <row r="65" spans="1:32" ht="7.5" customHeight="1">
      <c r="A65" s="71"/>
      <c r="B65" s="72"/>
      <c r="C65" s="82"/>
      <c r="D65" s="83"/>
      <c r="E65" s="83"/>
      <c r="F65" s="83"/>
      <c r="G65" s="84"/>
      <c r="H65" s="82"/>
      <c r="I65" s="83"/>
      <c r="J65" s="83"/>
      <c r="K65" s="83"/>
      <c r="L65" s="83"/>
      <c r="M65" s="83"/>
      <c r="N65" s="84"/>
      <c r="O65" s="88"/>
      <c r="P65" s="89"/>
      <c r="Q65" s="89"/>
      <c r="R65" s="89"/>
      <c r="S65" s="90"/>
      <c r="T65" s="94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6"/>
    </row>
    <row r="66" spans="1:32">
      <c r="A66" s="71"/>
      <c r="B66" s="72"/>
      <c r="C66" s="97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9"/>
    </row>
    <row r="67" spans="1:32">
      <c r="A67" s="71"/>
      <c r="B67" s="72"/>
      <c r="C67" s="97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9"/>
    </row>
    <row r="68" spans="1:32">
      <c r="A68" s="71"/>
      <c r="B68" s="72"/>
      <c r="C68" s="97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9"/>
    </row>
    <row r="69" spans="1:32">
      <c r="A69" s="71"/>
      <c r="B69" s="72"/>
      <c r="C69" s="97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9"/>
    </row>
    <row r="70" spans="1:32">
      <c r="A70" s="71"/>
      <c r="B70" s="72"/>
      <c r="C70" s="97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9"/>
    </row>
    <row r="71" spans="1:32">
      <c r="A71" s="71"/>
      <c r="B71" s="72"/>
      <c r="C71" s="97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9"/>
    </row>
    <row r="72" spans="1:32">
      <c r="A72" s="71"/>
      <c r="B72" s="72"/>
      <c r="C72" s="97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9"/>
    </row>
    <row r="73" spans="1:32">
      <c r="A73" s="71"/>
      <c r="B73" s="72"/>
      <c r="C73" s="97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9"/>
    </row>
    <row r="74" spans="1:32">
      <c r="A74" s="71"/>
      <c r="B74" s="72"/>
      <c r="C74" s="97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9"/>
    </row>
    <row r="75" spans="1:32">
      <c r="A75" s="71"/>
      <c r="B75" s="72"/>
      <c r="C75" s="97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9"/>
    </row>
    <row r="76" spans="1:32">
      <c r="A76" s="71"/>
      <c r="B76" s="72"/>
      <c r="C76" s="97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9"/>
    </row>
    <row r="77" spans="1:32" ht="14.25" customHeight="1">
      <c r="A77" s="71"/>
      <c r="B77" s="73"/>
      <c r="C77" s="48" t="s">
        <v>13</v>
      </c>
      <c r="D77" s="49"/>
      <c r="E77" s="50"/>
      <c r="F77" s="48"/>
      <c r="G77" s="49"/>
      <c r="H77" s="50"/>
      <c r="I77" s="48" t="s">
        <v>37</v>
      </c>
      <c r="J77" s="49"/>
      <c r="K77" s="50"/>
      <c r="L77" s="48" t="s">
        <v>38</v>
      </c>
      <c r="M77" s="49"/>
      <c r="N77" s="50"/>
      <c r="O77" s="48" t="s">
        <v>41</v>
      </c>
      <c r="P77" s="49"/>
      <c r="Q77" s="50"/>
      <c r="R77" s="48" t="s">
        <v>14</v>
      </c>
      <c r="S77" s="49"/>
      <c r="T77" s="50"/>
      <c r="U77" s="48" t="s">
        <v>42</v>
      </c>
      <c r="V77" s="49"/>
      <c r="W77" s="50"/>
      <c r="X77" s="48" t="s">
        <v>39</v>
      </c>
      <c r="Y77" s="49"/>
      <c r="Z77" s="50"/>
      <c r="AA77" s="48" t="s">
        <v>40</v>
      </c>
      <c r="AB77" s="49"/>
      <c r="AC77" s="50"/>
      <c r="AD77" s="37"/>
      <c r="AE77" s="38"/>
      <c r="AF77" s="44"/>
    </row>
    <row r="78" spans="1:32" ht="14.25" customHeight="1">
      <c r="A78" s="71"/>
      <c r="B78" s="72"/>
      <c r="C78" s="34">
        <v>340</v>
      </c>
      <c r="D78" s="35"/>
      <c r="E78" s="36"/>
      <c r="F78" s="37"/>
      <c r="G78" s="38"/>
      <c r="H78" s="39"/>
      <c r="I78" s="40">
        <f ca="1">R78-(17.5*2%)+RANDBETWEEN(-2,2)*0.001</f>
        <v>3.3789999999999996</v>
      </c>
      <c r="J78" s="40"/>
      <c r="K78" s="40"/>
      <c r="L78" s="40">
        <f ca="1">R78-(13*2%)+RANDBETWEEN(-2,2)*0.001</f>
        <v>3.4670000000000001</v>
      </c>
      <c r="M78" s="40"/>
      <c r="N78" s="40"/>
      <c r="O78" s="40">
        <f ca="1">R78-(11*2%)+RANDBETWEEN(-2,2)*0.001</f>
        <v>3.5099999999999993</v>
      </c>
      <c r="P78" s="40"/>
      <c r="Q78" s="40"/>
      <c r="R78" s="41">
        <f ca="1">Sheet2!E18</f>
        <v>3.7279999999999998</v>
      </c>
      <c r="S78" s="42"/>
      <c r="T78" s="43"/>
      <c r="U78" s="40">
        <f ca="1">R78-(11.5*2%)+RANDBETWEEN(-2,2)*0.001</f>
        <v>3.4999999999999996</v>
      </c>
      <c r="V78" s="40"/>
      <c r="W78" s="40"/>
      <c r="X78" s="40">
        <f ca="1">R78-(13*2%)+RANDBETWEEN(-2,2)*0.001</f>
        <v>3.4670000000000001</v>
      </c>
      <c r="Y78" s="40"/>
      <c r="Z78" s="40"/>
      <c r="AA78" s="40">
        <f ca="1">R78-(17.5*2%)+RANDBETWEEN(-2,2)*0.001</f>
        <v>3.3769999999999998</v>
      </c>
      <c r="AB78" s="40"/>
      <c r="AC78" s="40"/>
      <c r="AD78" s="10"/>
      <c r="AE78" s="10"/>
      <c r="AF78" s="11"/>
    </row>
    <row r="79" spans="1:32" ht="14.25" customHeight="1">
      <c r="A79" s="71"/>
      <c r="B79" s="72"/>
      <c r="C79" s="34">
        <v>360</v>
      </c>
      <c r="D79" s="35"/>
      <c r="E79" s="36"/>
      <c r="F79" s="40"/>
      <c r="G79" s="40"/>
      <c r="H79" s="40"/>
      <c r="I79" s="40">
        <f ca="1">R79-(17.5*2%)+RANDBETWEEN(-2,2)*0.001</f>
        <v>3.3179999999999996</v>
      </c>
      <c r="J79" s="40"/>
      <c r="K79" s="40"/>
      <c r="L79" s="40">
        <f ca="1">R79-(13*2%)+RANDBETWEEN(-2,2)*0.001</f>
        <v>3.407</v>
      </c>
      <c r="M79" s="40"/>
      <c r="N79" s="40"/>
      <c r="O79" s="40">
        <f ca="1">R79-(11*2%)+RANDBETWEEN(-2,2)*0.001</f>
        <v>3.4459999999999997</v>
      </c>
      <c r="P79" s="40"/>
      <c r="Q79" s="40"/>
      <c r="R79" s="41">
        <f ca="1">Sheet2!E19</f>
        <v>3.6669999999999998</v>
      </c>
      <c r="S79" s="42"/>
      <c r="T79" s="43"/>
      <c r="U79" s="40">
        <f ca="1">R79-(11.5*2%)+RANDBETWEEN(-2,2)*0.001</f>
        <v>3.4379999999999997</v>
      </c>
      <c r="V79" s="40"/>
      <c r="W79" s="40"/>
      <c r="X79" s="40">
        <f ca="1">R79-(13*2%)+RANDBETWEEN(-2,2)*0.001</f>
        <v>3.4089999999999998</v>
      </c>
      <c r="Y79" s="40"/>
      <c r="Z79" s="40"/>
      <c r="AA79" s="40">
        <f ca="1">R79-(17.5*2%)+RANDBETWEEN(-2,2)*0.001</f>
        <v>3.3179999999999996</v>
      </c>
      <c r="AB79" s="40"/>
      <c r="AC79" s="40"/>
      <c r="AD79" s="10"/>
      <c r="AE79" s="10"/>
      <c r="AF79" s="11"/>
    </row>
    <row r="80" spans="1:32" ht="14.25" customHeight="1">
      <c r="A80" s="71"/>
      <c r="B80" s="72"/>
      <c r="C80" s="34">
        <v>380</v>
      </c>
      <c r="D80" s="35"/>
      <c r="E80" s="36"/>
      <c r="F80" s="37"/>
      <c r="G80" s="38"/>
      <c r="H80" s="39"/>
      <c r="I80" s="40">
        <f ca="1">R80-(17.5*2%)+RANDBETWEEN(-2,2)*0.001</f>
        <v>3.2589999999999999</v>
      </c>
      <c r="J80" s="40"/>
      <c r="K80" s="40"/>
      <c r="L80" s="40">
        <f ca="1">R80-(13*2%)+RANDBETWEEN(-2,2)*0.001</f>
        <v>3.3479999999999999</v>
      </c>
      <c r="M80" s="40"/>
      <c r="N80" s="40"/>
      <c r="O80" s="40">
        <f ca="1">R80-(11*2%)+RANDBETWEEN(-2,2)*0.001</f>
        <v>3.3899999999999997</v>
      </c>
      <c r="P80" s="40"/>
      <c r="Q80" s="40"/>
      <c r="R80" s="41">
        <f ca="1">Sheet2!E20</f>
        <v>3.61</v>
      </c>
      <c r="S80" s="42"/>
      <c r="T80" s="43"/>
      <c r="U80" s="40">
        <f ca="1">R80-(11.5*2%)+RANDBETWEEN(-2,2)*0.001</f>
        <v>3.3809999999999998</v>
      </c>
      <c r="V80" s="40"/>
      <c r="W80" s="40"/>
      <c r="X80" s="40">
        <f ca="1">R80-(13*2%)+RANDBETWEEN(-2,2)*0.001</f>
        <v>3.3509999999999995</v>
      </c>
      <c r="Y80" s="40"/>
      <c r="Z80" s="40"/>
      <c r="AA80" s="40">
        <f ca="1">R80-(17.5*2%)+RANDBETWEEN(-2,2)*0.001</f>
        <v>3.2619999999999996</v>
      </c>
      <c r="AB80" s="40"/>
      <c r="AC80" s="40"/>
      <c r="AD80" s="37"/>
      <c r="AE80" s="38"/>
      <c r="AF80" s="44"/>
    </row>
    <row r="81" spans="1:32" ht="14.25" customHeight="1">
      <c r="A81" s="71"/>
      <c r="B81" s="72"/>
      <c r="C81" s="37" t="s">
        <v>13</v>
      </c>
      <c r="D81" s="38"/>
      <c r="E81" s="39"/>
      <c r="F81" s="37"/>
      <c r="G81" s="38"/>
      <c r="H81" s="39"/>
      <c r="I81" s="37" t="s">
        <v>32</v>
      </c>
      <c r="J81" s="38"/>
      <c r="K81" s="39"/>
      <c r="L81" s="37" t="s">
        <v>31</v>
      </c>
      <c r="M81" s="38"/>
      <c r="N81" s="39"/>
      <c r="O81" s="37" t="s">
        <v>30</v>
      </c>
      <c r="P81" s="38"/>
      <c r="Q81" s="39"/>
      <c r="R81" s="37" t="s">
        <v>14</v>
      </c>
      <c r="S81" s="38"/>
      <c r="T81" s="39"/>
      <c r="U81" s="37" t="s">
        <v>33</v>
      </c>
      <c r="V81" s="38"/>
      <c r="W81" s="39"/>
      <c r="X81" s="37" t="s">
        <v>34</v>
      </c>
      <c r="Y81" s="38"/>
      <c r="Z81" s="39"/>
      <c r="AA81" s="37" t="s">
        <v>35</v>
      </c>
      <c r="AB81" s="38"/>
      <c r="AC81" s="39"/>
      <c r="AD81" s="37"/>
      <c r="AE81" s="38"/>
      <c r="AF81" s="44"/>
    </row>
    <row r="82" spans="1:32" ht="14.25" customHeight="1">
      <c r="A82" s="71"/>
      <c r="B82" s="72"/>
      <c r="C82" s="34">
        <v>420</v>
      </c>
      <c r="D82" s="35"/>
      <c r="E82" s="36"/>
      <c r="F82" s="45"/>
      <c r="G82" s="46"/>
      <c r="H82" s="47"/>
      <c r="I82" s="45">
        <f t="shared" ref="I82:I95" ca="1" si="12">R82-(14*2%)+RANDBETWEEN(-2,2)*0.001</f>
        <v>3.2690000000000001</v>
      </c>
      <c r="J82" s="46"/>
      <c r="K82" s="47"/>
      <c r="L82" s="45">
        <f t="shared" ref="L82:L95" ca="1" si="13">R82-(9.5*2%)+RANDBETWEEN(-2,2)*0.001</f>
        <v>3.363</v>
      </c>
      <c r="M82" s="46"/>
      <c r="N82" s="47"/>
      <c r="O82" s="45">
        <f t="shared" ref="O82:O95" ca="1" si="14">R82-(7.5*2%)+RANDBETWEEN(-2,2)*0.001</f>
        <v>3.403</v>
      </c>
      <c r="P82" s="46"/>
      <c r="Q82" s="47"/>
      <c r="R82" s="41">
        <f ca="1">Sheet2!E22</f>
        <v>3.5510000000000002</v>
      </c>
      <c r="S82" s="42"/>
      <c r="T82" s="43"/>
      <c r="U82" s="45">
        <f t="shared" ref="U82:U95" ca="1" si="15">R82-(7.5*2%)+RANDBETWEEN(-2,2)*0.001</f>
        <v>3.403</v>
      </c>
      <c r="V82" s="46"/>
      <c r="W82" s="47"/>
      <c r="X82" s="45">
        <f t="shared" ref="X82:X95" ca="1" si="16">R82-(9.5*2%)+RANDBETWEEN(-2,2)*0.001</f>
        <v>3.363</v>
      </c>
      <c r="Y82" s="46"/>
      <c r="Z82" s="47"/>
      <c r="AA82" s="45">
        <f t="shared" ref="AA82:AA95" ca="1" si="17">R82-(14*2%)+RANDBETWEEN(-2,2)*0.001</f>
        <v>3.2729999999999997</v>
      </c>
      <c r="AB82" s="46"/>
      <c r="AC82" s="47"/>
      <c r="AD82" s="37"/>
      <c r="AE82" s="38"/>
      <c r="AF82" s="44"/>
    </row>
    <row r="83" spans="1:32" ht="14.25" customHeight="1">
      <c r="A83" s="71"/>
      <c r="B83" s="72"/>
      <c r="C83" s="34">
        <v>440</v>
      </c>
      <c r="D83" s="35"/>
      <c r="E83" s="36"/>
      <c r="F83" s="45"/>
      <c r="G83" s="46"/>
      <c r="H83" s="47"/>
      <c r="I83" s="45">
        <f t="shared" ca="1" si="12"/>
        <v>3.2839999999999998</v>
      </c>
      <c r="J83" s="46"/>
      <c r="K83" s="47"/>
      <c r="L83" s="45">
        <f t="shared" ca="1" si="13"/>
        <v>3.3729999999999998</v>
      </c>
      <c r="M83" s="46"/>
      <c r="N83" s="47"/>
      <c r="O83" s="45">
        <f t="shared" ca="1" si="14"/>
        <v>3.41</v>
      </c>
      <c r="P83" s="46"/>
      <c r="Q83" s="47"/>
      <c r="R83" s="41">
        <f ca="1">Sheet2!E23</f>
        <v>3.5619999999999998</v>
      </c>
      <c r="S83" s="42"/>
      <c r="T83" s="43"/>
      <c r="U83" s="45">
        <f t="shared" ca="1" si="15"/>
        <v>3.4139999999999997</v>
      </c>
      <c r="V83" s="46"/>
      <c r="W83" s="47"/>
      <c r="X83" s="45">
        <f t="shared" ca="1" si="16"/>
        <v>3.371</v>
      </c>
      <c r="Y83" s="46"/>
      <c r="Z83" s="47"/>
      <c r="AA83" s="45">
        <f t="shared" ca="1" si="17"/>
        <v>3.2839999999999998</v>
      </c>
      <c r="AB83" s="46"/>
      <c r="AC83" s="47"/>
      <c r="AD83" s="37"/>
      <c r="AE83" s="38"/>
      <c r="AF83" s="44"/>
    </row>
    <row r="84" spans="1:32" ht="14.25" customHeight="1">
      <c r="A84" s="71"/>
      <c r="B84" s="72"/>
      <c r="C84" s="34">
        <v>460</v>
      </c>
      <c r="D84" s="35"/>
      <c r="E84" s="36"/>
      <c r="F84" s="45"/>
      <c r="G84" s="46"/>
      <c r="H84" s="47"/>
      <c r="I84" s="45">
        <f t="shared" ca="1" si="12"/>
        <v>3.3079999999999994</v>
      </c>
      <c r="J84" s="46"/>
      <c r="K84" s="47"/>
      <c r="L84" s="45">
        <f t="shared" ca="1" si="13"/>
        <v>3.395</v>
      </c>
      <c r="M84" s="46"/>
      <c r="N84" s="47"/>
      <c r="O84" s="45">
        <f t="shared" ca="1" si="14"/>
        <v>3.4369999999999998</v>
      </c>
      <c r="P84" s="46"/>
      <c r="Q84" s="47"/>
      <c r="R84" s="41">
        <f ca="1">Sheet2!E24</f>
        <v>3.5869999999999997</v>
      </c>
      <c r="S84" s="42"/>
      <c r="T84" s="43"/>
      <c r="U84" s="45">
        <f t="shared" ca="1" si="15"/>
        <v>3.4350000000000001</v>
      </c>
      <c r="V84" s="46"/>
      <c r="W84" s="47"/>
      <c r="X84" s="45">
        <f t="shared" ca="1" si="16"/>
        <v>3.3969999999999998</v>
      </c>
      <c r="Y84" s="46"/>
      <c r="Z84" s="47"/>
      <c r="AA84" s="45">
        <f t="shared" ca="1" si="17"/>
        <v>3.3069999999999995</v>
      </c>
      <c r="AB84" s="46"/>
      <c r="AC84" s="47"/>
      <c r="AD84" s="37"/>
      <c r="AE84" s="38"/>
      <c r="AF84" s="44"/>
    </row>
    <row r="85" spans="1:32" ht="14.25" customHeight="1">
      <c r="A85" s="74"/>
      <c r="B85" s="75"/>
      <c r="C85" s="34">
        <v>480</v>
      </c>
      <c r="D85" s="35"/>
      <c r="E85" s="36"/>
      <c r="F85" s="45"/>
      <c r="G85" s="46"/>
      <c r="H85" s="47"/>
      <c r="I85" s="45">
        <f t="shared" ca="1" si="12"/>
        <v>3.3520000000000003</v>
      </c>
      <c r="J85" s="46"/>
      <c r="K85" s="47"/>
      <c r="L85" s="45">
        <f t="shared" ca="1" si="13"/>
        <v>3.4440000000000004</v>
      </c>
      <c r="M85" s="46"/>
      <c r="N85" s="47"/>
      <c r="O85" s="45">
        <f t="shared" ca="1" si="14"/>
        <v>3.4830000000000005</v>
      </c>
      <c r="P85" s="46"/>
      <c r="Q85" s="47"/>
      <c r="R85" s="41">
        <f ca="1">Sheet2!E25</f>
        <v>3.6340000000000003</v>
      </c>
      <c r="S85" s="42"/>
      <c r="T85" s="43"/>
      <c r="U85" s="45">
        <f t="shared" ca="1" si="15"/>
        <v>3.4850000000000003</v>
      </c>
      <c r="V85" s="46"/>
      <c r="W85" s="47"/>
      <c r="X85" s="45">
        <f t="shared" ca="1" si="16"/>
        <v>3.4450000000000003</v>
      </c>
      <c r="Y85" s="46"/>
      <c r="Z85" s="47"/>
      <c r="AA85" s="45">
        <f t="shared" ca="1" si="17"/>
        <v>3.355</v>
      </c>
      <c r="AB85" s="46"/>
      <c r="AC85" s="47"/>
      <c r="AD85" s="37"/>
      <c r="AE85" s="38"/>
      <c r="AF85" s="44"/>
    </row>
    <row r="86" spans="1:32" ht="14.25" customHeight="1">
      <c r="A86" s="74"/>
      <c r="B86" s="75"/>
      <c r="C86" s="34">
        <v>500</v>
      </c>
      <c r="D86" s="35"/>
      <c r="E86" s="36"/>
      <c r="F86" s="45"/>
      <c r="G86" s="46"/>
      <c r="H86" s="47"/>
      <c r="I86" s="45">
        <f t="shared" ca="1" si="12"/>
        <v>3.4170000000000003</v>
      </c>
      <c r="J86" s="46"/>
      <c r="K86" s="47"/>
      <c r="L86" s="45">
        <f t="shared" ca="1" si="13"/>
        <v>3.5060000000000002</v>
      </c>
      <c r="M86" s="46"/>
      <c r="N86" s="47"/>
      <c r="O86" s="45">
        <f t="shared" ca="1" si="14"/>
        <v>3.5489999999999999</v>
      </c>
      <c r="P86" s="46"/>
      <c r="Q86" s="47"/>
      <c r="R86" s="41">
        <f ca="1">Sheet2!E26</f>
        <v>3.698</v>
      </c>
      <c r="S86" s="42"/>
      <c r="T86" s="43"/>
      <c r="U86" s="45">
        <f t="shared" ca="1" si="15"/>
        <v>3.5460000000000003</v>
      </c>
      <c r="V86" s="46"/>
      <c r="W86" s="47"/>
      <c r="X86" s="45">
        <f t="shared" ca="1" si="16"/>
        <v>3.5060000000000002</v>
      </c>
      <c r="Y86" s="46"/>
      <c r="Z86" s="47"/>
      <c r="AA86" s="45">
        <f t="shared" ca="1" si="17"/>
        <v>3.4170000000000003</v>
      </c>
      <c r="AB86" s="46"/>
      <c r="AC86" s="47"/>
      <c r="AD86" s="37"/>
      <c r="AE86" s="38"/>
      <c r="AF86" s="44"/>
    </row>
    <row r="87" spans="1:32" ht="14.25" customHeight="1">
      <c r="A87" s="74"/>
      <c r="B87" s="75"/>
      <c r="C87" s="34">
        <v>520</v>
      </c>
      <c r="D87" s="35"/>
      <c r="E87" s="36"/>
      <c r="F87" s="40"/>
      <c r="G87" s="40"/>
      <c r="H87" s="40"/>
      <c r="I87" s="45">
        <f t="shared" ca="1" si="12"/>
        <v>3.4699999999999998</v>
      </c>
      <c r="J87" s="46"/>
      <c r="K87" s="47"/>
      <c r="L87" s="45">
        <f t="shared" ca="1" si="13"/>
        <v>3.5579999999999998</v>
      </c>
      <c r="M87" s="46"/>
      <c r="N87" s="47"/>
      <c r="O87" s="45">
        <f t="shared" ca="1" si="14"/>
        <v>3.5999999999999996</v>
      </c>
      <c r="P87" s="46"/>
      <c r="Q87" s="47"/>
      <c r="R87" s="41">
        <f ca="1">Sheet2!E27</f>
        <v>3.7479999999999998</v>
      </c>
      <c r="S87" s="42"/>
      <c r="T87" s="43"/>
      <c r="U87" s="45">
        <f t="shared" ca="1" si="15"/>
        <v>3.5960000000000001</v>
      </c>
      <c r="V87" s="46"/>
      <c r="W87" s="47"/>
      <c r="X87" s="45">
        <f t="shared" ca="1" si="16"/>
        <v>3.5589999999999997</v>
      </c>
      <c r="Y87" s="46"/>
      <c r="Z87" s="47"/>
      <c r="AA87" s="45">
        <f t="shared" ca="1" si="17"/>
        <v>3.4689999999999999</v>
      </c>
      <c r="AB87" s="46"/>
      <c r="AC87" s="47"/>
      <c r="AD87" s="37"/>
      <c r="AE87" s="38"/>
      <c r="AF87" s="44"/>
    </row>
    <row r="88" spans="1:32" ht="14.25" customHeight="1">
      <c r="A88" s="74"/>
      <c r="B88" s="75"/>
      <c r="C88" s="34">
        <v>540</v>
      </c>
      <c r="D88" s="35"/>
      <c r="E88" s="36"/>
      <c r="F88" s="40"/>
      <c r="G88" s="40"/>
      <c r="H88" s="40"/>
      <c r="I88" s="45">
        <f t="shared" ca="1" si="12"/>
        <v>3.5049999999999999</v>
      </c>
      <c r="J88" s="46"/>
      <c r="K88" s="47"/>
      <c r="L88" s="45">
        <f t="shared" ca="1" si="13"/>
        <v>3.5960000000000001</v>
      </c>
      <c r="M88" s="46"/>
      <c r="N88" s="47"/>
      <c r="O88" s="45">
        <f t="shared" ca="1" si="14"/>
        <v>3.6340000000000003</v>
      </c>
      <c r="P88" s="46"/>
      <c r="Q88" s="47"/>
      <c r="R88" s="41">
        <f ca="1">Sheet2!E28</f>
        <v>3.7850000000000001</v>
      </c>
      <c r="S88" s="42"/>
      <c r="T88" s="43"/>
      <c r="U88" s="45">
        <f t="shared" ca="1" si="15"/>
        <v>3.6340000000000003</v>
      </c>
      <c r="V88" s="46"/>
      <c r="W88" s="47"/>
      <c r="X88" s="45">
        <f t="shared" ca="1" si="16"/>
        <v>3.597</v>
      </c>
      <c r="Y88" s="46"/>
      <c r="Z88" s="47"/>
      <c r="AA88" s="45">
        <f t="shared" ca="1" si="17"/>
        <v>3.504</v>
      </c>
      <c r="AB88" s="46"/>
      <c r="AC88" s="47"/>
      <c r="AD88" s="37"/>
      <c r="AE88" s="38"/>
      <c r="AF88" s="44"/>
    </row>
    <row r="89" spans="1:32" ht="14.25" customHeight="1">
      <c r="A89" s="74"/>
      <c r="B89" s="75"/>
      <c r="C89" s="34">
        <v>560</v>
      </c>
      <c r="D89" s="35"/>
      <c r="E89" s="36"/>
      <c r="F89" s="40"/>
      <c r="G89" s="40"/>
      <c r="H89" s="40"/>
      <c r="I89" s="45">
        <f t="shared" ca="1" si="12"/>
        <v>3.5140000000000002</v>
      </c>
      <c r="J89" s="46"/>
      <c r="K89" s="47"/>
      <c r="L89" s="45">
        <f t="shared" ca="1" si="13"/>
        <v>3.6000000000000005</v>
      </c>
      <c r="M89" s="46"/>
      <c r="N89" s="47"/>
      <c r="O89" s="45">
        <f t="shared" ca="1" si="14"/>
        <v>3.6440000000000001</v>
      </c>
      <c r="P89" s="46"/>
      <c r="Q89" s="47"/>
      <c r="R89" s="41">
        <f ca="1">Sheet2!E29</f>
        <v>3.7920000000000003</v>
      </c>
      <c r="S89" s="42"/>
      <c r="T89" s="43"/>
      <c r="U89" s="45">
        <f t="shared" ca="1" si="15"/>
        <v>3.6420000000000003</v>
      </c>
      <c r="V89" s="46"/>
      <c r="W89" s="47"/>
      <c r="X89" s="45">
        <f t="shared" ca="1" si="16"/>
        <v>3.6030000000000002</v>
      </c>
      <c r="Y89" s="46"/>
      <c r="Z89" s="47"/>
      <c r="AA89" s="45">
        <f t="shared" ca="1" si="17"/>
        <v>3.5110000000000006</v>
      </c>
      <c r="AB89" s="46"/>
      <c r="AC89" s="47"/>
      <c r="AD89" s="37"/>
      <c r="AE89" s="38"/>
      <c r="AF89" s="44"/>
    </row>
    <row r="90" spans="1:32" ht="14.25" customHeight="1">
      <c r="A90" s="71"/>
      <c r="B90" s="72"/>
      <c r="C90" s="34">
        <v>580</v>
      </c>
      <c r="D90" s="35"/>
      <c r="E90" s="36"/>
      <c r="F90" s="40"/>
      <c r="G90" s="40"/>
      <c r="H90" s="40"/>
      <c r="I90" s="45">
        <f t="shared" ca="1" si="12"/>
        <v>3.5010000000000003</v>
      </c>
      <c r="J90" s="46"/>
      <c r="K90" s="47"/>
      <c r="L90" s="45">
        <f t="shared" ca="1" si="13"/>
        <v>3.5920000000000001</v>
      </c>
      <c r="M90" s="46"/>
      <c r="N90" s="47"/>
      <c r="O90" s="45">
        <f t="shared" ca="1" si="14"/>
        <v>3.6349999999999998</v>
      </c>
      <c r="P90" s="46"/>
      <c r="Q90" s="47"/>
      <c r="R90" s="41">
        <f ca="1">Sheet2!E30</f>
        <v>3.7829999999999999</v>
      </c>
      <c r="S90" s="42"/>
      <c r="T90" s="43"/>
      <c r="U90" s="45">
        <f t="shared" ca="1" si="15"/>
        <v>3.6349999999999998</v>
      </c>
      <c r="V90" s="46"/>
      <c r="W90" s="47"/>
      <c r="X90" s="45">
        <f t="shared" ca="1" si="16"/>
        <v>3.5939999999999999</v>
      </c>
      <c r="Y90" s="46"/>
      <c r="Z90" s="47"/>
      <c r="AA90" s="45">
        <f t="shared" ca="1" si="17"/>
        <v>3.5020000000000002</v>
      </c>
      <c r="AB90" s="46"/>
      <c r="AC90" s="47"/>
      <c r="AD90" s="37"/>
      <c r="AE90" s="38"/>
      <c r="AF90" s="44"/>
    </row>
    <row r="91" spans="1:32" ht="14.25" customHeight="1">
      <c r="A91" s="71"/>
      <c r="B91" s="72"/>
      <c r="C91" s="34">
        <v>600</v>
      </c>
      <c r="D91" s="35"/>
      <c r="E91" s="36"/>
      <c r="F91" s="40"/>
      <c r="G91" s="40"/>
      <c r="H91" s="40"/>
      <c r="I91" s="45">
        <f t="shared" ca="1" si="12"/>
        <v>3.4790000000000001</v>
      </c>
      <c r="J91" s="46"/>
      <c r="K91" s="47"/>
      <c r="L91" s="45">
        <f t="shared" ca="1" si="13"/>
        <v>3.5729999999999995</v>
      </c>
      <c r="M91" s="46"/>
      <c r="N91" s="47"/>
      <c r="O91" s="45">
        <f t="shared" ca="1" si="14"/>
        <v>3.6119999999999997</v>
      </c>
      <c r="P91" s="46"/>
      <c r="Q91" s="47"/>
      <c r="R91" s="41">
        <f ca="1">Sheet2!E31</f>
        <v>3.7609999999999997</v>
      </c>
      <c r="S91" s="42"/>
      <c r="T91" s="43"/>
      <c r="U91" s="45">
        <f t="shared" ca="1" si="15"/>
        <v>3.6119999999999997</v>
      </c>
      <c r="V91" s="46"/>
      <c r="W91" s="47"/>
      <c r="X91" s="45">
        <f t="shared" ca="1" si="16"/>
        <v>3.57</v>
      </c>
      <c r="Y91" s="46"/>
      <c r="Z91" s="47"/>
      <c r="AA91" s="45">
        <f t="shared" ca="1" si="17"/>
        <v>3.4790000000000001</v>
      </c>
      <c r="AB91" s="46"/>
      <c r="AC91" s="47"/>
      <c r="AD91" s="37"/>
      <c r="AE91" s="38"/>
      <c r="AF91" s="44"/>
    </row>
    <row r="92" spans="1:32">
      <c r="A92" s="71"/>
      <c r="B92" s="72"/>
      <c r="C92" s="34">
        <v>620</v>
      </c>
      <c r="D92" s="35"/>
      <c r="E92" s="36"/>
      <c r="F92" s="40"/>
      <c r="G92" s="40"/>
      <c r="H92" s="40"/>
      <c r="I92" s="45">
        <f t="shared" ca="1" si="12"/>
        <v>3.4359999999999999</v>
      </c>
      <c r="J92" s="46"/>
      <c r="K92" s="47"/>
      <c r="L92" s="45">
        <f t="shared" ca="1" si="13"/>
        <v>3.5249999999999999</v>
      </c>
      <c r="M92" s="46"/>
      <c r="N92" s="47"/>
      <c r="O92" s="45">
        <f t="shared" ca="1" si="14"/>
        <v>3.5640000000000001</v>
      </c>
      <c r="P92" s="46"/>
      <c r="Q92" s="47"/>
      <c r="R92" s="41">
        <f ca="1">Sheet2!E32</f>
        <v>3.714</v>
      </c>
      <c r="S92" s="42"/>
      <c r="T92" s="43"/>
      <c r="U92" s="45">
        <f t="shared" ca="1" si="15"/>
        <v>3.5659999999999998</v>
      </c>
      <c r="V92" s="46"/>
      <c r="W92" s="47"/>
      <c r="X92" s="45">
        <f t="shared" ca="1" si="16"/>
        <v>3.5249999999999999</v>
      </c>
      <c r="Y92" s="46"/>
      <c r="Z92" s="47"/>
      <c r="AA92" s="45">
        <f t="shared" ca="1" si="17"/>
        <v>3.4340000000000002</v>
      </c>
      <c r="AB92" s="46"/>
      <c r="AC92" s="47"/>
      <c r="AD92" s="37"/>
      <c r="AE92" s="38"/>
      <c r="AF92" s="44"/>
    </row>
    <row r="93" spans="1:32" ht="14.25" customHeight="1">
      <c r="A93" s="71"/>
      <c r="B93" s="72"/>
      <c r="C93" s="34">
        <v>640</v>
      </c>
      <c r="D93" s="35"/>
      <c r="E93" s="36"/>
      <c r="F93" s="40"/>
      <c r="G93" s="40"/>
      <c r="H93" s="40"/>
      <c r="I93" s="45">
        <f t="shared" ref="I93" ca="1" si="18">R93-(14*2%)+RANDBETWEEN(-2,2)*0.001</f>
        <v>3.3840000000000003</v>
      </c>
      <c r="J93" s="46"/>
      <c r="K93" s="47"/>
      <c r="L93" s="45">
        <f t="shared" ref="L93" ca="1" si="19">R93-(9.5*2%)+RANDBETWEEN(-2,2)*0.001</f>
        <v>3.4740000000000002</v>
      </c>
      <c r="M93" s="46"/>
      <c r="N93" s="47"/>
      <c r="O93" s="45">
        <f t="shared" ref="O93" ca="1" si="20">R93-(7.5*2%)+RANDBETWEEN(-2,2)*0.001</f>
        <v>3.5150000000000001</v>
      </c>
      <c r="P93" s="46"/>
      <c r="Q93" s="47"/>
      <c r="R93" s="41">
        <f ca="1">Sheet2!E33</f>
        <v>3.6640000000000001</v>
      </c>
      <c r="S93" s="42"/>
      <c r="T93" s="43"/>
      <c r="U93" s="45">
        <f t="shared" ref="U93" ca="1" si="21">R93-(7.5*2%)+RANDBETWEEN(-2,2)*0.001</f>
        <v>3.516</v>
      </c>
      <c r="V93" s="46"/>
      <c r="W93" s="47"/>
      <c r="X93" s="45">
        <f t="shared" ref="X93" ca="1" si="22">R93-(9.5*2%)+RANDBETWEEN(-2,2)*0.001</f>
        <v>3.4720000000000004</v>
      </c>
      <c r="Y93" s="46"/>
      <c r="Z93" s="47"/>
      <c r="AA93" s="45">
        <f t="shared" ref="AA93" ca="1" si="23">R93-(14*2%)+RANDBETWEEN(-2,2)*0.001</f>
        <v>3.3850000000000002</v>
      </c>
      <c r="AB93" s="46"/>
      <c r="AC93" s="47"/>
      <c r="AD93" s="37"/>
      <c r="AE93" s="38"/>
      <c r="AF93" s="44"/>
    </row>
    <row r="94" spans="1:32">
      <c r="A94" s="71"/>
      <c r="B94" s="72"/>
      <c r="C94" s="34">
        <v>660</v>
      </c>
      <c r="D94" s="35"/>
      <c r="E94" s="36"/>
      <c r="F94" s="40"/>
      <c r="G94" s="40"/>
      <c r="H94" s="40"/>
      <c r="I94" s="45">
        <f t="shared" ca="1" si="12"/>
        <v>3.3319999999999999</v>
      </c>
      <c r="J94" s="46"/>
      <c r="K94" s="47"/>
      <c r="L94" s="45">
        <f t="shared" ca="1" si="13"/>
        <v>3.4220000000000002</v>
      </c>
      <c r="M94" s="46"/>
      <c r="N94" s="47"/>
      <c r="O94" s="45">
        <f t="shared" ca="1" si="14"/>
        <v>3.4630000000000001</v>
      </c>
      <c r="P94" s="46"/>
      <c r="Q94" s="47"/>
      <c r="R94" s="121">
        <f ca="1">Sheet2!E34</f>
        <v>3.6120000000000001</v>
      </c>
      <c r="S94" s="122"/>
      <c r="T94" s="123"/>
      <c r="U94" s="45">
        <f t="shared" ca="1" si="15"/>
        <v>3.464</v>
      </c>
      <c r="V94" s="46"/>
      <c r="W94" s="47"/>
      <c r="X94" s="45">
        <f t="shared" ca="1" si="16"/>
        <v>3.4239999999999999</v>
      </c>
      <c r="Y94" s="46"/>
      <c r="Z94" s="47"/>
      <c r="AA94" s="45">
        <f t="shared" ca="1" si="17"/>
        <v>3.33</v>
      </c>
      <c r="AB94" s="46"/>
      <c r="AC94" s="47"/>
      <c r="AD94" s="10"/>
      <c r="AE94" s="10"/>
      <c r="AF94" s="11"/>
    </row>
    <row r="95" spans="1:32">
      <c r="A95" s="71"/>
      <c r="B95" s="72"/>
      <c r="C95" s="34">
        <v>680</v>
      </c>
      <c r="D95" s="35"/>
      <c r="E95" s="36"/>
      <c r="F95" s="40"/>
      <c r="G95" s="40"/>
      <c r="H95" s="40"/>
      <c r="I95" s="45">
        <f t="shared" ca="1" si="12"/>
        <v>3.2840000000000003</v>
      </c>
      <c r="J95" s="46"/>
      <c r="K95" s="47"/>
      <c r="L95" s="45">
        <f t="shared" ca="1" si="13"/>
        <v>3.3730000000000002</v>
      </c>
      <c r="M95" s="46"/>
      <c r="N95" s="47"/>
      <c r="O95" s="45">
        <f t="shared" ca="1" si="14"/>
        <v>3.4120000000000004</v>
      </c>
      <c r="P95" s="46"/>
      <c r="Q95" s="47"/>
      <c r="R95" s="121">
        <f ca="1">Sheet2!E35</f>
        <v>3.5630000000000002</v>
      </c>
      <c r="S95" s="122"/>
      <c r="T95" s="123"/>
      <c r="U95" s="45">
        <f t="shared" ca="1" si="15"/>
        <v>3.415</v>
      </c>
      <c r="V95" s="46"/>
      <c r="W95" s="47"/>
      <c r="X95" s="45">
        <f t="shared" ca="1" si="16"/>
        <v>3.3730000000000002</v>
      </c>
      <c r="Y95" s="46"/>
      <c r="Z95" s="47"/>
      <c r="AA95" s="45">
        <f t="shared" ca="1" si="17"/>
        <v>3.2840000000000003</v>
      </c>
      <c r="AB95" s="46"/>
      <c r="AC95" s="47"/>
      <c r="AD95" s="10"/>
      <c r="AE95" s="10"/>
      <c r="AF95" s="11"/>
    </row>
    <row r="96" spans="1:32">
      <c r="A96" s="12" t="s">
        <v>19</v>
      </c>
      <c r="B96" s="13"/>
      <c r="C96" s="14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6"/>
    </row>
    <row r="97" spans="1:32">
      <c r="A97" s="12"/>
      <c r="B97" s="13"/>
      <c r="C97" s="17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9"/>
    </row>
    <row r="98" spans="1:32">
      <c r="A98" s="12"/>
      <c r="B98" s="13"/>
      <c r="C98" s="1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9"/>
    </row>
    <row r="99" spans="1:32" ht="15" thickBot="1">
      <c r="A99" s="20" t="s">
        <v>15</v>
      </c>
      <c r="B99" s="21"/>
      <c r="C99" s="26"/>
      <c r="D99" s="26"/>
      <c r="E99" s="26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8"/>
    </row>
    <row r="100" spans="1:32">
      <c r="A100" s="22"/>
      <c r="B100" s="23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30"/>
    </row>
    <row r="101" spans="1:32" ht="15" thickBot="1">
      <c r="A101" s="24"/>
      <c r="B101" s="25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2"/>
    </row>
    <row r="102" spans="1:3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  <row r="104" spans="1:32" ht="27">
      <c r="A104" s="100"/>
      <c r="B104" s="101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3" t="s">
        <v>0</v>
      </c>
      <c r="AE104" s="103"/>
      <c r="AF104" s="103"/>
    </row>
    <row r="105" spans="1:32" ht="27">
      <c r="A105" s="104"/>
      <c r="B105" s="105"/>
      <c r="C105" s="105"/>
      <c r="D105" s="106" t="s">
        <v>1</v>
      </c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8"/>
      <c r="AE105" s="109"/>
      <c r="AF105" s="109"/>
    </row>
    <row r="106" spans="1:32" ht="27.75" thickBo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10"/>
      <c r="AE106" s="111"/>
      <c r="AF106" s="111"/>
    </row>
    <row r="107" spans="1:32" ht="39" customHeight="1">
      <c r="A107" s="112" t="s">
        <v>2</v>
      </c>
      <c r="B107" s="113"/>
      <c r="C107" s="113"/>
      <c r="D107" s="113"/>
      <c r="E107" s="114"/>
      <c r="F107" s="115" t="s">
        <v>22</v>
      </c>
      <c r="G107" s="116"/>
      <c r="H107" s="116"/>
      <c r="I107" s="116"/>
      <c r="J107" s="116"/>
      <c r="K107" s="116"/>
      <c r="L107" s="116"/>
      <c r="M107" s="116"/>
      <c r="N107" s="116"/>
      <c r="O107" s="116"/>
      <c r="P107" s="117"/>
      <c r="Q107" s="118" t="s">
        <v>3</v>
      </c>
      <c r="R107" s="118"/>
      <c r="S107" s="118"/>
      <c r="T107" s="118"/>
      <c r="U107" s="119" t="s">
        <v>4</v>
      </c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20"/>
    </row>
    <row r="108" spans="1:32" ht="31.5" customHeight="1">
      <c r="A108" s="51" t="s">
        <v>5</v>
      </c>
      <c r="B108" s="52"/>
      <c r="C108" s="52"/>
      <c r="D108" s="52"/>
      <c r="E108" s="53"/>
      <c r="F108" s="54" t="s">
        <v>36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6"/>
      <c r="Q108" s="57" t="s">
        <v>6</v>
      </c>
      <c r="R108" s="57"/>
      <c r="S108" s="57"/>
      <c r="T108" s="57"/>
      <c r="U108" s="58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60"/>
    </row>
    <row r="109" spans="1:32" ht="24.75" customHeight="1">
      <c r="A109" s="61" t="s">
        <v>7</v>
      </c>
      <c r="B109" s="62"/>
      <c r="C109" s="62"/>
      <c r="D109" s="62"/>
      <c r="E109" s="63"/>
      <c r="F109" s="64" t="s">
        <v>26</v>
      </c>
      <c r="G109" s="65"/>
      <c r="H109" s="65"/>
      <c r="I109" s="65"/>
      <c r="J109" s="65"/>
      <c r="K109" s="65"/>
      <c r="L109" s="65"/>
      <c r="M109" s="65"/>
      <c r="N109" s="65"/>
      <c r="O109" s="65"/>
      <c r="P109" s="64"/>
      <c r="Q109" s="66" t="s">
        <v>20</v>
      </c>
      <c r="R109" s="67"/>
      <c r="S109" s="67"/>
      <c r="T109" s="67"/>
      <c r="U109" s="68" t="s">
        <v>23</v>
      </c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70"/>
    </row>
    <row r="110" spans="1:32" ht="24.75" customHeight="1">
      <c r="A110" s="71" t="s">
        <v>8</v>
      </c>
      <c r="B110" s="72"/>
      <c r="C110" s="72" t="s">
        <v>9</v>
      </c>
      <c r="D110" s="72"/>
      <c r="E110" s="72"/>
      <c r="F110" s="72"/>
      <c r="G110" s="72"/>
      <c r="H110" s="72" t="s">
        <v>27</v>
      </c>
      <c r="I110" s="72"/>
      <c r="J110" s="72"/>
      <c r="K110" s="72"/>
      <c r="L110" s="72"/>
      <c r="M110" s="72"/>
      <c r="N110" s="72"/>
      <c r="O110" s="76" t="s">
        <v>10</v>
      </c>
      <c r="P110" s="76"/>
      <c r="Q110" s="76"/>
      <c r="R110" s="76"/>
      <c r="S110" s="76"/>
      <c r="T110" s="77" t="s">
        <v>24</v>
      </c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8"/>
    </row>
    <row r="111" spans="1:32">
      <c r="A111" s="71"/>
      <c r="B111" s="72"/>
      <c r="C111" s="79" t="s">
        <v>11</v>
      </c>
      <c r="D111" s="80"/>
      <c r="E111" s="80"/>
      <c r="F111" s="80"/>
      <c r="G111" s="81"/>
      <c r="H111" s="79" t="s">
        <v>27</v>
      </c>
      <c r="I111" s="80"/>
      <c r="J111" s="80"/>
      <c r="K111" s="80"/>
      <c r="L111" s="80"/>
      <c r="M111" s="80"/>
      <c r="N111" s="81"/>
      <c r="O111" s="85" t="s">
        <v>12</v>
      </c>
      <c r="P111" s="86"/>
      <c r="Q111" s="86"/>
      <c r="R111" s="86"/>
      <c r="S111" s="87"/>
      <c r="T111" s="91">
        <v>4.3550000000000004</v>
      </c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3"/>
    </row>
    <row r="112" spans="1:32" ht="9.75" customHeight="1">
      <c r="A112" s="71"/>
      <c r="B112" s="72"/>
      <c r="C112" s="82"/>
      <c r="D112" s="83"/>
      <c r="E112" s="83"/>
      <c r="F112" s="83"/>
      <c r="G112" s="84"/>
      <c r="H112" s="82"/>
      <c r="I112" s="83"/>
      <c r="J112" s="83"/>
      <c r="K112" s="83"/>
      <c r="L112" s="83"/>
      <c r="M112" s="83"/>
      <c r="N112" s="84"/>
      <c r="O112" s="88"/>
      <c r="P112" s="89"/>
      <c r="Q112" s="89"/>
      <c r="R112" s="89"/>
      <c r="S112" s="90"/>
      <c r="T112" s="94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6"/>
    </row>
    <row r="113" spans="1:32">
      <c r="A113" s="71"/>
      <c r="B113" s="72"/>
      <c r="C113" s="97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9"/>
    </row>
    <row r="114" spans="1:32">
      <c r="A114" s="71"/>
      <c r="B114" s="72"/>
      <c r="C114" s="97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9"/>
    </row>
    <row r="115" spans="1:32">
      <c r="A115" s="71"/>
      <c r="B115" s="72"/>
      <c r="C115" s="97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9"/>
    </row>
    <row r="116" spans="1:32">
      <c r="A116" s="71"/>
      <c r="B116" s="72"/>
      <c r="C116" s="97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9"/>
    </row>
    <row r="117" spans="1:32">
      <c r="A117" s="71"/>
      <c r="B117" s="72"/>
      <c r="C117" s="97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9"/>
    </row>
    <row r="118" spans="1:32">
      <c r="A118" s="71"/>
      <c r="B118" s="72"/>
      <c r="C118" s="97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9"/>
    </row>
    <row r="119" spans="1:32">
      <c r="A119" s="71"/>
      <c r="B119" s="72"/>
      <c r="C119" s="97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9"/>
    </row>
    <row r="120" spans="1:32">
      <c r="A120" s="71"/>
      <c r="B120" s="72"/>
      <c r="C120" s="97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9"/>
    </row>
    <row r="121" spans="1:32">
      <c r="A121" s="71"/>
      <c r="B121" s="72"/>
      <c r="C121" s="97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9"/>
    </row>
    <row r="122" spans="1:32">
      <c r="A122" s="71"/>
      <c r="B122" s="72"/>
      <c r="C122" s="97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9"/>
    </row>
    <row r="123" spans="1:32">
      <c r="A123" s="71"/>
      <c r="B123" s="72"/>
      <c r="C123" s="97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9"/>
    </row>
    <row r="124" spans="1:32" ht="14.25" customHeight="1">
      <c r="A124" s="71"/>
      <c r="B124" s="73"/>
      <c r="C124" s="37" t="s">
        <v>13</v>
      </c>
      <c r="D124" s="38"/>
      <c r="E124" s="39"/>
      <c r="F124" s="37"/>
      <c r="G124" s="38"/>
      <c r="H124" s="39"/>
      <c r="I124" s="37" t="s">
        <v>32</v>
      </c>
      <c r="J124" s="38"/>
      <c r="K124" s="39"/>
      <c r="L124" s="37" t="s">
        <v>31</v>
      </c>
      <c r="M124" s="38"/>
      <c r="N124" s="39"/>
      <c r="O124" s="37" t="s">
        <v>30</v>
      </c>
      <c r="P124" s="38"/>
      <c r="Q124" s="39"/>
      <c r="R124" s="37" t="s">
        <v>14</v>
      </c>
      <c r="S124" s="38"/>
      <c r="T124" s="39"/>
      <c r="U124" s="37" t="s">
        <v>33</v>
      </c>
      <c r="V124" s="38"/>
      <c r="W124" s="39"/>
      <c r="X124" s="37" t="s">
        <v>34</v>
      </c>
      <c r="Y124" s="38"/>
      <c r="Z124" s="39"/>
      <c r="AA124" s="37" t="s">
        <v>35</v>
      </c>
      <c r="AB124" s="38"/>
      <c r="AC124" s="39"/>
      <c r="AD124" s="37"/>
      <c r="AE124" s="38"/>
      <c r="AF124" s="44"/>
    </row>
    <row r="125" spans="1:32">
      <c r="A125" s="71"/>
      <c r="B125" s="72"/>
      <c r="C125" s="34">
        <v>700</v>
      </c>
      <c r="D125" s="35"/>
      <c r="E125" s="36"/>
      <c r="F125" s="37"/>
      <c r="G125" s="38"/>
      <c r="H125" s="39"/>
      <c r="I125" s="45">
        <f t="shared" ref="I125" ca="1" si="24">R125-(14*2%)+RANDBETWEEN(-2,2)*0.001</f>
        <v>3.2329999999999997</v>
      </c>
      <c r="J125" s="46"/>
      <c r="K125" s="47"/>
      <c r="L125" s="45">
        <f t="shared" ref="L125" ca="1" si="25">R125-(9.5*2%)+RANDBETWEEN(-2,2)*0.001</f>
        <v>3.319</v>
      </c>
      <c r="M125" s="46"/>
      <c r="N125" s="47"/>
      <c r="O125" s="45">
        <f t="shared" ref="O125" ca="1" si="26">R125-(7.5*2%)+RANDBETWEEN(-2,2)*0.001</f>
        <v>3.3619999999999997</v>
      </c>
      <c r="P125" s="46"/>
      <c r="Q125" s="47"/>
      <c r="R125" s="41">
        <f ca="1">Sheet2!E36</f>
        <v>3.5109999999999997</v>
      </c>
      <c r="S125" s="42"/>
      <c r="T125" s="43"/>
      <c r="U125" s="45">
        <f t="shared" ref="U125" ca="1" si="27">R125-(7.5*2%)+RANDBETWEEN(-2,2)*0.001</f>
        <v>3.36</v>
      </c>
      <c r="V125" s="46"/>
      <c r="W125" s="47"/>
      <c r="X125" s="45">
        <f t="shared" ref="X125" ca="1" si="28">R125-(9.5*2%)+RANDBETWEEN(-2,2)*0.001</f>
        <v>3.32</v>
      </c>
      <c r="Y125" s="46"/>
      <c r="Z125" s="47"/>
      <c r="AA125" s="45">
        <f t="shared" ref="AA125" ca="1" si="29">R125-(14*2%)+RANDBETWEEN(-2,2)*0.001</f>
        <v>3.23</v>
      </c>
      <c r="AB125" s="46"/>
      <c r="AC125" s="47"/>
      <c r="AD125" s="10"/>
      <c r="AE125" s="10"/>
      <c r="AF125" s="11"/>
    </row>
    <row r="126" spans="1:32">
      <c r="A126" s="71"/>
      <c r="B126" s="72"/>
      <c r="C126" s="34">
        <v>720</v>
      </c>
      <c r="D126" s="35"/>
      <c r="E126" s="36"/>
      <c r="F126" s="40"/>
      <c r="G126" s="40"/>
      <c r="H126" s="40"/>
      <c r="I126" s="45">
        <f t="shared" ref="I126" ca="1" si="30">R126-(14*2%)+RANDBETWEEN(-2,2)*0.001</f>
        <v>3.1850000000000001</v>
      </c>
      <c r="J126" s="46"/>
      <c r="K126" s="47"/>
      <c r="L126" s="45">
        <f t="shared" ref="L126" ca="1" si="31">R126-(9.5*2%)+RANDBETWEEN(-2,2)*0.001</f>
        <v>3.2759999999999998</v>
      </c>
      <c r="M126" s="46"/>
      <c r="N126" s="47"/>
      <c r="O126" s="45">
        <f t="shared" ref="O126" ca="1" si="32">R126-(7.5*2%)+RANDBETWEEN(-2,2)*0.001</f>
        <v>3.3159999999999998</v>
      </c>
      <c r="P126" s="46"/>
      <c r="Q126" s="47"/>
      <c r="R126" s="41">
        <f ca="1">Sheet2!E37</f>
        <v>3.464</v>
      </c>
      <c r="S126" s="42"/>
      <c r="T126" s="43"/>
      <c r="U126" s="45">
        <f t="shared" ref="U126" ca="1" si="33">R126-(7.5*2%)+RANDBETWEEN(-2,2)*0.001</f>
        <v>3.3130000000000002</v>
      </c>
      <c r="V126" s="46"/>
      <c r="W126" s="47"/>
      <c r="X126" s="45">
        <f t="shared" ref="X126" ca="1" si="34">R126-(9.5*2%)+RANDBETWEEN(-2,2)*0.001</f>
        <v>3.274</v>
      </c>
      <c r="Y126" s="46"/>
      <c r="Z126" s="47"/>
      <c r="AA126" s="45">
        <f t="shared" ref="AA126" ca="1" si="35">R126-(14*2%)+RANDBETWEEN(-2,2)*0.001</f>
        <v>3.1820000000000004</v>
      </c>
      <c r="AB126" s="46"/>
      <c r="AC126" s="47"/>
      <c r="AD126" s="10"/>
      <c r="AE126" s="10"/>
      <c r="AF126" s="11"/>
    </row>
    <row r="127" spans="1:32">
      <c r="A127" s="71"/>
      <c r="B127" s="72"/>
      <c r="C127" s="48" t="s">
        <v>13</v>
      </c>
      <c r="D127" s="49"/>
      <c r="E127" s="50"/>
      <c r="F127" s="48"/>
      <c r="G127" s="49"/>
      <c r="H127" s="50"/>
      <c r="I127" s="48" t="s">
        <v>37</v>
      </c>
      <c r="J127" s="49"/>
      <c r="K127" s="50"/>
      <c r="L127" s="48" t="s">
        <v>38</v>
      </c>
      <c r="M127" s="49"/>
      <c r="N127" s="50"/>
      <c r="O127" s="48" t="s">
        <v>41</v>
      </c>
      <c r="P127" s="49"/>
      <c r="Q127" s="50"/>
      <c r="R127" s="48" t="s">
        <v>14</v>
      </c>
      <c r="S127" s="49"/>
      <c r="T127" s="50"/>
      <c r="U127" s="48" t="s">
        <v>42</v>
      </c>
      <c r="V127" s="49"/>
      <c r="W127" s="50"/>
      <c r="X127" s="48" t="s">
        <v>39</v>
      </c>
      <c r="Y127" s="49"/>
      <c r="Z127" s="50"/>
      <c r="AA127" s="48" t="s">
        <v>40</v>
      </c>
      <c r="AB127" s="49"/>
      <c r="AC127" s="50"/>
      <c r="AD127" s="37"/>
      <c r="AE127" s="38"/>
      <c r="AF127" s="44"/>
    </row>
    <row r="128" spans="1:32">
      <c r="A128" s="71"/>
      <c r="B128" s="72"/>
      <c r="C128" s="34">
        <v>780</v>
      </c>
      <c r="D128" s="35"/>
      <c r="E128" s="36"/>
      <c r="F128" s="45"/>
      <c r="G128" s="46"/>
      <c r="H128" s="47"/>
      <c r="I128" s="40">
        <f t="shared" ref="I128" ca="1" si="36">R128-(17.5*2%)+RANDBETWEEN(-2,2)*0.001</f>
        <v>3.1559999999999997</v>
      </c>
      <c r="J128" s="40"/>
      <c r="K128" s="40"/>
      <c r="L128" s="40">
        <f t="shared" ref="L128" ca="1" si="37">R128-(13*2%)+RANDBETWEEN(-2,2)*0.001</f>
        <v>3.246</v>
      </c>
      <c r="M128" s="40"/>
      <c r="N128" s="40"/>
      <c r="O128" s="40">
        <f t="shared" ref="O128" ca="1" si="38">R128-(11*2%)+RANDBETWEEN(-2,2)*0.001</f>
        <v>3.2829999999999999</v>
      </c>
      <c r="P128" s="40"/>
      <c r="Q128" s="40"/>
      <c r="R128" s="41">
        <f ca="1">Sheet2!E40</f>
        <v>3.5049999999999999</v>
      </c>
      <c r="S128" s="42"/>
      <c r="T128" s="43"/>
      <c r="U128" s="40">
        <f ca="1">R128-(11.5*2%)+RANDBETWEEN(-2,2)*0.001</f>
        <v>3.274</v>
      </c>
      <c r="V128" s="40"/>
      <c r="W128" s="40"/>
      <c r="X128" s="40">
        <f t="shared" ref="X128" ca="1" si="39">R128-(13*2%)+RANDBETWEEN(-2,2)*0.001</f>
        <v>3.2440000000000002</v>
      </c>
      <c r="Y128" s="40"/>
      <c r="Z128" s="40"/>
      <c r="AA128" s="40">
        <f t="shared" ref="AA128" ca="1" si="40">R128-(17.5*2%)+RANDBETWEEN(-2,2)*0.001</f>
        <v>3.1549999999999998</v>
      </c>
      <c r="AB128" s="40"/>
      <c r="AC128" s="40"/>
      <c r="AD128" s="37"/>
      <c r="AE128" s="38"/>
      <c r="AF128" s="44"/>
    </row>
    <row r="129" spans="1:32">
      <c r="A129" s="71"/>
      <c r="B129" s="72"/>
      <c r="C129" s="34">
        <v>800</v>
      </c>
      <c r="D129" s="35"/>
      <c r="E129" s="36"/>
      <c r="F129" s="45"/>
      <c r="G129" s="46"/>
      <c r="H129" s="47"/>
      <c r="I129" s="40">
        <f t="shared" ref="I129:I134" ca="1" si="41">R129-(17.5*2%)+RANDBETWEEN(-2,2)*0.001</f>
        <v>3.2490000000000001</v>
      </c>
      <c r="J129" s="40"/>
      <c r="K129" s="40"/>
      <c r="L129" s="40">
        <f t="shared" ref="L129:L134" ca="1" si="42">R129-(13*2%)+RANDBETWEEN(-2,2)*0.001</f>
        <v>3.3410000000000002</v>
      </c>
      <c r="M129" s="40"/>
      <c r="N129" s="40"/>
      <c r="O129" s="40">
        <f t="shared" ref="O129:O134" ca="1" si="43">R129-(11*2%)+RANDBETWEEN(-2,2)*0.001</f>
        <v>3.379</v>
      </c>
      <c r="P129" s="40"/>
      <c r="Q129" s="40"/>
      <c r="R129" s="41">
        <f ca="1">Sheet2!E41</f>
        <v>3.5990000000000002</v>
      </c>
      <c r="S129" s="42"/>
      <c r="T129" s="43"/>
      <c r="U129" s="40">
        <f t="shared" ref="U129:U134" ca="1" si="44">R129-(11.5*2%)+RANDBETWEEN(-2,2)*0.001</f>
        <v>3.3680000000000003</v>
      </c>
      <c r="V129" s="40"/>
      <c r="W129" s="40"/>
      <c r="X129" s="40">
        <f t="shared" ref="X129:X134" ca="1" si="45">R129-(13*2%)+RANDBETWEEN(-2,2)*0.001</f>
        <v>3.3390000000000004</v>
      </c>
      <c r="Y129" s="40"/>
      <c r="Z129" s="40"/>
      <c r="AA129" s="40">
        <f t="shared" ref="AA129:AA134" ca="1" si="46">R129-(17.5*2%)+RANDBETWEEN(-2,2)*0.001</f>
        <v>3.2490000000000001</v>
      </c>
      <c r="AB129" s="40"/>
      <c r="AC129" s="40"/>
      <c r="AD129" s="37"/>
      <c r="AE129" s="38"/>
      <c r="AF129" s="44"/>
    </row>
    <row r="130" spans="1:32">
      <c r="A130" s="71"/>
      <c r="B130" s="72"/>
      <c r="C130" s="34">
        <v>820</v>
      </c>
      <c r="D130" s="35"/>
      <c r="E130" s="36"/>
      <c r="F130" s="45"/>
      <c r="G130" s="46"/>
      <c r="H130" s="47"/>
      <c r="I130" s="40">
        <f t="shared" ca="1" si="41"/>
        <v>3.379</v>
      </c>
      <c r="J130" s="40"/>
      <c r="K130" s="40"/>
      <c r="L130" s="40">
        <f t="shared" ca="1" si="42"/>
        <v>3.4689999999999999</v>
      </c>
      <c r="M130" s="40"/>
      <c r="N130" s="40"/>
      <c r="O130" s="40">
        <f t="shared" ca="1" si="43"/>
        <v>3.51</v>
      </c>
      <c r="P130" s="40"/>
      <c r="Q130" s="40"/>
      <c r="R130" s="41">
        <f ca="1">Sheet2!E42</f>
        <v>3.73</v>
      </c>
      <c r="S130" s="42"/>
      <c r="T130" s="43"/>
      <c r="U130" s="40">
        <f t="shared" ca="1" si="44"/>
        <v>3.4990000000000001</v>
      </c>
      <c r="V130" s="40"/>
      <c r="W130" s="40"/>
      <c r="X130" s="40">
        <f t="shared" ca="1" si="45"/>
        <v>3.4699999999999998</v>
      </c>
      <c r="Y130" s="40"/>
      <c r="Z130" s="40"/>
      <c r="AA130" s="40">
        <f t="shared" ca="1" si="46"/>
        <v>3.3780000000000001</v>
      </c>
      <c r="AB130" s="40"/>
      <c r="AC130" s="40"/>
      <c r="AD130" s="37"/>
      <c r="AE130" s="38"/>
      <c r="AF130" s="44"/>
    </row>
    <row r="131" spans="1:32">
      <c r="A131" s="71"/>
      <c r="B131" s="72"/>
      <c r="C131" s="34">
        <v>840</v>
      </c>
      <c r="D131" s="35"/>
      <c r="E131" s="36"/>
      <c r="F131" s="45"/>
      <c r="G131" s="46"/>
      <c r="H131" s="47"/>
      <c r="I131" s="40">
        <f t="shared" ca="1" si="41"/>
        <v>3.5329999999999999</v>
      </c>
      <c r="J131" s="40"/>
      <c r="K131" s="40"/>
      <c r="L131" s="40">
        <f t="shared" ca="1" si="42"/>
        <v>3.6239999999999997</v>
      </c>
      <c r="M131" s="40"/>
      <c r="N131" s="40"/>
      <c r="O131" s="40">
        <f t="shared" ca="1" si="43"/>
        <v>3.6639999999999997</v>
      </c>
      <c r="P131" s="40"/>
      <c r="Q131" s="40"/>
      <c r="R131" s="41">
        <f ca="1">Sheet2!E43</f>
        <v>3.8839999999999999</v>
      </c>
      <c r="S131" s="42"/>
      <c r="T131" s="43"/>
      <c r="U131" s="40">
        <f t="shared" ca="1" si="44"/>
        <v>3.653</v>
      </c>
      <c r="V131" s="40"/>
      <c r="W131" s="40"/>
      <c r="X131" s="40">
        <f t="shared" ca="1" si="45"/>
        <v>3.6219999999999999</v>
      </c>
      <c r="Y131" s="40"/>
      <c r="Z131" s="40"/>
      <c r="AA131" s="40">
        <f t="shared" ca="1" si="46"/>
        <v>3.5359999999999996</v>
      </c>
      <c r="AB131" s="40"/>
      <c r="AC131" s="40"/>
      <c r="AD131" s="37"/>
      <c r="AE131" s="38"/>
      <c r="AF131" s="44"/>
    </row>
    <row r="132" spans="1:32">
      <c r="A132" s="74"/>
      <c r="B132" s="75"/>
      <c r="C132" s="34">
        <v>860</v>
      </c>
      <c r="D132" s="35"/>
      <c r="E132" s="36"/>
      <c r="F132" s="45"/>
      <c r="G132" s="46"/>
      <c r="H132" s="47"/>
      <c r="I132" s="40">
        <f t="shared" ca="1" si="41"/>
        <v>3.6960000000000002</v>
      </c>
      <c r="J132" s="40"/>
      <c r="K132" s="40"/>
      <c r="L132" s="40">
        <f t="shared" ca="1" si="42"/>
        <v>3.7820000000000009</v>
      </c>
      <c r="M132" s="40"/>
      <c r="N132" s="40"/>
      <c r="O132" s="40">
        <f t="shared" ca="1" si="43"/>
        <v>3.8260000000000001</v>
      </c>
      <c r="P132" s="40"/>
      <c r="Q132" s="40"/>
      <c r="R132" s="41">
        <f ca="1">Sheet2!E44</f>
        <v>4.0440000000000005</v>
      </c>
      <c r="S132" s="42"/>
      <c r="T132" s="43"/>
      <c r="U132" s="40">
        <f t="shared" ca="1" si="44"/>
        <v>3.8120000000000007</v>
      </c>
      <c r="V132" s="40"/>
      <c r="W132" s="40"/>
      <c r="X132" s="40">
        <f t="shared" ca="1" si="45"/>
        <v>3.7850000000000006</v>
      </c>
      <c r="Y132" s="40"/>
      <c r="Z132" s="40"/>
      <c r="AA132" s="40">
        <f t="shared" ca="1" si="46"/>
        <v>3.6930000000000005</v>
      </c>
      <c r="AB132" s="40"/>
      <c r="AC132" s="40"/>
      <c r="AD132" s="37"/>
      <c r="AE132" s="38"/>
      <c r="AF132" s="44"/>
    </row>
    <row r="133" spans="1:32">
      <c r="A133" s="74"/>
      <c r="B133" s="75"/>
      <c r="C133" s="34">
        <v>880</v>
      </c>
      <c r="D133" s="35"/>
      <c r="E133" s="36"/>
      <c r="F133" s="45"/>
      <c r="G133" s="46"/>
      <c r="H133" s="47"/>
      <c r="I133" s="40">
        <f t="shared" ca="1" si="41"/>
        <v>3.8490000000000002</v>
      </c>
      <c r="J133" s="40"/>
      <c r="K133" s="40"/>
      <c r="L133" s="40">
        <f t="shared" ca="1" si="42"/>
        <v>3.9390000000000005</v>
      </c>
      <c r="M133" s="40"/>
      <c r="N133" s="40"/>
      <c r="O133" s="40">
        <f t="shared" ca="1" si="43"/>
        <v>3.9780000000000002</v>
      </c>
      <c r="P133" s="40"/>
      <c r="Q133" s="40"/>
      <c r="R133" s="41">
        <f ca="1">Sheet2!E45</f>
        <v>4.2</v>
      </c>
      <c r="S133" s="42"/>
      <c r="T133" s="43"/>
      <c r="U133" s="40">
        <f t="shared" ca="1" si="44"/>
        <v>3.9680000000000004</v>
      </c>
      <c r="V133" s="40"/>
      <c r="W133" s="40"/>
      <c r="X133" s="40">
        <f t="shared" ca="1" si="45"/>
        <v>3.9390000000000005</v>
      </c>
      <c r="Y133" s="40"/>
      <c r="Z133" s="40"/>
      <c r="AA133" s="40">
        <f t="shared" ca="1" si="46"/>
        <v>3.8519999999999999</v>
      </c>
      <c r="AB133" s="40"/>
      <c r="AC133" s="40"/>
      <c r="AD133" s="37"/>
      <c r="AE133" s="38"/>
      <c r="AF133" s="44"/>
    </row>
    <row r="134" spans="1:32">
      <c r="A134" s="74"/>
      <c r="B134" s="75"/>
      <c r="C134" s="34">
        <v>896</v>
      </c>
      <c r="D134" s="35"/>
      <c r="E134" s="36"/>
      <c r="F134" s="40"/>
      <c r="G134" s="40"/>
      <c r="H134" s="40"/>
      <c r="I134" s="40">
        <f t="shared" ca="1" si="41"/>
        <v>3.9360000000000004</v>
      </c>
      <c r="J134" s="40"/>
      <c r="K134" s="40"/>
      <c r="L134" s="40">
        <f t="shared" ca="1" si="42"/>
        <v>4.0240000000000009</v>
      </c>
      <c r="M134" s="40"/>
      <c r="N134" s="40"/>
      <c r="O134" s="40">
        <f t="shared" ca="1" si="43"/>
        <v>4.0650000000000004</v>
      </c>
      <c r="P134" s="40"/>
      <c r="Q134" s="40"/>
      <c r="R134" s="41">
        <f ca="1">Sheet2!E46</f>
        <v>4.2860000000000005</v>
      </c>
      <c r="S134" s="42"/>
      <c r="T134" s="43"/>
      <c r="U134" s="40">
        <f t="shared" ca="1" si="44"/>
        <v>4.0570000000000004</v>
      </c>
      <c r="V134" s="40"/>
      <c r="W134" s="40"/>
      <c r="X134" s="40">
        <f t="shared" ca="1" si="45"/>
        <v>4.027000000000001</v>
      </c>
      <c r="Y134" s="40"/>
      <c r="Z134" s="40"/>
      <c r="AA134" s="40">
        <f t="shared" ca="1" si="46"/>
        <v>3.9370000000000003</v>
      </c>
      <c r="AB134" s="40"/>
      <c r="AC134" s="40"/>
      <c r="AD134" s="37"/>
      <c r="AE134" s="38"/>
      <c r="AF134" s="44"/>
    </row>
    <row r="135" spans="1:32">
      <c r="A135" s="74"/>
      <c r="B135" s="75"/>
      <c r="C135" s="34"/>
      <c r="D135" s="35"/>
      <c r="E135" s="36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1"/>
      <c r="S135" s="42"/>
      <c r="T135" s="43"/>
      <c r="U135" s="40"/>
      <c r="V135" s="40"/>
      <c r="W135" s="40"/>
      <c r="X135" s="40"/>
      <c r="Y135" s="40"/>
      <c r="Z135" s="40"/>
      <c r="AA135" s="40"/>
      <c r="AB135" s="40"/>
      <c r="AC135" s="40"/>
      <c r="AD135" s="37"/>
      <c r="AE135" s="38"/>
      <c r="AF135" s="44"/>
    </row>
    <row r="136" spans="1:32">
      <c r="A136" s="74"/>
      <c r="B136" s="75"/>
      <c r="C136" s="34"/>
      <c r="D136" s="35"/>
      <c r="E136" s="36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1"/>
      <c r="S136" s="42"/>
      <c r="T136" s="43"/>
      <c r="U136" s="40"/>
      <c r="V136" s="40"/>
      <c r="W136" s="40"/>
      <c r="X136" s="40"/>
      <c r="Y136" s="40"/>
      <c r="Z136" s="40"/>
      <c r="AA136" s="40"/>
      <c r="AB136" s="40"/>
      <c r="AC136" s="40"/>
      <c r="AD136" s="37"/>
      <c r="AE136" s="38"/>
      <c r="AF136" s="44"/>
    </row>
    <row r="137" spans="1:32">
      <c r="A137" s="71"/>
      <c r="B137" s="72"/>
      <c r="C137" s="34"/>
      <c r="D137" s="35"/>
      <c r="E137" s="36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1"/>
      <c r="S137" s="42"/>
      <c r="T137" s="43"/>
      <c r="U137" s="40"/>
      <c r="V137" s="40"/>
      <c r="W137" s="40"/>
      <c r="X137" s="40"/>
      <c r="Y137" s="40"/>
      <c r="Z137" s="40"/>
      <c r="AA137" s="40"/>
      <c r="AB137" s="40"/>
      <c r="AC137" s="40"/>
      <c r="AD137" s="37"/>
      <c r="AE137" s="38"/>
      <c r="AF137" s="44"/>
    </row>
    <row r="138" spans="1:32">
      <c r="A138" s="71"/>
      <c r="B138" s="72"/>
      <c r="C138" s="34"/>
      <c r="D138" s="35"/>
      <c r="E138" s="36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1"/>
      <c r="S138" s="42"/>
      <c r="T138" s="43"/>
      <c r="U138" s="40"/>
      <c r="V138" s="40"/>
      <c r="W138" s="40"/>
      <c r="X138" s="40"/>
      <c r="Y138" s="40"/>
      <c r="Z138" s="40"/>
      <c r="AA138" s="40"/>
      <c r="AB138" s="40"/>
      <c r="AC138" s="40"/>
      <c r="AD138" s="37"/>
      <c r="AE138" s="38"/>
      <c r="AF138" s="44"/>
    </row>
    <row r="139" spans="1:32">
      <c r="A139" s="71"/>
      <c r="B139" s="72"/>
      <c r="C139" s="34"/>
      <c r="D139" s="35"/>
      <c r="E139" s="36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1"/>
      <c r="S139" s="42"/>
      <c r="T139" s="43"/>
      <c r="U139" s="40"/>
      <c r="V139" s="40"/>
      <c r="W139" s="40"/>
      <c r="X139" s="40"/>
      <c r="Y139" s="40"/>
      <c r="Z139" s="40"/>
      <c r="AA139" s="40"/>
      <c r="AB139" s="40"/>
      <c r="AC139" s="40"/>
      <c r="AD139" s="37"/>
      <c r="AE139" s="38"/>
      <c r="AF139" s="44"/>
    </row>
    <row r="140" spans="1:32">
      <c r="A140" s="71"/>
      <c r="B140" s="72"/>
      <c r="C140" s="34"/>
      <c r="D140" s="35"/>
      <c r="E140" s="36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1"/>
      <c r="S140" s="42"/>
      <c r="T140" s="43"/>
      <c r="U140" s="40"/>
      <c r="V140" s="40"/>
      <c r="W140" s="40"/>
      <c r="X140" s="40"/>
      <c r="Y140" s="40"/>
      <c r="Z140" s="40"/>
      <c r="AA140" s="40"/>
      <c r="AB140" s="40"/>
      <c r="AC140" s="40"/>
      <c r="AD140" s="37"/>
      <c r="AE140" s="38"/>
      <c r="AF140" s="44"/>
    </row>
    <row r="141" spans="1:32">
      <c r="A141" s="71"/>
      <c r="B141" s="72"/>
      <c r="C141" s="34"/>
      <c r="D141" s="35"/>
      <c r="E141" s="36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1"/>
      <c r="S141" s="42"/>
      <c r="T141" s="43"/>
      <c r="U141" s="40"/>
      <c r="V141" s="40"/>
      <c r="W141" s="40"/>
      <c r="X141" s="40"/>
      <c r="Y141" s="40"/>
      <c r="Z141" s="40"/>
      <c r="AA141" s="40"/>
      <c r="AB141" s="40"/>
      <c r="AC141" s="40"/>
      <c r="AD141" s="10"/>
      <c r="AE141" s="10"/>
      <c r="AF141" s="11"/>
    </row>
    <row r="142" spans="1:32">
      <c r="A142" s="71"/>
      <c r="B142" s="72"/>
      <c r="C142" s="37"/>
      <c r="D142" s="38"/>
      <c r="E142" s="39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1"/>
      <c r="S142" s="42"/>
      <c r="T142" s="43"/>
      <c r="U142" s="40"/>
      <c r="V142" s="40"/>
      <c r="W142" s="40"/>
      <c r="X142" s="40"/>
      <c r="Y142" s="40"/>
      <c r="Z142" s="40"/>
      <c r="AA142" s="40"/>
      <c r="AB142" s="40"/>
      <c r="AC142" s="40"/>
      <c r="AD142" s="10"/>
      <c r="AE142" s="10"/>
      <c r="AF142" s="11"/>
    </row>
    <row r="143" spans="1:32">
      <c r="A143" s="12" t="s">
        <v>19</v>
      </c>
      <c r="B143" s="13"/>
      <c r="C143" s="14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6"/>
    </row>
    <row r="144" spans="1:32">
      <c r="A144" s="12"/>
      <c r="B144" s="13"/>
      <c r="C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9"/>
    </row>
    <row r="145" spans="1:32">
      <c r="A145" s="12"/>
      <c r="B145" s="13"/>
      <c r="C145" s="17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9"/>
    </row>
    <row r="146" spans="1:32" ht="15" thickBot="1">
      <c r="A146" s="20" t="s">
        <v>15</v>
      </c>
      <c r="B146" s="21"/>
      <c r="C146" s="26"/>
      <c r="D146" s="26"/>
      <c r="E146" s="26"/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8"/>
    </row>
    <row r="147" spans="1:32">
      <c r="A147" s="22"/>
      <c r="B147" s="23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30"/>
    </row>
    <row r="148" spans="1:32" ht="15" thickBot="1">
      <c r="A148" s="24"/>
      <c r="B148" s="25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2"/>
    </row>
    <row r="149" spans="1:3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</row>
    <row r="150" spans="1:32">
      <c r="C150" s="2" t="s">
        <v>16</v>
      </c>
      <c r="H150" s="2" t="s">
        <v>21</v>
      </c>
      <c r="N150" s="2" t="s">
        <v>17</v>
      </c>
      <c r="U150" s="2" t="s">
        <v>18</v>
      </c>
      <c r="Y150" s="2"/>
    </row>
  </sheetData>
  <mergeCells count="659"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A38:AC38"/>
    <mergeCell ref="AD38:AF38"/>
    <mergeCell ref="F39:H39"/>
    <mergeCell ref="R78:T78"/>
    <mergeCell ref="O78:Q78"/>
    <mergeCell ref="L78:N78"/>
    <mergeCell ref="I78:K78"/>
    <mergeCell ref="F78:H78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AD40:AF40"/>
    <mergeCell ref="AD41:AF41"/>
    <mergeCell ref="X36:Z36"/>
    <mergeCell ref="AA36:AC36"/>
    <mergeCell ref="U36:W36"/>
    <mergeCell ref="L36:N36"/>
    <mergeCell ref="O36:Q36"/>
    <mergeCell ref="R36:T36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  <mergeCell ref="A57:AC57"/>
    <mergeCell ref="AD57:AF57"/>
    <mergeCell ref="A58:C58"/>
    <mergeCell ref="D58:AC58"/>
    <mergeCell ref="AD58:AF58"/>
    <mergeCell ref="A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D77:AF77"/>
    <mergeCell ref="U78:W78"/>
    <mergeCell ref="X78:Z78"/>
    <mergeCell ref="AA78:AC78"/>
    <mergeCell ref="AD78:AF78"/>
    <mergeCell ref="AD79:AF79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A81:AC81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D85:AF85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104:AC104"/>
    <mergeCell ref="AD104:AF104"/>
    <mergeCell ref="A105:C105"/>
    <mergeCell ref="D105:AC105"/>
    <mergeCell ref="AD105:AF105"/>
    <mergeCell ref="A106:AF106"/>
    <mergeCell ref="A107:E107"/>
    <mergeCell ref="F107:P107"/>
    <mergeCell ref="Q107:T107"/>
    <mergeCell ref="U107:AF107"/>
    <mergeCell ref="A108:E108"/>
    <mergeCell ref="F108:P108"/>
    <mergeCell ref="Q108:T108"/>
    <mergeCell ref="U108:AF108"/>
    <mergeCell ref="A109:E109"/>
    <mergeCell ref="F109:P109"/>
    <mergeCell ref="Q109:T109"/>
    <mergeCell ref="U109:AF109"/>
    <mergeCell ref="A110:B142"/>
    <mergeCell ref="C110:G110"/>
    <mergeCell ref="H110:N110"/>
    <mergeCell ref="O110:S110"/>
    <mergeCell ref="T110:AF110"/>
    <mergeCell ref="C111:G112"/>
    <mergeCell ref="H111:N112"/>
    <mergeCell ref="O111:S112"/>
    <mergeCell ref="T111:AF112"/>
    <mergeCell ref="C113:AF123"/>
    <mergeCell ref="C124:E124"/>
    <mergeCell ref="F124:H124"/>
    <mergeCell ref="I124:K124"/>
    <mergeCell ref="L124:N124"/>
    <mergeCell ref="O124:Q124"/>
    <mergeCell ref="R124:T124"/>
    <mergeCell ref="U124:W124"/>
    <mergeCell ref="X124:Z124"/>
    <mergeCell ref="AA124:AC124"/>
    <mergeCell ref="AD124:AF124"/>
    <mergeCell ref="C125:E125"/>
    <mergeCell ref="F125:H125"/>
    <mergeCell ref="I125:K125"/>
    <mergeCell ref="L125:N125"/>
    <mergeCell ref="O125:Q125"/>
    <mergeCell ref="R125:T125"/>
    <mergeCell ref="U125:W125"/>
    <mergeCell ref="X125:Z125"/>
    <mergeCell ref="AA125:AC125"/>
    <mergeCell ref="AD125:AF125"/>
    <mergeCell ref="AD126:AF126"/>
    <mergeCell ref="C127:E127"/>
    <mergeCell ref="F127:H127"/>
    <mergeCell ref="I127:K127"/>
    <mergeCell ref="L127:N127"/>
    <mergeCell ref="O127:Q127"/>
    <mergeCell ref="R127:T127"/>
    <mergeCell ref="U127:W127"/>
    <mergeCell ref="X127:Z127"/>
    <mergeCell ref="AA127:AC127"/>
    <mergeCell ref="AD127:AF127"/>
    <mergeCell ref="C126:E126"/>
    <mergeCell ref="F126:H126"/>
    <mergeCell ref="I126:K126"/>
    <mergeCell ref="L126:N126"/>
    <mergeCell ref="O126:Q126"/>
    <mergeCell ref="R126:T126"/>
    <mergeCell ref="U126:W126"/>
    <mergeCell ref="X126:Z126"/>
    <mergeCell ref="AA126:AC126"/>
    <mergeCell ref="AD128:AF128"/>
    <mergeCell ref="C129:E129"/>
    <mergeCell ref="F129:H129"/>
    <mergeCell ref="I129:K129"/>
    <mergeCell ref="L129:N129"/>
    <mergeCell ref="O129:Q129"/>
    <mergeCell ref="R129:T129"/>
    <mergeCell ref="U129:W129"/>
    <mergeCell ref="X129:Z129"/>
    <mergeCell ref="AA129:AC129"/>
    <mergeCell ref="AD129:AF129"/>
    <mergeCell ref="C128:E128"/>
    <mergeCell ref="F128:H128"/>
    <mergeCell ref="I128:K128"/>
    <mergeCell ref="L128:N128"/>
    <mergeCell ref="O128:Q128"/>
    <mergeCell ref="R128:T128"/>
    <mergeCell ref="U128:W128"/>
    <mergeCell ref="X128:Z128"/>
    <mergeCell ref="AA128:AC128"/>
    <mergeCell ref="AD130:AF130"/>
    <mergeCell ref="C131:E131"/>
    <mergeCell ref="F131:H131"/>
    <mergeCell ref="I131:K131"/>
    <mergeCell ref="L131:N131"/>
    <mergeCell ref="O131:Q131"/>
    <mergeCell ref="R131:T131"/>
    <mergeCell ref="U131:W131"/>
    <mergeCell ref="X131:Z131"/>
    <mergeCell ref="AA131:AC131"/>
    <mergeCell ref="AD131:AF131"/>
    <mergeCell ref="C130:E130"/>
    <mergeCell ref="F130:H130"/>
    <mergeCell ref="I130:K130"/>
    <mergeCell ref="L130:N130"/>
    <mergeCell ref="O130:Q130"/>
    <mergeCell ref="R130:T130"/>
    <mergeCell ref="U130:W130"/>
    <mergeCell ref="X130:Z130"/>
    <mergeCell ref="AA130:AC130"/>
    <mergeCell ref="AD132:AF132"/>
    <mergeCell ref="C133:E133"/>
    <mergeCell ref="F133:H133"/>
    <mergeCell ref="I133:K133"/>
    <mergeCell ref="L133:N133"/>
    <mergeCell ref="O133:Q133"/>
    <mergeCell ref="R133:T133"/>
    <mergeCell ref="U133:W133"/>
    <mergeCell ref="X133:Z133"/>
    <mergeCell ref="AA133:AC133"/>
    <mergeCell ref="AD133:AF133"/>
    <mergeCell ref="C132:E132"/>
    <mergeCell ref="F132:H132"/>
    <mergeCell ref="I132:K132"/>
    <mergeCell ref="L132:N132"/>
    <mergeCell ref="O132:Q132"/>
    <mergeCell ref="R132:T132"/>
    <mergeCell ref="U132:W132"/>
    <mergeCell ref="X132:Z132"/>
    <mergeCell ref="AA132:AC132"/>
    <mergeCell ref="AD134:AF134"/>
    <mergeCell ref="C135:E135"/>
    <mergeCell ref="F135:H135"/>
    <mergeCell ref="I135:K135"/>
    <mergeCell ref="L135:N135"/>
    <mergeCell ref="O135:Q135"/>
    <mergeCell ref="R135:T135"/>
    <mergeCell ref="U135:W135"/>
    <mergeCell ref="X135:Z135"/>
    <mergeCell ref="AA135:AC135"/>
    <mergeCell ref="AD135:AF135"/>
    <mergeCell ref="C134:E134"/>
    <mergeCell ref="F134:H134"/>
    <mergeCell ref="I134:K134"/>
    <mergeCell ref="L134:N134"/>
    <mergeCell ref="O134:Q134"/>
    <mergeCell ref="R134:T134"/>
    <mergeCell ref="U134:W134"/>
    <mergeCell ref="X134:Z134"/>
    <mergeCell ref="AA134:AC134"/>
    <mergeCell ref="AD136:AF136"/>
    <mergeCell ref="C137:E137"/>
    <mergeCell ref="F137:H137"/>
    <mergeCell ref="I137:K137"/>
    <mergeCell ref="L137:N137"/>
    <mergeCell ref="O137:Q137"/>
    <mergeCell ref="R137:T137"/>
    <mergeCell ref="U137:W137"/>
    <mergeCell ref="X137:Z137"/>
    <mergeCell ref="AA137:AC137"/>
    <mergeCell ref="AD137:AF137"/>
    <mergeCell ref="C136:E136"/>
    <mergeCell ref="F136:H136"/>
    <mergeCell ref="I136:K136"/>
    <mergeCell ref="L136:N136"/>
    <mergeCell ref="O136:Q136"/>
    <mergeCell ref="R136:T136"/>
    <mergeCell ref="U136:W136"/>
    <mergeCell ref="X136:Z136"/>
    <mergeCell ref="AA136:AC136"/>
    <mergeCell ref="AD138:AF138"/>
    <mergeCell ref="C139:E139"/>
    <mergeCell ref="F139:H139"/>
    <mergeCell ref="I139:K139"/>
    <mergeCell ref="L139:N139"/>
    <mergeCell ref="O139:Q139"/>
    <mergeCell ref="R139:T139"/>
    <mergeCell ref="U139:W139"/>
    <mergeCell ref="X139:Z139"/>
    <mergeCell ref="AA139:AC139"/>
    <mergeCell ref="AD139:AF139"/>
    <mergeCell ref="C138:E138"/>
    <mergeCell ref="F138:H138"/>
    <mergeCell ref="I138:K138"/>
    <mergeCell ref="L138:N138"/>
    <mergeCell ref="O138:Q138"/>
    <mergeCell ref="R138:T138"/>
    <mergeCell ref="U138:W138"/>
    <mergeCell ref="X138:Z138"/>
    <mergeCell ref="AA138:AC138"/>
    <mergeCell ref="R141:T141"/>
    <mergeCell ref="U141:W141"/>
    <mergeCell ref="X141:Z141"/>
    <mergeCell ref="AA141:AC141"/>
    <mergeCell ref="AD141:AF141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42:AF142"/>
    <mergeCell ref="A143:B145"/>
    <mergeCell ref="C143:AF145"/>
    <mergeCell ref="A146:B148"/>
    <mergeCell ref="C146:AF148"/>
    <mergeCell ref="A149:AF149"/>
    <mergeCell ref="C39:E39"/>
    <mergeCell ref="C38:E38"/>
    <mergeCell ref="C37:E37"/>
    <mergeCell ref="C142:E142"/>
    <mergeCell ref="F142:H142"/>
    <mergeCell ref="I142:K142"/>
    <mergeCell ref="L142:N142"/>
    <mergeCell ref="O142:Q142"/>
    <mergeCell ref="R142:T142"/>
    <mergeCell ref="U142:W142"/>
    <mergeCell ref="X142:Z142"/>
    <mergeCell ref="AA142:AC142"/>
    <mergeCell ref="AD140:AF140"/>
    <mergeCell ref="C141:E141"/>
    <mergeCell ref="F141:H141"/>
    <mergeCell ref="I141:K141"/>
    <mergeCell ref="L141:N141"/>
    <mergeCell ref="O141:Q141"/>
  </mergeCells>
  <phoneticPr fontId="13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topLeftCell="A25" workbookViewId="0">
      <selection activeCell="C1" sqref="C1:C46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8" t="s">
        <v>87</v>
      </c>
      <c r="B1" s="9">
        <v>4.0389999999999997</v>
      </c>
      <c r="C1" s="6">
        <v>0.04</v>
      </c>
      <c r="D1" s="6">
        <f t="shared" ref="D1:D45" si="0">B1-C1</f>
        <v>3.9989999999999997</v>
      </c>
      <c r="E1" s="4">
        <f ca="1">D1+G1</f>
        <v>3.9949999999999997</v>
      </c>
      <c r="G1">
        <f ca="1">RANDBETWEEN(-4,4)*0.001</f>
        <v>-4.0000000000000001E-3</v>
      </c>
    </row>
    <row r="2" spans="1:7" ht="18.75">
      <c r="A2" s="8" t="s">
        <v>43</v>
      </c>
      <c r="B2" s="9">
        <v>3.9990000000000001</v>
      </c>
      <c r="C2" s="6">
        <v>0.04</v>
      </c>
      <c r="D2" s="6">
        <f t="shared" si="0"/>
        <v>3.9590000000000001</v>
      </c>
      <c r="E2" s="4">
        <f t="shared" ref="E2:E45" ca="1" si="1">D2+G2</f>
        <v>3.9630000000000001</v>
      </c>
      <c r="G2">
        <f t="shared" ref="G2:G46" ca="1" si="2">RANDBETWEEN(-4,4)*0.001</f>
        <v>4.0000000000000001E-3</v>
      </c>
    </row>
    <row r="3" spans="1:7" ht="18.75">
      <c r="A3" s="8" t="s">
        <v>44</v>
      </c>
      <c r="B3" s="9">
        <v>3.9590000000000001</v>
      </c>
      <c r="C3" s="6">
        <v>0.04</v>
      </c>
      <c r="D3" s="6">
        <f t="shared" si="0"/>
        <v>3.919</v>
      </c>
      <c r="E3" s="4">
        <f t="shared" ca="1" si="1"/>
        <v>3.919</v>
      </c>
      <c r="G3">
        <f t="shared" ca="1" si="2"/>
        <v>0</v>
      </c>
    </row>
    <row r="4" spans="1:7" ht="18.75">
      <c r="A4" s="8" t="s">
        <v>45</v>
      </c>
      <c r="B4" s="9">
        <v>3.919</v>
      </c>
      <c r="C4" s="6">
        <v>0.04</v>
      </c>
      <c r="D4" s="6">
        <f t="shared" si="0"/>
        <v>3.879</v>
      </c>
      <c r="E4" s="4">
        <f t="shared" ca="1" si="1"/>
        <v>3.879</v>
      </c>
      <c r="G4">
        <f t="shared" ca="1" si="2"/>
        <v>0</v>
      </c>
    </row>
    <row r="5" spans="1:7" ht="18.75">
      <c r="A5" s="8" t="s">
        <v>46</v>
      </c>
      <c r="B5" s="9">
        <v>3.879</v>
      </c>
      <c r="C5" s="6">
        <v>0.04</v>
      </c>
      <c r="D5" s="6">
        <f t="shared" si="0"/>
        <v>3.839</v>
      </c>
      <c r="E5" s="4">
        <f t="shared" ca="1" si="1"/>
        <v>3.84</v>
      </c>
      <c r="G5">
        <f t="shared" ca="1" si="2"/>
        <v>1E-3</v>
      </c>
    </row>
    <row r="6" spans="1:7" ht="22.5" customHeight="1">
      <c r="A6" s="8" t="s">
        <v>47</v>
      </c>
      <c r="B6" s="9">
        <v>3.839</v>
      </c>
      <c r="C6" s="6">
        <v>0.04</v>
      </c>
      <c r="D6" s="6">
        <f t="shared" si="0"/>
        <v>3.7989999999999999</v>
      </c>
      <c r="E6" s="4">
        <f t="shared" ca="1" si="1"/>
        <v>3.7949999999999999</v>
      </c>
      <c r="G6">
        <f t="shared" ca="1" si="2"/>
        <v>-4.0000000000000001E-3</v>
      </c>
    </row>
    <row r="7" spans="1:7" ht="18.75">
      <c r="A7" s="8" t="s">
        <v>48</v>
      </c>
      <c r="B7" s="9">
        <v>3.802</v>
      </c>
      <c r="C7" s="6">
        <v>0.04</v>
      </c>
      <c r="D7" s="6">
        <f t="shared" si="0"/>
        <v>3.762</v>
      </c>
      <c r="E7" s="4">
        <f t="shared" ca="1" si="1"/>
        <v>3.7589999999999999</v>
      </c>
      <c r="G7">
        <f t="shared" ca="1" si="2"/>
        <v>-3.0000000000000001E-3</v>
      </c>
    </row>
    <row r="8" spans="1:7" ht="18.75">
      <c r="A8" s="8" t="s">
        <v>49</v>
      </c>
      <c r="B8" s="9">
        <v>3.7770000000000001</v>
      </c>
      <c r="C8" s="6">
        <v>0.04</v>
      </c>
      <c r="D8" s="6">
        <f t="shared" si="0"/>
        <v>3.7370000000000001</v>
      </c>
      <c r="E8" s="4">
        <f t="shared" ca="1" si="1"/>
        <v>3.738</v>
      </c>
      <c r="G8">
        <f t="shared" ca="1" si="2"/>
        <v>1E-3</v>
      </c>
    </row>
    <row r="9" spans="1:7" ht="18.75">
      <c r="A9" s="8" t="s">
        <v>50</v>
      </c>
      <c r="B9" s="9">
        <v>3.7650000000000001</v>
      </c>
      <c r="C9" s="6">
        <v>0.04</v>
      </c>
      <c r="D9" s="6">
        <f t="shared" si="0"/>
        <v>3.7250000000000001</v>
      </c>
      <c r="E9" s="4">
        <f t="shared" ca="1" si="1"/>
        <v>3.7240000000000002</v>
      </c>
      <c r="G9">
        <f t="shared" ca="1" si="2"/>
        <v>-1E-3</v>
      </c>
    </row>
    <row r="10" spans="1:7" ht="18.75">
      <c r="A10" s="8" t="s">
        <v>51</v>
      </c>
      <c r="B10" s="9">
        <v>3.7669999999999999</v>
      </c>
      <c r="C10" s="6">
        <v>0.04</v>
      </c>
      <c r="D10" s="6">
        <f t="shared" si="0"/>
        <v>3.7269999999999999</v>
      </c>
      <c r="E10" s="4">
        <f t="shared" ca="1" si="1"/>
        <v>3.7269999999999999</v>
      </c>
      <c r="G10">
        <f t="shared" ca="1" si="2"/>
        <v>0</v>
      </c>
    </row>
    <row r="11" spans="1:7" ht="18.75">
      <c r="A11" s="8" t="s">
        <v>52</v>
      </c>
      <c r="B11" s="9">
        <v>3.782</v>
      </c>
      <c r="C11" s="6">
        <v>0.04</v>
      </c>
      <c r="D11" s="6">
        <f t="shared" si="0"/>
        <v>3.742</v>
      </c>
      <c r="E11" s="4">
        <f t="shared" ca="1" si="1"/>
        <v>3.7439999999999998</v>
      </c>
      <c r="G11">
        <f t="shared" ca="1" si="2"/>
        <v>2E-3</v>
      </c>
    </row>
    <row r="12" spans="1:7" ht="18.75">
      <c r="A12" s="8" t="s">
        <v>53</v>
      </c>
      <c r="B12" s="9">
        <v>3.8090000000000002</v>
      </c>
      <c r="C12" s="6">
        <v>0.04</v>
      </c>
      <c r="D12" s="6">
        <f t="shared" si="0"/>
        <v>3.7690000000000001</v>
      </c>
      <c r="E12" s="4">
        <f t="shared" ca="1" si="1"/>
        <v>3.7720000000000002</v>
      </c>
      <c r="G12">
        <f t="shared" ca="1" si="2"/>
        <v>3.0000000000000001E-3</v>
      </c>
    </row>
    <row r="13" spans="1:7" ht="18.75">
      <c r="A13" s="8" t="s">
        <v>54</v>
      </c>
      <c r="B13" s="9">
        <v>3.839</v>
      </c>
      <c r="C13" s="6">
        <v>0.04</v>
      </c>
      <c r="D13" s="6">
        <f t="shared" si="0"/>
        <v>3.7989999999999999</v>
      </c>
      <c r="E13" s="4">
        <f t="shared" ca="1" si="1"/>
        <v>3.8029999999999999</v>
      </c>
      <c r="G13">
        <f t="shared" ca="1" si="2"/>
        <v>4.0000000000000001E-3</v>
      </c>
    </row>
    <row r="14" spans="1:7" ht="18.75">
      <c r="A14" s="8" t="s">
        <v>55</v>
      </c>
      <c r="B14" s="9">
        <v>3.8580000000000001</v>
      </c>
      <c r="C14" s="6">
        <v>0.04</v>
      </c>
      <c r="D14" s="6">
        <f t="shared" si="0"/>
        <v>3.8180000000000001</v>
      </c>
      <c r="E14" s="4">
        <f t="shared" ca="1" si="1"/>
        <v>3.8140000000000001</v>
      </c>
      <c r="G14">
        <f t="shared" ca="1" si="2"/>
        <v>-4.0000000000000001E-3</v>
      </c>
    </row>
    <row r="15" spans="1:7" ht="18.75">
      <c r="A15" s="8" t="s">
        <v>56</v>
      </c>
      <c r="B15" s="9">
        <v>3.86</v>
      </c>
      <c r="C15" s="6">
        <v>0.04</v>
      </c>
      <c r="D15" s="6">
        <f t="shared" si="0"/>
        <v>3.82</v>
      </c>
      <c r="E15" s="4">
        <f t="shared" ca="1" si="1"/>
        <v>3.8169999999999997</v>
      </c>
      <c r="G15">
        <f t="shared" ca="1" si="2"/>
        <v>-3.0000000000000001E-3</v>
      </c>
    </row>
    <row r="16" spans="1:7" ht="18.75">
      <c r="A16" s="8" t="s">
        <v>57</v>
      </c>
      <c r="B16" s="9">
        <v>3.8450000000000002</v>
      </c>
      <c r="C16" s="6">
        <v>0.04</v>
      </c>
      <c r="D16" s="6">
        <f t="shared" si="0"/>
        <v>3.8050000000000002</v>
      </c>
      <c r="E16" s="4">
        <f t="shared" ca="1" si="1"/>
        <v>3.806</v>
      </c>
      <c r="G16">
        <f t="shared" ca="1" si="2"/>
        <v>1E-3</v>
      </c>
    </row>
    <row r="17" spans="1:7" ht="18.75">
      <c r="A17" s="8" t="s">
        <v>58</v>
      </c>
      <c r="B17" s="9">
        <v>3.8140000000000001</v>
      </c>
      <c r="C17" s="6">
        <v>0.04</v>
      </c>
      <c r="D17" s="6">
        <f t="shared" si="0"/>
        <v>3.774</v>
      </c>
      <c r="E17" s="4">
        <f t="shared" ca="1" si="1"/>
        <v>3.7759999999999998</v>
      </c>
      <c r="G17">
        <f t="shared" ca="1" si="2"/>
        <v>2E-3</v>
      </c>
    </row>
    <row r="18" spans="1:7" ht="18.75">
      <c r="A18" s="8" t="s">
        <v>59</v>
      </c>
      <c r="B18" s="9">
        <v>3.766</v>
      </c>
      <c r="C18" s="6">
        <v>0.04</v>
      </c>
      <c r="D18" s="6">
        <f t="shared" si="0"/>
        <v>3.726</v>
      </c>
      <c r="E18" s="4">
        <f t="shared" ca="1" si="1"/>
        <v>3.7279999999999998</v>
      </c>
      <c r="G18">
        <f t="shared" ca="1" si="2"/>
        <v>2E-3</v>
      </c>
    </row>
    <row r="19" spans="1:7" ht="18.75">
      <c r="A19" s="8" t="s">
        <v>60</v>
      </c>
      <c r="B19" s="9">
        <v>3.706</v>
      </c>
      <c r="C19" s="6">
        <v>0.04</v>
      </c>
      <c r="D19" s="6">
        <f t="shared" si="0"/>
        <v>3.6659999999999999</v>
      </c>
      <c r="E19" s="4">
        <f t="shared" ca="1" si="1"/>
        <v>3.6669999999999998</v>
      </c>
      <c r="G19">
        <f t="shared" ca="1" si="2"/>
        <v>1E-3</v>
      </c>
    </row>
    <row r="20" spans="1:7" ht="18.75">
      <c r="A20" s="8" t="s">
        <v>61</v>
      </c>
      <c r="B20" s="9">
        <v>3.6480000000000001</v>
      </c>
      <c r="C20" s="6">
        <v>0.04</v>
      </c>
      <c r="D20" s="6">
        <f t="shared" si="0"/>
        <v>3.6080000000000001</v>
      </c>
      <c r="E20" s="4">
        <f t="shared" ca="1" si="1"/>
        <v>3.61</v>
      </c>
      <c r="G20">
        <f t="shared" ca="1" si="2"/>
        <v>2E-3</v>
      </c>
    </row>
    <row r="21" spans="1:7" ht="18.75">
      <c r="A21" s="8" t="s">
        <v>62</v>
      </c>
      <c r="B21" s="9">
        <v>3.609</v>
      </c>
      <c r="C21" s="6">
        <v>0.04</v>
      </c>
      <c r="D21" s="6">
        <f t="shared" si="0"/>
        <v>3.569</v>
      </c>
      <c r="E21" s="4">
        <f t="shared" ca="1" si="1"/>
        <v>3.5720000000000001</v>
      </c>
      <c r="G21">
        <f t="shared" ca="1" si="2"/>
        <v>3.0000000000000001E-3</v>
      </c>
    </row>
    <row r="22" spans="1:7" ht="18.75">
      <c r="A22" s="8" t="s">
        <v>63</v>
      </c>
      <c r="B22" s="9">
        <v>3.593</v>
      </c>
      <c r="C22" s="6">
        <v>0.04</v>
      </c>
      <c r="D22" s="6">
        <f t="shared" si="0"/>
        <v>3.5529999999999999</v>
      </c>
      <c r="E22" s="4">
        <f t="shared" ca="1" si="1"/>
        <v>3.5510000000000002</v>
      </c>
      <c r="G22">
        <f t="shared" ca="1" si="2"/>
        <v>-2E-3</v>
      </c>
    </row>
    <row r="23" spans="1:7" ht="18.75">
      <c r="A23" s="8" t="s">
        <v>64</v>
      </c>
      <c r="B23" s="9">
        <v>3.5979999999999999</v>
      </c>
      <c r="C23" s="6">
        <v>0.04</v>
      </c>
      <c r="D23" s="6">
        <f t="shared" si="0"/>
        <v>3.5579999999999998</v>
      </c>
      <c r="E23" s="4">
        <f t="shared" ca="1" si="1"/>
        <v>3.5619999999999998</v>
      </c>
      <c r="G23">
        <f t="shared" ca="1" si="2"/>
        <v>4.0000000000000001E-3</v>
      </c>
    </row>
    <row r="24" spans="1:7" ht="18.75">
      <c r="A24" s="8" t="s">
        <v>65</v>
      </c>
      <c r="B24" s="9">
        <v>3.6259999999999999</v>
      </c>
      <c r="C24" s="6">
        <v>0.04</v>
      </c>
      <c r="D24" s="6">
        <f t="shared" si="0"/>
        <v>3.5859999999999999</v>
      </c>
      <c r="E24" s="4">
        <f t="shared" ca="1" si="1"/>
        <v>3.5869999999999997</v>
      </c>
      <c r="G24">
        <f t="shared" ca="1" si="2"/>
        <v>1E-3</v>
      </c>
    </row>
    <row r="25" spans="1:7" ht="18.75">
      <c r="A25" s="8" t="s">
        <v>66</v>
      </c>
      <c r="B25" s="9">
        <v>3.6760000000000002</v>
      </c>
      <c r="C25" s="6">
        <v>0.04</v>
      </c>
      <c r="D25" s="6">
        <f t="shared" si="0"/>
        <v>3.6360000000000001</v>
      </c>
      <c r="E25" s="4">
        <f t="shared" ca="1" si="1"/>
        <v>3.6340000000000003</v>
      </c>
      <c r="G25">
        <f t="shared" ca="1" si="2"/>
        <v>-2E-3</v>
      </c>
    </row>
    <row r="26" spans="1:7" ht="18.75">
      <c r="A26" s="8" t="s">
        <v>67</v>
      </c>
      <c r="B26" s="9">
        <v>3.7360000000000002</v>
      </c>
      <c r="C26" s="6">
        <v>0.04</v>
      </c>
      <c r="D26" s="6">
        <f t="shared" si="0"/>
        <v>3.6960000000000002</v>
      </c>
      <c r="E26" s="4">
        <f t="shared" ca="1" si="1"/>
        <v>3.698</v>
      </c>
      <c r="G26">
        <f t="shared" ca="1" si="2"/>
        <v>2E-3</v>
      </c>
    </row>
    <row r="27" spans="1:7" ht="18.75">
      <c r="A27" s="8" t="s">
        <v>68</v>
      </c>
      <c r="B27" s="9">
        <v>3.7879999999999998</v>
      </c>
      <c r="C27" s="6">
        <v>0.04</v>
      </c>
      <c r="D27" s="6">
        <f t="shared" si="0"/>
        <v>3.7479999999999998</v>
      </c>
      <c r="E27" s="4">
        <f t="shared" ca="1" si="1"/>
        <v>3.7479999999999998</v>
      </c>
      <c r="G27">
        <f t="shared" ca="1" si="2"/>
        <v>0</v>
      </c>
    </row>
    <row r="28" spans="1:7" ht="18.75">
      <c r="A28" s="8" t="s">
        <v>69</v>
      </c>
      <c r="B28" s="9">
        <v>3.8210000000000002</v>
      </c>
      <c r="C28" s="6">
        <v>0.04</v>
      </c>
      <c r="D28" s="6">
        <f t="shared" si="0"/>
        <v>3.7810000000000001</v>
      </c>
      <c r="E28" s="4">
        <f t="shared" ca="1" si="1"/>
        <v>3.7850000000000001</v>
      </c>
      <c r="G28">
        <f t="shared" ca="1" si="2"/>
        <v>4.0000000000000001E-3</v>
      </c>
    </row>
    <row r="29" spans="1:7" ht="18.75">
      <c r="A29" s="8" t="s">
        <v>70</v>
      </c>
      <c r="B29" s="9">
        <v>3.8340000000000001</v>
      </c>
      <c r="C29" s="6">
        <v>0.04</v>
      </c>
      <c r="D29" s="6">
        <f t="shared" si="0"/>
        <v>3.794</v>
      </c>
      <c r="E29" s="4">
        <f t="shared" ca="1" si="1"/>
        <v>3.7920000000000003</v>
      </c>
      <c r="G29">
        <f t="shared" ca="1" si="2"/>
        <v>-2E-3</v>
      </c>
    </row>
    <row r="30" spans="1:7" ht="18.75">
      <c r="A30" s="8" t="s">
        <v>71</v>
      </c>
      <c r="B30" s="9">
        <v>3.827</v>
      </c>
      <c r="C30" s="6">
        <v>0.04</v>
      </c>
      <c r="D30" s="6">
        <f t="shared" si="0"/>
        <v>3.7869999999999999</v>
      </c>
      <c r="E30" s="4">
        <f t="shared" ca="1" si="1"/>
        <v>3.7829999999999999</v>
      </c>
      <c r="G30">
        <f t="shared" ca="1" si="2"/>
        <v>-4.0000000000000001E-3</v>
      </c>
    </row>
    <row r="31" spans="1:7" ht="18.75">
      <c r="A31" s="8" t="s">
        <v>72</v>
      </c>
      <c r="B31" s="9">
        <v>3.8</v>
      </c>
      <c r="C31" s="6">
        <v>0.04</v>
      </c>
      <c r="D31" s="6">
        <f t="shared" si="0"/>
        <v>3.76</v>
      </c>
      <c r="E31" s="4">
        <f t="shared" ca="1" si="1"/>
        <v>3.7609999999999997</v>
      </c>
      <c r="G31">
        <f t="shared" ca="1" si="2"/>
        <v>1E-3</v>
      </c>
    </row>
    <row r="32" spans="1:7" ht="18.75">
      <c r="A32" s="8" t="s">
        <v>73</v>
      </c>
      <c r="B32" s="9">
        <v>3.754</v>
      </c>
      <c r="C32" s="6">
        <v>0.04</v>
      </c>
      <c r="D32" s="6">
        <f t="shared" si="0"/>
        <v>3.714</v>
      </c>
      <c r="E32" s="4">
        <f t="shared" ca="1" si="1"/>
        <v>3.714</v>
      </c>
      <c r="G32">
        <f t="shared" ca="1" si="2"/>
        <v>0</v>
      </c>
    </row>
    <row r="33" spans="1:7" ht="18.75">
      <c r="A33" s="8" t="s">
        <v>74</v>
      </c>
      <c r="B33" s="9">
        <v>3.7040000000000002</v>
      </c>
      <c r="C33" s="6">
        <v>0.04</v>
      </c>
      <c r="D33" s="6">
        <f t="shared" si="0"/>
        <v>3.6640000000000001</v>
      </c>
      <c r="E33" s="4">
        <f t="shared" ca="1" si="1"/>
        <v>3.6640000000000001</v>
      </c>
      <c r="G33">
        <f t="shared" ca="1" si="2"/>
        <v>0</v>
      </c>
    </row>
    <row r="34" spans="1:7" ht="18.75">
      <c r="A34" s="8" t="s">
        <v>75</v>
      </c>
      <c r="B34" s="9">
        <v>3.6539999999999999</v>
      </c>
      <c r="C34" s="6">
        <v>0.04</v>
      </c>
      <c r="D34" s="6">
        <f t="shared" si="0"/>
        <v>3.6139999999999999</v>
      </c>
      <c r="E34" s="4">
        <f t="shared" ca="1" si="1"/>
        <v>3.6120000000000001</v>
      </c>
      <c r="G34">
        <f t="shared" ca="1" si="2"/>
        <v>-2E-3</v>
      </c>
    </row>
    <row r="35" spans="1:7" ht="18.75">
      <c r="A35" s="8" t="s">
        <v>76</v>
      </c>
      <c r="B35" s="9">
        <v>3.6040000000000001</v>
      </c>
      <c r="C35" s="6">
        <v>0.04</v>
      </c>
      <c r="D35" s="6">
        <f t="shared" si="0"/>
        <v>3.5640000000000001</v>
      </c>
      <c r="E35" s="4">
        <f t="shared" ca="1" si="1"/>
        <v>3.5630000000000002</v>
      </c>
      <c r="G35">
        <f t="shared" ca="1" si="2"/>
        <v>-1E-3</v>
      </c>
    </row>
    <row r="36" spans="1:7" ht="18.75">
      <c r="A36" s="8" t="s">
        <v>77</v>
      </c>
      <c r="B36" s="9">
        <v>3.5539999999999998</v>
      </c>
      <c r="C36" s="6">
        <v>0.04</v>
      </c>
      <c r="D36" s="6">
        <f t="shared" si="0"/>
        <v>3.5139999999999998</v>
      </c>
      <c r="E36" s="4">
        <f t="shared" ca="1" si="1"/>
        <v>3.5109999999999997</v>
      </c>
      <c r="G36">
        <f t="shared" ca="1" si="2"/>
        <v>-3.0000000000000001E-3</v>
      </c>
    </row>
    <row r="37" spans="1:7" ht="18.75">
      <c r="A37" s="8" t="s">
        <v>78</v>
      </c>
      <c r="B37" s="9">
        <v>3.504</v>
      </c>
      <c r="C37" s="6">
        <v>0.04</v>
      </c>
      <c r="D37" s="6">
        <f t="shared" si="0"/>
        <v>3.464</v>
      </c>
      <c r="E37" s="4">
        <f t="shared" ca="1" si="1"/>
        <v>3.464</v>
      </c>
      <c r="G37">
        <f t="shared" ca="1" si="2"/>
        <v>0</v>
      </c>
    </row>
    <row r="38" spans="1:7" ht="18.75">
      <c r="A38" s="8" t="s">
        <v>79</v>
      </c>
      <c r="B38" s="9">
        <v>3.4769999999999999</v>
      </c>
      <c r="C38" s="6">
        <v>0.04</v>
      </c>
      <c r="D38" s="6">
        <f t="shared" si="0"/>
        <v>3.4369999999999998</v>
      </c>
      <c r="E38" s="4">
        <f t="shared" ca="1" si="1"/>
        <v>3.4389999999999996</v>
      </c>
      <c r="G38">
        <f t="shared" ca="1" si="2"/>
        <v>2E-3</v>
      </c>
    </row>
    <row r="39" spans="1:7" ht="18.75">
      <c r="A39" s="8" t="s">
        <v>80</v>
      </c>
      <c r="B39" s="9">
        <v>3.49</v>
      </c>
      <c r="C39" s="6">
        <v>0.04</v>
      </c>
      <c r="D39" s="6">
        <f t="shared" si="0"/>
        <v>3.45</v>
      </c>
      <c r="E39" s="4">
        <f t="shared" ca="1" si="1"/>
        <v>3.45</v>
      </c>
      <c r="G39">
        <f t="shared" ca="1" si="2"/>
        <v>0</v>
      </c>
    </row>
    <row r="40" spans="1:7" ht="18.75">
      <c r="A40" s="8" t="s">
        <v>81</v>
      </c>
      <c r="B40" s="9">
        <v>3.5430000000000001</v>
      </c>
      <c r="C40" s="6">
        <v>0.04</v>
      </c>
      <c r="D40" s="6">
        <f t="shared" si="0"/>
        <v>3.5030000000000001</v>
      </c>
      <c r="E40" s="4">
        <f t="shared" ca="1" si="1"/>
        <v>3.5049999999999999</v>
      </c>
      <c r="G40">
        <f t="shared" ca="1" si="2"/>
        <v>2E-3</v>
      </c>
    </row>
    <row r="41" spans="1:7" ht="18.75">
      <c r="A41" s="8" t="s">
        <v>82</v>
      </c>
      <c r="B41" s="9">
        <v>3.6360000000000001</v>
      </c>
      <c r="C41" s="6">
        <v>0.04</v>
      </c>
      <c r="D41" s="6">
        <f t="shared" si="0"/>
        <v>3.5960000000000001</v>
      </c>
      <c r="E41" s="4">
        <f t="shared" ca="1" si="1"/>
        <v>3.5990000000000002</v>
      </c>
      <c r="G41">
        <f t="shared" ca="1" si="2"/>
        <v>3.0000000000000001E-3</v>
      </c>
    </row>
    <row r="42" spans="1:7" ht="18.75">
      <c r="A42" s="8" t="s">
        <v>83</v>
      </c>
      <c r="B42" s="9">
        <v>3.7690000000000001</v>
      </c>
      <c r="C42" s="6">
        <v>0.04</v>
      </c>
      <c r="D42" s="6">
        <f t="shared" si="0"/>
        <v>3.7290000000000001</v>
      </c>
      <c r="E42" s="4">
        <f t="shared" ca="1" si="1"/>
        <v>3.73</v>
      </c>
      <c r="G42">
        <f t="shared" ca="1" si="2"/>
        <v>1E-3</v>
      </c>
    </row>
    <row r="43" spans="1:7" ht="18.75">
      <c r="A43" s="8" t="s">
        <v>84</v>
      </c>
      <c r="B43" s="9">
        <v>3.9279999999999999</v>
      </c>
      <c r="C43" s="6">
        <v>0.04</v>
      </c>
      <c r="D43" s="6">
        <f t="shared" si="0"/>
        <v>3.8879999999999999</v>
      </c>
      <c r="E43" s="4">
        <f t="shared" ca="1" si="1"/>
        <v>3.8839999999999999</v>
      </c>
      <c r="G43">
        <f t="shared" ca="1" si="2"/>
        <v>-4.0000000000000001E-3</v>
      </c>
    </row>
    <row r="44" spans="1:7" ht="18.75">
      <c r="A44" s="8" t="s">
        <v>85</v>
      </c>
      <c r="B44" s="9">
        <v>4.0880000000000001</v>
      </c>
      <c r="C44" s="6">
        <v>0.04</v>
      </c>
      <c r="D44" s="6">
        <f t="shared" si="0"/>
        <v>4.048</v>
      </c>
      <c r="E44" s="4">
        <f t="shared" ca="1" si="1"/>
        <v>4.0440000000000005</v>
      </c>
      <c r="G44">
        <f t="shared" ca="1" si="2"/>
        <v>-4.0000000000000001E-3</v>
      </c>
    </row>
    <row r="45" spans="1:7" ht="18.75">
      <c r="A45" s="8" t="s">
        <v>86</v>
      </c>
      <c r="B45" s="9">
        <v>4.2430000000000003</v>
      </c>
      <c r="C45" s="6">
        <v>0.04</v>
      </c>
      <c r="D45" s="6">
        <f t="shared" si="0"/>
        <v>4.2030000000000003</v>
      </c>
      <c r="E45" s="4">
        <f t="shared" ca="1" si="1"/>
        <v>4.2</v>
      </c>
      <c r="G45">
        <f t="shared" ca="1" si="2"/>
        <v>-3.0000000000000001E-3</v>
      </c>
    </row>
    <row r="46" spans="1:7" ht="18.75">
      <c r="A46" s="8" t="s">
        <v>88</v>
      </c>
      <c r="B46" s="7">
        <v>4.3280000000000003</v>
      </c>
      <c r="C46" s="6">
        <v>0.04</v>
      </c>
      <c r="D46" s="6">
        <f t="shared" ref="D46" si="3">B46-C46</f>
        <v>4.2880000000000003</v>
      </c>
      <c r="E46" s="4">
        <f t="shared" ref="E46" ca="1" si="4">D46+G46</f>
        <v>4.2860000000000005</v>
      </c>
      <c r="G46">
        <f t="shared" ca="1" si="2"/>
        <v>-2E-3</v>
      </c>
    </row>
    <row r="47" spans="1:7" ht="18.75">
      <c r="A47" s="5"/>
      <c r="B47" s="7"/>
      <c r="C47" s="6"/>
      <c r="D47" s="6"/>
      <c r="E47" s="4"/>
    </row>
    <row r="48" spans="1:7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2018-04-03T05:48:20Z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