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0" yWindow="0" windowWidth="19395" windowHeight="8370"/>
  </bookViews>
  <sheets>
    <sheet name="Sheet1 (2)" sheetId="2" r:id="rId1"/>
    <sheet name="Sheet2" sheetId="3" r:id="rId2"/>
    <sheet name="Sheet3" sheetId="4" r:id="rId3"/>
  </sheets>
  <definedNames>
    <definedName name="_xlnm.Print_Area" localSheetId="0">'Sheet1 (2)'!$A$1:$AF$104</definedName>
  </definedNames>
  <calcPr calcId="125725"/>
</workbook>
</file>

<file path=xl/calcChain.xml><?xml version="1.0" encoding="utf-8"?>
<calcChain xmlns="http://schemas.openxmlformats.org/spreadsheetml/2006/main">
  <c r="G22" i="3"/>
  <c r="G23"/>
  <c r="E23" s="1"/>
  <c r="R82" i="2" s="1"/>
  <c r="F82" s="1"/>
  <c r="G24" i="3"/>
  <c r="G25"/>
  <c r="E25" s="1"/>
  <c r="R84" i="2" s="1"/>
  <c r="G26" i="3"/>
  <c r="D22"/>
  <c r="D23"/>
  <c r="D24"/>
  <c r="D25"/>
  <c r="D26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G1"/>
  <c r="D1"/>
  <c r="E26" l="1"/>
  <c r="R85" i="2" s="1"/>
  <c r="E24" i="3"/>
  <c r="R83" i="2" s="1"/>
  <c r="I83" s="1"/>
  <c r="E22" i="3"/>
  <c r="F84" i="2"/>
  <c r="X84"/>
  <c r="AD84"/>
  <c r="I85"/>
  <c r="O85"/>
  <c r="U85"/>
  <c r="F85"/>
  <c r="L85"/>
  <c r="X85"/>
  <c r="AD85"/>
  <c r="AA85"/>
  <c r="AA83"/>
  <c r="AD83"/>
  <c r="AA84"/>
  <c r="U84"/>
  <c r="O84"/>
  <c r="I84"/>
  <c r="L84"/>
  <c r="AD82"/>
  <c r="AA82"/>
  <c r="X82"/>
  <c r="U82"/>
  <c r="O82"/>
  <c r="L82"/>
  <c r="I82"/>
  <c r="E21" i="3"/>
  <c r="E19"/>
  <c r="R79" i="2" s="1"/>
  <c r="E15" i="3"/>
  <c r="R41" i="2" s="1"/>
  <c r="E13" i="3"/>
  <c r="R39" i="2" s="1"/>
  <c r="E11" i="3"/>
  <c r="R37" i="2" s="1"/>
  <c r="E9" i="3"/>
  <c r="R35" i="2" s="1"/>
  <c r="E7" i="3"/>
  <c r="R33" i="2" s="1"/>
  <c r="E3" i="3"/>
  <c r="R29" i="2" s="1"/>
  <c r="E20" i="3"/>
  <c r="R80" i="2" s="1"/>
  <c r="E18" i="3"/>
  <c r="R78" i="2" s="1"/>
  <c r="E16" i="3"/>
  <c r="R42" i="2" s="1"/>
  <c r="E14" i="3"/>
  <c r="R40" i="2" s="1"/>
  <c r="E12" i="3"/>
  <c r="R38" i="2" s="1"/>
  <c r="E10" i="3"/>
  <c r="R36" i="2" s="1"/>
  <c r="E8" i="3"/>
  <c r="R34" i="2" s="1"/>
  <c r="E6" i="3"/>
  <c r="R32" i="2" s="1"/>
  <c r="E4" i="3"/>
  <c r="R30" i="2" s="1"/>
  <c r="E2" i="3"/>
  <c r="R28" i="2" s="1"/>
  <c r="E17" i="3"/>
  <c r="R43" i="2" s="1"/>
  <c r="E5" i="3"/>
  <c r="R31" i="2" s="1"/>
  <c r="E1" i="3"/>
  <c r="R27" i="2" s="1"/>
  <c r="AD27" s="1"/>
  <c r="L83" l="1"/>
  <c r="O83"/>
  <c r="X83"/>
  <c r="F83"/>
  <c r="U83"/>
  <c r="X79"/>
  <c r="AD79"/>
  <c r="U79"/>
  <c r="AA79"/>
  <c r="X80"/>
  <c r="AD80"/>
  <c r="U80"/>
  <c r="AA80"/>
  <c r="I79"/>
  <c r="O79"/>
  <c r="F79"/>
  <c r="L79"/>
  <c r="I80"/>
  <c r="O80"/>
  <c r="F80"/>
  <c r="L80"/>
  <c r="AA78"/>
  <c r="U78"/>
  <c r="O78"/>
  <c r="I78"/>
  <c r="AD78"/>
  <c r="L78"/>
  <c r="F78"/>
  <c r="X78"/>
  <c r="F31"/>
  <c r="L31"/>
  <c r="X31"/>
  <c r="AD31"/>
  <c r="I31"/>
  <c r="O31"/>
  <c r="U31"/>
  <c r="AA31"/>
  <c r="I28"/>
  <c r="O28"/>
  <c r="U28"/>
  <c r="AA28"/>
  <c r="F28"/>
  <c r="L28"/>
  <c r="X28"/>
  <c r="AD28"/>
  <c r="I32"/>
  <c r="O32"/>
  <c r="U32"/>
  <c r="AA32"/>
  <c r="F32"/>
  <c r="L32"/>
  <c r="X32"/>
  <c r="AD32"/>
  <c r="I36"/>
  <c r="O36"/>
  <c r="U36"/>
  <c r="AA36"/>
  <c r="F36"/>
  <c r="L36"/>
  <c r="X36"/>
  <c r="AD36"/>
  <c r="I40"/>
  <c r="O40"/>
  <c r="U40"/>
  <c r="AA40"/>
  <c r="F40"/>
  <c r="L40"/>
  <c r="X40"/>
  <c r="AD40"/>
  <c r="F29"/>
  <c r="L29"/>
  <c r="X29"/>
  <c r="AD29"/>
  <c r="I29"/>
  <c r="O29"/>
  <c r="U29"/>
  <c r="AA29"/>
  <c r="F35"/>
  <c r="L35"/>
  <c r="X35"/>
  <c r="AD35"/>
  <c r="I35"/>
  <c r="O35"/>
  <c r="U35"/>
  <c r="AA35"/>
  <c r="F39"/>
  <c r="L39"/>
  <c r="X39"/>
  <c r="AD39"/>
  <c r="I39"/>
  <c r="O39"/>
  <c r="U39"/>
  <c r="AA39"/>
  <c r="F43"/>
  <c r="I43"/>
  <c r="O43"/>
  <c r="U43"/>
  <c r="AA43"/>
  <c r="L43"/>
  <c r="X43"/>
  <c r="AD43"/>
  <c r="I30"/>
  <c r="O30"/>
  <c r="U30"/>
  <c r="AA30"/>
  <c r="F30"/>
  <c r="L30"/>
  <c r="X30"/>
  <c r="AD30"/>
  <c r="I34"/>
  <c r="O34"/>
  <c r="U34"/>
  <c r="AA34"/>
  <c r="F34"/>
  <c r="L34"/>
  <c r="X34"/>
  <c r="AD34"/>
  <c r="I38"/>
  <c r="O38"/>
  <c r="U38"/>
  <c r="AA38"/>
  <c r="F38"/>
  <c r="L38"/>
  <c r="X38"/>
  <c r="AD38"/>
  <c r="O42"/>
  <c r="U42"/>
  <c r="AA42"/>
  <c r="F42"/>
  <c r="L42"/>
  <c r="X42"/>
  <c r="AD42"/>
  <c r="I42"/>
  <c r="F33"/>
  <c r="L33"/>
  <c r="X33"/>
  <c r="AD33"/>
  <c r="I33"/>
  <c r="O33"/>
  <c r="U33"/>
  <c r="AA33"/>
  <c r="F37"/>
  <c r="L37"/>
  <c r="X37"/>
  <c r="AD37"/>
  <c r="I37"/>
  <c r="O37"/>
  <c r="U37"/>
  <c r="AA37"/>
  <c r="F41"/>
  <c r="L41"/>
  <c r="X41"/>
  <c r="AD41"/>
  <c r="I41"/>
  <c r="O41"/>
  <c r="U41"/>
  <c r="AA41"/>
  <c r="X27"/>
  <c r="AA27"/>
  <c r="O27"/>
  <c r="U27"/>
  <c r="I27"/>
  <c r="L27"/>
  <c r="F27"/>
</calcChain>
</file>

<file path=xl/sharedStrings.xml><?xml version="1.0" encoding="utf-8"?>
<sst xmlns="http://schemas.openxmlformats.org/spreadsheetml/2006/main" count="110" uniqueCount="70">
  <si>
    <r>
      <rPr>
        <sz val="10"/>
        <color indexed="8"/>
        <rFont val="宋体"/>
        <charset val="134"/>
      </rPr>
      <t>C</t>
    </r>
    <r>
      <rPr>
        <sz val="10"/>
        <color indexed="8"/>
        <rFont val="宋体"/>
        <charset val="134"/>
      </rPr>
      <t>4</t>
    </r>
  </si>
  <si>
    <t>测 量 放 样 记 录</t>
  </si>
  <si>
    <t>工程名称</t>
  </si>
  <si>
    <t>施工单位</t>
  </si>
  <si>
    <t>上海建工集团股份有限公司</t>
  </si>
  <si>
    <t>放样部位（桩号）</t>
  </si>
  <si>
    <t>放样日期</t>
  </si>
  <si>
    <t>原施测人</t>
  </si>
  <si>
    <t>测量放样情况（示意图）</t>
  </si>
  <si>
    <t>测站点</t>
  </si>
  <si>
    <t>后视点</t>
  </si>
  <si>
    <t>测站点高程</t>
  </si>
  <si>
    <t>后视点高程</t>
  </si>
  <si>
    <t>桩号</t>
  </si>
  <si>
    <t>中</t>
  </si>
  <si>
    <t>备
注</t>
  </si>
  <si>
    <t>观测：</t>
  </si>
  <si>
    <t>计算：</t>
  </si>
  <si>
    <t>施工项目技术负责人：</t>
  </si>
  <si>
    <t>放样     依据</t>
  </si>
  <si>
    <t>放样人</t>
    <phoneticPr fontId="15" type="noConversion"/>
  </si>
  <si>
    <t>放样：</t>
    <phoneticPr fontId="15" type="noConversion"/>
  </si>
  <si>
    <t>温州市瓯江口新区一期市政工程PPP项目（瓯绣河、滨水南路和纬十二路等）一河八路十二桥工程</t>
    <phoneticPr fontId="15" type="noConversion"/>
  </si>
  <si>
    <t>陈赛美</t>
    <phoneticPr fontId="15" type="noConversion"/>
  </si>
  <si>
    <r>
      <t>E</t>
    </r>
    <r>
      <rPr>
        <sz val="12"/>
        <rFont val="宋体"/>
        <family val="3"/>
        <charset val="134"/>
      </rPr>
      <t>11-2</t>
    </r>
    <phoneticPr fontId="15" type="noConversion"/>
  </si>
  <si>
    <t>4.355</t>
  </si>
  <si>
    <t>李璐</t>
    <phoneticPr fontId="15" type="noConversion"/>
  </si>
  <si>
    <t>/</t>
    <phoneticPr fontId="15" type="noConversion"/>
  </si>
  <si>
    <t>温州市瓯江口新区一期市政工程PPP项目（瓯扬河、滨水北路和跨海一路等）一河八路十二桥工程</t>
    <phoneticPr fontId="15" type="noConversion"/>
  </si>
  <si>
    <t>放样：</t>
    <phoneticPr fontId="15" type="noConversion"/>
  </si>
  <si>
    <t>左22m</t>
  </si>
  <si>
    <t>左18m</t>
  </si>
  <si>
    <t>左15.5m</t>
  </si>
  <si>
    <t>左4m</t>
  </si>
  <si>
    <t>右4m</t>
  </si>
  <si>
    <t>右15.5m</t>
  </si>
  <si>
    <t>右18m</t>
  </si>
  <si>
    <t>右22m</t>
  </si>
  <si>
    <t>左19m</t>
    <phoneticPr fontId="15" type="noConversion"/>
  </si>
  <si>
    <t>左21.5m</t>
    <phoneticPr fontId="15" type="noConversion"/>
  </si>
  <si>
    <t>左25.5m</t>
    <phoneticPr fontId="15" type="noConversion"/>
  </si>
  <si>
    <t>右19m</t>
    <phoneticPr fontId="15" type="noConversion"/>
  </si>
  <si>
    <t>右21.5m</t>
    <phoneticPr fontId="15" type="noConversion"/>
  </si>
  <si>
    <t>右25.5m</t>
    <phoneticPr fontId="15" type="noConversion"/>
  </si>
  <si>
    <t>K2+960.0000</t>
  </si>
  <si>
    <t>K2+980.0000</t>
  </si>
  <si>
    <t>K3+000.0000</t>
  </si>
  <si>
    <t>K3+020.0000</t>
  </si>
  <si>
    <t>K3+040.0000</t>
  </si>
  <si>
    <t>K3+060.0000</t>
  </si>
  <si>
    <t>K3+080.0000</t>
  </si>
  <si>
    <t>K3+100.0000</t>
  </si>
  <si>
    <t>K3+120.0000</t>
  </si>
  <si>
    <t>K3+140.0000</t>
  </si>
  <si>
    <t>K3+160.0000</t>
  </si>
  <si>
    <t>K3+180.0000</t>
  </si>
  <si>
    <t>K3+200.0000</t>
  </si>
  <si>
    <t>K3+220.0000</t>
  </si>
  <si>
    <t>K3+240.0000</t>
  </si>
  <si>
    <t>K3+260.0000</t>
  </si>
  <si>
    <t>K3+280.0000</t>
  </si>
  <si>
    <t>K3+300.0000</t>
  </si>
  <si>
    <t>K3+320.0000</t>
  </si>
  <si>
    <t>K3+340.0000</t>
  </si>
  <si>
    <t>K3+360.0000</t>
  </si>
  <si>
    <t>K3+380.0000</t>
  </si>
  <si>
    <t>K3+400.0000</t>
  </si>
  <si>
    <t>K3+420.0000</t>
  </si>
  <si>
    <t>跨海一路（K2+935.312~K3+443.169）封层　　</t>
  </si>
  <si>
    <t xml:space="preserve"> 跨海一路封层（K2+935.312~K3+443.169）</t>
  </si>
</sst>
</file>

<file path=xl/styles.xml><?xml version="1.0" encoding="utf-8"?>
<styleSheet xmlns="http://schemas.openxmlformats.org/spreadsheetml/2006/main">
  <numFmts count="3">
    <numFmt numFmtId="176" formatCode="0.000_ "/>
    <numFmt numFmtId="177" formatCode="\K0\+000.00"/>
    <numFmt numFmtId="178" formatCode="\K0\+000.000"/>
  </numFmts>
  <fonts count="57">
    <font>
      <sz val="11"/>
      <color indexed="8"/>
      <name val="Tahoma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indexed="8"/>
      <name val="黑体"/>
      <charset val="134"/>
    </font>
    <font>
      <sz val="10"/>
      <name val="黑体"/>
      <charset val="134"/>
    </font>
    <font>
      <sz val="22"/>
      <name val="黑体"/>
      <charset val="134"/>
    </font>
    <font>
      <sz val="10"/>
      <name val="宋体"/>
      <charset val="134"/>
    </font>
    <font>
      <b/>
      <sz val="22"/>
      <name val="黑体"/>
      <charset val="134"/>
    </font>
    <font>
      <b/>
      <sz val="22"/>
      <color indexed="8"/>
      <name val="黑体"/>
      <charset val="134"/>
    </font>
    <font>
      <sz val="12"/>
      <color indexed="8"/>
      <name val="宋体"/>
      <charset val="134"/>
    </font>
    <font>
      <sz val="12"/>
      <name val="宋体"/>
      <charset val="134"/>
    </font>
    <font>
      <sz val="10"/>
      <color indexed="8"/>
      <name val="宋体"/>
      <charset val="134"/>
    </font>
    <font>
      <sz val="11"/>
      <color indexed="8"/>
      <name val="宋体"/>
      <charset val="134"/>
    </font>
    <font>
      <sz val="9"/>
      <name val="Tahoma"/>
      <family val="2"/>
    </font>
    <font>
      <sz val="11"/>
      <color rgb="FF000000"/>
      <name val="宋体"/>
      <family val="3"/>
      <charset val="134"/>
    </font>
    <font>
      <sz val="12"/>
      <color indexed="8"/>
      <name val="宋体"/>
      <family val="3"/>
      <charset val="134"/>
    </font>
    <font>
      <sz val="10"/>
      <name val="宋体"/>
      <family val="3"/>
      <charset val="134"/>
    </font>
    <font>
      <sz val="11"/>
      <color indexed="8"/>
      <name val="Tahoma"/>
      <family val="2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14"/>
      <name val="宋体"/>
      <family val="3"/>
      <charset val="134"/>
    </font>
    <font>
      <sz val="11"/>
      <name val="宋体"/>
      <family val="3"/>
      <charset val="134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3F3F76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66">
    <border>
      <left/>
      <right/>
      <top/>
      <bottom/>
      <diagonal/>
    </border>
    <border>
      <left style="medium">
        <color auto="1"/>
      </left>
      <right style="thin">
        <color indexed="8"/>
      </right>
      <top style="medium">
        <color auto="1"/>
      </top>
      <bottom style="thin">
        <color indexed="8"/>
      </bottom>
      <diagonal/>
    </border>
    <border>
      <left/>
      <right/>
      <top style="medium">
        <color auto="1"/>
      </top>
      <bottom style="thin">
        <color indexed="8"/>
      </bottom>
      <diagonal/>
    </border>
    <border>
      <left/>
      <right style="thin">
        <color indexed="8"/>
      </right>
      <top style="medium">
        <color auto="1"/>
      </top>
      <bottom style="thin">
        <color indexed="8"/>
      </bottom>
      <diagonal/>
    </border>
    <border>
      <left style="medium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auto="1"/>
      </top>
      <bottom/>
      <diagonal/>
    </border>
    <border>
      <left style="thin">
        <color indexed="8"/>
      </left>
      <right/>
      <top/>
      <bottom/>
      <diagonal/>
    </border>
    <border>
      <left style="medium">
        <color auto="1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auto="1"/>
      </left>
      <right style="thin">
        <color indexed="8"/>
      </right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 style="medium">
        <color auto="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medium">
        <color auto="1"/>
      </right>
      <top style="medium">
        <color auto="1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medium">
        <color auto="1"/>
      </right>
      <top/>
      <bottom/>
      <diagonal/>
    </border>
    <border>
      <left style="thin">
        <color indexed="8"/>
      </left>
      <right style="medium">
        <color auto="1"/>
      </right>
      <top style="thin">
        <color indexed="8"/>
      </top>
      <bottom/>
      <diagonal/>
    </border>
    <border>
      <left style="thin">
        <color indexed="8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62">
    <xf numFmtId="0" fontId="0" fillId="0" borderId="0">
      <alignment vertical="center"/>
    </xf>
    <xf numFmtId="0" fontId="8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57" applyNumberFormat="0" applyFill="0" applyAlignment="0" applyProtection="0">
      <alignment vertical="center"/>
    </xf>
    <xf numFmtId="0" fontId="26" fillId="0" borderId="58" applyNumberFormat="0" applyFill="0" applyAlignment="0" applyProtection="0">
      <alignment vertical="center"/>
    </xf>
    <xf numFmtId="0" fontId="27" fillId="0" borderId="59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5" borderId="60" applyNumberFormat="0" applyAlignment="0" applyProtection="0">
      <alignment vertical="center"/>
    </xf>
    <xf numFmtId="0" fontId="32" fillId="6" borderId="61" applyNumberFormat="0" applyAlignment="0" applyProtection="0">
      <alignment vertical="center"/>
    </xf>
    <xf numFmtId="0" fontId="33" fillId="6" borderId="60" applyNumberFormat="0" applyAlignment="0" applyProtection="0">
      <alignment vertical="center"/>
    </xf>
    <xf numFmtId="0" fontId="34" fillId="0" borderId="62" applyNumberFormat="0" applyFill="0" applyAlignment="0" applyProtection="0">
      <alignment vertical="center"/>
    </xf>
    <xf numFmtId="0" fontId="35" fillId="7" borderId="63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65" applyNumberFormat="0" applyFill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64" applyNumberFormat="0" applyFont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3" fillId="0" borderId="57" applyNumberFormat="0" applyFill="0" applyAlignment="0" applyProtection="0">
      <alignment vertical="center"/>
    </xf>
    <xf numFmtId="0" fontId="44" fillId="0" borderId="58" applyNumberFormat="0" applyFill="0" applyAlignment="0" applyProtection="0">
      <alignment vertical="center"/>
    </xf>
    <xf numFmtId="0" fontId="45" fillId="0" borderId="59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0" fillId="0" borderId="0">
      <alignment vertical="center"/>
    </xf>
    <xf numFmtId="0" fontId="47" fillId="2" borderId="0" applyNumberFormat="0" applyBorder="0" applyAlignment="0" applyProtection="0">
      <alignment vertical="center"/>
    </xf>
    <xf numFmtId="0" fontId="48" fillId="0" borderId="65" applyNumberFormat="0" applyFill="0" applyAlignment="0" applyProtection="0">
      <alignment vertical="center"/>
    </xf>
    <xf numFmtId="0" fontId="49" fillId="6" borderId="60" applyNumberFormat="0" applyAlignment="0" applyProtection="0">
      <alignment vertical="center"/>
    </xf>
    <xf numFmtId="0" fontId="50" fillId="7" borderId="63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62" applyNumberFormat="0" applyFill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5" fillId="6" borderId="61" applyNumberFormat="0" applyAlignment="0" applyProtection="0">
      <alignment vertical="center"/>
    </xf>
    <xf numFmtId="0" fontId="56" fillId="5" borderId="60" applyNumberFormat="0" applyAlignment="0" applyProtection="0">
      <alignment vertical="center"/>
    </xf>
    <xf numFmtId="0" fontId="40" fillId="8" borderId="64" applyNumberFormat="0" applyFont="0" applyAlignment="0" applyProtection="0">
      <alignment vertical="center"/>
    </xf>
    <xf numFmtId="0" fontId="3" fillId="8" borderId="64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64" applyNumberFormat="0" applyFont="0" applyAlignment="0" applyProtection="0">
      <alignment vertical="center"/>
    </xf>
    <xf numFmtId="0" fontId="2" fillId="0" borderId="0">
      <alignment vertical="center"/>
    </xf>
    <xf numFmtId="0" fontId="2" fillId="8" borderId="64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64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136">
    <xf numFmtId="0" fontId="0" fillId="0" borderId="0" xfId="0" applyAlignment="1"/>
    <xf numFmtId="49" fontId="8" fillId="0" borderId="23" xfId="1" applyNumberFormat="1" applyFont="1" applyFill="1" applyBorder="1" applyAlignment="1" applyProtection="1">
      <alignment horizontal="center" vertical="center" wrapText="1"/>
    </xf>
    <xf numFmtId="0" fontId="14" fillId="0" borderId="0" xfId="0" applyFont="1" applyAlignment="1"/>
    <xf numFmtId="49" fontId="8" fillId="0" borderId="42" xfId="1" applyNumberFormat="1" applyFont="1" applyFill="1" applyBorder="1" applyAlignment="1" applyProtection="1">
      <alignment horizontal="center" vertical="center" wrapText="1"/>
    </xf>
    <xf numFmtId="176" fontId="0" fillId="0" borderId="0" xfId="0" applyNumberFormat="1" applyAlignment="1"/>
    <xf numFmtId="176" fontId="23" fillId="0" borderId="52" xfId="3" applyNumberFormat="1" applyFont="1" applyFill="1" applyBorder="1" applyAlignment="1" applyProtection="1">
      <alignment vertical="center" wrapText="1"/>
    </xf>
    <xf numFmtId="176" fontId="22" fillId="0" borderId="52" xfId="3" applyNumberFormat="1" applyFont="1" applyFill="1" applyBorder="1" applyAlignment="1" applyProtection="1">
      <alignment vertical="center" wrapText="1"/>
    </xf>
    <xf numFmtId="176" fontId="22" fillId="0" borderId="56" xfId="3" applyNumberFormat="1" applyFont="1" applyFill="1" applyBorder="1" applyAlignment="1" applyProtection="1">
      <alignment vertical="center" wrapText="1"/>
    </xf>
    <xf numFmtId="0" fontId="3" fillId="0" borderId="0" xfId="72">
      <alignment vertical="center"/>
    </xf>
    <xf numFmtId="0" fontId="3" fillId="0" borderId="0" xfId="72">
      <alignment vertical="center"/>
    </xf>
    <xf numFmtId="0" fontId="1" fillId="0" borderId="0" xfId="148">
      <alignment vertical="center"/>
    </xf>
    <xf numFmtId="0" fontId="1" fillId="0" borderId="0" xfId="148">
      <alignment vertical="center"/>
    </xf>
    <xf numFmtId="177" fontId="18" fillId="0" borderId="19" xfId="3" applyNumberFormat="1" applyFont="1" applyFill="1" applyBorder="1" applyAlignment="1" applyProtection="1">
      <alignment horizontal="center" vertical="center" wrapText="1"/>
    </xf>
    <xf numFmtId="177" fontId="18" fillId="0" borderId="20" xfId="3" applyNumberFormat="1" applyFont="1" applyFill="1" applyBorder="1" applyAlignment="1" applyProtection="1">
      <alignment horizontal="center" vertical="center" wrapText="1"/>
    </xf>
    <xf numFmtId="177" fontId="18" fillId="0" borderId="21" xfId="3" applyNumberFormat="1" applyFont="1" applyFill="1" applyBorder="1" applyAlignment="1" applyProtection="1">
      <alignment horizontal="center" vertical="center" wrapText="1"/>
    </xf>
    <xf numFmtId="0" fontId="5" fillId="0" borderId="0" xfId="1" applyNumberFormat="1" applyFont="1" applyFill="1" applyBorder="1" applyAlignment="1" applyProtection="1">
      <alignment horizontal="right" vertical="center"/>
    </xf>
    <xf numFmtId="0" fontId="6" fillId="0" borderId="0" xfId="1" applyNumberFormat="1" applyFont="1" applyFill="1" applyBorder="1" applyAlignment="1" applyProtection="1">
      <alignment horizontal="right" vertical="center"/>
    </xf>
    <xf numFmtId="0" fontId="7" fillId="0" borderId="0" xfId="1" applyNumberFormat="1" applyFont="1" applyFill="1" applyBorder="1" applyAlignment="1" applyProtection="1">
      <alignment horizontal="right" vertical="center"/>
    </xf>
    <xf numFmtId="49" fontId="13" fillId="0" borderId="0" xfId="1" applyNumberFormat="1" applyFont="1" applyFill="1" applyBorder="1" applyAlignment="1" applyProtection="1">
      <alignment horizontal="center"/>
    </xf>
    <xf numFmtId="0" fontId="18" fillId="0" borderId="45" xfId="3" applyNumberFormat="1" applyFont="1" applyFill="1" applyBorder="1" applyAlignment="1" applyProtection="1">
      <alignment horizontal="center" vertical="center" wrapText="1"/>
    </xf>
    <xf numFmtId="0" fontId="18" fillId="0" borderId="46" xfId="3" applyNumberFormat="1" applyFont="1" applyFill="1" applyBorder="1" applyAlignment="1" applyProtection="1">
      <alignment horizontal="center" vertical="center" wrapText="1"/>
    </xf>
    <xf numFmtId="0" fontId="18" fillId="0" borderId="48" xfId="3" applyNumberFormat="1" applyFont="1" applyFill="1" applyBorder="1" applyAlignment="1" applyProtection="1">
      <alignment horizontal="center" vertical="center" wrapText="1"/>
    </xf>
    <xf numFmtId="176" fontId="8" fillId="0" borderId="52" xfId="1" applyNumberFormat="1" applyFont="1" applyFill="1" applyBorder="1" applyAlignment="1" applyProtection="1">
      <alignment horizontal="center" vertical="center" wrapText="1"/>
    </xf>
    <xf numFmtId="176" fontId="8" fillId="0" borderId="19" xfId="1" applyNumberFormat="1" applyFont="1" applyFill="1" applyBorder="1" applyAlignment="1" applyProtection="1">
      <alignment horizontal="center" vertical="center" wrapText="1"/>
    </xf>
    <xf numFmtId="176" fontId="8" fillId="0" borderId="20" xfId="1" applyNumberFormat="1" applyFont="1" applyFill="1" applyBorder="1" applyAlignment="1" applyProtection="1">
      <alignment horizontal="center" vertical="center" wrapText="1"/>
    </xf>
    <xf numFmtId="176" fontId="8" fillId="0" borderId="21" xfId="1" applyNumberFormat="1" applyFont="1" applyFill="1" applyBorder="1" applyAlignment="1" applyProtection="1">
      <alignment horizontal="center" vertical="center" wrapText="1"/>
    </xf>
    <xf numFmtId="176" fontId="18" fillId="0" borderId="45" xfId="3" applyNumberFormat="1" applyFont="1" applyFill="1" applyBorder="1" applyAlignment="1" applyProtection="1">
      <alignment horizontal="center" vertical="center" wrapText="1"/>
    </xf>
    <xf numFmtId="176" fontId="18" fillId="0" borderId="46" xfId="3" applyNumberFormat="1" applyFont="1" applyFill="1" applyBorder="1" applyAlignment="1" applyProtection="1">
      <alignment horizontal="center" vertical="center" wrapText="1"/>
    </xf>
    <xf numFmtId="176" fontId="18" fillId="0" borderId="47" xfId="3" applyNumberFormat="1" applyFont="1" applyFill="1" applyBorder="1" applyAlignment="1" applyProtection="1">
      <alignment horizontal="center" vertical="center" wrapText="1"/>
    </xf>
    <xf numFmtId="178" fontId="18" fillId="0" borderId="19" xfId="3" applyNumberFormat="1" applyFont="1" applyFill="1" applyBorder="1" applyAlignment="1" applyProtection="1">
      <alignment horizontal="center" vertical="center" wrapText="1"/>
    </xf>
    <xf numFmtId="178" fontId="18" fillId="0" borderId="20" xfId="3" applyNumberFormat="1" applyFont="1" applyFill="1" applyBorder="1" applyAlignment="1" applyProtection="1">
      <alignment horizontal="center" vertical="center" wrapText="1"/>
    </xf>
    <xf numFmtId="178" fontId="18" fillId="0" borderId="21" xfId="3" applyNumberFormat="1" applyFont="1" applyFill="1" applyBorder="1" applyAlignment="1" applyProtection="1">
      <alignment horizontal="center" vertical="center" wrapText="1"/>
    </xf>
    <xf numFmtId="0" fontId="8" fillId="0" borderId="22" xfId="1" applyNumberFormat="1" applyFont="1" applyFill="1" applyBorder="1" applyAlignment="1" applyProtection="1">
      <alignment horizontal="center" vertical="center" wrapText="1"/>
    </xf>
    <xf numFmtId="0" fontId="8" fillId="0" borderId="23" xfId="1" applyNumberFormat="1" applyFont="1" applyFill="1" applyBorder="1" applyAlignment="1" applyProtection="1">
      <alignment horizontal="center" vertical="center" wrapText="1"/>
    </xf>
    <xf numFmtId="0" fontId="16" fillId="0" borderId="24" xfId="2" applyFont="1" applyBorder="1" applyAlignment="1">
      <alignment horizontal="center" vertical="center"/>
    </xf>
    <xf numFmtId="0" fontId="19" fillId="0" borderId="13" xfId="2" applyBorder="1" applyAlignment="1">
      <alignment horizontal="center" vertical="center"/>
    </xf>
    <xf numFmtId="0" fontId="19" fillId="0" borderId="38" xfId="2" applyBorder="1" applyAlignment="1">
      <alignment horizontal="center" vertical="center"/>
    </xf>
    <xf numFmtId="0" fontId="19" fillId="0" borderId="25" xfId="2" applyBorder="1" applyAlignment="1">
      <alignment horizontal="center" vertical="center"/>
    </xf>
    <xf numFmtId="0" fontId="19" fillId="0" borderId="0" xfId="2" applyAlignment="1">
      <alignment horizontal="center" vertical="center"/>
    </xf>
    <xf numFmtId="0" fontId="19" fillId="0" borderId="40" xfId="2" applyBorder="1" applyAlignment="1">
      <alignment horizontal="center" vertical="center"/>
    </xf>
    <xf numFmtId="0" fontId="13" fillId="0" borderId="26" xfId="1" applyNumberFormat="1" applyFont="1" applyFill="1" applyBorder="1" applyAlignment="1" applyProtection="1">
      <alignment horizontal="center" vertical="center" wrapText="1"/>
    </xf>
    <xf numFmtId="0" fontId="8" fillId="0" borderId="27" xfId="1" applyNumberFormat="1" applyFont="1" applyFill="1" applyBorder="1" applyAlignment="1" applyProtection="1">
      <alignment wrapText="1"/>
    </xf>
    <xf numFmtId="0" fontId="8" fillId="0" borderId="22" xfId="1" applyNumberFormat="1" applyFont="1" applyFill="1" applyBorder="1" applyAlignment="1" applyProtection="1">
      <alignment wrapText="1"/>
    </xf>
    <xf numFmtId="0" fontId="8" fillId="0" borderId="23" xfId="1" applyNumberFormat="1" applyFont="1" applyFill="1" applyBorder="1" applyAlignment="1" applyProtection="1">
      <alignment wrapText="1"/>
    </xf>
    <xf numFmtId="0" fontId="8" fillId="0" borderId="29" xfId="1" applyNumberFormat="1" applyFont="1" applyFill="1" applyBorder="1" applyAlignment="1" applyProtection="1">
      <alignment wrapText="1"/>
    </xf>
    <xf numFmtId="0" fontId="8" fillId="0" borderId="30" xfId="1" applyNumberFormat="1" applyFont="1" applyFill="1" applyBorder="1" applyAlignment="1" applyProtection="1">
      <alignment wrapText="1"/>
    </xf>
    <xf numFmtId="49" fontId="8" fillId="0" borderId="27" xfId="1" applyNumberFormat="1" applyFont="1" applyFill="1" applyBorder="1" applyAlignment="1" applyProtection="1">
      <alignment horizontal="center" vertical="center" wrapText="1"/>
    </xf>
    <xf numFmtId="49" fontId="8" fillId="0" borderId="28" xfId="1" applyNumberFormat="1" applyFont="1" applyFill="1" applyBorder="1" applyAlignment="1" applyProtection="1">
      <alignment horizontal="center" vertical="center" wrapText="1"/>
    </xf>
    <xf numFmtId="49" fontId="8" fillId="0" borderId="43" xfId="1" applyNumberFormat="1" applyFont="1" applyFill="1" applyBorder="1" applyAlignment="1" applyProtection="1">
      <alignment horizontal="center" vertical="center" wrapText="1"/>
    </xf>
    <xf numFmtId="49" fontId="8" fillId="0" borderId="23" xfId="1" applyNumberFormat="1" applyFont="1" applyFill="1" applyBorder="1" applyAlignment="1" applyProtection="1">
      <alignment horizontal="center" vertical="center" wrapText="1"/>
    </xf>
    <xf numFmtId="49" fontId="8" fillId="0" borderId="42" xfId="1" applyNumberFormat="1" applyFont="1" applyFill="1" applyBorder="1" applyAlignment="1" applyProtection="1">
      <alignment horizontal="center" vertical="center" wrapText="1"/>
    </xf>
    <xf numFmtId="49" fontId="8" fillId="0" borderId="30" xfId="1" applyNumberFormat="1" applyFont="1" applyFill="1" applyBorder="1" applyAlignment="1" applyProtection="1">
      <alignment horizontal="center" vertical="center" wrapText="1"/>
    </xf>
    <xf numFmtId="49" fontId="8" fillId="0" borderId="44" xfId="1" applyNumberFormat="1" applyFont="1" applyFill="1" applyBorder="1" applyAlignment="1" applyProtection="1">
      <alignment horizontal="center" vertical="center" wrapText="1"/>
    </xf>
    <xf numFmtId="0" fontId="13" fillId="0" borderId="0" xfId="1" applyNumberFormat="1" applyFont="1" applyFill="1" applyBorder="1" applyAlignment="1" applyProtection="1">
      <alignment horizontal="left" vertical="center" wrapText="1"/>
    </xf>
    <xf numFmtId="0" fontId="18" fillId="0" borderId="20" xfId="1" applyNumberFormat="1" applyFont="1" applyFill="1" applyBorder="1" applyAlignment="1" applyProtection="1">
      <alignment horizontal="center" vertical="center" wrapText="1"/>
    </xf>
    <xf numFmtId="0" fontId="18" fillId="0" borderId="41" xfId="1" applyNumberFormat="1" applyFont="1" applyFill="1" applyBorder="1" applyAlignment="1" applyProtection="1">
      <alignment horizontal="center" vertical="center" wrapText="1"/>
    </xf>
    <xf numFmtId="176" fontId="18" fillId="0" borderId="19" xfId="3" applyNumberFormat="1" applyFont="1" applyFill="1" applyBorder="1" applyAlignment="1" applyProtection="1">
      <alignment horizontal="center" vertical="center" wrapText="1"/>
    </xf>
    <xf numFmtId="176" fontId="18" fillId="0" borderId="20" xfId="3" applyNumberFormat="1" applyFont="1" applyFill="1" applyBorder="1" applyAlignment="1" applyProtection="1">
      <alignment horizontal="center" vertical="center" wrapText="1"/>
    </xf>
    <xf numFmtId="176" fontId="18" fillId="0" borderId="21" xfId="3" applyNumberFormat="1" applyFont="1" applyFill="1" applyBorder="1" applyAlignment="1" applyProtection="1">
      <alignment horizontal="center" vertical="center" wrapText="1"/>
    </xf>
    <xf numFmtId="0" fontId="18" fillId="0" borderId="47" xfId="3" applyNumberFormat="1" applyFont="1" applyFill="1" applyBorder="1" applyAlignment="1" applyProtection="1">
      <alignment horizontal="center" vertical="center" wrapText="1"/>
    </xf>
    <xf numFmtId="0" fontId="11" fillId="0" borderId="7" xfId="1" applyNumberFormat="1" applyFont="1" applyFill="1" applyBorder="1" applyAlignment="1" applyProtection="1">
      <alignment horizontal="center" vertical="center" wrapText="1"/>
    </xf>
    <xf numFmtId="49" fontId="12" fillId="0" borderId="8" xfId="1" applyNumberFormat="1" applyFont="1" applyFill="1" applyBorder="1" applyAlignment="1" applyProtection="1">
      <alignment wrapText="1"/>
    </xf>
    <xf numFmtId="49" fontId="12" fillId="0" borderId="9" xfId="1" applyNumberFormat="1" applyFont="1" applyFill="1" applyBorder="1" applyAlignment="1" applyProtection="1">
      <alignment wrapText="1"/>
    </xf>
    <xf numFmtId="49" fontId="12" fillId="0" borderId="9" xfId="1" applyNumberFormat="1" applyFont="1" applyFill="1" applyBorder="1" applyAlignment="1" applyProtection="1">
      <alignment horizontal="center" vertical="center" wrapText="1"/>
    </xf>
    <xf numFmtId="49" fontId="12" fillId="0" borderId="8" xfId="1" applyNumberFormat="1" applyFont="1" applyFill="1" applyBorder="1" applyAlignment="1" applyProtection="1">
      <alignment horizontal="center" vertical="center" wrapText="1"/>
    </xf>
    <xf numFmtId="0" fontId="17" fillId="0" borderId="33" xfId="1" applyNumberFormat="1" applyFont="1" applyFill="1" applyBorder="1" applyAlignment="1" applyProtection="1">
      <alignment horizontal="center" vertical="center" wrapText="1"/>
    </xf>
    <xf numFmtId="0" fontId="11" fillId="0" borderId="33" xfId="1" applyNumberFormat="1" applyFont="1" applyFill="1" applyBorder="1" applyAlignment="1" applyProtection="1">
      <alignment horizontal="center" vertical="center" wrapText="1"/>
    </xf>
    <xf numFmtId="49" fontId="21" fillId="0" borderId="33" xfId="1" applyNumberFormat="1" applyFont="1" applyFill="1" applyBorder="1" applyAlignment="1" applyProtection="1">
      <alignment horizontal="center" vertical="center" wrapText="1"/>
    </xf>
    <xf numFmtId="49" fontId="12" fillId="0" borderId="33" xfId="1" applyNumberFormat="1" applyFont="1" applyFill="1" applyBorder="1" applyAlignment="1" applyProtection="1">
      <alignment horizontal="center" vertical="center" wrapText="1"/>
    </xf>
    <xf numFmtId="49" fontId="12" fillId="0" borderId="36" xfId="1" applyNumberFormat="1" applyFont="1" applyFill="1" applyBorder="1" applyAlignment="1" applyProtection="1">
      <alignment horizontal="center" vertical="center" wrapText="1"/>
    </xf>
    <xf numFmtId="0" fontId="12" fillId="0" borderId="10" xfId="1" applyNumberFormat="1" applyFont="1" applyFill="1" applyBorder="1" applyAlignment="1" applyProtection="1">
      <alignment horizontal="center" vertical="center" wrapText="1"/>
    </xf>
    <xf numFmtId="0" fontId="12" fillId="0" borderId="11" xfId="1" applyNumberFormat="1" applyFont="1" applyFill="1" applyBorder="1" applyAlignment="1" applyProtection="1">
      <alignment horizontal="center" vertical="center" wrapText="1"/>
    </xf>
    <xf numFmtId="0" fontId="12" fillId="0" borderId="19" xfId="1" applyNumberFormat="1" applyFont="1" applyFill="1" applyBorder="1" applyAlignment="1" applyProtection="1">
      <alignment horizontal="center" vertical="center" wrapText="1"/>
    </xf>
    <xf numFmtId="0" fontId="12" fillId="0" borderId="55" xfId="1" applyNumberFormat="1" applyFont="1" applyFill="1" applyBorder="1" applyAlignment="1" applyProtection="1">
      <alignment horizontal="center" vertical="center" wrapText="1"/>
    </xf>
    <xf numFmtId="0" fontId="12" fillId="0" borderId="52" xfId="1" applyNumberFormat="1" applyFont="1" applyFill="1" applyBorder="1" applyAlignment="1" applyProtection="1">
      <alignment horizontal="center" vertical="center" wrapText="1"/>
    </xf>
    <xf numFmtId="49" fontId="12" fillId="0" borderId="11" xfId="1" applyNumberFormat="1" applyFont="1" applyFill="1" applyBorder="1" applyAlignment="1" applyProtection="1">
      <alignment horizontal="center" vertical="center" wrapText="1"/>
    </xf>
    <xf numFmtId="49" fontId="21" fillId="0" borderId="11" xfId="1" applyNumberFormat="1" applyFont="1" applyFill="1" applyBorder="1" applyAlignment="1" applyProtection="1">
      <alignment horizontal="center" vertical="center" wrapText="1"/>
    </xf>
    <xf numFmtId="49" fontId="12" fillId="0" borderId="37" xfId="1" applyNumberFormat="1" applyFont="1" applyFill="1" applyBorder="1" applyAlignment="1" applyProtection="1">
      <alignment horizontal="center" vertical="center" wrapText="1"/>
    </xf>
    <xf numFmtId="0" fontId="12" fillId="0" borderId="12" xfId="1" applyNumberFormat="1" applyFont="1" applyFill="1" applyBorder="1" applyAlignment="1" applyProtection="1">
      <alignment horizontal="center" vertical="center" wrapText="1"/>
    </xf>
    <xf numFmtId="0" fontId="12" fillId="0" borderId="13" xfId="1" applyNumberFormat="1" applyFont="1" applyFill="1" applyBorder="1" applyAlignment="1" applyProtection="1">
      <alignment horizontal="center" vertical="center" wrapText="1"/>
    </xf>
    <xf numFmtId="0" fontId="12" fillId="0" borderId="14" xfId="1" applyNumberFormat="1" applyFont="1" applyFill="1" applyBorder="1" applyAlignment="1" applyProtection="1">
      <alignment horizontal="center" vertical="center" wrapText="1"/>
    </xf>
    <xf numFmtId="0" fontId="12" fillId="0" borderId="15" xfId="1" applyNumberFormat="1" applyFont="1" applyFill="1" applyBorder="1" applyAlignment="1" applyProtection="1">
      <alignment horizontal="center" vertical="center" wrapText="1"/>
    </xf>
    <xf numFmtId="0" fontId="12" fillId="0" borderId="16" xfId="1" applyNumberFormat="1" applyFont="1" applyFill="1" applyBorder="1" applyAlignment="1" applyProtection="1">
      <alignment horizontal="center" vertical="center" wrapText="1"/>
    </xf>
    <xf numFmtId="0" fontId="12" fillId="0" borderId="17" xfId="1" applyNumberFormat="1" applyFont="1" applyFill="1" applyBorder="1" applyAlignment="1" applyProtection="1">
      <alignment horizontal="center" vertical="center" wrapText="1"/>
    </xf>
    <xf numFmtId="49" fontId="12" fillId="0" borderId="12" xfId="1" applyNumberFormat="1" applyFont="1" applyFill="1" applyBorder="1" applyAlignment="1" applyProtection="1">
      <alignment horizontal="center" vertical="center" wrapText="1"/>
    </xf>
    <xf numFmtId="49" fontId="12" fillId="0" borderId="13" xfId="1" applyNumberFormat="1" applyFont="1" applyFill="1" applyBorder="1" applyAlignment="1" applyProtection="1">
      <alignment horizontal="center" vertical="center" wrapText="1"/>
    </xf>
    <xf numFmtId="49" fontId="12" fillId="0" borderId="14" xfId="1" applyNumberFormat="1" applyFont="1" applyFill="1" applyBorder="1" applyAlignment="1" applyProtection="1">
      <alignment horizontal="center" vertical="center" wrapText="1"/>
    </xf>
    <xf numFmtId="49" fontId="12" fillId="0" borderId="15" xfId="1" applyNumberFormat="1" applyFont="1" applyFill="1" applyBorder="1" applyAlignment="1" applyProtection="1">
      <alignment horizontal="center" vertical="center" wrapText="1"/>
    </xf>
    <xf numFmtId="49" fontId="12" fillId="0" borderId="16" xfId="1" applyNumberFormat="1" applyFont="1" applyFill="1" applyBorder="1" applyAlignment="1" applyProtection="1">
      <alignment horizontal="center" vertical="center" wrapText="1"/>
    </xf>
    <xf numFmtId="49" fontId="12" fillId="0" borderId="17" xfId="1" applyNumberFormat="1" applyFont="1" applyFill="1" applyBorder="1" applyAlignment="1" applyProtection="1">
      <alignment horizontal="center" vertical="center" wrapText="1"/>
    </xf>
    <xf numFmtId="0" fontId="21" fillId="0" borderId="49" xfId="3" applyNumberFormat="1" applyFont="1" applyFill="1" applyBorder="1" applyAlignment="1" applyProtection="1">
      <alignment horizontal="center" vertical="center" wrapText="1"/>
    </xf>
    <xf numFmtId="49" fontId="21" fillId="0" borderId="50" xfId="3" applyNumberFormat="1" applyFont="1" applyFill="1" applyBorder="1" applyAlignment="1" applyProtection="1">
      <alignment horizontal="center" vertical="center" wrapText="1"/>
    </xf>
    <xf numFmtId="49" fontId="21" fillId="0" borderId="51" xfId="3" applyNumberFormat="1" applyFont="1" applyFill="1" applyBorder="1" applyAlignment="1" applyProtection="1">
      <alignment horizontal="center" vertical="center" wrapText="1"/>
    </xf>
    <xf numFmtId="49" fontId="21" fillId="0" borderId="15" xfId="3" applyNumberFormat="1" applyFont="1" applyFill="1" applyBorder="1" applyAlignment="1" applyProtection="1">
      <alignment horizontal="center" vertical="center" wrapText="1"/>
    </xf>
    <xf numFmtId="49" fontId="21" fillId="0" borderId="16" xfId="3" applyNumberFormat="1" applyFont="1" applyFill="1" applyBorder="1" applyAlignment="1" applyProtection="1">
      <alignment horizontal="center" vertical="center" wrapText="1"/>
    </xf>
    <xf numFmtId="49" fontId="21" fillId="0" borderId="39" xfId="3" applyNumberFormat="1" applyFont="1" applyFill="1" applyBorder="1" applyAlignment="1" applyProtection="1">
      <alignment horizontal="center" vertical="center" wrapText="1"/>
    </xf>
    <xf numFmtId="49" fontId="8" fillId="0" borderId="18" xfId="1" applyNumberFormat="1" applyFont="1" applyFill="1" applyBorder="1" applyAlignment="1" applyProtection="1">
      <alignment horizontal="center" vertical="center" wrapText="1"/>
    </xf>
    <xf numFmtId="49" fontId="8" fillId="0" borderId="0" xfId="1" applyNumberFormat="1" applyFont="1" applyFill="1" applyAlignment="1" applyProtection="1">
      <alignment horizontal="center" vertical="center" wrapText="1"/>
    </xf>
    <xf numFmtId="49" fontId="8" fillId="0" borderId="40" xfId="1" applyNumberFormat="1" applyFont="1" applyFill="1" applyBorder="1" applyAlignment="1" applyProtection="1">
      <alignment horizontal="center" vertical="center" wrapText="1"/>
    </xf>
    <xf numFmtId="0" fontId="8" fillId="0" borderId="45" xfId="79" applyNumberFormat="1" applyFont="1" applyFill="1" applyBorder="1" applyAlignment="1" applyProtection="1">
      <alignment horizontal="center" vertical="center" wrapText="1"/>
    </xf>
    <xf numFmtId="0" fontId="8" fillId="0" borderId="20" xfId="79" applyNumberFormat="1" applyFont="1" applyFill="1" applyBorder="1" applyAlignment="1" applyProtection="1">
      <alignment horizontal="center" vertical="center" wrapText="1"/>
    </xf>
    <xf numFmtId="0" fontId="8" fillId="0" borderId="21" xfId="79" applyNumberFormat="1" applyFont="1" applyFill="1" applyBorder="1" applyAlignment="1" applyProtection="1">
      <alignment horizontal="center" vertical="center" wrapText="1"/>
    </xf>
    <xf numFmtId="0" fontId="8" fillId="0" borderId="0" xfId="1" applyNumberFormat="1" applyFont="1" applyFill="1" applyBorder="1" applyAlignment="1" applyProtection="1"/>
    <xf numFmtId="0" fontId="9" fillId="0" borderId="0" xfId="1" applyNumberFormat="1" applyFont="1" applyFill="1" applyBorder="1" applyAlignment="1" applyProtection="1"/>
    <xf numFmtId="0" fontId="10" fillId="0" borderId="0" xfId="1" applyNumberFormat="1" applyFont="1" applyFill="1" applyBorder="1" applyAlignment="1" applyProtection="1">
      <alignment horizontal="center" vertical="center"/>
    </xf>
    <xf numFmtId="0" fontId="9" fillId="0" borderId="0" xfId="1" applyNumberFormat="1" applyFont="1" applyFill="1" applyBorder="1" applyAlignment="1" applyProtection="1">
      <alignment horizontal="center" vertical="center"/>
    </xf>
    <xf numFmtId="0" fontId="5" fillId="0" borderId="0" xfId="1" applyNumberFormat="1" applyFont="1" applyFill="1" applyBorder="1" applyAlignment="1" applyProtection="1">
      <alignment horizontal="center" vertical="center"/>
    </xf>
    <xf numFmtId="49" fontId="6" fillId="0" borderId="0" xfId="1" applyNumberFormat="1" applyFont="1" applyFill="1" applyBorder="1" applyAlignment="1" applyProtection="1"/>
    <xf numFmtId="0" fontId="6" fillId="0" borderId="0" xfId="1" applyNumberFormat="1" applyFont="1" applyFill="1" applyBorder="1" applyAlignment="1" applyProtection="1">
      <alignment horizontal="center" vertical="center"/>
    </xf>
    <xf numFmtId="0" fontId="6" fillId="0" borderId="0" xfId="1" applyNumberFormat="1" applyFont="1" applyFill="1" applyBorder="1" applyAlignment="1" applyProtection="1"/>
    <xf numFmtId="0" fontId="11" fillId="0" borderId="1" xfId="1" applyNumberFormat="1" applyFont="1" applyFill="1" applyBorder="1" applyAlignment="1" applyProtection="1">
      <alignment horizontal="center" vertical="center" wrapText="1"/>
    </xf>
    <xf numFmtId="49" fontId="12" fillId="0" borderId="2" xfId="1" applyNumberFormat="1" applyFont="1" applyFill="1" applyBorder="1" applyAlignment="1" applyProtection="1">
      <alignment wrapText="1"/>
    </xf>
    <xf numFmtId="49" fontId="12" fillId="0" borderId="3" xfId="1" applyNumberFormat="1" applyFont="1" applyFill="1" applyBorder="1" applyAlignment="1" applyProtection="1">
      <alignment wrapText="1"/>
    </xf>
    <xf numFmtId="49" fontId="20" fillId="0" borderId="3" xfId="1" applyNumberFormat="1" applyFont="1" applyFill="1" applyBorder="1" applyAlignment="1" applyProtection="1">
      <alignment horizontal="center" vertical="center" wrapText="1"/>
    </xf>
    <xf numFmtId="49" fontId="18" fillId="0" borderId="2" xfId="1" applyNumberFormat="1" applyFont="1" applyFill="1" applyBorder="1" applyAlignment="1" applyProtection="1">
      <alignment horizontal="center" vertical="center" wrapText="1"/>
    </xf>
    <xf numFmtId="49" fontId="18" fillId="0" borderId="3" xfId="1" applyNumberFormat="1" applyFont="1" applyFill="1" applyBorder="1" applyAlignment="1" applyProtection="1">
      <alignment horizontal="center" vertical="center" wrapText="1"/>
    </xf>
    <xf numFmtId="0" fontId="11" fillId="0" borderId="31" xfId="1" applyNumberFormat="1" applyFont="1" applyFill="1" applyBorder="1" applyAlignment="1" applyProtection="1">
      <alignment horizontal="center" vertical="center" wrapText="1"/>
    </xf>
    <xf numFmtId="49" fontId="12" fillId="0" borderId="31" xfId="1" applyNumberFormat="1" applyFont="1" applyFill="1" applyBorder="1" applyAlignment="1" applyProtection="1">
      <alignment horizontal="center" vertical="center" wrapText="1"/>
    </xf>
    <xf numFmtId="49" fontId="12" fillId="0" borderId="34" xfId="1" applyNumberFormat="1" applyFont="1" applyFill="1" applyBorder="1" applyAlignment="1" applyProtection="1">
      <alignment horizontal="center" vertical="center" wrapText="1"/>
    </xf>
    <xf numFmtId="0" fontId="11" fillId="0" borderId="4" xfId="1" applyNumberFormat="1" applyFont="1" applyFill="1" applyBorder="1" applyAlignment="1" applyProtection="1">
      <alignment horizontal="center" vertical="center" wrapText="1"/>
    </xf>
    <xf numFmtId="49" fontId="12" fillId="0" borderId="5" xfId="1" applyNumberFormat="1" applyFont="1" applyFill="1" applyBorder="1" applyAlignment="1" applyProtection="1">
      <alignment wrapText="1"/>
    </xf>
    <xf numFmtId="49" fontId="12" fillId="0" borderId="6" xfId="1" applyNumberFormat="1" applyFont="1" applyFill="1" applyBorder="1" applyAlignment="1" applyProtection="1">
      <alignment wrapText="1"/>
    </xf>
    <xf numFmtId="49" fontId="23" fillId="0" borderId="53" xfId="3" applyNumberFormat="1" applyFont="1" applyFill="1" applyBorder="1" applyAlignment="1" applyProtection="1">
      <alignment horizontal="center" vertical="center" wrapText="1"/>
    </xf>
    <xf numFmtId="49" fontId="23" fillId="0" borderId="5" xfId="3" applyNumberFormat="1" applyFont="1" applyFill="1" applyBorder="1" applyAlignment="1" applyProtection="1">
      <alignment horizontal="center" vertical="center" wrapText="1"/>
    </xf>
    <xf numFmtId="49" fontId="23" fillId="0" borderId="6" xfId="3" applyNumberFormat="1" applyFont="1" applyFill="1" applyBorder="1" applyAlignment="1" applyProtection="1">
      <alignment horizontal="center" vertical="center" wrapText="1"/>
    </xf>
    <xf numFmtId="0" fontId="11" fillId="0" borderId="32" xfId="1" applyNumberFormat="1" applyFont="1" applyFill="1" applyBorder="1" applyAlignment="1" applyProtection="1">
      <alignment horizontal="center" vertical="center" wrapText="1"/>
    </xf>
    <xf numFmtId="49" fontId="21" fillId="0" borderId="32" xfId="1" applyNumberFormat="1" applyFont="1" applyFill="1" applyBorder="1" applyAlignment="1" applyProtection="1">
      <alignment horizontal="center" vertical="center" wrapText="1"/>
    </xf>
    <xf numFmtId="49" fontId="12" fillId="0" borderId="32" xfId="1" applyNumberFormat="1" applyFont="1" applyFill="1" applyBorder="1" applyAlignment="1" applyProtection="1">
      <alignment horizontal="center" vertical="center" wrapText="1"/>
    </xf>
    <xf numFmtId="49" fontId="12" fillId="0" borderId="35" xfId="1" applyNumberFormat="1" applyFont="1" applyFill="1" applyBorder="1" applyAlignment="1" applyProtection="1">
      <alignment horizontal="center" vertical="center" wrapText="1"/>
    </xf>
    <xf numFmtId="0" fontId="12" fillId="0" borderId="54" xfId="1" applyNumberFormat="1" applyFont="1" applyFill="1" applyBorder="1" applyAlignment="1" applyProtection="1">
      <alignment horizontal="center" vertical="center" wrapText="1"/>
    </xf>
    <xf numFmtId="49" fontId="21" fillId="0" borderId="49" xfId="3" applyNumberFormat="1" applyFont="1" applyFill="1" applyBorder="1" applyAlignment="1" applyProtection="1">
      <alignment horizontal="center" vertical="center" wrapText="1"/>
    </xf>
    <xf numFmtId="0" fontId="12" fillId="0" borderId="38" xfId="1" applyNumberFormat="1" applyFont="1" applyFill="1" applyBorder="1" applyAlignment="1" applyProtection="1">
      <alignment horizontal="center" vertical="center" wrapText="1"/>
    </xf>
    <xf numFmtId="0" fontId="12" fillId="0" borderId="18" xfId="1" applyNumberFormat="1" applyFont="1" applyFill="1" applyBorder="1" applyAlignment="1" applyProtection="1">
      <alignment horizontal="center" vertical="center" wrapText="1"/>
    </xf>
    <xf numFmtId="0" fontId="12" fillId="0" borderId="0" xfId="1" applyNumberFormat="1" applyFont="1" applyFill="1" applyBorder="1" applyAlignment="1" applyProtection="1">
      <alignment horizontal="center" vertical="center" wrapText="1"/>
    </xf>
    <xf numFmtId="0" fontId="12" fillId="0" borderId="40" xfId="1" applyNumberFormat="1" applyFont="1" applyFill="1" applyBorder="1" applyAlignment="1" applyProtection="1">
      <alignment horizontal="center" vertical="center" wrapText="1"/>
    </xf>
    <xf numFmtId="0" fontId="12" fillId="0" borderId="39" xfId="1" applyNumberFormat="1" applyFont="1" applyFill="1" applyBorder="1" applyAlignment="1" applyProtection="1">
      <alignment horizontal="center" vertical="center" wrapText="1"/>
    </xf>
  </cellXfs>
  <cellStyles count="162">
    <cellStyle name="20% - 强调文字颜色 1" xfId="23" builtinId="30" customBuiltin="1"/>
    <cellStyle name="20% - 强调文字颜色 1 2" xfId="48"/>
    <cellStyle name="20% - 强调文字颜色 1 3" xfId="108"/>
    <cellStyle name="20% - 强调文字颜色 1 3 2" xfId="136"/>
    <cellStyle name="20% - 强调文字颜色 1 4" xfId="120"/>
    <cellStyle name="20% - 强调文字颜色 1 5" xfId="150"/>
    <cellStyle name="20% - 强调文字颜色 2" xfId="27" builtinId="34" customBuiltin="1"/>
    <cellStyle name="20% - 强调文字颜色 2 2" xfId="49"/>
    <cellStyle name="20% - 强调文字颜色 2 3" xfId="110"/>
    <cellStyle name="20% - 强调文字颜色 2 3 2" xfId="138"/>
    <cellStyle name="20% - 强调文字颜色 2 4" xfId="122"/>
    <cellStyle name="20% - 强调文字颜色 2 5" xfId="152"/>
    <cellStyle name="20% - 强调文字颜色 3" xfId="31" builtinId="38" customBuiltin="1"/>
    <cellStyle name="20% - 强调文字颜色 3 2" xfId="50"/>
    <cellStyle name="20% - 强调文字颜色 3 3" xfId="112"/>
    <cellStyle name="20% - 强调文字颜色 3 3 2" xfId="140"/>
    <cellStyle name="20% - 强调文字颜色 3 4" xfId="124"/>
    <cellStyle name="20% - 强调文字颜色 3 5" xfId="154"/>
    <cellStyle name="20% - 强调文字颜色 4" xfId="35" builtinId="42" customBuiltin="1"/>
    <cellStyle name="20% - 强调文字颜色 4 2" xfId="51"/>
    <cellStyle name="20% - 强调文字颜色 4 3" xfId="114"/>
    <cellStyle name="20% - 强调文字颜色 4 3 2" xfId="142"/>
    <cellStyle name="20% - 强调文字颜色 4 4" xfId="126"/>
    <cellStyle name="20% - 强调文字颜色 4 5" xfId="156"/>
    <cellStyle name="20% - 强调文字颜色 5" xfId="39" builtinId="46" customBuiltin="1"/>
    <cellStyle name="20% - 强调文字颜色 5 2" xfId="52"/>
    <cellStyle name="20% - 强调文字颜色 5 3" xfId="116"/>
    <cellStyle name="20% - 强调文字颜色 5 3 2" xfId="144"/>
    <cellStyle name="20% - 强调文字颜色 5 4" xfId="128"/>
    <cellStyle name="20% - 强调文字颜色 5 5" xfId="158"/>
    <cellStyle name="20% - 强调文字颜色 6" xfId="43" builtinId="50" customBuiltin="1"/>
    <cellStyle name="20% - 强调文字颜色 6 2" xfId="53"/>
    <cellStyle name="20% - 强调文字颜色 6 3" xfId="118"/>
    <cellStyle name="20% - 强调文字颜色 6 3 2" xfId="146"/>
    <cellStyle name="20% - 强调文字颜色 6 4" xfId="130"/>
    <cellStyle name="20% - 强调文字颜色 6 5" xfId="160"/>
    <cellStyle name="40% - 强调文字颜色 1" xfId="24" builtinId="31" customBuiltin="1"/>
    <cellStyle name="40% - 强调文字颜色 1 2" xfId="54"/>
    <cellStyle name="40% - 强调文字颜色 1 3" xfId="109"/>
    <cellStyle name="40% - 强调文字颜色 1 3 2" xfId="137"/>
    <cellStyle name="40% - 强调文字颜色 1 4" xfId="121"/>
    <cellStyle name="40% - 强调文字颜色 1 5" xfId="151"/>
    <cellStyle name="40% - 强调文字颜色 2" xfId="28" builtinId="35" customBuiltin="1"/>
    <cellStyle name="40% - 强调文字颜色 2 2" xfId="55"/>
    <cellStyle name="40% - 强调文字颜色 2 3" xfId="111"/>
    <cellStyle name="40% - 强调文字颜色 2 3 2" xfId="139"/>
    <cellStyle name="40% - 强调文字颜色 2 4" xfId="123"/>
    <cellStyle name="40% - 强调文字颜色 2 5" xfId="153"/>
    <cellStyle name="40% - 强调文字颜色 3" xfId="32" builtinId="39" customBuiltin="1"/>
    <cellStyle name="40% - 强调文字颜色 3 2" xfId="56"/>
    <cellStyle name="40% - 强调文字颜色 3 3" xfId="113"/>
    <cellStyle name="40% - 强调文字颜色 3 3 2" xfId="141"/>
    <cellStyle name="40% - 强调文字颜色 3 4" xfId="125"/>
    <cellStyle name="40% - 强调文字颜色 3 5" xfId="155"/>
    <cellStyle name="40% - 强调文字颜色 4" xfId="36" builtinId="43" customBuiltin="1"/>
    <cellStyle name="40% - 强调文字颜色 4 2" xfId="57"/>
    <cellStyle name="40% - 强调文字颜色 4 3" xfId="115"/>
    <cellStyle name="40% - 强调文字颜色 4 3 2" xfId="143"/>
    <cellStyle name="40% - 强调文字颜色 4 4" xfId="127"/>
    <cellStyle name="40% - 强调文字颜色 4 5" xfId="157"/>
    <cellStyle name="40% - 强调文字颜色 5" xfId="40" builtinId="47" customBuiltin="1"/>
    <cellStyle name="40% - 强调文字颜色 5 2" xfId="58"/>
    <cellStyle name="40% - 强调文字颜色 5 3" xfId="117"/>
    <cellStyle name="40% - 强调文字颜色 5 3 2" xfId="145"/>
    <cellStyle name="40% - 强调文字颜色 5 4" xfId="129"/>
    <cellStyle name="40% - 强调文字颜色 5 5" xfId="159"/>
    <cellStyle name="40% - 强调文字颜色 6" xfId="44" builtinId="51" customBuiltin="1"/>
    <cellStyle name="40% - 强调文字颜色 6 2" xfId="59"/>
    <cellStyle name="40% - 强调文字颜色 6 3" xfId="119"/>
    <cellStyle name="40% - 强调文字颜色 6 3 2" xfId="147"/>
    <cellStyle name="40% - 强调文字颜色 6 4" xfId="131"/>
    <cellStyle name="40% - 强调文字颜色 6 5" xfId="161"/>
    <cellStyle name="60% - 强调文字颜色 1" xfId="25" builtinId="32" customBuiltin="1"/>
    <cellStyle name="60% - 强调文字颜色 1 2" xfId="60"/>
    <cellStyle name="60% - 强调文字颜色 2" xfId="29" builtinId="36" customBuiltin="1"/>
    <cellStyle name="60% - 强调文字颜色 2 2" xfId="61"/>
    <cellStyle name="60% - 强调文字颜色 3" xfId="33" builtinId="40" customBuiltin="1"/>
    <cellStyle name="60% - 强调文字颜色 3 2" xfId="62"/>
    <cellStyle name="60% - 强调文字颜色 4" xfId="37" builtinId="44" customBuiltin="1"/>
    <cellStyle name="60% - 强调文字颜色 4 2" xfId="63"/>
    <cellStyle name="60% - 强调文字颜色 5" xfId="41" builtinId="48" customBuiltin="1"/>
    <cellStyle name="60% - 强调文字颜色 5 2" xfId="64"/>
    <cellStyle name="60% - 强调文字颜色 6" xfId="45" builtinId="52" customBuiltin="1"/>
    <cellStyle name="60% - 强调文字颜色 6 2" xfId="65"/>
    <cellStyle name="标题" xfId="6" builtinId="15" customBuiltin="1"/>
    <cellStyle name="标题 1" xfId="7" builtinId="16" customBuiltin="1"/>
    <cellStyle name="标题 1 2" xfId="66"/>
    <cellStyle name="标题 2" xfId="8" builtinId="17" customBuiltin="1"/>
    <cellStyle name="标题 2 2" xfId="67"/>
    <cellStyle name="标题 3" xfId="9" builtinId="18" customBuiltin="1"/>
    <cellStyle name="标题 3 2" xfId="68"/>
    <cellStyle name="标题 4" xfId="10" builtinId="19" customBuiltin="1"/>
    <cellStyle name="标题 4 2" xfId="69"/>
    <cellStyle name="标题 5" xfId="70"/>
    <cellStyle name="差" xfId="12" builtinId="27" customBuiltin="1"/>
    <cellStyle name="差 2" xfId="71"/>
    <cellStyle name="常规" xfId="0" builtinId="0"/>
    <cellStyle name="常规 2" xfId="1"/>
    <cellStyle name="常规 2 2" xfId="3"/>
    <cellStyle name="常规 2 2 10" xfId="73"/>
    <cellStyle name="常规 2 2 11" xfId="74"/>
    <cellStyle name="常规 2 2 12" xfId="75"/>
    <cellStyle name="常规 2 2 13" xfId="76"/>
    <cellStyle name="常规 2 2 14" xfId="77"/>
    <cellStyle name="常规 2 2 15" xfId="78"/>
    <cellStyle name="常规 2 2 16" xfId="79"/>
    <cellStyle name="常规 2 2 2" xfId="5"/>
    <cellStyle name="常规 2 2 2 2" xfId="80"/>
    <cellStyle name="常规 2 2 3" xfId="4"/>
    <cellStyle name="常规 2 2 3 2" xfId="81"/>
    <cellStyle name="常规 2 2 4" xfId="82"/>
    <cellStyle name="常规 2 2 5" xfId="83"/>
    <cellStyle name="常规 2 2 6" xfId="84"/>
    <cellStyle name="常规 2 2 7" xfId="85"/>
    <cellStyle name="常规 2 2 8" xfId="86"/>
    <cellStyle name="常规 2 2 9" xfId="87"/>
    <cellStyle name="常规 2 3" xfId="88"/>
    <cellStyle name="常规 3" xfId="2"/>
    <cellStyle name="常规 4" xfId="46"/>
    <cellStyle name="常规 4 2" xfId="89"/>
    <cellStyle name="常规 4 3" xfId="132"/>
    <cellStyle name="常规 5" xfId="72"/>
    <cellStyle name="常规 5 2" xfId="134"/>
    <cellStyle name="常规 6" xfId="148"/>
    <cellStyle name="好" xfId="11" builtinId="26" customBuiltin="1"/>
    <cellStyle name="好 2" xfId="90"/>
    <cellStyle name="汇总" xfId="21" builtinId="25" customBuiltin="1"/>
    <cellStyle name="汇总 2" xfId="91"/>
    <cellStyle name="计算" xfId="16" builtinId="22" customBuiltin="1"/>
    <cellStyle name="计算 2" xfId="92"/>
    <cellStyle name="检查单元格" xfId="18" builtinId="23" customBuiltin="1"/>
    <cellStyle name="检查单元格 2" xfId="93"/>
    <cellStyle name="解释性文本" xfId="20" builtinId="53" customBuiltin="1"/>
    <cellStyle name="解释性文本 2" xfId="94"/>
    <cellStyle name="警告文本" xfId="19" builtinId="11" customBuiltin="1"/>
    <cellStyle name="警告文本 2" xfId="95"/>
    <cellStyle name="链接单元格" xfId="17" builtinId="24" customBuiltin="1"/>
    <cellStyle name="链接单元格 2" xfId="96"/>
    <cellStyle name="强调文字颜色 1" xfId="22" builtinId="29" customBuiltin="1"/>
    <cellStyle name="强调文字颜色 1 2" xfId="97"/>
    <cellStyle name="强调文字颜色 2" xfId="26" builtinId="33" customBuiltin="1"/>
    <cellStyle name="强调文字颜色 2 2" xfId="98"/>
    <cellStyle name="强调文字颜色 3" xfId="30" builtinId="37" customBuiltin="1"/>
    <cellStyle name="强调文字颜色 3 2" xfId="99"/>
    <cellStyle name="强调文字颜色 4" xfId="34" builtinId="41" customBuiltin="1"/>
    <cellStyle name="强调文字颜色 4 2" xfId="100"/>
    <cellStyle name="强调文字颜色 5" xfId="38" builtinId="45" customBuiltin="1"/>
    <cellStyle name="强调文字颜色 5 2" xfId="101"/>
    <cellStyle name="强调文字颜色 6" xfId="42" builtinId="49" customBuiltin="1"/>
    <cellStyle name="强调文字颜色 6 2" xfId="102"/>
    <cellStyle name="适中" xfId="13" builtinId="28" customBuiltin="1"/>
    <cellStyle name="适中 2" xfId="103"/>
    <cellStyle name="输出" xfId="15" builtinId="21" customBuiltin="1"/>
    <cellStyle name="输出 2" xfId="104"/>
    <cellStyle name="输入" xfId="14" builtinId="20" customBuiltin="1"/>
    <cellStyle name="输入 2" xfId="105"/>
    <cellStyle name="注释 2" xfId="47"/>
    <cellStyle name="注释 2 2" xfId="106"/>
    <cellStyle name="注释 2 3" xfId="133"/>
    <cellStyle name="注释 3" xfId="107"/>
    <cellStyle name="注释 3 2" xfId="135"/>
    <cellStyle name="注释 4" xfId="14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153455</xdr:colOff>
      <xdr:row>12</xdr:row>
      <xdr:rowOff>19304</xdr:rowOff>
    </xdr:from>
    <xdr:to>
      <xdr:col>27</xdr:col>
      <xdr:colOff>150990</xdr:colOff>
      <xdr:row>23</xdr:row>
      <xdr:rowOff>94996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553630" y="3133979"/>
          <a:ext cx="4655260" cy="168541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162980</xdr:colOff>
      <xdr:row>65</xdr:row>
      <xdr:rowOff>162179</xdr:rowOff>
    </xdr:from>
    <xdr:to>
      <xdr:col>27</xdr:col>
      <xdr:colOff>160515</xdr:colOff>
      <xdr:row>75</xdr:row>
      <xdr:rowOff>37846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563155" y="13268579"/>
          <a:ext cx="4655260" cy="168541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AF104"/>
  <sheetViews>
    <sheetView tabSelected="1" view="pageBreakPreview" zoomScaleNormal="100" zoomScaleSheetLayoutView="100" workbookViewId="0">
      <selection activeCell="R85" sqref="R85:T85"/>
    </sheetView>
  </sheetViews>
  <sheetFormatPr defaultColWidth="9" defaultRowHeight="14.25"/>
  <cols>
    <col min="1" max="2" width="4.125" customWidth="1"/>
    <col min="3" max="3" width="3.125" customWidth="1"/>
    <col min="4" max="4" width="4.125" customWidth="1"/>
    <col min="5" max="10" width="2.875" customWidth="1"/>
    <col min="11" max="11" width="2.75" customWidth="1"/>
    <col min="12" max="18" width="2.875" customWidth="1"/>
    <col min="19" max="19" width="2" customWidth="1"/>
    <col min="20" max="20" width="1.75" customWidth="1"/>
    <col min="21" max="32" width="2.875" customWidth="1"/>
    <col min="33" max="33" width="12.625"/>
    <col min="35" max="35" width="9.375"/>
    <col min="36" max="36" width="12.625"/>
  </cols>
  <sheetData>
    <row r="1" spans="1:32" ht="5.25" customHeight="1"/>
    <row r="2" spans="1:32" ht="12" customHeight="1">
      <c r="A2" s="15"/>
      <c r="B2" s="16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8" t="s">
        <v>0</v>
      </c>
      <c r="AE2" s="18"/>
      <c r="AF2" s="18"/>
    </row>
    <row r="3" spans="1:32" ht="27">
      <c r="A3" s="102"/>
      <c r="B3" s="103"/>
      <c r="C3" s="103"/>
      <c r="D3" s="104" t="s">
        <v>1</v>
      </c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6"/>
      <c r="AE3" s="107"/>
      <c r="AF3" s="107"/>
    </row>
    <row r="4" spans="1:32" ht="15.95" customHeight="1">
      <c r="A4" s="103"/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8"/>
      <c r="AE4" s="109"/>
      <c r="AF4" s="109"/>
    </row>
    <row r="5" spans="1:32" ht="45" customHeight="1">
      <c r="A5" s="110" t="s">
        <v>2</v>
      </c>
      <c r="B5" s="111"/>
      <c r="C5" s="111"/>
      <c r="D5" s="111"/>
      <c r="E5" s="112"/>
      <c r="F5" s="113" t="s">
        <v>28</v>
      </c>
      <c r="G5" s="114"/>
      <c r="H5" s="114"/>
      <c r="I5" s="114"/>
      <c r="J5" s="114"/>
      <c r="K5" s="114"/>
      <c r="L5" s="114"/>
      <c r="M5" s="114"/>
      <c r="N5" s="114"/>
      <c r="O5" s="114"/>
      <c r="P5" s="115"/>
      <c r="Q5" s="116" t="s">
        <v>3</v>
      </c>
      <c r="R5" s="116"/>
      <c r="S5" s="116"/>
      <c r="T5" s="116"/>
      <c r="U5" s="117" t="s">
        <v>4</v>
      </c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8"/>
    </row>
    <row r="6" spans="1:32" ht="34.5" customHeight="1">
      <c r="A6" s="119" t="s">
        <v>5</v>
      </c>
      <c r="B6" s="120"/>
      <c r="C6" s="120"/>
      <c r="D6" s="120"/>
      <c r="E6" s="121"/>
      <c r="F6" s="122" t="s">
        <v>68</v>
      </c>
      <c r="G6" s="123"/>
      <c r="H6" s="123"/>
      <c r="I6" s="123"/>
      <c r="J6" s="123"/>
      <c r="K6" s="123"/>
      <c r="L6" s="123"/>
      <c r="M6" s="123"/>
      <c r="N6" s="123"/>
      <c r="O6" s="123"/>
      <c r="P6" s="124"/>
      <c r="Q6" s="125" t="s">
        <v>6</v>
      </c>
      <c r="R6" s="125"/>
      <c r="S6" s="125"/>
      <c r="T6" s="125"/>
      <c r="U6" s="126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8"/>
    </row>
    <row r="7" spans="1:32" ht="30" customHeight="1">
      <c r="A7" s="60" t="s">
        <v>7</v>
      </c>
      <c r="B7" s="61"/>
      <c r="C7" s="61"/>
      <c r="D7" s="61"/>
      <c r="E7" s="62"/>
      <c r="F7" s="63" t="s">
        <v>26</v>
      </c>
      <c r="G7" s="64"/>
      <c r="H7" s="64"/>
      <c r="I7" s="64"/>
      <c r="J7" s="64"/>
      <c r="K7" s="64"/>
      <c r="L7" s="64"/>
      <c r="M7" s="64"/>
      <c r="N7" s="64"/>
      <c r="O7" s="64"/>
      <c r="P7" s="63"/>
      <c r="Q7" s="65" t="s">
        <v>20</v>
      </c>
      <c r="R7" s="66"/>
      <c r="S7" s="66"/>
      <c r="T7" s="66"/>
      <c r="U7" s="67" t="s">
        <v>23</v>
      </c>
      <c r="V7" s="68"/>
      <c r="W7" s="68"/>
      <c r="X7" s="68"/>
      <c r="Y7" s="68"/>
      <c r="Z7" s="68"/>
      <c r="AA7" s="68"/>
      <c r="AB7" s="68"/>
      <c r="AC7" s="68"/>
      <c r="AD7" s="68"/>
      <c r="AE7" s="68"/>
      <c r="AF7" s="69"/>
    </row>
    <row r="8" spans="1:32" ht="23.25" customHeight="1">
      <c r="A8" s="70" t="s">
        <v>8</v>
      </c>
      <c r="B8" s="71"/>
      <c r="C8" s="71" t="s">
        <v>9</v>
      </c>
      <c r="D8" s="71"/>
      <c r="E8" s="71"/>
      <c r="F8" s="71"/>
      <c r="G8" s="71"/>
      <c r="H8" s="71" t="s">
        <v>27</v>
      </c>
      <c r="I8" s="71"/>
      <c r="J8" s="71"/>
      <c r="K8" s="71"/>
      <c r="L8" s="71"/>
      <c r="M8" s="71"/>
      <c r="N8" s="71"/>
      <c r="O8" s="75" t="s">
        <v>10</v>
      </c>
      <c r="P8" s="75"/>
      <c r="Q8" s="75"/>
      <c r="R8" s="75"/>
      <c r="S8" s="75"/>
      <c r="T8" s="76" t="s">
        <v>24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7"/>
    </row>
    <row r="9" spans="1:32" ht="18" customHeight="1">
      <c r="A9" s="70"/>
      <c r="B9" s="71"/>
      <c r="C9" s="78" t="s">
        <v>11</v>
      </c>
      <c r="D9" s="79"/>
      <c r="E9" s="79"/>
      <c r="F9" s="79"/>
      <c r="G9" s="80"/>
      <c r="H9" s="78" t="s">
        <v>27</v>
      </c>
      <c r="I9" s="79"/>
      <c r="J9" s="79"/>
      <c r="K9" s="79"/>
      <c r="L9" s="79"/>
      <c r="M9" s="79"/>
      <c r="N9" s="80"/>
      <c r="O9" s="84" t="s">
        <v>12</v>
      </c>
      <c r="P9" s="85"/>
      <c r="Q9" s="85"/>
      <c r="R9" s="85"/>
      <c r="S9" s="86"/>
      <c r="T9" s="130" t="s">
        <v>25</v>
      </c>
      <c r="U9" s="91"/>
      <c r="V9" s="91"/>
      <c r="W9" s="91"/>
      <c r="X9" s="91"/>
      <c r="Y9" s="91"/>
      <c r="Z9" s="91"/>
      <c r="AA9" s="91"/>
      <c r="AB9" s="91"/>
      <c r="AC9" s="91"/>
      <c r="AD9" s="91"/>
      <c r="AE9" s="91"/>
      <c r="AF9" s="92"/>
    </row>
    <row r="10" spans="1:32" ht="6" customHeight="1">
      <c r="A10" s="70"/>
      <c r="B10" s="71"/>
      <c r="C10" s="81"/>
      <c r="D10" s="82"/>
      <c r="E10" s="82"/>
      <c r="F10" s="82"/>
      <c r="G10" s="83"/>
      <c r="H10" s="81"/>
      <c r="I10" s="82"/>
      <c r="J10" s="82"/>
      <c r="K10" s="82"/>
      <c r="L10" s="82"/>
      <c r="M10" s="82"/>
      <c r="N10" s="83"/>
      <c r="O10" s="87"/>
      <c r="P10" s="88"/>
      <c r="Q10" s="88"/>
      <c r="R10" s="88"/>
      <c r="S10" s="89"/>
      <c r="T10" s="93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5"/>
    </row>
    <row r="11" spans="1:32">
      <c r="A11" s="70"/>
      <c r="B11" s="71"/>
      <c r="C11" s="78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131"/>
    </row>
    <row r="12" spans="1:32">
      <c r="A12" s="70"/>
      <c r="B12" s="71"/>
      <c r="C12" s="132"/>
      <c r="D12" s="133"/>
      <c r="E12" s="133"/>
      <c r="F12" s="133"/>
      <c r="G12" s="133"/>
      <c r="H12" s="133"/>
      <c r="I12" s="133"/>
      <c r="J12" s="133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  <c r="W12" s="133"/>
      <c r="X12" s="133"/>
      <c r="Y12" s="133"/>
      <c r="Z12" s="133"/>
      <c r="AA12" s="133"/>
      <c r="AB12" s="133"/>
      <c r="AC12" s="133"/>
      <c r="AD12" s="133"/>
      <c r="AE12" s="133"/>
      <c r="AF12" s="134"/>
    </row>
    <row r="13" spans="1:32">
      <c r="A13" s="70"/>
      <c r="B13" s="71"/>
      <c r="C13" s="132"/>
      <c r="D13" s="133"/>
      <c r="E13" s="133"/>
      <c r="F13" s="133"/>
      <c r="G13" s="133"/>
      <c r="H13" s="133"/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33"/>
      <c r="X13" s="133"/>
      <c r="Y13" s="133"/>
      <c r="Z13" s="133"/>
      <c r="AA13" s="133"/>
      <c r="AB13" s="133"/>
      <c r="AC13" s="133"/>
      <c r="AD13" s="133"/>
      <c r="AE13" s="133"/>
      <c r="AF13" s="134"/>
    </row>
    <row r="14" spans="1:32">
      <c r="A14" s="70"/>
      <c r="B14" s="71"/>
      <c r="C14" s="132"/>
      <c r="D14" s="133"/>
      <c r="E14" s="133"/>
      <c r="F14" s="133"/>
      <c r="G14" s="133"/>
      <c r="H14" s="133"/>
      <c r="I14" s="133"/>
      <c r="J14" s="133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  <c r="W14" s="133"/>
      <c r="X14" s="133"/>
      <c r="Y14" s="133"/>
      <c r="Z14" s="133"/>
      <c r="AA14" s="133"/>
      <c r="AB14" s="133"/>
      <c r="AC14" s="133"/>
      <c r="AD14" s="133"/>
      <c r="AE14" s="133"/>
      <c r="AF14" s="134"/>
    </row>
    <row r="15" spans="1:32">
      <c r="A15" s="70"/>
      <c r="B15" s="71"/>
      <c r="C15" s="132"/>
      <c r="D15" s="133"/>
      <c r="E15" s="133"/>
      <c r="F15" s="133"/>
      <c r="G15" s="133"/>
      <c r="H15" s="133"/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  <c r="AA15" s="133"/>
      <c r="AB15" s="133"/>
      <c r="AC15" s="133"/>
      <c r="AD15" s="133"/>
      <c r="AE15" s="133"/>
      <c r="AF15" s="134"/>
    </row>
    <row r="16" spans="1:32">
      <c r="A16" s="70"/>
      <c r="B16" s="71"/>
      <c r="C16" s="132"/>
      <c r="D16" s="133"/>
      <c r="E16" s="133"/>
      <c r="F16" s="133"/>
      <c r="G16" s="133"/>
      <c r="H16" s="133"/>
      <c r="I16" s="133"/>
      <c r="J16" s="133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  <c r="W16" s="133"/>
      <c r="X16" s="133"/>
      <c r="Y16" s="133"/>
      <c r="Z16" s="133"/>
      <c r="AA16" s="133"/>
      <c r="AB16" s="133"/>
      <c r="AC16" s="133"/>
      <c r="AD16" s="133"/>
      <c r="AE16" s="133"/>
      <c r="AF16" s="134"/>
    </row>
    <row r="17" spans="1:32">
      <c r="A17" s="70"/>
      <c r="B17" s="71"/>
      <c r="C17" s="132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  <c r="Z17" s="133"/>
      <c r="AA17" s="133"/>
      <c r="AB17" s="133"/>
      <c r="AC17" s="133"/>
      <c r="AD17" s="133"/>
      <c r="AE17" s="133"/>
      <c r="AF17" s="134"/>
    </row>
    <row r="18" spans="1:32">
      <c r="A18" s="70"/>
      <c r="B18" s="71"/>
      <c r="C18" s="132"/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3"/>
      <c r="AA18" s="133"/>
      <c r="AB18" s="133"/>
      <c r="AC18" s="133"/>
      <c r="AD18" s="133"/>
      <c r="AE18" s="133"/>
      <c r="AF18" s="134"/>
    </row>
    <row r="19" spans="1:32" ht="8.25" customHeight="1">
      <c r="A19" s="70"/>
      <c r="B19" s="71"/>
      <c r="C19" s="132"/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  <c r="AD19" s="133"/>
      <c r="AE19" s="133"/>
      <c r="AF19" s="134"/>
    </row>
    <row r="20" spans="1:32" ht="8.25" customHeight="1">
      <c r="A20" s="70"/>
      <c r="B20" s="71"/>
      <c r="C20" s="132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33"/>
      <c r="AC20" s="133"/>
      <c r="AD20" s="133"/>
      <c r="AE20" s="133"/>
      <c r="AF20" s="134"/>
    </row>
    <row r="21" spans="1:32" ht="8.25" customHeight="1">
      <c r="A21" s="70"/>
      <c r="B21" s="71"/>
      <c r="C21" s="132"/>
      <c r="D21" s="133"/>
      <c r="E21" s="133"/>
      <c r="F21" s="133"/>
      <c r="G21" s="133"/>
      <c r="H21" s="133"/>
      <c r="I21" s="133"/>
      <c r="J21" s="133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33"/>
      <c r="AC21" s="133"/>
      <c r="AD21" s="133"/>
      <c r="AE21" s="133"/>
      <c r="AF21" s="134"/>
    </row>
    <row r="22" spans="1:32" ht="8.25" customHeight="1">
      <c r="A22" s="70"/>
      <c r="B22" s="71"/>
      <c r="C22" s="132"/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  <c r="W22" s="133"/>
      <c r="X22" s="133"/>
      <c r="Y22" s="133"/>
      <c r="Z22" s="133"/>
      <c r="AA22" s="133"/>
      <c r="AB22" s="133"/>
      <c r="AC22" s="133"/>
      <c r="AD22" s="133"/>
      <c r="AE22" s="133"/>
      <c r="AF22" s="134"/>
    </row>
    <row r="23" spans="1:32" ht="8.25" customHeight="1">
      <c r="A23" s="70"/>
      <c r="B23" s="71"/>
      <c r="C23" s="132"/>
      <c r="D23" s="133"/>
      <c r="E23" s="133"/>
      <c r="F23" s="133"/>
      <c r="G23" s="133"/>
      <c r="H23" s="133"/>
      <c r="I23" s="133"/>
      <c r="J23" s="133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  <c r="W23" s="133"/>
      <c r="X23" s="133"/>
      <c r="Y23" s="133"/>
      <c r="Z23" s="133"/>
      <c r="AA23" s="133"/>
      <c r="AB23" s="133"/>
      <c r="AC23" s="133"/>
      <c r="AD23" s="133"/>
      <c r="AE23" s="133"/>
      <c r="AF23" s="134"/>
    </row>
    <row r="24" spans="1:32" ht="17.25" customHeight="1">
      <c r="A24" s="70"/>
      <c r="B24" s="71"/>
      <c r="C24" s="132"/>
      <c r="D24" s="133"/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  <c r="AA24" s="133"/>
      <c r="AB24" s="133"/>
      <c r="AC24" s="133"/>
      <c r="AD24" s="133"/>
      <c r="AE24" s="133"/>
      <c r="AF24" s="134"/>
    </row>
    <row r="25" spans="1:32" ht="18" customHeight="1">
      <c r="A25" s="70"/>
      <c r="B25" s="71"/>
      <c r="C25" s="81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135"/>
    </row>
    <row r="26" spans="1:32" ht="17.100000000000001" customHeight="1">
      <c r="A26" s="70"/>
      <c r="B26" s="72"/>
      <c r="C26" s="19" t="s">
        <v>13</v>
      </c>
      <c r="D26" s="20"/>
      <c r="E26" s="59"/>
      <c r="F26" s="19" t="s">
        <v>30</v>
      </c>
      <c r="G26" s="20"/>
      <c r="H26" s="59"/>
      <c r="I26" s="19" t="s">
        <v>31</v>
      </c>
      <c r="J26" s="20"/>
      <c r="K26" s="59"/>
      <c r="L26" s="19" t="s">
        <v>32</v>
      </c>
      <c r="M26" s="20"/>
      <c r="N26" s="59"/>
      <c r="O26" s="19" t="s">
        <v>33</v>
      </c>
      <c r="P26" s="20"/>
      <c r="Q26" s="59"/>
      <c r="R26" s="19" t="s">
        <v>14</v>
      </c>
      <c r="S26" s="20"/>
      <c r="T26" s="59"/>
      <c r="U26" s="19" t="s">
        <v>34</v>
      </c>
      <c r="V26" s="20"/>
      <c r="W26" s="59"/>
      <c r="X26" s="19" t="s">
        <v>35</v>
      </c>
      <c r="Y26" s="20"/>
      <c r="Z26" s="59"/>
      <c r="AA26" s="19" t="s">
        <v>36</v>
      </c>
      <c r="AB26" s="20"/>
      <c r="AC26" s="59"/>
      <c r="AD26" s="19" t="s">
        <v>37</v>
      </c>
      <c r="AE26" s="20"/>
      <c r="AF26" s="59"/>
    </row>
    <row r="27" spans="1:32" ht="17.100000000000001" customHeight="1">
      <c r="A27" s="70"/>
      <c r="B27" s="71"/>
      <c r="C27" s="29">
        <v>2935.3119999999999</v>
      </c>
      <c r="D27" s="30">
        <v>50.524999999999999</v>
      </c>
      <c r="E27" s="31">
        <v>50.524999999999999</v>
      </c>
      <c r="F27" s="22">
        <f ca="1">R27-(22*2%)+RANDBETWEEN(-2,2)*0.001</f>
        <v>3.9480000000000004</v>
      </c>
      <c r="G27" s="22"/>
      <c r="H27" s="22"/>
      <c r="I27" s="22">
        <f ca="1">R27-(18*2%)+RANDBETWEEN(-2,2)*0.001</f>
        <v>4.03</v>
      </c>
      <c r="J27" s="22"/>
      <c r="K27" s="22"/>
      <c r="L27" s="22">
        <f ca="1">R27-(15.5*2%)+RANDBETWEEN(-2,2)*0.001</f>
        <v>4.0790000000000006</v>
      </c>
      <c r="M27" s="22"/>
      <c r="N27" s="22"/>
      <c r="O27" s="22">
        <f ca="1">R27-(4*2%)+RANDBETWEEN(-2,2)*0.001</f>
        <v>4.3100000000000005</v>
      </c>
      <c r="P27" s="22"/>
      <c r="Q27" s="22"/>
      <c r="R27" s="26">
        <f ca="1">Sheet2!E1</f>
        <v>4.3890000000000002</v>
      </c>
      <c r="S27" s="27"/>
      <c r="T27" s="28"/>
      <c r="U27" s="22">
        <f ca="1">R27-(4*2%)+RANDBETWEEN(-2,2)*0.001</f>
        <v>4.3079999999999998</v>
      </c>
      <c r="V27" s="22"/>
      <c r="W27" s="22"/>
      <c r="X27" s="22">
        <f ca="1">R27-(15.5*2%)+RANDBETWEEN(-2,2)*0.001</f>
        <v>4.0810000000000004</v>
      </c>
      <c r="Y27" s="22"/>
      <c r="Z27" s="22"/>
      <c r="AA27" s="22">
        <f ca="1">R27-(18*2%)+RANDBETWEEN(-2,2)*0.001</f>
        <v>4.0279999999999996</v>
      </c>
      <c r="AB27" s="22"/>
      <c r="AC27" s="22"/>
      <c r="AD27" s="22">
        <f ca="1">R27-(22*2%)+RANDBETWEEN(-2,2)*0.001</f>
        <v>3.9470000000000005</v>
      </c>
      <c r="AE27" s="22"/>
      <c r="AF27" s="22"/>
    </row>
    <row r="28" spans="1:32" ht="17.100000000000001" customHeight="1">
      <c r="A28" s="70"/>
      <c r="B28" s="71"/>
      <c r="C28" s="12">
        <v>2960</v>
      </c>
      <c r="D28" s="13">
        <v>60</v>
      </c>
      <c r="E28" s="14">
        <v>60</v>
      </c>
      <c r="F28" s="22">
        <f t="shared" ref="F28:F43" ca="1" si="0">R28-(22*2%)+RANDBETWEEN(-2,2)*0.001</f>
        <v>3.8519999999999994</v>
      </c>
      <c r="G28" s="22"/>
      <c r="H28" s="22"/>
      <c r="I28" s="22">
        <f t="shared" ref="I28:I43" ca="1" si="1">R28-(18*2%)+RANDBETWEEN(-2,2)*0.001</f>
        <v>3.9309999999999996</v>
      </c>
      <c r="J28" s="22"/>
      <c r="K28" s="22"/>
      <c r="L28" s="22">
        <f t="shared" ref="L28:L43" ca="1" si="2">R28-(15.5*2%)+RANDBETWEEN(-2,2)*0.001</f>
        <v>3.9789999999999996</v>
      </c>
      <c r="M28" s="22"/>
      <c r="N28" s="22"/>
      <c r="O28" s="22">
        <f t="shared" ref="O28:O43" ca="1" si="3">R28-(4*2%)+RANDBETWEEN(-2,2)*0.001</f>
        <v>4.2109999999999994</v>
      </c>
      <c r="P28" s="22"/>
      <c r="Q28" s="22"/>
      <c r="R28" s="26">
        <f ca="1">Sheet2!E2</f>
        <v>4.2909999999999995</v>
      </c>
      <c r="S28" s="27"/>
      <c r="T28" s="28"/>
      <c r="U28" s="22">
        <f t="shared" ref="U28:U43" ca="1" si="4">R28-(4*2%)+RANDBETWEEN(-2,2)*0.001</f>
        <v>4.2089999999999996</v>
      </c>
      <c r="V28" s="22"/>
      <c r="W28" s="22"/>
      <c r="X28" s="22">
        <f t="shared" ref="X28:X43" ca="1" si="5">R28-(15.5*2%)+RANDBETWEEN(-2,2)*0.001</f>
        <v>3.9829999999999992</v>
      </c>
      <c r="Y28" s="22"/>
      <c r="Z28" s="22"/>
      <c r="AA28" s="22">
        <f t="shared" ref="AA28:AA43" ca="1" si="6">R28-(18*2%)+RANDBETWEEN(-2,2)*0.001</f>
        <v>3.9289999999999998</v>
      </c>
      <c r="AB28" s="22"/>
      <c r="AC28" s="22"/>
      <c r="AD28" s="22">
        <f t="shared" ref="AD28:AD43" ca="1" si="7">R28-(22*2%)+RANDBETWEEN(-2,2)*0.001</f>
        <v>3.8489999999999998</v>
      </c>
      <c r="AE28" s="22"/>
      <c r="AF28" s="22"/>
    </row>
    <row r="29" spans="1:32" ht="17.100000000000001" customHeight="1">
      <c r="A29" s="70"/>
      <c r="B29" s="71"/>
      <c r="C29" s="12">
        <v>2980</v>
      </c>
      <c r="D29" s="13">
        <v>80</v>
      </c>
      <c r="E29" s="14">
        <v>80</v>
      </c>
      <c r="F29" s="22">
        <f t="shared" ca="1" si="0"/>
        <v>3.7500000000000004</v>
      </c>
      <c r="G29" s="22"/>
      <c r="H29" s="22"/>
      <c r="I29" s="22">
        <f t="shared" ca="1" si="1"/>
        <v>3.8280000000000007</v>
      </c>
      <c r="J29" s="22"/>
      <c r="K29" s="22"/>
      <c r="L29" s="22">
        <f t="shared" ca="1" si="2"/>
        <v>3.8800000000000003</v>
      </c>
      <c r="M29" s="22"/>
      <c r="N29" s="22"/>
      <c r="O29" s="22">
        <f t="shared" ca="1" si="3"/>
        <v>4.1080000000000005</v>
      </c>
      <c r="P29" s="22"/>
      <c r="Q29" s="22"/>
      <c r="R29" s="26">
        <f ca="1">Sheet2!E3</f>
        <v>4.1900000000000004</v>
      </c>
      <c r="S29" s="27"/>
      <c r="T29" s="28"/>
      <c r="U29" s="22">
        <f t="shared" ca="1" si="4"/>
        <v>4.1120000000000001</v>
      </c>
      <c r="V29" s="22"/>
      <c r="W29" s="22"/>
      <c r="X29" s="22">
        <f t="shared" ca="1" si="5"/>
        <v>3.8820000000000001</v>
      </c>
      <c r="Y29" s="22"/>
      <c r="Z29" s="22"/>
      <c r="AA29" s="22">
        <f t="shared" ca="1" si="6"/>
        <v>3.8300000000000005</v>
      </c>
      <c r="AB29" s="22"/>
      <c r="AC29" s="22"/>
      <c r="AD29" s="22">
        <f t="shared" ca="1" si="7"/>
        <v>3.7490000000000006</v>
      </c>
      <c r="AE29" s="22"/>
      <c r="AF29" s="22"/>
    </row>
    <row r="30" spans="1:32" ht="17.100000000000001" customHeight="1">
      <c r="A30" s="70"/>
      <c r="B30" s="71"/>
      <c r="C30" s="12">
        <v>3000</v>
      </c>
      <c r="D30" s="13">
        <v>100</v>
      </c>
      <c r="E30" s="14">
        <v>100</v>
      </c>
      <c r="F30" s="22">
        <f t="shared" ca="1" si="0"/>
        <v>3.661</v>
      </c>
      <c r="G30" s="22"/>
      <c r="H30" s="22"/>
      <c r="I30" s="22">
        <f t="shared" ca="1" si="1"/>
        <v>3.7370000000000005</v>
      </c>
      <c r="J30" s="22"/>
      <c r="K30" s="22"/>
      <c r="L30" s="22">
        <f t="shared" ca="1" si="2"/>
        <v>3.7890000000000001</v>
      </c>
      <c r="M30" s="22"/>
      <c r="N30" s="22"/>
      <c r="O30" s="22">
        <f t="shared" ca="1" si="3"/>
        <v>4.0209999999999999</v>
      </c>
      <c r="P30" s="22"/>
      <c r="Q30" s="22"/>
      <c r="R30" s="26">
        <f ca="1">Sheet2!E4</f>
        <v>4.0990000000000002</v>
      </c>
      <c r="S30" s="27"/>
      <c r="T30" s="28"/>
      <c r="U30" s="22">
        <f t="shared" ca="1" si="4"/>
        <v>4.0190000000000001</v>
      </c>
      <c r="V30" s="22"/>
      <c r="W30" s="22"/>
      <c r="X30" s="22">
        <f t="shared" ca="1" si="5"/>
        <v>3.7870000000000004</v>
      </c>
      <c r="Y30" s="22"/>
      <c r="Z30" s="22"/>
      <c r="AA30" s="22">
        <f t="shared" ca="1" si="6"/>
        <v>3.74</v>
      </c>
      <c r="AB30" s="22"/>
      <c r="AC30" s="22"/>
      <c r="AD30" s="22">
        <f t="shared" ca="1" si="7"/>
        <v>3.66</v>
      </c>
      <c r="AE30" s="22"/>
      <c r="AF30" s="22"/>
    </row>
    <row r="31" spans="1:32" ht="17.100000000000001" customHeight="1">
      <c r="A31" s="70"/>
      <c r="B31" s="71"/>
      <c r="C31" s="12">
        <v>3020</v>
      </c>
      <c r="D31" s="13">
        <v>120</v>
      </c>
      <c r="E31" s="14">
        <v>120</v>
      </c>
      <c r="F31" s="22">
        <f t="shared" ca="1" si="0"/>
        <v>3.5600000000000005</v>
      </c>
      <c r="G31" s="22"/>
      <c r="H31" s="22"/>
      <c r="I31" s="22">
        <f t="shared" ca="1" si="1"/>
        <v>3.6400000000000006</v>
      </c>
      <c r="J31" s="22"/>
      <c r="K31" s="22"/>
      <c r="L31" s="22">
        <f t="shared" ca="1" si="2"/>
        <v>3.6930000000000001</v>
      </c>
      <c r="M31" s="22"/>
      <c r="N31" s="22"/>
      <c r="O31" s="22">
        <f t="shared" ca="1" si="3"/>
        <v>3.9210000000000003</v>
      </c>
      <c r="P31" s="22"/>
      <c r="Q31" s="22"/>
      <c r="R31" s="26">
        <f ca="1">Sheet2!E5</f>
        <v>4.0010000000000003</v>
      </c>
      <c r="S31" s="27"/>
      <c r="T31" s="28"/>
      <c r="U31" s="22">
        <f t="shared" ca="1" si="4"/>
        <v>3.923</v>
      </c>
      <c r="V31" s="22"/>
      <c r="W31" s="22"/>
      <c r="X31" s="22">
        <f t="shared" ca="1" si="5"/>
        <v>3.6930000000000001</v>
      </c>
      <c r="Y31" s="22"/>
      <c r="Z31" s="22"/>
      <c r="AA31" s="22">
        <f t="shared" ca="1" si="6"/>
        <v>3.6430000000000002</v>
      </c>
      <c r="AB31" s="22"/>
      <c r="AC31" s="22"/>
      <c r="AD31" s="22">
        <f t="shared" ca="1" si="7"/>
        <v>3.5590000000000006</v>
      </c>
      <c r="AE31" s="22"/>
      <c r="AF31" s="22"/>
    </row>
    <row r="32" spans="1:32" ht="17.100000000000001" customHeight="1">
      <c r="A32" s="70"/>
      <c r="B32" s="71"/>
      <c r="C32" s="12">
        <v>3040</v>
      </c>
      <c r="D32" s="13">
        <v>140</v>
      </c>
      <c r="E32" s="14">
        <v>140</v>
      </c>
      <c r="F32" s="22">
        <f t="shared" ca="1" si="0"/>
        <v>3.504</v>
      </c>
      <c r="G32" s="22"/>
      <c r="H32" s="22"/>
      <c r="I32" s="22">
        <f t="shared" ca="1" si="1"/>
        <v>3.5820000000000003</v>
      </c>
      <c r="J32" s="22"/>
      <c r="K32" s="22"/>
      <c r="L32" s="22">
        <f t="shared" ca="1" si="2"/>
        <v>3.6320000000000001</v>
      </c>
      <c r="M32" s="22"/>
      <c r="N32" s="22"/>
      <c r="O32" s="22">
        <f t="shared" ca="1" si="3"/>
        <v>3.8639999999999999</v>
      </c>
      <c r="P32" s="22"/>
      <c r="Q32" s="22"/>
      <c r="R32" s="26">
        <f ca="1">Sheet2!E6</f>
        <v>3.9420000000000002</v>
      </c>
      <c r="S32" s="27"/>
      <c r="T32" s="28"/>
      <c r="U32" s="22">
        <f t="shared" ca="1" si="4"/>
        <v>3.863</v>
      </c>
      <c r="V32" s="22"/>
      <c r="W32" s="22"/>
      <c r="X32" s="22">
        <f t="shared" ca="1" si="5"/>
        <v>3.6320000000000001</v>
      </c>
      <c r="Y32" s="22"/>
      <c r="Z32" s="22"/>
      <c r="AA32" s="22">
        <f t="shared" ca="1" si="6"/>
        <v>3.5810000000000004</v>
      </c>
      <c r="AB32" s="22"/>
      <c r="AC32" s="22"/>
      <c r="AD32" s="22">
        <f t="shared" ca="1" si="7"/>
        <v>3.504</v>
      </c>
      <c r="AE32" s="22"/>
      <c r="AF32" s="22"/>
    </row>
    <row r="33" spans="1:32" ht="17.100000000000001" customHeight="1">
      <c r="A33" s="70"/>
      <c r="B33" s="71"/>
      <c r="C33" s="12">
        <v>3060</v>
      </c>
      <c r="D33" s="13">
        <v>160</v>
      </c>
      <c r="E33" s="14">
        <v>160</v>
      </c>
      <c r="F33" s="22">
        <f t="shared" ca="1" si="0"/>
        <v>3.4740000000000002</v>
      </c>
      <c r="G33" s="22"/>
      <c r="H33" s="22"/>
      <c r="I33" s="22">
        <f t="shared" ca="1" si="1"/>
        <v>3.5540000000000003</v>
      </c>
      <c r="J33" s="22"/>
      <c r="K33" s="22"/>
      <c r="L33" s="22">
        <f t="shared" ca="1" si="2"/>
        <v>3.6030000000000002</v>
      </c>
      <c r="M33" s="22"/>
      <c r="N33" s="22"/>
      <c r="O33" s="22">
        <f t="shared" ca="1" si="3"/>
        <v>3.8369999999999997</v>
      </c>
      <c r="P33" s="22"/>
      <c r="Q33" s="22"/>
      <c r="R33" s="26">
        <f ca="1">Sheet2!E7</f>
        <v>3.915</v>
      </c>
      <c r="S33" s="27"/>
      <c r="T33" s="28"/>
      <c r="U33" s="22">
        <f t="shared" ca="1" si="4"/>
        <v>3.8330000000000002</v>
      </c>
      <c r="V33" s="22"/>
      <c r="W33" s="22"/>
      <c r="X33" s="22">
        <f t="shared" ca="1" si="5"/>
        <v>3.6030000000000002</v>
      </c>
      <c r="Y33" s="22"/>
      <c r="Z33" s="22"/>
      <c r="AA33" s="22">
        <f t="shared" ca="1" si="6"/>
        <v>3.5569999999999999</v>
      </c>
      <c r="AB33" s="22"/>
      <c r="AC33" s="22"/>
      <c r="AD33" s="22">
        <f t="shared" ca="1" si="7"/>
        <v>3.476</v>
      </c>
      <c r="AE33" s="22"/>
      <c r="AF33" s="22"/>
    </row>
    <row r="34" spans="1:32" ht="17.100000000000001" customHeight="1">
      <c r="A34" s="70"/>
      <c r="B34" s="71"/>
      <c r="C34" s="12">
        <v>3080</v>
      </c>
      <c r="D34" s="13">
        <v>180</v>
      </c>
      <c r="E34" s="14">
        <v>180</v>
      </c>
      <c r="F34" s="22">
        <f t="shared" ca="1" si="0"/>
        <v>3.4889999999999994</v>
      </c>
      <c r="G34" s="22"/>
      <c r="H34" s="22"/>
      <c r="I34" s="22">
        <f t="shared" ca="1" si="1"/>
        <v>3.5679999999999996</v>
      </c>
      <c r="J34" s="22"/>
      <c r="K34" s="22"/>
      <c r="L34" s="22">
        <f t="shared" ca="1" si="2"/>
        <v>3.6149999999999998</v>
      </c>
      <c r="M34" s="22"/>
      <c r="N34" s="22"/>
      <c r="O34" s="22">
        <f t="shared" ca="1" si="3"/>
        <v>3.8469999999999995</v>
      </c>
      <c r="P34" s="22"/>
      <c r="Q34" s="22"/>
      <c r="R34" s="26">
        <f ca="1">Sheet2!E8</f>
        <v>3.9269999999999996</v>
      </c>
      <c r="S34" s="27"/>
      <c r="T34" s="28"/>
      <c r="U34" s="22">
        <f t="shared" ca="1" si="4"/>
        <v>3.8479999999999994</v>
      </c>
      <c r="V34" s="22"/>
      <c r="W34" s="22"/>
      <c r="X34" s="22">
        <f t="shared" ca="1" si="5"/>
        <v>3.6179999999999994</v>
      </c>
      <c r="Y34" s="22"/>
      <c r="Z34" s="22"/>
      <c r="AA34" s="22">
        <f t="shared" ca="1" si="6"/>
        <v>3.5689999999999995</v>
      </c>
      <c r="AB34" s="22"/>
      <c r="AC34" s="22"/>
      <c r="AD34" s="22">
        <f t="shared" ca="1" si="7"/>
        <v>3.4849999999999999</v>
      </c>
      <c r="AE34" s="22"/>
      <c r="AF34" s="22"/>
    </row>
    <row r="35" spans="1:32" ht="17.100000000000001" customHeight="1">
      <c r="A35" s="70"/>
      <c r="B35" s="71"/>
      <c r="C35" s="12">
        <v>3100</v>
      </c>
      <c r="D35" s="13">
        <v>200</v>
      </c>
      <c r="E35" s="14">
        <v>200</v>
      </c>
      <c r="F35" s="22">
        <f t="shared" ca="1" si="0"/>
        <v>3.5460000000000007</v>
      </c>
      <c r="G35" s="22"/>
      <c r="H35" s="22"/>
      <c r="I35" s="22">
        <f t="shared" ca="1" si="1"/>
        <v>3.6290000000000004</v>
      </c>
      <c r="J35" s="22"/>
      <c r="K35" s="22"/>
      <c r="L35" s="22">
        <f t="shared" ca="1" si="2"/>
        <v>3.6790000000000003</v>
      </c>
      <c r="M35" s="22"/>
      <c r="N35" s="22"/>
      <c r="O35" s="22">
        <f t="shared" ca="1" si="3"/>
        <v>3.9060000000000006</v>
      </c>
      <c r="P35" s="22"/>
      <c r="Q35" s="22"/>
      <c r="R35" s="26">
        <f ca="1">Sheet2!E9</f>
        <v>3.9880000000000004</v>
      </c>
      <c r="S35" s="27"/>
      <c r="T35" s="28"/>
      <c r="U35" s="22">
        <f t="shared" ca="1" si="4"/>
        <v>3.9080000000000004</v>
      </c>
      <c r="V35" s="22"/>
      <c r="W35" s="22"/>
      <c r="X35" s="22">
        <f t="shared" ca="1" si="5"/>
        <v>3.6790000000000003</v>
      </c>
      <c r="Y35" s="22"/>
      <c r="Z35" s="22"/>
      <c r="AA35" s="22">
        <f t="shared" ca="1" si="6"/>
        <v>3.6300000000000003</v>
      </c>
      <c r="AB35" s="22"/>
      <c r="AC35" s="22"/>
      <c r="AD35" s="22">
        <f t="shared" ca="1" si="7"/>
        <v>3.5470000000000006</v>
      </c>
      <c r="AE35" s="22"/>
      <c r="AF35" s="22"/>
    </row>
    <row r="36" spans="1:32" ht="17.100000000000001" customHeight="1">
      <c r="A36" s="70"/>
      <c r="B36" s="71"/>
      <c r="C36" s="12">
        <v>3120</v>
      </c>
      <c r="D36" s="13">
        <v>220</v>
      </c>
      <c r="E36" s="14">
        <v>220</v>
      </c>
      <c r="F36" s="22">
        <f t="shared" ca="1" si="0"/>
        <v>3.6260000000000003</v>
      </c>
      <c r="G36" s="22"/>
      <c r="H36" s="22"/>
      <c r="I36" s="22">
        <f t="shared" ca="1" si="1"/>
        <v>3.7050000000000005</v>
      </c>
      <c r="J36" s="22"/>
      <c r="K36" s="22"/>
      <c r="L36" s="22">
        <f t="shared" ca="1" si="2"/>
        <v>3.7589999999999999</v>
      </c>
      <c r="M36" s="22"/>
      <c r="N36" s="22"/>
      <c r="O36" s="22">
        <f t="shared" ca="1" si="3"/>
        <v>3.9870000000000001</v>
      </c>
      <c r="P36" s="22"/>
      <c r="Q36" s="22"/>
      <c r="R36" s="26">
        <f ca="1">Sheet2!E10</f>
        <v>4.0670000000000002</v>
      </c>
      <c r="S36" s="27"/>
      <c r="T36" s="28"/>
      <c r="U36" s="22">
        <f t="shared" ca="1" si="4"/>
        <v>3.9889999999999999</v>
      </c>
      <c r="V36" s="22"/>
      <c r="W36" s="22"/>
      <c r="X36" s="22">
        <f t="shared" ca="1" si="5"/>
        <v>3.7560000000000002</v>
      </c>
      <c r="Y36" s="22"/>
      <c r="Z36" s="22"/>
      <c r="AA36" s="22">
        <f t="shared" ca="1" si="6"/>
        <v>3.7070000000000003</v>
      </c>
      <c r="AB36" s="22"/>
      <c r="AC36" s="22"/>
      <c r="AD36" s="22">
        <f t="shared" ca="1" si="7"/>
        <v>3.6280000000000001</v>
      </c>
      <c r="AE36" s="22"/>
      <c r="AF36" s="22"/>
    </row>
    <row r="37" spans="1:32" ht="17.100000000000001" customHeight="1">
      <c r="A37" s="70"/>
      <c r="B37" s="71"/>
      <c r="C37" s="12">
        <v>3140</v>
      </c>
      <c r="D37" s="13">
        <v>240</v>
      </c>
      <c r="E37" s="14">
        <v>240</v>
      </c>
      <c r="F37" s="22">
        <f t="shared" ca="1" si="0"/>
        <v>3.7100000000000004</v>
      </c>
      <c r="G37" s="22"/>
      <c r="H37" s="22"/>
      <c r="I37" s="22">
        <f t="shared" ca="1" si="1"/>
        <v>3.794</v>
      </c>
      <c r="J37" s="22"/>
      <c r="K37" s="22"/>
      <c r="L37" s="22">
        <f t="shared" ca="1" si="2"/>
        <v>3.8439999999999999</v>
      </c>
      <c r="M37" s="22"/>
      <c r="N37" s="22"/>
      <c r="O37" s="22">
        <f t="shared" ca="1" si="3"/>
        <v>4.0739999999999998</v>
      </c>
      <c r="P37" s="22"/>
      <c r="Q37" s="22"/>
      <c r="R37" s="26">
        <f ca="1">Sheet2!E11</f>
        <v>4.1520000000000001</v>
      </c>
      <c r="S37" s="27"/>
      <c r="T37" s="28"/>
      <c r="U37" s="22">
        <f t="shared" ca="1" si="4"/>
        <v>4.0720000000000001</v>
      </c>
      <c r="V37" s="22"/>
      <c r="W37" s="22"/>
      <c r="X37" s="22">
        <f t="shared" ca="1" si="5"/>
        <v>3.843</v>
      </c>
      <c r="Y37" s="22"/>
      <c r="Z37" s="22"/>
      <c r="AA37" s="22">
        <f t="shared" ca="1" si="6"/>
        <v>3.7900000000000005</v>
      </c>
      <c r="AB37" s="22"/>
      <c r="AC37" s="22"/>
      <c r="AD37" s="22">
        <f t="shared" ca="1" si="7"/>
        <v>3.7100000000000004</v>
      </c>
      <c r="AE37" s="22"/>
      <c r="AF37" s="22"/>
    </row>
    <row r="38" spans="1:32" ht="17.100000000000001" customHeight="1">
      <c r="A38" s="70"/>
      <c r="B38" s="71"/>
      <c r="C38" s="12">
        <v>3160</v>
      </c>
      <c r="D38" s="13">
        <v>260</v>
      </c>
      <c r="E38" s="14">
        <v>260</v>
      </c>
      <c r="F38" s="22">
        <f t="shared" ca="1" si="0"/>
        <v>3.7959999999999998</v>
      </c>
      <c r="G38" s="22"/>
      <c r="H38" s="22"/>
      <c r="I38" s="22">
        <f t="shared" ca="1" si="1"/>
        <v>3.8759999999999999</v>
      </c>
      <c r="J38" s="22"/>
      <c r="K38" s="22"/>
      <c r="L38" s="22">
        <f t="shared" ca="1" si="2"/>
        <v>3.9259999999999997</v>
      </c>
      <c r="M38" s="22"/>
      <c r="N38" s="22"/>
      <c r="O38" s="22">
        <f t="shared" ca="1" si="3"/>
        <v>4.1559999999999997</v>
      </c>
      <c r="P38" s="22"/>
      <c r="Q38" s="22"/>
      <c r="R38" s="26">
        <f ca="1">Sheet2!E12</f>
        <v>4.234</v>
      </c>
      <c r="S38" s="27"/>
      <c r="T38" s="28"/>
      <c r="U38" s="22">
        <f t="shared" ca="1" si="4"/>
        <v>4.1529999999999996</v>
      </c>
      <c r="V38" s="22"/>
      <c r="W38" s="22"/>
      <c r="X38" s="22">
        <f t="shared" ca="1" si="5"/>
        <v>3.9220000000000002</v>
      </c>
      <c r="Y38" s="22"/>
      <c r="Z38" s="22"/>
      <c r="AA38" s="22">
        <f t="shared" ca="1" si="6"/>
        <v>3.875</v>
      </c>
      <c r="AB38" s="22"/>
      <c r="AC38" s="22"/>
      <c r="AD38" s="22">
        <f t="shared" ca="1" si="7"/>
        <v>3.7959999999999998</v>
      </c>
      <c r="AE38" s="22"/>
      <c r="AF38" s="22"/>
    </row>
    <row r="39" spans="1:32" ht="17.100000000000001" customHeight="1">
      <c r="A39" s="70"/>
      <c r="B39" s="71"/>
      <c r="C39" s="12">
        <v>3180</v>
      </c>
      <c r="D39" s="13">
        <v>280</v>
      </c>
      <c r="E39" s="14">
        <v>280</v>
      </c>
      <c r="F39" s="22">
        <f t="shared" ca="1" si="0"/>
        <v>3.874000000000001</v>
      </c>
      <c r="G39" s="22"/>
      <c r="H39" s="22"/>
      <c r="I39" s="22">
        <f t="shared" ca="1" si="1"/>
        <v>3.9570000000000007</v>
      </c>
      <c r="J39" s="22"/>
      <c r="K39" s="22"/>
      <c r="L39" s="22">
        <f t="shared" ca="1" si="2"/>
        <v>4.0080000000000009</v>
      </c>
      <c r="M39" s="22"/>
      <c r="N39" s="22"/>
      <c r="O39" s="22">
        <f t="shared" ca="1" si="3"/>
        <v>4.2360000000000007</v>
      </c>
      <c r="P39" s="22"/>
      <c r="Q39" s="22"/>
      <c r="R39" s="26">
        <f ca="1">Sheet2!E13</f>
        <v>4.3160000000000007</v>
      </c>
      <c r="S39" s="27"/>
      <c r="T39" s="28"/>
      <c r="U39" s="22">
        <f t="shared" ca="1" si="4"/>
        <v>4.2340000000000009</v>
      </c>
      <c r="V39" s="22"/>
      <c r="W39" s="22"/>
      <c r="X39" s="22">
        <f t="shared" ca="1" si="5"/>
        <v>4.0060000000000011</v>
      </c>
      <c r="Y39" s="22"/>
      <c r="Z39" s="22"/>
      <c r="AA39" s="22">
        <f t="shared" ca="1" si="6"/>
        <v>3.955000000000001</v>
      </c>
      <c r="AB39" s="22"/>
      <c r="AC39" s="22"/>
      <c r="AD39" s="22">
        <f t="shared" ca="1" si="7"/>
        <v>3.8770000000000007</v>
      </c>
      <c r="AE39" s="22"/>
      <c r="AF39" s="22"/>
    </row>
    <row r="40" spans="1:32" ht="17.100000000000001" customHeight="1">
      <c r="A40" s="70"/>
      <c r="B40" s="71"/>
      <c r="C40" s="12">
        <v>3200</v>
      </c>
      <c r="D40" s="13">
        <v>300</v>
      </c>
      <c r="E40" s="14">
        <v>300</v>
      </c>
      <c r="F40" s="22">
        <f t="shared" ca="1" si="0"/>
        <v>3.9579999999999997</v>
      </c>
      <c r="G40" s="22"/>
      <c r="H40" s="22"/>
      <c r="I40" s="22">
        <f t="shared" ca="1" si="1"/>
        <v>4.0359999999999996</v>
      </c>
      <c r="J40" s="22"/>
      <c r="K40" s="22"/>
      <c r="L40" s="22">
        <f t="shared" ca="1" si="2"/>
        <v>4.0880000000000001</v>
      </c>
      <c r="M40" s="22"/>
      <c r="N40" s="22"/>
      <c r="O40" s="22">
        <f t="shared" ca="1" si="3"/>
        <v>4.3199999999999994</v>
      </c>
      <c r="P40" s="22"/>
      <c r="Q40" s="22"/>
      <c r="R40" s="26">
        <f ca="1">Sheet2!E14</f>
        <v>4.3979999999999997</v>
      </c>
      <c r="S40" s="27"/>
      <c r="T40" s="28"/>
      <c r="U40" s="22">
        <f t="shared" ca="1" si="4"/>
        <v>4.3179999999999996</v>
      </c>
      <c r="V40" s="22"/>
      <c r="W40" s="22"/>
      <c r="X40" s="22">
        <f t="shared" ca="1" si="5"/>
        <v>4.0869999999999997</v>
      </c>
      <c r="Y40" s="22"/>
      <c r="Z40" s="22"/>
      <c r="AA40" s="22">
        <f t="shared" ca="1" si="6"/>
        <v>4.0399999999999991</v>
      </c>
      <c r="AB40" s="22"/>
      <c r="AC40" s="22"/>
      <c r="AD40" s="22">
        <f t="shared" ca="1" si="7"/>
        <v>3.9569999999999999</v>
      </c>
      <c r="AE40" s="22"/>
      <c r="AF40" s="22"/>
    </row>
    <row r="41" spans="1:32" ht="17.100000000000001" customHeight="1">
      <c r="A41" s="129"/>
      <c r="B41" s="74"/>
      <c r="C41" s="12">
        <v>3220</v>
      </c>
      <c r="D41" s="13">
        <v>320</v>
      </c>
      <c r="E41" s="14">
        <v>320</v>
      </c>
      <c r="F41" s="22">
        <f t="shared" ca="1" si="0"/>
        <v>3.9400000000000008</v>
      </c>
      <c r="G41" s="22"/>
      <c r="H41" s="22"/>
      <c r="I41" s="22">
        <f t="shared" ca="1" si="1"/>
        <v>4.024</v>
      </c>
      <c r="J41" s="22"/>
      <c r="K41" s="22"/>
      <c r="L41" s="22">
        <f t="shared" ca="1" si="2"/>
        <v>4.0740000000000007</v>
      </c>
      <c r="M41" s="22"/>
      <c r="N41" s="22"/>
      <c r="O41" s="22">
        <f t="shared" ca="1" si="3"/>
        <v>4.3040000000000003</v>
      </c>
      <c r="P41" s="22"/>
      <c r="Q41" s="22"/>
      <c r="R41" s="26">
        <f ca="1">Sheet2!E15</f>
        <v>4.3820000000000006</v>
      </c>
      <c r="S41" s="27"/>
      <c r="T41" s="28"/>
      <c r="U41" s="22">
        <f t="shared" ca="1" si="4"/>
        <v>4.3040000000000003</v>
      </c>
      <c r="V41" s="22"/>
      <c r="W41" s="22"/>
      <c r="X41" s="22">
        <f t="shared" ca="1" si="5"/>
        <v>4.0710000000000006</v>
      </c>
      <c r="Y41" s="22"/>
      <c r="Z41" s="22"/>
      <c r="AA41" s="22">
        <f t="shared" ca="1" si="6"/>
        <v>4.0209999999999999</v>
      </c>
      <c r="AB41" s="22"/>
      <c r="AC41" s="22"/>
      <c r="AD41" s="22">
        <f t="shared" ca="1" si="7"/>
        <v>3.9420000000000006</v>
      </c>
      <c r="AE41" s="22"/>
      <c r="AF41" s="22"/>
    </row>
    <row r="42" spans="1:32" ht="17.100000000000001" customHeight="1">
      <c r="A42" s="70"/>
      <c r="B42" s="71"/>
      <c r="C42" s="12">
        <v>3240</v>
      </c>
      <c r="D42" s="13">
        <v>340</v>
      </c>
      <c r="E42" s="14">
        <v>340</v>
      </c>
      <c r="F42" s="22">
        <f t="shared" ca="1" si="0"/>
        <v>3.8520000000000003</v>
      </c>
      <c r="G42" s="22"/>
      <c r="H42" s="22"/>
      <c r="I42" s="22">
        <f t="shared" ca="1" si="1"/>
        <v>3.9330000000000003</v>
      </c>
      <c r="J42" s="22"/>
      <c r="K42" s="22"/>
      <c r="L42" s="22">
        <f t="shared" ca="1" si="2"/>
        <v>3.984</v>
      </c>
      <c r="M42" s="22"/>
      <c r="N42" s="22"/>
      <c r="O42" s="22">
        <f t="shared" ca="1" si="3"/>
        <v>4.2149999999999999</v>
      </c>
      <c r="P42" s="22"/>
      <c r="Q42" s="22"/>
      <c r="R42" s="26">
        <f ca="1">Sheet2!E16</f>
        <v>4.2930000000000001</v>
      </c>
      <c r="S42" s="27"/>
      <c r="T42" s="28"/>
      <c r="U42" s="22">
        <f t="shared" ca="1" si="4"/>
        <v>4.2140000000000004</v>
      </c>
      <c r="V42" s="22"/>
      <c r="W42" s="22"/>
      <c r="X42" s="22">
        <f t="shared" ca="1" si="5"/>
        <v>3.9830000000000001</v>
      </c>
      <c r="Y42" s="22"/>
      <c r="Z42" s="22"/>
      <c r="AA42" s="22">
        <f t="shared" ca="1" si="6"/>
        <v>3.9330000000000003</v>
      </c>
      <c r="AB42" s="22"/>
      <c r="AC42" s="22"/>
      <c r="AD42" s="22">
        <f t="shared" ca="1" si="7"/>
        <v>3.8510000000000004</v>
      </c>
      <c r="AE42" s="22"/>
      <c r="AF42" s="22"/>
    </row>
    <row r="43" spans="1:32" ht="17.100000000000001" customHeight="1">
      <c r="A43" s="70"/>
      <c r="B43" s="71"/>
      <c r="C43" s="12">
        <v>3260</v>
      </c>
      <c r="D43" s="13">
        <v>360</v>
      </c>
      <c r="E43" s="14">
        <v>360</v>
      </c>
      <c r="F43" s="22">
        <f t="shared" ca="1" si="0"/>
        <v>3.7569999999999997</v>
      </c>
      <c r="G43" s="22"/>
      <c r="H43" s="22"/>
      <c r="I43" s="22">
        <f t="shared" ca="1" si="1"/>
        <v>3.8340000000000001</v>
      </c>
      <c r="J43" s="22"/>
      <c r="K43" s="22"/>
      <c r="L43" s="22">
        <f t="shared" ca="1" si="2"/>
        <v>3.8879999999999995</v>
      </c>
      <c r="M43" s="22"/>
      <c r="N43" s="22"/>
      <c r="O43" s="22">
        <f t="shared" ca="1" si="3"/>
        <v>4.117</v>
      </c>
      <c r="P43" s="22"/>
      <c r="Q43" s="22"/>
      <c r="R43" s="26">
        <f ca="1">Sheet2!E17</f>
        <v>4.1959999999999997</v>
      </c>
      <c r="S43" s="27"/>
      <c r="T43" s="28"/>
      <c r="U43" s="22">
        <f t="shared" ca="1" si="4"/>
        <v>4.117</v>
      </c>
      <c r="V43" s="22"/>
      <c r="W43" s="22"/>
      <c r="X43" s="22">
        <f t="shared" ca="1" si="5"/>
        <v>3.8879999999999995</v>
      </c>
      <c r="Y43" s="22"/>
      <c r="Z43" s="22"/>
      <c r="AA43" s="22">
        <f t="shared" ca="1" si="6"/>
        <v>3.8369999999999997</v>
      </c>
      <c r="AB43" s="22"/>
      <c r="AC43" s="22"/>
      <c r="AD43" s="22">
        <f t="shared" ca="1" si="7"/>
        <v>3.7549999999999999</v>
      </c>
      <c r="AE43" s="22"/>
      <c r="AF43" s="22"/>
    </row>
    <row r="44" spans="1:32" ht="10.5" customHeight="1">
      <c r="A44" s="32" t="s">
        <v>19</v>
      </c>
      <c r="B44" s="33"/>
      <c r="C44" s="34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6"/>
    </row>
    <row r="45" spans="1:32" ht="10.5" customHeight="1">
      <c r="A45" s="32"/>
      <c r="B45" s="33"/>
      <c r="C45" s="37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9"/>
    </row>
    <row r="46" spans="1:32" ht="8.25" customHeight="1">
      <c r="A46" s="32"/>
      <c r="B46" s="33"/>
      <c r="C46" s="37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9"/>
    </row>
    <row r="47" spans="1:32" ht="8.25" hidden="1" customHeight="1">
      <c r="A47" s="32"/>
      <c r="B47" s="33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3"/>
    </row>
    <row r="48" spans="1:32" ht="10.5" hidden="1" customHeight="1">
      <c r="A48" s="32"/>
      <c r="B48" s="33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3"/>
    </row>
    <row r="49" spans="1:32" ht="9" customHeight="1" thickBot="1">
      <c r="A49" s="40" t="s">
        <v>15</v>
      </c>
      <c r="B49" s="41"/>
      <c r="C49" s="46"/>
      <c r="D49" s="46"/>
      <c r="E49" s="46"/>
      <c r="F49" s="47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8"/>
    </row>
    <row r="50" spans="1:32" ht="9" customHeight="1">
      <c r="A50" s="42"/>
      <c r="B50" s="43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50"/>
    </row>
    <row r="51" spans="1:32" ht="9.75" customHeight="1">
      <c r="A51" s="42"/>
      <c r="B51" s="43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50"/>
    </row>
    <row r="52" spans="1:32" ht="9" hidden="1" customHeight="1">
      <c r="A52" s="42"/>
      <c r="B52" s="43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50"/>
    </row>
    <row r="53" spans="1:32" ht="3" customHeight="1" thickBot="1">
      <c r="A53" s="44"/>
      <c r="B53" s="45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2"/>
    </row>
    <row r="54" spans="1:32" ht="9.75" customHeight="1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</row>
    <row r="55" spans="1:32">
      <c r="C55" s="2" t="s">
        <v>16</v>
      </c>
      <c r="H55" s="2" t="s">
        <v>29</v>
      </c>
      <c r="O55" s="2" t="s">
        <v>17</v>
      </c>
      <c r="U55" s="2" t="s">
        <v>18</v>
      </c>
      <c r="Y55" s="2"/>
    </row>
    <row r="57" spans="1:32" ht="27">
      <c r="A57" s="15"/>
      <c r="B57" s="16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8" t="s">
        <v>0</v>
      </c>
      <c r="AE57" s="18"/>
      <c r="AF57" s="18"/>
    </row>
    <row r="58" spans="1:32" ht="27">
      <c r="A58" s="102"/>
      <c r="B58" s="103"/>
      <c r="C58" s="103"/>
      <c r="D58" s="104" t="s">
        <v>1</v>
      </c>
      <c r="E58" s="105"/>
      <c r="F58" s="105"/>
      <c r="G58" s="105"/>
      <c r="H58" s="105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  <c r="AA58" s="105"/>
      <c r="AB58" s="105"/>
      <c r="AC58" s="105"/>
      <c r="AD58" s="106"/>
      <c r="AE58" s="107"/>
      <c r="AF58" s="107"/>
    </row>
    <row r="59" spans="1:32" ht="27.75" thickBot="1">
      <c r="A59" s="103"/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03"/>
      <c r="AB59" s="103"/>
      <c r="AC59" s="103"/>
      <c r="AD59" s="108"/>
      <c r="AE59" s="109"/>
      <c r="AF59" s="109"/>
    </row>
    <row r="60" spans="1:32" ht="41.25" customHeight="1">
      <c r="A60" s="110" t="s">
        <v>2</v>
      </c>
      <c r="B60" s="111"/>
      <c r="C60" s="111"/>
      <c r="D60" s="111"/>
      <c r="E60" s="112"/>
      <c r="F60" s="113" t="s">
        <v>22</v>
      </c>
      <c r="G60" s="114"/>
      <c r="H60" s="114"/>
      <c r="I60" s="114"/>
      <c r="J60" s="114"/>
      <c r="K60" s="114"/>
      <c r="L60" s="114"/>
      <c r="M60" s="114"/>
      <c r="N60" s="114"/>
      <c r="O60" s="114"/>
      <c r="P60" s="115"/>
      <c r="Q60" s="116" t="s">
        <v>3</v>
      </c>
      <c r="R60" s="116"/>
      <c r="S60" s="116"/>
      <c r="T60" s="116"/>
      <c r="U60" s="117" t="s">
        <v>4</v>
      </c>
      <c r="V60" s="117"/>
      <c r="W60" s="117"/>
      <c r="X60" s="117"/>
      <c r="Y60" s="117"/>
      <c r="Z60" s="117"/>
      <c r="AA60" s="117"/>
      <c r="AB60" s="117"/>
      <c r="AC60" s="117"/>
      <c r="AD60" s="117"/>
      <c r="AE60" s="117"/>
      <c r="AF60" s="118"/>
    </row>
    <row r="61" spans="1:32" ht="38.25" customHeight="1">
      <c r="A61" s="119" t="s">
        <v>5</v>
      </c>
      <c r="B61" s="120"/>
      <c r="C61" s="120"/>
      <c r="D61" s="120"/>
      <c r="E61" s="121"/>
      <c r="F61" s="122" t="s">
        <v>69</v>
      </c>
      <c r="G61" s="123"/>
      <c r="H61" s="123"/>
      <c r="I61" s="123"/>
      <c r="J61" s="123"/>
      <c r="K61" s="123"/>
      <c r="L61" s="123"/>
      <c r="M61" s="123"/>
      <c r="N61" s="123"/>
      <c r="O61" s="123"/>
      <c r="P61" s="124"/>
      <c r="Q61" s="125" t="s">
        <v>6</v>
      </c>
      <c r="R61" s="125"/>
      <c r="S61" s="125"/>
      <c r="T61" s="125"/>
      <c r="U61" s="126"/>
      <c r="V61" s="127"/>
      <c r="W61" s="127"/>
      <c r="X61" s="127"/>
      <c r="Y61" s="127"/>
      <c r="Z61" s="127"/>
      <c r="AA61" s="127"/>
      <c r="AB61" s="127"/>
      <c r="AC61" s="127"/>
      <c r="AD61" s="127"/>
      <c r="AE61" s="127"/>
      <c r="AF61" s="128"/>
    </row>
    <row r="62" spans="1:32" ht="23.25" customHeight="1">
      <c r="A62" s="60" t="s">
        <v>7</v>
      </c>
      <c r="B62" s="61"/>
      <c r="C62" s="61"/>
      <c r="D62" s="61"/>
      <c r="E62" s="62"/>
      <c r="F62" s="63" t="s">
        <v>26</v>
      </c>
      <c r="G62" s="64"/>
      <c r="H62" s="64"/>
      <c r="I62" s="64"/>
      <c r="J62" s="64"/>
      <c r="K62" s="64"/>
      <c r="L62" s="64"/>
      <c r="M62" s="64"/>
      <c r="N62" s="64"/>
      <c r="O62" s="64"/>
      <c r="P62" s="63"/>
      <c r="Q62" s="65" t="s">
        <v>20</v>
      </c>
      <c r="R62" s="66"/>
      <c r="S62" s="66"/>
      <c r="T62" s="66"/>
      <c r="U62" s="67" t="s">
        <v>23</v>
      </c>
      <c r="V62" s="68"/>
      <c r="W62" s="68"/>
      <c r="X62" s="68"/>
      <c r="Y62" s="68"/>
      <c r="Z62" s="68"/>
      <c r="AA62" s="68"/>
      <c r="AB62" s="68"/>
      <c r="AC62" s="68"/>
      <c r="AD62" s="68"/>
      <c r="AE62" s="68"/>
      <c r="AF62" s="69"/>
    </row>
    <row r="63" spans="1:32" ht="23.25" customHeight="1">
      <c r="A63" s="70" t="s">
        <v>8</v>
      </c>
      <c r="B63" s="71"/>
      <c r="C63" s="71" t="s">
        <v>9</v>
      </c>
      <c r="D63" s="71"/>
      <c r="E63" s="71"/>
      <c r="F63" s="71"/>
      <c r="G63" s="71"/>
      <c r="H63" s="71" t="s">
        <v>27</v>
      </c>
      <c r="I63" s="71"/>
      <c r="J63" s="71"/>
      <c r="K63" s="71"/>
      <c r="L63" s="71"/>
      <c r="M63" s="71"/>
      <c r="N63" s="71"/>
      <c r="O63" s="75" t="s">
        <v>10</v>
      </c>
      <c r="P63" s="75"/>
      <c r="Q63" s="75"/>
      <c r="R63" s="75"/>
      <c r="S63" s="75"/>
      <c r="T63" s="76" t="s">
        <v>24</v>
      </c>
      <c r="U63" s="75"/>
      <c r="V63" s="75"/>
      <c r="W63" s="75"/>
      <c r="X63" s="75"/>
      <c r="Y63" s="75"/>
      <c r="Z63" s="75"/>
      <c r="AA63" s="75"/>
      <c r="AB63" s="75"/>
      <c r="AC63" s="75"/>
      <c r="AD63" s="75"/>
      <c r="AE63" s="75"/>
      <c r="AF63" s="77"/>
    </row>
    <row r="64" spans="1:32">
      <c r="A64" s="70"/>
      <c r="B64" s="71"/>
      <c r="C64" s="78" t="s">
        <v>11</v>
      </c>
      <c r="D64" s="79"/>
      <c r="E64" s="79"/>
      <c r="F64" s="79"/>
      <c r="G64" s="80"/>
      <c r="H64" s="78" t="s">
        <v>27</v>
      </c>
      <c r="I64" s="79"/>
      <c r="J64" s="79"/>
      <c r="K64" s="79"/>
      <c r="L64" s="79"/>
      <c r="M64" s="79"/>
      <c r="N64" s="80"/>
      <c r="O64" s="84" t="s">
        <v>12</v>
      </c>
      <c r="P64" s="85"/>
      <c r="Q64" s="85"/>
      <c r="R64" s="85"/>
      <c r="S64" s="86"/>
      <c r="T64" s="90">
        <v>4.3550000000000004</v>
      </c>
      <c r="U64" s="91"/>
      <c r="V64" s="91"/>
      <c r="W64" s="91"/>
      <c r="X64" s="91"/>
      <c r="Y64" s="91"/>
      <c r="Z64" s="91"/>
      <c r="AA64" s="91"/>
      <c r="AB64" s="91"/>
      <c r="AC64" s="91"/>
      <c r="AD64" s="91"/>
      <c r="AE64" s="91"/>
      <c r="AF64" s="92"/>
    </row>
    <row r="65" spans="1:32" ht="7.5" customHeight="1">
      <c r="A65" s="70"/>
      <c r="B65" s="71"/>
      <c r="C65" s="81"/>
      <c r="D65" s="82"/>
      <c r="E65" s="82"/>
      <c r="F65" s="82"/>
      <c r="G65" s="83"/>
      <c r="H65" s="81"/>
      <c r="I65" s="82"/>
      <c r="J65" s="82"/>
      <c r="K65" s="82"/>
      <c r="L65" s="82"/>
      <c r="M65" s="82"/>
      <c r="N65" s="83"/>
      <c r="O65" s="87"/>
      <c r="P65" s="88"/>
      <c r="Q65" s="88"/>
      <c r="R65" s="88"/>
      <c r="S65" s="89"/>
      <c r="T65" s="93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95"/>
    </row>
    <row r="66" spans="1:32">
      <c r="A66" s="70"/>
      <c r="B66" s="71"/>
      <c r="C66" s="96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97"/>
      <c r="AA66" s="97"/>
      <c r="AB66" s="97"/>
      <c r="AC66" s="97"/>
      <c r="AD66" s="97"/>
      <c r="AE66" s="97"/>
      <c r="AF66" s="98"/>
    </row>
    <row r="67" spans="1:32">
      <c r="A67" s="70"/>
      <c r="B67" s="71"/>
      <c r="C67" s="96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  <c r="AB67" s="97"/>
      <c r="AC67" s="97"/>
      <c r="AD67" s="97"/>
      <c r="AE67" s="97"/>
      <c r="AF67" s="98"/>
    </row>
    <row r="68" spans="1:32">
      <c r="A68" s="70"/>
      <c r="B68" s="71"/>
      <c r="C68" s="96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7"/>
      <c r="Y68" s="97"/>
      <c r="Z68" s="97"/>
      <c r="AA68" s="97"/>
      <c r="AB68" s="97"/>
      <c r="AC68" s="97"/>
      <c r="AD68" s="97"/>
      <c r="AE68" s="97"/>
      <c r="AF68" s="98"/>
    </row>
    <row r="69" spans="1:32">
      <c r="A69" s="70"/>
      <c r="B69" s="71"/>
      <c r="C69" s="96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  <c r="T69" s="97"/>
      <c r="U69" s="97"/>
      <c r="V69" s="97"/>
      <c r="W69" s="97"/>
      <c r="X69" s="97"/>
      <c r="Y69" s="97"/>
      <c r="Z69" s="97"/>
      <c r="AA69" s="97"/>
      <c r="AB69" s="97"/>
      <c r="AC69" s="97"/>
      <c r="AD69" s="97"/>
      <c r="AE69" s="97"/>
      <c r="AF69" s="98"/>
    </row>
    <row r="70" spans="1:32">
      <c r="A70" s="70"/>
      <c r="B70" s="71"/>
      <c r="C70" s="96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  <c r="AA70" s="97"/>
      <c r="AB70" s="97"/>
      <c r="AC70" s="97"/>
      <c r="AD70" s="97"/>
      <c r="AE70" s="97"/>
      <c r="AF70" s="98"/>
    </row>
    <row r="71" spans="1:32">
      <c r="A71" s="70"/>
      <c r="B71" s="71"/>
      <c r="C71" s="96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7"/>
      <c r="V71" s="97"/>
      <c r="W71" s="97"/>
      <c r="X71" s="97"/>
      <c r="Y71" s="97"/>
      <c r="Z71" s="97"/>
      <c r="AA71" s="97"/>
      <c r="AB71" s="97"/>
      <c r="AC71" s="97"/>
      <c r="AD71" s="97"/>
      <c r="AE71" s="97"/>
      <c r="AF71" s="98"/>
    </row>
    <row r="72" spans="1:32">
      <c r="A72" s="70"/>
      <c r="B72" s="71"/>
      <c r="C72" s="96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7"/>
      <c r="V72" s="97"/>
      <c r="W72" s="97"/>
      <c r="X72" s="97"/>
      <c r="Y72" s="97"/>
      <c r="Z72" s="97"/>
      <c r="AA72" s="97"/>
      <c r="AB72" s="97"/>
      <c r="AC72" s="97"/>
      <c r="AD72" s="97"/>
      <c r="AE72" s="97"/>
      <c r="AF72" s="98"/>
    </row>
    <row r="73" spans="1:32">
      <c r="A73" s="70"/>
      <c r="B73" s="71"/>
      <c r="C73" s="96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  <c r="U73" s="97"/>
      <c r="V73" s="97"/>
      <c r="W73" s="97"/>
      <c r="X73" s="97"/>
      <c r="Y73" s="97"/>
      <c r="Z73" s="97"/>
      <c r="AA73" s="97"/>
      <c r="AB73" s="97"/>
      <c r="AC73" s="97"/>
      <c r="AD73" s="97"/>
      <c r="AE73" s="97"/>
      <c r="AF73" s="98"/>
    </row>
    <row r="74" spans="1:32">
      <c r="A74" s="70"/>
      <c r="B74" s="71"/>
      <c r="C74" s="96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7"/>
      <c r="V74" s="97"/>
      <c r="W74" s="97"/>
      <c r="X74" s="97"/>
      <c r="Y74" s="97"/>
      <c r="Z74" s="97"/>
      <c r="AA74" s="97"/>
      <c r="AB74" s="97"/>
      <c r="AC74" s="97"/>
      <c r="AD74" s="97"/>
      <c r="AE74" s="97"/>
      <c r="AF74" s="98"/>
    </row>
    <row r="75" spans="1:32">
      <c r="A75" s="70"/>
      <c r="B75" s="71"/>
      <c r="C75" s="96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7"/>
      <c r="V75" s="97"/>
      <c r="W75" s="97"/>
      <c r="X75" s="97"/>
      <c r="Y75" s="97"/>
      <c r="Z75" s="97"/>
      <c r="AA75" s="97"/>
      <c r="AB75" s="97"/>
      <c r="AC75" s="97"/>
      <c r="AD75" s="97"/>
      <c r="AE75" s="97"/>
      <c r="AF75" s="98"/>
    </row>
    <row r="76" spans="1:32">
      <c r="A76" s="70"/>
      <c r="B76" s="71"/>
      <c r="C76" s="96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7"/>
      <c r="V76" s="97"/>
      <c r="W76" s="97"/>
      <c r="X76" s="97"/>
      <c r="Y76" s="97"/>
      <c r="Z76" s="97"/>
      <c r="AA76" s="97"/>
      <c r="AB76" s="97"/>
      <c r="AC76" s="97"/>
      <c r="AD76" s="97"/>
      <c r="AE76" s="97"/>
      <c r="AF76" s="98"/>
    </row>
    <row r="77" spans="1:32" ht="14.25" customHeight="1">
      <c r="A77" s="70"/>
      <c r="B77" s="72"/>
      <c r="C77" s="99" t="s">
        <v>13</v>
      </c>
      <c r="D77" s="100"/>
      <c r="E77" s="101"/>
      <c r="F77" s="19" t="s">
        <v>30</v>
      </c>
      <c r="G77" s="20"/>
      <c r="H77" s="59"/>
      <c r="I77" s="19" t="s">
        <v>31</v>
      </c>
      <c r="J77" s="20"/>
      <c r="K77" s="59"/>
      <c r="L77" s="19" t="s">
        <v>32</v>
      </c>
      <c r="M77" s="20"/>
      <c r="N77" s="59"/>
      <c r="O77" s="19" t="s">
        <v>33</v>
      </c>
      <c r="P77" s="20"/>
      <c r="Q77" s="59"/>
      <c r="R77" s="19" t="s">
        <v>14</v>
      </c>
      <c r="S77" s="20"/>
      <c r="T77" s="59"/>
      <c r="U77" s="19" t="s">
        <v>34</v>
      </c>
      <c r="V77" s="20"/>
      <c r="W77" s="59"/>
      <c r="X77" s="19" t="s">
        <v>35</v>
      </c>
      <c r="Y77" s="20"/>
      <c r="Z77" s="59"/>
      <c r="AA77" s="19" t="s">
        <v>36</v>
      </c>
      <c r="AB77" s="20"/>
      <c r="AC77" s="59"/>
      <c r="AD77" s="19" t="s">
        <v>37</v>
      </c>
      <c r="AE77" s="20"/>
      <c r="AF77" s="59"/>
    </row>
    <row r="78" spans="1:32" ht="14.25" customHeight="1">
      <c r="A78" s="70"/>
      <c r="B78" s="71"/>
      <c r="C78" s="12">
        <v>3280</v>
      </c>
      <c r="D78" s="13"/>
      <c r="E78" s="14"/>
      <c r="F78" s="22">
        <f t="shared" ref="F78" ca="1" si="8">R78-(22*2%)+RANDBETWEEN(-2,2)*0.001</f>
        <v>3.6660000000000004</v>
      </c>
      <c r="G78" s="22"/>
      <c r="H78" s="22"/>
      <c r="I78" s="22">
        <f t="shared" ref="I78" ca="1" si="9">R78-(18*2%)+RANDBETWEEN(-2,2)*0.001</f>
        <v>3.7490000000000001</v>
      </c>
      <c r="J78" s="22"/>
      <c r="K78" s="22"/>
      <c r="L78" s="22">
        <f t="shared" ref="L78" ca="1" si="10">R78-(15.5*2%)+RANDBETWEEN(-2,2)*0.001</f>
        <v>3.7950000000000004</v>
      </c>
      <c r="M78" s="22"/>
      <c r="N78" s="22"/>
      <c r="O78" s="22">
        <f t="shared" ref="O78" ca="1" si="11">R78-(4*2%)+RANDBETWEEN(-2,2)*0.001</f>
        <v>4.0250000000000004</v>
      </c>
      <c r="P78" s="22"/>
      <c r="Q78" s="22"/>
      <c r="R78" s="26">
        <f ca="1">Sheet2!E18</f>
        <v>4.1070000000000002</v>
      </c>
      <c r="S78" s="27"/>
      <c r="T78" s="28"/>
      <c r="U78" s="22">
        <f t="shared" ref="U78" ca="1" si="12">R78-(4*2%)+RANDBETWEEN(-2,2)*0.001</f>
        <v>4.0280000000000005</v>
      </c>
      <c r="V78" s="22"/>
      <c r="W78" s="22"/>
      <c r="X78" s="22">
        <f t="shared" ref="X78" ca="1" si="13">R78-(15.5*2%)+RANDBETWEEN(-2,2)*0.001</f>
        <v>3.7960000000000003</v>
      </c>
      <c r="Y78" s="22"/>
      <c r="Z78" s="22"/>
      <c r="AA78" s="22">
        <f t="shared" ref="AA78" ca="1" si="14">R78-(18*2%)+RANDBETWEEN(-2,2)*0.001</f>
        <v>3.7480000000000002</v>
      </c>
      <c r="AB78" s="22"/>
      <c r="AC78" s="22"/>
      <c r="AD78" s="22">
        <f t="shared" ref="AD78" ca="1" si="15">R78-(22*2%)+RANDBETWEEN(-2,2)*0.001</f>
        <v>3.6660000000000004</v>
      </c>
      <c r="AE78" s="22"/>
      <c r="AF78" s="22"/>
    </row>
    <row r="79" spans="1:32" ht="14.25" customHeight="1">
      <c r="A79" s="70"/>
      <c r="B79" s="71"/>
      <c r="C79" s="12">
        <v>3300</v>
      </c>
      <c r="D79" s="13"/>
      <c r="E79" s="14"/>
      <c r="F79" s="22">
        <f t="shared" ref="F79:F80" ca="1" si="16">R79-(22*2%)+RANDBETWEEN(-2,2)*0.001</f>
        <v>3.5710000000000011</v>
      </c>
      <c r="G79" s="22"/>
      <c r="H79" s="22"/>
      <c r="I79" s="22">
        <f t="shared" ref="I79:I80" ca="1" si="17">R79-(18*2%)+RANDBETWEEN(-2,2)*0.001</f>
        <v>3.6510000000000011</v>
      </c>
      <c r="J79" s="22"/>
      <c r="K79" s="22"/>
      <c r="L79" s="22">
        <f t="shared" ref="L79:L80" ca="1" si="18">R79-(15.5*2%)+RANDBETWEEN(-2,2)*0.001</f>
        <v>3.701000000000001</v>
      </c>
      <c r="M79" s="22"/>
      <c r="N79" s="22"/>
      <c r="O79" s="22">
        <f t="shared" ref="O79:O80" ca="1" si="19">R79-(4*2%)+RANDBETWEEN(-2,2)*0.001</f>
        <v>3.9310000000000009</v>
      </c>
      <c r="P79" s="22"/>
      <c r="Q79" s="22"/>
      <c r="R79" s="26">
        <f ca="1">Sheet2!E19</f>
        <v>4.0130000000000008</v>
      </c>
      <c r="S79" s="27"/>
      <c r="T79" s="28"/>
      <c r="U79" s="22">
        <f t="shared" ref="U79:U80" ca="1" si="20">R79-(4*2%)+RANDBETWEEN(-2,2)*0.001</f>
        <v>3.9320000000000008</v>
      </c>
      <c r="V79" s="22"/>
      <c r="W79" s="22"/>
      <c r="X79" s="22">
        <f t="shared" ref="X79:X80" ca="1" si="21">R79-(15.5*2%)+RANDBETWEEN(-2,2)*0.001</f>
        <v>3.7050000000000005</v>
      </c>
      <c r="Y79" s="22"/>
      <c r="Z79" s="22"/>
      <c r="AA79" s="22">
        <f t="shared" ref="AA79:AA80" ca="1" si="22">R79-(18*2%)+RANDBETWEEN(-2,2)*0.001</f>
        <v>3.6540000000000008</v>
      </c>
      <c r="AB79" s="22"/>
      <c r="AC79" s="22"/>
      <c r="AD79" s="22">
        <f t="shared" ref="AD79:AD80" ca="1" si="23">R79-(22*2%)+RANDBETWEEN(-2,2)*0.001</f>
        <v>3.5730000000000008</v>
      </c>
      <c r="AE79" s="22"/>
      <c r="AF79" s="22"/>
    </row>
    <row r="80" spans="1:32" ht="14.25" customHeight="1">
      <c r="A80" s="70"/>
      <c r="B80" s="71"/>
      <c r="C80" s="12">
        <v>3320</v>
      </c>
      <c r="D80" s="13"/>
      <c r="E80" s="14"/>
      <c r="F80" s="22">
        <f t="shared" ca="1" si="16"/>
        <v>3.4849999999999999</v>
      </c>
      <c r="G80" s="22"/>
      <c r="H80" s="22"/>
      <c r="I80" s="22">
        <f t="shared" ca="1" si="17"/>
        <v>3.5669999999999997</v>
      </c>
      <c r="J80" s="22"/>
      <c r="K80" s="22"/>
      <c r="L80" s="22">
        <f t="shared" ca="1" si="18"/>
        <v>3.6179999999999994</v>
      </c>
      <c r="M80" s="22"/>
      <c r="N80" s="22"/>
      <c r="O80" s="22">
        <f t="shared" ca="1" si="19"/>
        <v>3.8479999999999994</v>
      </c>
      <c r="P80" s="22"/>
      <c r="Q80" s="22"/>
      <c r="R80" s="26">
        <f ca="1">Sheet2!E20</f>
        <v>3.9269999999999996</v>
      </c>
      <c r="S80" s="27"/>
      <c r="T80" s="28"/>
      <c r="U80" s="22">
        <f t="shared" ca="1" si="20"/>
        <v>3.8489999999999993</v>
      </c>
      <c r="V80" s="22"/>
      <c r="W80" s="22"/>
      <c r="X80" s="22">
        <f t="shared" ca="1" si="21"/>
        <v>3.6189999999999993</v>
      </c>
      <c r="Y80" s="22"/>
      <c r="Z80" s="22"/>
      <c r="AA80" s="22">
        <f t="shared" ca="1" si="22"/>
        <v>3.5659999999999998</v>
      </c>
      <c r="AB80" s="22"/>
      <c r="AC80" s="22"/>
      <c r="AD80" s="22">
        <f t="shared" ca="1" si="23"/>
        <v>3.4859999999999998</v>
      </c>
      <c r="AE80" s="22"/>
      <c r="AF80" s="22"/>
    </row>
    <row r="81" spans="1:32" ht="14.25" customHeight="1">
      <c r="A81" s="70"/>
      <c r="B81" s="71"/>
      <c r="C81" s="99" t="s">
        <v>13</v>
      </c>
      <c r="D81" s="100"/>
      <c r="E81" s="101"/>
      <c r="F81" s="19" t="s">
        <v>40</v>
      </c>
      <c r="G81" s="20"/>
      <c r="H81" s="59"/>
      <c r="I81" s="19" t="s">
        <v>39</v>
      </c>
      <c r="J81" s="20"/>
      <c r="K81" s="59"/>
      <c r="L81" s="19" t="s">
        <v>38</v>
      </c>
      <c r="M81" s="20"/>
      <c r="N81" s="59"/>
      <c r="O81" s="19" t="s">
        <v>33</v>
      </c>
      <c r="P81" s="20"/>
      <c r="Q81" s="59"/>
      <c r="R81" s="19" t="s">
        <v>14</v>
      </c>
      <c r="S81" s="20"/>
      <c r="T81" s="59"/>
      <c r="U81" s="19" t="s">
        <v>34</v>
      </c>
      <c r="V81" s="20"/>
      <c r="W81" s="59"/>
      <c r="X81" s="19" t="s">
        <v>41</v>
      </c>
      <c r="Y81" s="20"/>
      <c r="Z81" s="59"/>
      <c r="AA81" s="19" t="s">
        <v>42</v>
      </c>
      <c r="AB81" s="20"/>
      <c r="AC81" s="59"/>
      <c r="AD81" s="19" t="s">
        <v>43</v>
      </c>
      <c r="AE81" s="20"/>
      <c r="AF81" s="59"/>
    </row>
    <row r="82" spans="1:32" ht="14.25" customHeight="1">
      <c r="A82" s="70"/>
      <c r="B82" s="71"/>
      <c r="C82" s="12">
        <v>3380</v>
      </c>
      <c r="D82" s="13"/>
      <c r="E82" s="14"/>
      <c r="F82" s="22">
        <f ca="1">R82-(25.5*2%)+RANDBETWEEN(-2,2)*0.001</f>
        <v>3.4149999999999996</v>
      </c>
      <c r="G82" s="22"/>
      <c r="H82" s="22"/>
      <c r="I82" s="22">
        <f ca="1">R82-(21.5*2%)+RANDBETWEEN(-2,2)*0.001</f>
        <v>3.4969999999999994</v>
      </c>
      <c r="J82" s="22"/>
      <c r="K82" s="22"/>
      <c r="L82" s="22">
        <f ca="1">R82-(19*2%)+RANDBETWEEN(-2,2)*0.001</f>
        <v>3.5459999999999998</v>
      </c>
      <c r="M82" s="22"/>
      <c r="N82" s="22"/>
      <c r="O82" s="22">
        <f ca="1">R82-(4*2%)+RANDBETWEEN(-2,2)*0.001</f>
        <v>3.8449999999999998</v>
      </c>
      <c r="P82" s="22"/>
      <c r="Q82" s="22"/>
      <c r="R82" s="26">
        <f ca="1">Sheet2!E23</f>
        <v>3.9259999999999997</v>
      </c>
      <c r="S82" s="27"/>
      <c r="T82" s="28"/>
      <c r="U82" s="22">
        <f ca="1">R82-(4*2%)+RANDBETWEEN(-2,2)*0.001</f>
        <v>3.8459999999999996</v>
      </c>
      <c r="V82" s="22"/>
      <c r="W82" s="22"/>
      <c r="X82" s="22">
        <f ca="1">R82-(19*2%)+RANDBETWEEN(-2,2)*0.001</f>
        <v>3.5479999999999996</v>
      </c>
      <c r="Y82" s="22"/>
      <c r="Z82" s="22"/>
      <c r="AA82" s="22">
        <f ca="1">R82-(21.5*2%)+RANDBETWEEN(-2,2)*0.001</f>
        <v>3.4959999999999996</v>
      </c>
      <c r="AB82" s="22"/>
      <c r="AC82" s="22"/>
      <c r="AD82" s="22">
        <f ca="1">R82-(25.5*2%)+RANDBETWEEN(-2,2)*0.001</f>
        <v>3.4179999999999993</v>
      </c>
      <c r="AE82" s="22"/>
      <c r="AF82" s="22"/>
    </row>
    <row r="83" spans="1:32" ht="14.25" customHeight="1">
      <c r="A83" s="70"/>
      <c r="B83" s="71"/>
      <c r="C83" s="12">
        <v>3400</v>
      </c>
      <c r="D83" s="13"/>
      <c r="E83" s="14"/>
      <c r="F83" s="22">
        <f t="shared" ref="F83:F85" ca="1" si="24">R83-(25.5*2%)+RANDBETWEEN(-2,2)*0.001</f>
        <v>3.4910000000000001</v>
      </c>
      <c r="G83" s="22"/>
      <c r="H83" s="22"/>
      <c r="I83" s="22">
        <f t="shared" ref="I83:I85" ca="1" si="25">R83-(21.5*2%)+RANDBETWEEN(-2,2)*0.001</f>
        <v>3.5709999999999997</v>
      </c>
      <c r="J83" s="22"/>
      <c r="K83" s="22"/>
      <c r="L83" s="22">
        <f t="shared" ref="L83:L85" ca="1" si="26">R83-(19*2%)+RANDBETWEEN(-2,2)*0.001</f>
        <v>3.621</v>
      </c>
      <c r="M83" s="22"/>
      <c r="N83" s="22"/>
      <c r="O83" s="22">
        <f t="shared" ref="O83:O85" ca="1" si="27">R83-(4*2%)+RANDBETWEEN(-2,2)*0.001</f>
        <v>3.9229999999999996</v>
      </c>
      <c r="P83" s="22"/>
      <c r="Q83" s="22"/>
      <c r="R83" s="26">
        <f ca="1">Sheet2!E24</f>
        <v>4.0019999999999998</v>
      </c>
      <c r="S83" s="27"/>
      <c r="T83" s="28"/>
      <c r="U83" s="22">
        <f t="shared" ref="U83:U85" ca="1" si="28">R83-(4*2%)+RANDBETWEEN(-2,2)*0.001</f>
        <v>3.9239999999999995</v>
      </c>
      <c r="V83" s="22"/>
      <c r="W83" s="22"/>
      <c r="X83" s="22">
        <f t="shared" ref="X83:X85" ca="1" si="29">R83-(19*2%)+RANDBETWEEN(-2,2)*0.001</f>
        <v>3.621</v>
      </c>
      <c r="Y83" s="22"/>
      <c r="Z83" s="22"/>
      <c r="AA83" s="22">
        <f t="shared" ref="AA83:AA85" ca="1" si="30">R83-(21.5*2%)+RANDBETWEEN(-2,2)*0.001</f>
        <v>3.57</v>
      </c>
      <c r="AB83" s="22"/>
      <c r="AC83" s="22"/>
      <c r="AD83" s="22">
        <f t="shared" ref="AD83:AD85" ca="1" si="31">R83-(25.5*2%)+RANDBETWEEN(-2,2)*0.001</f>
        <v>3.4939999999999998</v>
      </c>
      <c r="AE83" s="22"/>
      <c r="AF83" s="22"/>
    </row>
    <row r="84" spans="1:32" ht="14.25" customHeight="1">
      <c r="A84" s="70"/>
      <c r="B84" s="71"/>
      <c r="C84" s="12">
        <v>3420</v>
      </c>
      <c r="D84" s="13"/>
      <c r="E84" s="14"/>
      <c r="F84" s="22">
        <f t="shared" ca="1" si="24"/>
        <v>3.6059999999999999</v>
      </c>
      <c r="G84" s="22"/>
      <c r="H84" s="22"/>
      <c r="I84" s="22">
        <f t="shared" ca="1" si="25"/>
        <v>3.6899999999999991</v>
      </c>
      <c r="J84" s="22"/>
      <c r="K84" s="22"/>
      <c r="L84" s="22">
        <f t="shared" ca="1" si="26"/>
        <v>3.7359999999999998</v>
      </c>
      <c r="M84" s="22"/>
      <c r="N84" s="22"/>
      <c r="O84" s="22">
        <f t="shared" ca="1" si="27"/>
        <v>4.036999999999999</v>
      </c>
      <c r="P84" s="22"/>
      <c r="Q84" s="22"/>
      <c r="R84" s="26">
        <f ca="1">Sheet2!E25</f>
        <v>4.1179999999999994</v>
      </c>
      <c r="S84" s="27"/>
      <c r="T84" s="28"/>
      <c r="U84" s="22">
        <f t="shared" ca="1" si="28"/>
        <v>4.036999999999999</v>
      </c>
      <c r="V84" s="22"/>
      <c r="W84" s="22"/>
      <c r="X84" s="22">
        <f t="shared" ca="1" si="29"/>
        <v>3.7359999999999998</v>
      </c>
      <c r="Y84" s="22"/>
      <c r="Z84" s="22"/>
      <c r="AA84" s="22">
        <f t="shared" ca="1" si="30"/>
        <v>3.6899999999999991</v>
      </c>
      <c r="AB84" s="22"/>
      <c r="AC84" s="22"/>
      <c r="AD84" s="22">
        <f t="shared" ca="1" si="31"/>
        <v>3.6069999999999998</v>
      </c>
      <c r="AE84" s="22"/>
      <c r="AF84" s="22"/>
    </row>
    <row r="85" spans="1:32" ht="14.25" customHeight="1">
      <c r="A85" s="73"/>
      <c r="B85" s="74"/>
      <c r="C85" s="29">
        <v>3443.1689999999999</v>
      </c>
      <c r="D85" s="30"/>
      <c r="E85" s="31"/>
      <c r="F85" s="22">
        <f t="shared" ca="1" si="24"/>
        <v>3.75</v>
      </c>
      <c r="G85" s="22"/>
      <c r="H85" s="22"/>
      <c r="I85" s="22">
        <f t="shared" ca="1" si="25"/>
        <v>3.8299999999999996</v>
      </c>
      <c r="J85" s="22"/>
      <c r="K85" s="22"/>
      <c r="L85" s="22">
        <f t="shared" ca="1" si="26"/>
        <v>3.8839999999999995</v>
      </c>
      <c r="M85" s="22"/>
      <c r="N85" s="22"/>
      <c r="O85" s="22">
        <f t="shared" ca="1" si="27"/>
        <v>4.1819999999999995</v>
      </c>
      <c r="P85" s="22"/>
      <c r="Q85" s="22"/>
      <c r="R85" s="26">
        <f ca="1">Sheet2!E26</f>
        <v>4.2619999999999996</v>
      </c>
      <c r="S85" s="27"/>
      <c r="T85" s="28"/>
      <c r="U85" s="22">
        <f t="shared" ca="1" si="28"/>
        <v>4.1829999999999998</v>
      </c>
      <c r="V85" s="22"/>
      <c r="W85" s="22"/>
      <c r="X85" s="22">
        <f t="shared" ca="1" si="29"/>
        <v>3.8839999999999995</v>
      </c>
      <c r="Y85" s="22"/>
      <c r="Z85" s="22"/>
      <c r="AA85" s="22">
        <f t="shared" ca="1" si="30"/>
        <v>3.8319999999999994</v>
      </c>
      <c r="AB85" s="22"/>
      <c r="AC85" s="22"/>
      <c r="AD85" s="22">
        <f t="shared" ca="1" si="31"/>
        <v>3.75</v>
      </c>
      <c r="AE85" s="22"/>
      <c r="AF85" s="22"/>
    </row>
    <row r="86" spans="1:32" ht="14.25" customHeight="1">
      <c r="A86" s="73"/>
      <c r="B86" s="74"/>
      <c r="C86" s="12"/>
      <c r="D86" s="13"/>
      <c r="E86" s="14"/>
      <c r="F86" s="23"/>
      <c r="G86" s="24"/>
      <c r="H86" s="25"/>
      <c r="I86" s="23"/>
      <c r="J86" s="24"/>
      <c r="K86" s="25"/>
      <c r="L86" s="23"/>
      <c r="M86" s="24"/>
      <c r="N86" s="25"/>
      <c r="O86" s="23"/>
      <c r="P86" s="24"/>
      <c r="Q86" s="25"/>
      <c r="R86" s="26"/>
      <c r="S86" s="27"/>
      <c r="T86" s="28"/>
      <c r="U86" s="23"/>
      <c r="V86" s="24"/>
      <c r="W86" s="25"/>
      <c r="X86" s="23"/>
      <c r="Y86" s="24"/>
      <c r="Z86" s="25"/>
      <c r="AA86" s="23"/>
      <c r="AB86" s="24"/>
      <c r="AC86" s="25"/>
      <c r="AD86" s="19"/>
      <c r="AE86" s="20"/>
      <c r="AF86" s="21"/>
    </row>
    <row r="87" spans="1:32" ht="14.25" customHeight="1">
      <c r="A87" s="73"/>
      <c r="B87" s="74"/>
      <c r="C87" s="12"/>
      <c r="D87" s="13"/>
      <c r="E87" s="14"/>
      <c r="F87" s="22"/>
      <c r="G87" s="22"/>
      <c r="H87" s="22"/>
      <c r="I87" s="23"/>
      <c r="J87" s="24"/>
      <c r="K87" s="25"/>
      <c r="L87" s="23"/>
      <c r="M87" s="24"/>
      <c r="N87" s="25"/>
      <c r="O87" s="23"/>
      <c r="P87" s="24"/>
      <c r="Q87" s="25"/>
      <c r="R87" s="26"/>
      <c r="S87" s="27"/>
      <c r="T87" s="28"/>
      <c r="U87" s="23"/>
      <c r="V87" s="24"/>
      <c r="W87" s="25"/>
      <c r="X87" s="23"/>
      <c r="Y87" s="24"/>
      <c r="Z87" s="25"/>
      <c r="AA87" s="23"/>
      <c r="AB87" s="24"/>
      <c r="AC87" s="25"/>
      <c r="AD87" s="19"/>
      <c r="AE87" s="20"/>
      <c r="AF87" s="21"/>
    </row>
    <row r="88" spans="1:32" ht="14.25" customHeight="1">
      <c r="A88" s="73"/>
      <c r="B88" s="74"/>
      <c r="C88" s="12"/>
      <c r="D88" s="13"/>
      <c r="E88" s="14"/>
      <c r="F88" s="22"/>
      <c r="G88" s="22"/>
      <c r="H88" s="22"/>
      <c r="I88" s="23"/>
      <c r="J88" s="24"/>
      <c r="K88" s="25"/>
      <c r="L88" s="23"/>
      <c r="M88" s="24"/>
      <c r="N88" s="25"/>
      <c r="O88" s="23"/>
      <c r="P88" s="24"/>
      <c r="Q88" s="25"/>
      <c r="R88" s="26"/>
      <c r="S88" s="27"/>
      <c r="T88" s="28"/>
      <c r="U88" s="23"/>
      <c r="V88" s="24"/>
      <c r="W88" s="25"/>
      <c r="X88" s="23"/>
      <c r="Y88" s="24"/>
      <c r="Z88" s="25"/>
      <c r="AA88" s="23"/>
      <c r="AB88" s="24"/>
      <c r="AC88" s="25"/>
      <c r="AD88" s="19"/>
      <c r="AE88" s="20"/>
      <c r="AF88" s="21"/>
    </row>
    <row r="89" spans="1:32" ht="14.25" customHeight="1">
      <c r="A89" s="73"/>
      <c r="B89" s="74"/>
      <c r="C89" s="12"/>
      <c r="D89" s="13"/>
      <c r="E89" s="14"/>
      <c r="F89" s="22"/>
      <c r="G89" s="22"/>
      <c r="H89" s="22"/>
      <c r="I89" s="23"/>
      <c r="J89" s="24"/>
      <c r="K89" s="25"/>
      <c r="L89" s="23"/>
      <c r="M89" s="24"/>
      <c r="N89" s="25"/>
      <c r="O89" s="23"/>
      <c r="P89" s="24"/>
      <c r="Q89" s="25"/>
      <c r="R89" s="26"/>
      <c r="S89" s="27"/>
      <c r="T89" s="28"/>
      <c r="U89" s="23"/>
      <c r="V89" s="24"/>
      <c r="W89" s="25"/>
      <c r="X89" s="23"/>
      <c r="Y89" s="24"/>
      <c r="Z89" s="25"/>
      <c r="AA89" s="23"/>
      <c r="AB89" s="24"/>
      <c r="AC89" s="25"/>
      <c r="AD89" s="19"/>
      <c r="AE89" s="20"/>
      <c r="AF89" s="21"/>
    </row>
    <row r="90" spans="1:32" ht="14.25" customHeight="1">
      <c r="A90" s="70"/>
      <c r="B90" s="71"/>
      <c r="C90" s="12"/>
      <c r="D90" s="13"/>
      <c r="E90" s="14"/>
      <c r="F90" s="22"/>
      <c r="G90" s="22"/>
      <c r="H90" s="22"/>
      <c r="I90" s="23"/>
      <c r="J90" s="24"/>
      <c r="K90" s="25"/>
      <c r="L90" s="23"/>
      <c r="M90" s="24"/>
      <c r="N90" s="25"/>
      <c r="O90" s="23"/>
      <c r="P90" s="24"/>
      <c r="Q90" s="25"/>
      <c r="R90" s="26"/>
      <c r="S90" s="27"/>
      <c r="T90" s="28"/>
      <c r="U90" s="23"/>
      <c r="V90" s="24"/>
      <c r="W90" s="25"/>
      <c r="X90" s="23"/>
      <c r="Y90" s="24"/>
      <c r="Z90" s="25"/>
      <c r="AA90" s="23"/>
      <c r="AB90" s="24"/>
      <c r="AC90" s="25"/>
      <c r="AD90" s="19"/>
      <c r="AE90" s="20"/>
      <c r="AF90" s="21"/>
    </row>
    <row r="91" spans="1:32" ht="14.25" customHeight="1">
      <c r="A91" s="70"/>
      <c r="B91" s="71"/>
      <c r="C91" s="12"/>
      <c r="D91" s="13"/>
      <c r="E91" s="14"/>
      <c r="F91" s="22"/>
      <c r="G91" s="22"/>
      <c r="H91" s="22"/>
      <c r="I91" s="23"/>
      <c r="J91" s="24"/>
      <c r="K91" s="25"/>
      <c r="L91" s="23"/>
      <c r="M91" s="24"/>
      <c r="N91" s="25"/>
      <c r="O91" s="23"/>
      <c r="P91" s="24"/>
      <c r="Q91" s="25"/>
      <c r="R91" s="26"/>
      <c r="S91" s="27"/>
      <c r="T91" s="28"/>
      <c r="U91" s="23"/>
      <c r="V91" s="24"/>
      <c r="W91" s="25"/>
      <c r="X91" s="23"/>
      <c r="Y91" s="24"/>
      <c r="Z91" s="25"/>
      <c r="AA91" s="23"/>
      <c r="AB91" s="24"/>
      <c r="AC91" s="25"/>
      <c r="AD91" s="19"/>
      <c r="AE91" s="20"/>
      <c r="AF91" s="21"/>
    </row>
    <row r="92" spans="1:32">
      <c r="A92" s="70"/>
      <c r="B92" s="71"/>
      <c r="C92" s="12"/>
      <c r="D92" s="13"/>
      <c r="E92" s="14"/>
      <c r="F92" s="22"/>
      <c r="G92" s="22"/>
      <c r="H92" s="22"/>
      <c r="I92" s="23"/>
      <c r="J92" s="24"/>
      <c r="K92" s="25"/>
      <c r="L92" s="23"/>
      <c r="M92" s="24"/>
      <c r="N92" s="25"/>
      <c r="O92" s="23"/>
      <c r="P92" s="24"/>
      <c r="Q92" s="25"/>
      <c r="R92" s="26"/>
      <c r="S92" s="27"/>
      <c r="T92" s="28"/>
      <c r="U92" s="23"/>
      <c r="V92" s="24"/>
      <c r="W92" s="25"/>
      <c r="X92" s="23"/>
      <c r="Y92" s="24"/>
      <c r="Z92" s="25"/>
      <c r="AA92" s="23"/>
      <c r="AB92" s="24"/>
      <c r="AC92" s="25"/>
      <c r="AD92" s="19"/>
      <c r="AE92" s="20"/>
      <c r="AF92" s="21"/>
    </row>
    <row r="93" spans="1:32" ht="14.25" customHeight="1">
      <c r="A93" s="70"/>
      <c r="B93" s="71"/>
      <c r="C93" s="12"/>
      <c r="D93" s="13"/>
      <c r="E93" s="14"/>
      <c r="F93" s="22"/>
      <c r="G93" s="22"/>
      <c r="H93" s="22"/>
      <c r="I93" s="23"/>
      <c r="J93" s="24"/>
      <c r="K93" s="25"/>
      <c r="L93" s="23"/>
      <c r="M93" s="24"/>
      <c r="N93" s="25"/>
      <c r="O93" s="23"/>
      <c r="P93" s="24"/>
      <c r="Q93" s="25"/>
      <c r="R93" s="26"/>
      <c r="S93" s="27"/>
      <c r="T93" s="28"/>
      <c r="U93" s="23"/>
      <c r="V93" s="24"/>
      <c r="W93" s="25"/>
      <c r="X93" s="23"/>
      <c r="Y93" s="24"/>
      <c r="Z93" s="25"/>
      <c r="AA93" s="23"/>
      <c r="AB93" s="24"/>
      <c r="AC93" s="25"/>
      <c r="AD93" s="19"/>
      <c r="AE93" s="20"/>
      <c r="AF93" s="21"/>
    </row>
    <row r="94" spans="1:32">
      <c r="A94" s="70"/>
      <c r="B94" s="71"/>
      <c r="C94" s="12"/>
      <c r="D94" s="13"/>
      <c r="E94" s="14"/>
      <c r="F94" s="22"/>
      <c r="G94" s="22"/>
      <c r="H94" s="22"/>
      <c r="I94" s="23"/>
      <c r="J94" s="24"/>
      <c r="K94" s="25"/>
      <c r="L94" s="23"/>
      <c r="M94" s="24"/>
      <c r="N94" s="25"/>
      <c r="O94" s="23"/>
      <c r="P94" s="24"/>
      <c r="Q94" s="25"/>
      <c r="R94" s="56"/>
      <c r="S94" s="57"/>
      <c r="T94" s="58"/>
      <c r="U94" s="23"/>
      <c r="V94" s="24"/>
      <c r="W94" s="25"/>
      <c r="X94" s="23"/>
      <c r="Y94" s="24"/>
      <c r="Z94" s="25"/>
      <c r="AA94" s="23"/>
      <c r="AB94" s="24"/>
      <c r="AC94" s="25"/>
      <c r="AD94" s="54"/>
      <c r="AE94" s="54"/>
      <c r="AF94" s="55"/>
    </row>
    <row r="95" spans="1:32">
      <c r="A95" s="70"/>
      <c r="B95" s="71"/>
      <c r="C95" s="12"/>
      <c r="D95" s="13"/>
      <c r="E95" s="14"/>
      <c r="F95" s="22"/>
      <c r="G95" s="22"/>
      <c r="H95" s="22"/>
      <c r="I95" s="23"/>
      <c r="J95" s="24"/>
      <c r="K95" s="25"/>
      <c r="L95" s="23"/>
      <c r="M95" s="24"/>
      <c r="N95" s="25"/>
      <c r="O95" s="23"/>
      <c r="P95" s="24"/>
      <c r="Q95" s="25"/>
      <c r="R95" s="56"/>
      <c r="S95" s="57"/>
      <c r="T95" s="58"/>
      <c r="U95" s="23"/>
      <c r="V95" s="24"/>
      <c r="W95" s="25"/>
      <c r="X95" s="23"/>
      <c r="Y95" s="24"/>
      <c r="Z95" s="25"/>
      <c r="AA95" s="23"/>
      <c r="AB95" s="24"/>
      <c r="AC95" s="25"/>
      <c r="AD95" s="54"/>
      <c r="AE95" s="54"/>
      <c r="AF95" s="55"/>
    </row>
    <row r="96" spans="1:32">
      <c r="A96" s="32" t="s">
        <v>19</v>
      </c>
      <c r="B96" s="33"/>
      <c r="C96" s="34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6"/>
    </row>
    <row r="97" spans="1:32">
      <c r="A97" s="32"/>
      <c r="B97" s="33"/>
      <c r="C97" s="37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9"/>
    </row>
    <row r="98" spans="1:32">
      <c r="A98" s="32"/>
      <c r="B98" s="33"/>
      <c r="C98" s="37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9"/>
    </row>
    <row r="99" spans="1:32" ht="15" thickBot="1">
      <c r="A99" s="40" t="s">
        <v>15</v>
      </c>
      <c r="B99" s="41"/>
      <c r="C99" s="46"/>
      <c r="D99" s="46"/>
      <c r="E99" s="46"/>
      <c r="F99" s="47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8"/>
    </row>
    <row r="100" spans="1:32">
      <c r="A100" s="42"/>
      <c r="B100" s="43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50"/>
    </row>
    <row r="101" spans="1:32" ht="15" thickBot="1">
      <c r="A101" s="44"/>
      <c r="B101" s="45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2"/>
    </row>
    <row r="102" spans="1:32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</row>
    <row r="103" spans="1:32">
      <c r="C103" s="2" t="s">
        <v>16</v>
      </c>
      <c r="H103" s="2" t="s">
        <v>21</v>
      </c>
      <c r="N103" s="2" t="s">
        <v>17</v>
      </c>
      <c r="U103" s="2" t="s">
        <v>18</v>
      </c>
      <c r="Y103" s="2"/>
    </row>
    <row r="104" spans="1:32" ht="27">
      <c r="A104" s="15"/>
      <c r="B104" s="16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8" t="s">
        <v>0</v>
      </c>
      <c r="AE104" s="18"/>
      <c r="AF104" s="18"/>
    </row>
  </sheetData>
  <mergeCells count="438">
    <mergeCell ref="O26:Q26"/>
    <mergeCell ref="R26:T26"/>
    <mergeCell ref="U26:W26"/>
    <mergeCell ref="X26:Z26"/>
    <mergeCell ref="AA26:AC26"/>
    <mergeCell ref="AD26:AF26"/>
    <mergeCell ref="C41:E41"/>
    <mergeCell ref="F41:H41"/>
    <mergeCell ref="I41:K41"/>
    <mergeCell ref="L41:N41"/>
    <mergeCell ref="O41:Q41"/>
    <mergeCell ref="R41:T41"/>
    <mergeCell ref="U41:W41"/>
    <mergeCell ref="X41:Z41"/>
    <mergeCell ref="AA41:AC41"/>
    <mergeCell ref="C36:E36"/>
    <mergeCell ref="F36:H36"/>
    <mergeCell ref="I36:K36"/>
    <mergeCell ref="C40:E40"/>
    <mergeCell ref="F40:H40"/>
    <mergeCell ref="I40:K40"/>
    <mergeCell ref="L40:N40"/>
    <mergeCell ref="O40:Q40"/>
    <mergeCell ref="R40:T40"/>
    <mergeCell ref="C11:AF25"/>
    <mergeCell ref="I39:K39"/>
    <mergeCell ref="L39:N39"/>
    <mergeCell ref="O39:Q39"/>
    <mergeCell ref="R39:T39"/>
    <mergeCell ref="U39:W39"/>
    <mergeCell ref="X39:Z39"/>
    <mergeCell ref="AA39:AC39"/>
    <mergeCell ref="I37:K37"/>
    <mergeCell ref="L37:N37"/>
    <mergeCell ref="O37:Q37"/>
    <mergeCell ref="R37:T37"/>
    <mergeCell ref="U37:W37"/>
    <mergeCell ref="X37:Z37"/>
    <mergeCell ref="AA37:AC37"/>
    <mergeCell ref="I38:K38"/>
    <mergeCell ref="L38:N38"/>
    <mergeCell ref="O38:Q38"/>
    <mergeCell ref="R38:T38"/>
    <mergeCell ref="U38:W38"/>
    <mergeCell ref="X38:Z38"/>
    <mergeCell ref="F37:H37"/>
    <mergeCell ref="AD37:AF37"/>
    <mergeCell ref="F38:H38"/>
    <mergeCell ref="U40:W40"/>
    <mergeCell ref="X40:Z40"/>
    <mergeCell ref="AA40:AC40"/>
    <mergeCell ref="AA38:AC38"/>
    <mergeCell ref="AD38:AF38"/>
    <mergeCell ref="F39:H39"/>
    <mergeCell ref="R78:T78"/>
    <mergeCell ref="O78:Q78"/>
    <mergeCell ref="L78:N78"/>
    <mergeCell ref="I78:K78"/>
    <mergeCell ref="F78:H78"/>
    <mergeCell ref="L43:N43"/>
    <mergeCell ref="O43:Q43"/>
    <mergeCell ref="R43:T43"/>
    <mergeCell ref="U43:W43"/>
    <mergeCell ref="X43:Z43"/>
    <mergeCell ref="AA43:AC43"/>
    <mergeCell ref="AD40:AF40"/>
    <mergeCell ref="AD41:AF41"/>
    <mergeCell ref="A54:AF54"/>
    <mergeCell ref="A44:B48"/>
    <mergeCell ref="A49:B53"/>
    <mergeCell ref="C49:AF53"/>
    <mergeCell ref="C44:AF46"/>
    <mergeCell ref="C78:E78"/>
    <mergeCell ref="AA80:AC80"/>
    <mergeCell ref="X80:Z80"/>
    <mergeCell ref="U80:W80"/>
    <mergeCell ref="R80:T80"/>
    <mergeCell ref="O80:Q80"/>
    <mergeCell ref="L80:N80"/>
    <mergeCell ref="I80:K80"/>
    <mergeCell ref="F80:H80"/>
    <mergeCell ref="C80:E80"/>
    <mergeCell ref="AA79:AC79"/>
    <mergeCell ref="X79:Z79"/>
    <mergeCell ref="U79:W79"/>
    <mergeCell ref="R79:T79"/>
    <mergeCell ref="O79:Q79"/>
    <mergeCell ref="L79:N79"/>
    <mergeCell ref="I79:K79"/>
    <mergeCell ref="F79:H79"/>
    <mergeCell ref="C79:E79"/>
    <mergeCell ref="U78:W78"/>
    <mergeCell ref="X78:Z78"/>
    <mergeCell ref="AA78:AC78"/>
    <mergeCell ref="X81:Z81"/>
    <mergeCell ref="U81:W81"/>
    <mergeCell ref="R81:T81"/>
    <mergeCell ref="O81:Q81"/>
    <mergeCell ref="L81:N81"/>
    <mergeCell ref="I81:K81"/>
    <mergeCell ref="F81:H81"/>
    <mergeCell ref="C81:E81"/>
    <mergeCell ref="AA82:AC82"/>
    <mergeCell ref="X82:Z82"/>
    <mergeCell ref="U82:W82"/>
    <mergeCell ref="R82:T82"/>
    <mergeCell ref="O82:Q82"/>
    <mergeCell ref="L82:N82"/>
    <mergeCell ref="I82:K82"/>
    <mergeCell ref="F82:H82"/>
    <mergeCell ref="C82:E82"/>
    <mergeCell ref="C27:E27"/>
    <mergeCell ref="F27:H27"/>
    <mergeCell ref="I27:K27"/>
    <mergeCell ref="O27:Q27"/>
    <mergeCell ref="R27:T27"/>
    <mergeCell ref="U27:W27"/>
    <mergeCell ref="X27:Z27"/>
    <mergeCell ref="AA27:AC27"/>
    <mergeCell ref="AD27:AF27"/>
    <mergeCell ref="L27:N27"/>
    <mergeCell ref="C26:E26"/>
    <mergeCell ref="F26:H26"/>
    <mergeCell ref="I26:K26"/>
    <mergeCell ref="L26:N26"/>
    <mergeCell ref="X28:Z28"/>
    <mergeCell ref="AA28:AC28"/>
    <mergeCell ref="AD28:AF28"/>
    <mergeCell ref="C29:E29"/>
    <mergeCell ref="F29:H29"/>
    <mergeCell ref="I29:K29"/>
    <mergeCell ref="L29:N29"/>
    <mergeCell ref="O29:Q29"/>
    <mergeCell ref="R29:T29"/>
    <mergeCell ref="U29:W29"/>
    <mergeCell ref="X29:Z29"/>
    <mergeCell ref="AA29:AC29"/>
    <mergeCell ref="L28:N28"/>
    <mergeCell ref="O28:Q28"/>
    <mergeCell ref="R28:T28"/>
    <mergeCell ref="U28:W28"/>
    <mergeCell ref="AD29:AF29"/>
    <mergeCell ref="C28:E28"/>
    <mergeCell ref="F28:H28"/>
    <mergeCell ref="I28:K28"/>
    <mergeCell ref="X30:Z30"/>
    <mergeCell ref="AA30:AC30"/>
    <mergeCell ref="AD30:AF30"/>
    <mergeCell ref="C31:E31"/>
    <mergeCell ref="F31:H31"/>
    <mergeCell ref="I31:K31"/>
    <mergeCell ref="L31:N31"/>
    <mergeCell ref="O31:Q31"/>
    <mergeCell ref="R31:T31"/>
    <mergeCell ref="U31:W31"/>
    <mergeCell ref="X31:Z31"/>
    <mergeCell ref="AA31:AC31"/>
    <mergeCell ref="L30:N30"/>
    <mergeCell ref="O30:Q30"/>
    <mergeCell ref="R30:T30"/>
    <mergeCell ref="U30:W30"/>
    <mergeCell ref="AD31:AF31"/>
    <mergeCell ref="C30:E30"/>
    <mergeCell ref="F30:H30"/>
    <mergeCell ref="I30:K30"/>
    <mergeCell ref="C34:E34"/>
    <mergeCell ref="F34:H34"/>
    <mergeCell ref="I34:K34"/>
    <mergeCell ref="X32:Z32"/>
    <mergeCell ref="AA32:AC32"/>
    <mergeCell ref="AD32:AF32"/>
    <mergeCell ref="C33:E33"/>
    <mergeCell ref="F33:H33"/>
    <mergeCell ref="I33:K33"/>
    <mergeCell ref="L33:N33"/>
    <mergeCell ref="O33:Q33"/>
    <mergeCell ref="R33:T33"/>
    <mergeCell ref="U33:W33"/>
    <mergeCell ref="X33:Z33"/>
    <mergeCell ref="AA33:AC33"/>
    <mergeCell ref="L32:N32"/>
    <mergeCell ref="O32:Q32"/>
    <mergeCell ref="R32:T32"/>
    <mergeCell ref="U32:W32"/>
    <mergeCell ref="AD33:AF33"/>
    <mergeCell ref="C32:E32"/>
    <mergeCell ref="F32:H32"/>
    <mergeCell ref="I32:K32"/>
    <mergeCell ref="X34:Z34"/>
    <mergeCell ref="C35:E35"/>
    <mergeCell ref="F35:H35"/>
    <mergeCell ref="I35:K35"/>
    <mergeCell ref="L35:N35"/>
    <mergeCell ref="O35:Q35"/>
    <mergeCell ref="R35:T35"/>
    <mergeCell ref="U35:W35"/>
    <mergeCell ref="X35:Z35"/>
    <mergeCell ref="AA35:AC35"/>
    <mergeCell ref="AA34:AC34"/>
    <mergeCell ref="AD34:AF34"/>
    <mergeCell ref="L34:N34"/>
    <mergeCell ref="O34:Q34"/>
    <mergeCell ref="R34:T34"/>
    <mergeCell ref="U34:W34"/>
    <mergeCell ref="AD35:AF35"/>
    <mergeCell ref="AD39:AF39"/>
    <mergeCell ref="AD36:AF36"/>
    <mergeCell ref="X36:Z36"/>
    <mergeCell ref="AA36:AC36"/>
    <mergeCell ref="U36:W36"/>
    <mergeCell ref="L36:N36"/>
    <mergeCell ref="O36:Q36"/>
    <mergeCell ref="R36:T36"/>
    <mergeCell ref="A6:E6"/>
    <mergeCell ref="Q6:T6"/>
    <mergeCell ref="U6:AF6"/>
    <mergeCell ref="A7:E7"/>
    <mergeCell ref="F7:P7"/>
    <mergeCell ref="Q7:T7"/>
    <mergeCell ref="U7:AF7"/>
    <mergeCell ref="C8:G8"/>
    <mergeCell ref="H8:N8"/>
    <mergeCell ref="O8:S8"/>
    <mergeCell ref="T8:AF8"/>
    <mergeCell ref="F6:P6"/>
    <mergeCell ref="A8:B43"/>
    <mergeCell ref="C9:G10"/>
    <mergeCell ref="H9:N10"/>
    <mergeCell ref="O9:S10"/>
    <mergeCell ref="T9:AF10"/>
    <mergeCell ref="AD43:AF43"/>
    <mergeCell ref="C42:E42"/>
    <mergeCell ref="F42:H42"/>
    <mergeCell ref="I42:K42"/>
    <mergeCell ref="L42:N42"/>
    <mergeCell ref="O42:Q42"/>
    <mergeCell ref="R42:T42"/>
    <mergeCell ref="A2:AC2"/>
    <mergeCell ref="AD2:AF2"/>
    <mergeCell ref="A3:C3"/>
    <mergeCell ref="D3:AC3"/>
    <mergeCell ref="AD3:AF3"/>
    <mergeCell ref="A4:AF4"/>
    <mergeCell ref="A5:E5"/>
    <mergeCell ref="F5:P5"/>
    <mergeCell ref="Q5:T5"/>
    <mergeCell ref="U5:AF5"/>
    <mergeCell ref="U42:W42"/>
    <mergeCell ref="X42:Z42"/>
    <mergeCell ref="AA42:AC42"/>
    <mergeCell ref="AD42:AF42"/>
    <mergeCell ref="C43:E43"/>
    <mergeCell ref="F43:H43"/>
    <mergeCell ref="I43:K43"/>
    <mergeCell ref="A57:AC57"/>
    <mergeCell ref="AD57:AF57"/>
    <mergeCell ref="A58:C58"/>
    <mergeCell ref="D58:AC58"/>
    <mergeCell ref="AD58:AF58"/>
    <mergeCell ref="A59:AF59"/>
    <mergeCell ref="A60:E60"/>
    <mergeCell ref="F60:P60"/>
    <mergeCell ref="Q60:T60"/>
    <mergeCell ref="U60:AF60"/>
    <mergeCell ref="A61:E61"/>
    <mergeCell ref="F61:P61"/>
    <mergeCell ref="Q61:T61"/>
    <mergeCell ref="U61:AF61"/>
    <mergeCell ref="A62:E62"/>
    <mergeCell ref="F62:P62"/>
    <mergeCell ref="Q62:T62"/>
    <mergeCell ref="U62:AF62"/>
    <mergeCell ref="A63:B95"/>
    <mergeCell ref="C63:G63"/>
    <mergeCell ref="H63:N63"/>
    <mergeCell ref="O63:S63"/>
    <mergeCell ref="T63:AF63"/>
    <mergeCell ref="C64:G65"/>
    <mergeCell ref="H64:N65"/>
    <mergeCell ref="O64:S65"/>
    <mergeCell ref="T64:AF65"/>
    <mergeCell ref="C66:AF76"/>
    <mergeCell ref="C77:E77"/>
    <mergeCell ref="F77:H77"/>
    <mergeCell ref="I77:K77"/>
    <mergeCell ref="L77:N77"/>
    <mergeCell ref="O77:Q77"/>
    <mergeCell ref="R77:T77"/>
    <mergeCell ref="U77:W77"/>
    <mergeCell ref="X77:Z77"/>
    <mergeCell ref="AA77:AC77"/>
    <mergeCell ref="AD77:AF77"/>
    <mergeCell ref="AD78:AF78"/>
    <mergeCell ref="AD79:AF79"/>
    <mergeCell ref="AD80:AF80"/>
    <mergeCell ref="AD81:AF81"/>
    <mergeCell ref="AD82:AF82"/>
    <mergeCell ref="AD83:AF83"/>
    <mergeCell ref="C84:E84"/>
    <mergeCell ref="F84:H84"/>
    <mergeCell ref="I84:K84"/>
    <mergeCell ref="L84:N84"/>
    <mergeCell ref="O84:Q84"/>
    <mergeCell ref="R84:T84"/>
    <mergeCell ref="U84:W84"/>
    <mergeCell ref="X84:Z84"/>
    <mergeCell ref="AA84:AC84"/>
    <mergeCell ref="AD84:AF84"/>
    <mergeCell ref="C83:E83"/>
    <mergeCell ref="F83:H83"/>
    <mergeCell ref="I83:K83"/>
    <mergeCell ref="L83:N83"/>
    <mergeCell ref="O83:Q83"/>
    <mergeCell ref="R83:T83"/>
    <mergeCell ref="U83:W83"/>
    <mergeCell ref="X83:Z83"/>
    <mergeCell ref="AA83:AC83"/>
    <mergeCell ref="AA81:AC81"/>
    <mergeCell ref="AD90:AF90"/>
    <mergeCell ref="C91:E91"/>
    <mergeCell ref="F91:H91"/>
    <mergeCell ref="I91:K91"/>
    <mergeCell ref="L91:N91"/>
    <mergeCell ref="O91:Q91"/>
    <mergeCell ref="R91:T91"/>
    <mergeCell ref="U91:W91"/>
    <mergeCell ref="X91:Z91"/>
    <mergeCell ref="AA91:AC91"/>
    <mergeCell ref="AD91:AF91"/>
    <mergeCell ref="C90:E90"/>
    <mergeCell ref="F90:H90"/>
    <mergeCell ref="I90:K90"/>
    <mergeCell ref="L90:N90"/>
    <mergeCell ref="O90:Q90"/>
    <mergeCell ref="R90:T90"/>
    <mergeCell ref="U90:W90"/>
    <mergeCell ref="X90:Z90"/>
    <mergeCell ref="AA90:AC90"/>
    <mergeCell ref="AD85:AF85"/>
    <mergeCell ref="C86:E86"/>
    <mergeCell ref="AA94:AC94"/>
    <mergeCell ref="AD92:AF92"/>
    <mergeCell ref="C93:E93"/>
    <mergeCell ref="F93:H93"/>
    <mergeCell ref="I93:K93"/>
    <mergeCell ref="L93:N93"/>
    <mergeCell ref="O93:Q93"/>
    <mergeCell ref="R93:T93"/>
    <mergeCell ref="U93:W93"/>
    <mergeCell ref="X93:Z93"/>
    <mergeCell ref="AA93:AC93"/>
    <mergeCell ref="AD93:AF93"/>
    <mergeCell ref="C92:E92"/>
    <mergeCell ref="F92:H92"/>
    <mergeCell ref="I92:K92"/>
    <mergeCell ref="L92:N92"/>
    <mergeCell ref="O92:Q92"/>
    <mergeCell ref="R92:T92"/>
    <mergeCell ref="U92:W92"/>
    <mergeCell ref="X92:Z92"/>
    <mergeCell ref="AA92:AC92"/>
    <mergeCell ref="A96:B98"/>
    <mergeCell ref="C96:AF98"/>
    <mergeCell ref="A99:B101"/>
    <mergeCell ref="C99:AF101"/>
    <mergeCell ref="A102:AF102"/>
    <mergeCell ref="AD94:AF94"/>
    <mergeCell ref="C95:E95"/>
    <mergeCell ref="F95:H95"/>
    <mergeCell ref="I95:K95"/>
    <mergeCell ref="L95:N95"/>
    <mergeCell ref="O95:Q95"/>
    <mergeCell ref="R95:T95"/>
    <mergeCell ref="U95:W95"/>
    <mergeCell ref="X95:Z95"/>
    <mergeCell ref="AA95:AC95"/>
    <mergeCell ref="AD95:AF95"/>
    <mergeCell ref="C94:E94"/>
    <mergeCell ref="F94:H94"/>
    <mergeCell ref="I94:K94"/>
    <mergeCell ref="L94:N94"/>
    <mergeCell ref="O94:Q94"/>
    <mergeCell ref="R94:T94"/>
    <mergeCell ref="U94:W94"/>
    <mergeCell ref="X94:Z94"/>
    <mergeCell ref="F86:H86"/>
    <mergeCell ref="I86:K86"/>
    <mergeCell ref="L86:N86"/>
    <mergeCell ref="O86:Q86"/>
    <mergeCell ref="R86:T86"/>
    <mergeCell ref="U86:W86"/>
    <mergeCell ref="X86:Z86"/>
    <mergeCell ref="AA86:AC86"/>
    <mergeCell ref="AD86:AF86"/>
    <mergeCell ref="C85:E85"/>
    <mergeCell ref="F85:H85"/>
    <mergeCell ref="I85:K85"/>
    <mergeCell ref="L85:N85"/>
    <mergeCell ref="O85:Q85"/>
    <mergeCell ref="R85:T85"/>
    <mergeCell ref="U85:W85"/>
    <mergeCell ref="X85:Z85"/>
    <mergeCell ref="AA85:AC85"/>
    <mergeCell ref="AA88:AC88"/>
    <mergeCell ref="AD88:AF88"/>
    <mergeCell ref="C87:E87"/>
    <mergeCell ref="F87:H87"/>
    <mergeCell ref="I87:K87"/>
    <mergeCell ref="L87:N87"/>
    <mergeCell ref="O87:Q87"/>
    <mergeCell ref="R87:T87"/>
    <mergeCell ref="U87:W87"/>
    <mergeCell ref="X87:Z87"/>
    <mergeCell ref="AA87:AC87"/>
    <mergeCell ref="C39:E39"/>
    <mergeCell ref="C38:E38"/>
    <mergeCell ref="C37:E37"/>
    <mergeCell ref="A104:AC104"/>
    <mergeCell ref="AD104:AF104"/>
    <mergeCell ref="AD89:AF89"/>
    <mergeCell ref="C89:E89"/>
    <mergeCell ref="F89:H89"/>
    <mergeCell ref="I89:K89"/>
    <mergeCell ref="L89:N89"/>
    <mergeCell ref="O89:Q89"/>
    <mergeCell ref="R89:T89"/>
    <mergeCell ref="U89:W89"/>
    <mergeCell ref="X89:Z89"/>
    <mergeCell ref="AA89:AC89"/>
    <mergeCell ref="AD87:AF87"/>
    <mergeCell ref="C88:E88"/>
    <mergeCell ref="F88:H88"/>
    <mergeCell ref="I88:K88"/>
    <mergeCell ref="L88:N88"/>
    <mergeCell ref="O88:Q88"/>
    <mergeCell ref="R88:T88"/>
    <mergeCell ref="U88:W88"/>
    <mergeCell ref="X88:Z88"/>
  </mergeCells>
  <phoneticPr fontId="15" type="noConversion"/>
  <pageMargins left="0.59027777777777801" right="0.31388888888888899" top="0.74791666666666701" bottom="0.5" header="0.31388888888888899" footer="0.31388888888888899"/>
  <pageSetup paperSize="9" scale="91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G49"/>
  <sheetViews>
    <sheetView workbookViewId="0">
      <selection activeCell="C1" sqref="C1:C26"/>
    </sheetView>
  </sheetViews>
  <sheetFormatPr defaultColWidth="9" defaultRowHeight="14.25"/>
  <cols>
    <col min="1" max="1" width="14.125" customWidth="1"/>
    <col min="2" max="3" width="9.25" bestFit="1" customWidth="1"/>
    <col min="4" max="4" width="9.25" customWidth="1"/>
    <col min="5" max="7" width="9" customWidth="1"/>
  </cols>
  <sheetData>
    <row r="1" spans="1:7" ht="18.75">
      <c r="A1" s="8">
        <v>2935.3119999999999</v>
      </c>
      <c r="B1" s="9">
        <v>4.5590000000000002</v>
      </c>
      <c r="C1" s="6">
        <v>0.17</v>
      </c>
      <c r="D1" s="6">
        <f t="shared" ref="D1:D26" si="0">B1-C1</f>
        <v>4.3890000000000002</v>
      </c>
      <c r="E1" s="4">
        <f ca="1">D1+G1</f>
        <v>4.3890000000000002</v>
      </c>
      <c r="G1">
        <f ca="1">RANDBETWEEN(-4,4)*0.001</f>
        <v>0</v>
      </c>
    </row>
    <row r="2" spans="1:7" ht="18.75">
      <c r="A2" s="11" t="s">
        <v>44</v>
      </c>
      <c r="B2" s="10">
        <v>4.4589999999999996</v>
      </c>
      <c r="C2" s="6">
        <v>0.17</v>
      </c>
      <c r="D2" s="6">
        <f t="shared" si="0"/>
        <v>4.2889999999999997</v>
      </c>
      <c r="E2" s="4">
        <f t="shared" ref="E2:E26" ca="1" si="1">D2+G2</f>
        <v>4.2909999999999995</v>
      </c>
      <c r="G2">
        <f t="shared" ref="G2:G26" ca="1" si="2">RANDBETWEEN(-4,4)*0.001</f>
        <v>2E-3</v>
      </c>
    </row>
    <row r="3" spans="1:7" ht="18.75">
      <c r="A3" s="11" t="s">
        <v>45</v>
      </c>
      <c r="B3" s="10">
        <v>4.3630000000000004</v>
      </c>
      <c r="C3" s="6">
        <v>0.17</v>
      </c>
      <c r="D3" s="6">
        <f t="shared" si="0"/>
        <v>4.1930000000000005</v>
      </c>
      <c r="E3" s="4">
        <f t="shared" ca="1" si="1"/>
        <v>4.1900000000000004</v>
      </c>
      <c r="G3">
        <f t="shared" ca="1" si="2"/>
        <v>-3.0000000000000001E-3</v>
      </c>
    </row>
    <row r="4" spans="1:7" ht="18.75">
      <c r="A4" s="11" t="s">
        <v>46</v>
      </c>
      <c r="B4" s="10">
        <v>4.2679999999999998</v>
      </c>
      <c r="C4" s="6">
        <v>0.17</v>
      </c>
      <c r="D4" s="6">
        <f t="shared" si="0"/>
        <v>4.0979999999999999</v>
      </c>
      <c r="E4" s="4">
        <f t="shared" ca="1" si="1"/>
        <v>4.0990000000000002</v>
      </c>
      <c r="G4">
        <f t="shared" ca="1" si="2"/>
        <v>1E-3</v>
      </c>
    </row>
    <row r="5" spans="1:7" ht="18.75">
      <c r="A5" s="11" t="s">
        <v>47</v>
      </c>
      <c r="B5" s="10">
        <v>4.1740000000000004</v>
      </c>
      <c r="C5" s="6">
        <v>0.17</v>
      </c>
      <c r="D5" s="6">
        <f t="shared" si="0"/>
        <v>4.0040000000000004</v>
      </c>
      <c r="E5" s="4">
        <f t="shared" ca="1" si="1"/>
        <v>4.0010000000000003</v>
      </c>
      <c r="G5">
        <f t="shared" ca="1" si="2"/>
        <v>-3.0000000000000001E-3</v>
      </c>
    </row>
    <row r="6" spans="1:7" ht="22.5" customHeight="1">
      <c r="A6" s="11" t="s">
        <v>48</v>
      </c>
      <c r="B6" s="10">
        <v>4.1100000000000003</v>
      </c>
      <c r="C6" s="6">
        <v>0.17</v>
      </c>
      <c r="D6" s="6">
        <f t="shared" si="0"/>
        <v>3.9400000000000004</v>
      </c>
      <c r="E6" s="4">
        <f t="shared" ca="1" si="1"/>
        <v>3.9420000000000002</v>
      </c>
      <c r="G6">
        <f t="shared" ca="1" si="2"/>
        <v>2E-3</v>
      </c>
    </row>
    <row r="7" spans="1:7" ht="18.75">
      <c r="A7" s="11" t="s">
        <v>49</v>
      </c>
      <c r="B7" s="10">
        <v>4.085</v>
      </c>
      <c r="C7" s="6">
        <v>0.17</v>
      </c>
      <c r="D7" s="6">
        <f t="shared" si="0"/>
        <v>3.915</v>
      </c>
      <c r="E7" s="4">
        <f t="shared" ca="1" si="1"/>
        <v>3.915</v>
      </c>
      <c r="G7">
        <f t="shared" ca="1" si="2"/>
        <v>0</v>
      </c>
    </row>
    <row r="8" spans="1:7" ht="18.75">
      <c r="A8" s="11" t="s">
        <v>50</v>
      </c>
      <c r="B8" s="10">
        <v>4.0999999999999996</v>
      </c>
      <c r="C8" s="6">
        <v>0.17</v>
      </c>
      <c r="D8" s="6">
        <f t="shared" si="0"/>
        <v>3.9299999999999997</v>
      </c>
      <c r="E8" s="4">
        <f t="shared" ca="1" si="1"/>
        <v>3.9269999999999996</v>
      </c>
      <c r="G8">
        <f t="shared" ca="1" si="2"/>
        <v>-3.0000000000000001E-3</v>
      </c>
    </row>
    <row r="9" spans="1:7" ht="18.75">
      <c r="A9" s="11" t="s">
        <v>51</v>
      </c>
      <c r="B9" s="10">
        <v>4.1550000000000002</v>
      </c>
      <c r="C9" s="6">
        <v>0.17</v>
      </c>
      <c r="D9" s="6">
        <f t="shared" si="0"/>
        <v>3.9850000000000003</v>
      </c>
      <c r="E9" s="4">
        <f t="shared" ca="1" si="1"/>
        <v>3.9880000000000004</v>
      </c>
      <c r="G9">
        <f t="shared" ca="1" si="2"/>
        <v>3.0000000000000001E-3</v>
      </c>
    </row>
    <row r="10" spans="1:7" ht="18.75">
      <c r="A10" s="11" t="s">
        <v>52</v>
      </c>
      <c r="B10" s="10">
        <v>4.2370000000000001</v>
      </c>
      <c r="C10" s="6">
        <v>0.17</v>
      </c>
      <c r="D10" s="6">
        <f t="shared" si="0"/>
        <v>4.0670000000000002</v>
      </c>
      <c r="E10" s="4">
        <f t="shared" ca="1" si="1"/>
        <v>4.0670000000000002</v>
      </c>
      <c r="G10">
        <f t="shared" ca="1" si="2"/>
        <v>0</v>
      </c>
    </row>
    <row r="11" spans="1:7" ht="18.75">
      <c r="A11" s="11" t="s">
        <v>53</v>
      </c>
      <c r="B11" s="10">
        <v>4.32</v>
      </c>
      <c r="C11" s="6">
        <v>0.17</v>
      </c>
      <c r="D11" s="6">
        <f t="shared" si="0"/>
        <v>4.1500000000000004</v>
      </c>
      <c r="E11" s="4">
        <f t="shared" ca="1" si="1"/>
        <v>4.1520000000000001</v>
      </c>
      <c r="G11">
        <f t="shared" ca="1" si="2"/>
        <v>2E-3</v>
      </c>
    </row>
    <row r="12" spans="1:7" ht="18.75">
      <c r="A12" s="11" t="s">
        <v>54</v>
      </c>
      <c r="B12" s="10">
        <v>4.4020000000000001</v>
      </c>
      <c r="C12" s="6">
        <v>0.17</v>
      </c>
      <c r="D12" s="6">
        <f t="shared" si="0"/>
        <v>4.2320000000000002</v>
      </c>
      <c r="E12" s="4">
        <f t="shared" ca="1" si="1"/>
        <v>4.234</v>
      </c>
      <c r="G12">
        <f t="shared" ca="1" si="2"/>
        <v>2E-3</v>
      </c>
    </row>
    <row r="13" spans="1:7" ht="18.75">
      <c r="A13" s="11" t="s">
        <v>55</v>
      </c>
      <c r="B13" s="10">
        <v>4.4850000000000003</v>
      </c>
      <c r="C13" s="6">
        <v>0.17</v>
      </c>
      <c r="D13" s="6">
        <f t="shared" si="0"/>
        <v>4.3150000000000004</v>
      </c>
      <c r="E13" s="4">
        <f t="shared" ca="1" si="1"/>
        <v>4.3160000000000007</v>
      </c>
      <c r="G13">
        <f t="shared" ca="1" si="2"/>
        <v>1E-3</v>
      </c>
    </row>
    <row r="14" spans="1:7" ht="18.75">
      <c r="A14" s="11" t="s">
        <v>56</v>
      </c>
      <c r="B14" s="10">
        <v>4.5679999999999996</v>
      </c>
      <c r="C14" s="6">
        <v>0.17</v>
      </c>
      <c r="D14" s="6">
        <f t="shared" si="0"/>
        <v>4.3979999999999997</v>
      </c>
      <c r="E14" s="4">
        <f t="shared" ca="1" si="1"/>
        <v>4.3979999999999997</v>
      </c>
      <c r="G14">
        <f t="shared" ca="1" si="2"/>
        <v>0</v>
      </c>
    </row>
    <row r="15" spans="1:7" ht="18.75">
      <c r="A15" s="11" t="s">
        <v>57</v>
      </c>
      <c r="B15" s="10">
        <v>4.556</v>
      </c>
      <c r="C15" s="6">
        <v>0.17</v>
      </c>
      <c r="D15" s="6">
        <f t="shared" si="0"/>
        <v>4.3860000000000001</v>
      </c>
      <c r="E15" s="4">
        <f t="shared" ca="1" si="1"/>
        <v>4.3820000000000006</v>
      </c>
      <c r="G15">
        <f t="shared" ca="1" si="2"/>
        <v>-4.0000000000000001E-3</v>
      </c>
    </row>
    <row r="16" spans="1:7" ht="18.75">
      <c r="A16" s="11" t="s">
        <v>58</v>
      </c>
      <c r="B16" s="10">
        <v>4.4619999999999997</v>
      </c>
      <c r="C16" s="6">
        <v>0.17</v>
      </c>
      <c r="D16" s="6">
        <f t="shared" si="0"/>
        <v>4.2919999999999998</v>
      </c>
      <c r="E16" s="4">
        <f t="shared" ca="1" si="1"/>
        <v>4.2930000000000001</v>
      </c>
      <c r="G16">
        <f t="shared" ca="1" si="2"/>
        <v>1E-3</v>
      </c>
    </row>
    <row r="17" spans="1:7" ht="18.75">
      <c r="A17" s="11" t="s">
        <v>59</v>
      </c>
      <c r="B17" s="10">
        <v>4.3689999999999998</v>
      </c>
      <c r="C17" s="6">
        <v>0.17</v>
      </c>
      <c r="D17" s="6">
        <f t="shared" si="0"/>
        <v>4.1989999999999998</v>
      </c>
      <c r="E17" s="4">
        <f t="shared" ca="1" si="1"/>
        <v>4.1959999999999997</v>
      </c>
      <c r="G17">
        <f t="shared" ca="1" si="2"/>
        <v>-3.0000000000000001E-3</v>
      </c>
    </row>
    <row r="18" spans="1:7" ht="18.75">
      <c r="A18" s="11" t="s">
        <v>60</v>
      </c>
      <c r="B18" s="10">
        <v>4.2750000000000004</v>
      </c>
      <c r="C18" s="6">
        <v>0.17</v>
      </c>
      <c r="D18" s="6">
        <f t="shared" si="0"/>
        <v>4.1050000000000004</v>
      </c>
      <c r="E18" s="4">
        <f t="shared" ca="1" si="1"/>
        <v>4.1070000000000002</v>
      </c>
      <c r="G18">
        <f t="shared" ca="1" si="2"/>
        <v>2E-3</v>
      </c>
    </row>
    <row r="19" spans="1:7" ht="18.75">
      <c r="A19" s="11" t="s">
        <v>61</v>
      </c>
      <c r="B19" s="10">
        <v>4.1820000000000004</v>
      </c>
      <c r="C19" s="6">
        <v>0.17</v>
      </c>
      <c r="D19" s="6">
        <f t="shared" si="0"/>
        <v>4.0120000000000005</v>
      </c>
      <c r="E19" s="4">
        <f t="shared" ca="1" si="1"/>
        <v>4.0130000000000008</v>
      </c>
      <c r="G19">
        <f t="shared" ca="1" si="2"/>
        <v>1E-3</v>
      </c>
    </row>
    <row r="20" spans="1:7" ht="18.75">
      <c r="A20" s="11" t="s">
        <v>62</v>
      </c>
      <c r="B20" s="10">
        <v>4.0999999999999996</v>
      </c>
      <c r="C20" s="6">
        <v>0.17</v>
      </c>
      <c r="D20" s="6">
        <f t="shared" si="0"/>
        <v>3.9299999999999997</v>
      </c>
      <c r="E20" s="4">
        <f t="shared" ca="1" si="1"/>
        <v>3.9269999999999996</v>
      </c>
      <c r="G20">
        <f t="shared" ca="1" si="2"/>
        <v>-3.0000000000000001E-3</v>
      </c>
    </row>
    <row r="21" spans="1:7" ht="18.75">
      <c r="A21" s="11" t="s">
        <v>63</v>
      </c>
      <c r="B21" s="10">
        <v>4.0570000000000004</v>
      </c>
      <c r="C21" s="6">
        <v>0.17</v>
      </c>
      <c r="D21" s="6">
        <f t="shared" si="0"/>
        <v>3.8870000000000005</v>
      </c>
      <c r="E21" s="4">
        <f t="shared" ca="1" si="1"/>
        <v>3.8910000000000005</v>
      </c>
      <c r="G21">
        <f t="shared" ca="1" si="2"/>
        <v>4.0000000000000001E-3</v>
      </c>
    </row>
    <row r="22" spans="1:7" ht="18.75">
      <c r="A22" s="11" t="s">
        <v>64</v>
      </c>
      <c r="B22" s="10">
        <v>4.0540000000000003</v>
      </c>
      <c r="C22" s="6">
        <v>0.17</v>
      </c>
      <c r="D22" s="6">
        <f t="shared" si="0"/>
        <v>3.8840000000000003</v>
      </c>
      <c r="E22" s="4">
        <f t="shared" ca="1" si="1"/>
        <v>3.8840000000000003</v>
      </c>
      <c r="G22">
        <f t="shared" ca="1" si="2"/>
        <v>0</v>
      </c>
    </row>
    <row r="23" spans="1:7" ht="18.75">
      <c r="A23" s="11" t="s">
        <v>65</v>
      </c>
      <c r="B23" s="10">
        <v>4.0919999999999996</v>
      </c>
      <c r="C23" s="6">
        <v>0.17</v>
      </c>
      <c r="D23" s="6">
        <f t="shared" si="0"/>
        <v>3.9219999999999997</v>
      </c>
      <c r="E23" s="4">
        <f t="shared" ca="1" si="1"/>
        <v>3.9259999999999997</v>
      </c>
      <c r="G23">
        <f t="shared" ca="1" si="2"/>
        <v>4.0000000000000001E-3</v>
      </c>
    </row>
    <row r="24" spans="1:7" ht="18.75">
      <c r="A24" s="11" t="s">
        <v>66</v>
      </c>
      <c r="B24" s="10">
        <v>4.1689999999999996</v>
      </c>
      <c r="C24" s="6">
        <v>0.17</v>
      </c>
      <c r="D24" s="6">
        <f t="shared" si="0"/>
        <v>3.9989999999999997</v>
      </c>
      <c r="E24" s="4">
        <f t="shared" ca="1" si="1"/>
        <v>4.0019999999999998</v>
      </c>
      <c r="G24">
        <f t="shared" ca="1" si="2"/>
        <v>3.0000000000000001E-3</v>
      </c>
    </row>
    <row r="25" spans="1:7" ht="18.75">
      <c r="A25" s="11" t="s">
        <v>67</v>
      </c>
      <c r="B25" s="10">
        <v>4.2839999999999998</v>
      </c>
      <c r="C25" s="6">
        <v>0.17</v>
      </c>
      <c r="D25" s="6">
        <f t="shared" si="0"/>
        <v>4.1139999999999999</v>
      </c>
      <c r="E25" s="4">
        <f t="shared" ca="1" si="1"/>
        <v>4.1179999999999994</v>
      </c>
      <c r="G25">
        <f t="shared" ca="1" si="2"/>
        <v>4.0000000000000001E-3</v>
      </c>
    </row>
    <row r="26" spans="1:7" ht="18.75">
      <c r="A26" s="11">
        <v>3443.1689999999999</v>
      </c>
      <c r="B26" s="9">
        <v>4.43</v>
      </c>
      <c r="C26" s="6">
        <v>0.17</v>
      </c>
      <c r="D26" s="6">
        <f t="shared" si="0"/>
        <v>4.26</v>
      </c>
      <c r="E26" s="4">
        <f t="shared" ca="1" si="1"/>
        <v>4.2619999999999996</v>
      </c>
      <c r="G26">
        <f t="shared" ca="1" si="2"/>
        <v>2E-3</v>
      </c>
    </row>
    <row r="27" spans="1:7" ht="18.75">
      <c r="A27" s="8"/>
      <c r="B27" s="9"/>
      <c r="C27" s="6"/>
      <c r="D27" s="6"/>
      <c r="E27" s="4"/>
    </row>
    <row r="28" spans="1:7" ht="18.75">
      <c r="A28" s="8"/>
      <c r="B28" s="9"/>
      <c r="C28" s="6"/>
      <c r="D28" s="6"/>
      <c r="E28" s="4"/>
    </row>
    <row r="29" spans="1:7" ht="18.75">
      <c r="A29" s="8"/>
      <c r="B29" s="9"/>
      <c r="C29" s="6"/>
      <c r="D29" s="6"/>
      <c r="E29" s="4"/>
    </row>
    <row r="30" spans="1:7" ht="18.75">
      <c r="A30" s="8"/>
      <c r="B30" s="9"/>
      <c r="C30" s="6"/>
      <c r="D30" s="6"/>
      <c r="E30" s="4"/>
    </row>
    <row r="31" spans="1:7" ht="18.75">
      <c r="A31" s="8"/>
      <c r="B31" s="9"/>
      <c r="C31" s="6"/>
      <c r="D31" s="6"/>
      <c r="E31" s="4"/>
    </row>
    <row r="32" spans="1:7" ht="18.75">
      <c r="A32" s="8"/>
      <c r="B32" s="9"/>
      <c r="C32" s="6"/>
      <c r="D32" s="6"/>
      <c r="E32" s="4"/>
    </row>
    <row r="33" spans="1:5" ht="18.75">
      <c r="A33" s="8"/>
      <c r="B33" s="9"/>
      <c r="C33" s="6"/>
      <c r="D33" s="6"/>
      <c r="E33" s="4"/>
    </row>
    <row r="34" spans="1:5" ht="18.75">
      <c r="A34" s="8"/>
      <c r="B34" s="9"/>
      <c r="C34" s="6"/>
      <c r="D34" s="6"/>
      <c r="E34" s="4"/>
    </row>
    <row r="35" spans="1:5" ht="18.75">
      <c r="A35" s="8"/>
      <c r="B35" s="9"/>
      <c r="C35" s="6"/>
      <c r="D35" s="6"/>
      <c r="E35" s="4"/>
    </row>
    <row r="36" spans="1:5" ht="18.75">
      <c r="A36" s="8"/>
      <c r="B36" s="9"/>
      <c r="C36" s="6"/>
      <c r="D36" s="6"/>
      <c r="E36" s="4"/>
    </row>
    <row r="37" spans="1:5" ht="18.75">
      <c r="A37" s="8"/>
      <c r="B37" s="9"/>
      <c r="C37" s="6"/>
      <c r="D37" s="6"/>
      <c r="E37" s="4"/>
    </row>
    <row r="38" spans="1:5" ht="18.75">
      <c r="A38" s="8"/>
      <c r="B38" s="9"/>
      <c r="C38" s="6"/>
      <c r="D38" s="6"/>
      <c r="E38" s="4"/>
    </row>
    <row r="39" spans="1:5" ht="18.75">
      <c r="A39" s="8"/>
      <c r="B39" s="9"/>
      <c r="C39" s="6"/>
      <c r="D39" s="6"/>
      <c r="E39" s="4"/>
    </row>
    <row r="40" spans="1:5" ht="18.75">
      <c r="A40" s="8"/>
      <c r="B40" s="9"/>
      <c r="C40" s="6"/>
      <c r="D40" s="6"/>
      <c r="E40" s="4"/>
    </row>
    <row r="41" spans="1:5" ht="18.75">
      <c r="A41" s="8"/>
      <c r="B41" s="9"/>
      <c r="C41" s="6"/>
      <c r="D41" s="6"/>
      <c r="E41" s="4"/>
    </row>
    <row r="42" spans="1:5" ht="18.75">
      <c r="A42" s="8"/>
      <c r="B42" s="9"/>
      <c r="C42" s="6"/>
      <c r="D42" s="6"/>
      <c r="E42" s="4"/>
    </row>
    <row r="43" spans="1:5" ht="18.75">
      <c r="A43" s="8"/>
      <c r="B43" s="9"/>
      <c r="C43" s="6"/>
      <c r="D43" s="6"/>
      <c r="E43" s="4"/>
    </row>
    <row r="44" spans="1:5" ht="18.75">
      <c r="A44" s="8"/>
      <c r="B44" s="9"/>
      <c r="C44" s="6"/>
      <c r="D44" s="6"/>
      <c r="E44" s="4"/>
    </row>
    <row r="45" spans="1:5" ht="18.75">
      <c r="A45" s="8"/>
      <c r="B45" s="9"/>
      <c r="C45" s="6"/>
      <c r="D45" s="6"/>
      <c r="E45" s="4"/>
    </row>
    <row r="46" spans="1:5" ht="18.75">
      <c r="A46" s="8"/>
      <c r="B46" s="7"/>
      <c r="C46" s="6"/>
      <c r="D46" s="6"/>
      <c r="E46" s="4"/>
    </row>
    <row r="47" spans="1:5" ht="18.75">
      <c r="A47" s="5"/>
      <c r="B47" s="7"/>
      <c r="C47" s="6"/>
      <c r="D47" s="6"/>
      <c r="E47" s="4"/>
    </row>
    <row r="48" spans="1:5" ht="18.75">
      <c r="A48" s="5"/>
      <c r="B48" s="7"/>
      <c r="C48" s="6"/>
      <c r="D48" s="6"/>
      <c r="E48" s="4"/>
    </row>
    <row r="49" spans="1:5" ht="18.75">
      <c r="A49" s="5"/>
      <c r="B49" s="7"/>
      <c r="C49" s="6"/>
      <c r="D49" s="6"/>
      <c r="E49" s="4"/>
    </row>
  </sheetData>
  <phoneticPr fontId="15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"/>
  <sheetViews>
    <sheetView workbookViewId="0"/>
  </sheetViews>
  <sheetFormatPr defaultColWidth="9" defaultRowHeight="14.25"/>
  <sheetData/>
  <phoneticPr fontId="1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 (2)</vt:lpstr>
      <vt:lpstr>Sheet2</vt:lpstr>
      <vt:lpstr>Sheet3</vt:lpstr>
      <vt:lpstr>'Sheet1 (2)'!Print_Area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2018-01-21T08:11:29Z</cp:lastPrinted>
  <dcterms:created xsi:type="dcterms:W3CDTF">2008-09-11T17:22:00Z</dcterms:created>
  <dcterms:modified xsi:type="dcterms:W3CDTF">2018-04-03T06:47:39Z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