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(2)'!$A$1:$AF$104</definedName>
  </definedNames>
  <calcPr calcId="125725"/>
</workbook>
</file>

<file path=xl/calcChain.xml><?xml version="1.0" encoding="utf-8"?>
<calcChain xmlns="http://schemas.openxmlformats.org/spreadsheetml/2006/main">
  <c r="B5" i="3"/>
  <c r="G5"/>
  <c r="G6"/>
  <c r="G7"/>
  <c r="D5"/>
  <c r="B6"/>
  <c r="G16"/>
  <c r="D16"/>
  <c r="D14"/>
  <c r="G14"/>
  <c r="G2"/>
  <c r="G3"/>
  <c r="G4"/>
  <c r="G8"/>
  <c r="G9"/>
  <c r="G10"/>
  <c r="G11"/>
  <c r="G12"/>
  <c r="G13"/>
  <c r="G15"/>
  <c r="G17"/>
  <c r="G18"/>
  <c r="G19"/>
  <c r="G20"/>
  <c r="G21"/>
  <c r="G22"/>
  <c r="G23"/>
  <c r="G24"/>
  <c r="E24" s="1"/>
  <c r="G25"/>
  <c r="G1"/>
  <c r="D20"/>
  <c r="D21"/>
  <c r="D22"/>
  <c r="D23"/>
  <c r="D2"/>
  <c r="D1"/>
  <c r="D3"/>
  <c r="D4"/>
  <c r="D6"/>
  <c r="D7"/>
  <c r="D8"/>
  <c r="D9"/>
  <c r="D10"/>
  <c r="D11"/>
  <c r="D12"/>
  <c r="D13"/>
  <c r="D15"/>
  <c r="D17"/>
  <c r="D18"/>
  <c r="D19"/>
  <c r="E5" l="1"/>
  <c r="R31" i="2" s="1"/>
  <c r="E14" i="3"/>
  <c r="R41" i="2" s="1"/>
  <c r="E2" i="3"/>
  <c r="R28" i="2" s="1"/>
  <c r="E15" i="3"/>
  <c r="R42" i="2" s="1"/>
  <c r="E16" i="3"/>
  <c r="R78" i="2" s="1"/>
  <c r="AA78" s="1"/>
  <c r="E3" i="3"/>
  <c r="R29" i="2" s="1"/>
  <c r="E20" i="3"/>
  <c r="R82" i="2" s="1"/>
  <c r="E10" i="3"/>
  <c r="R37" i="2" s="1"/>
  <c r="E18" i="3"/>
  <c r="R80" i="2" s="1"/>
  <c r="E6" i="3"/>
  <c r="R33" i="2" s="1"/>
  <c r="AA33" s="1"/>
  <c r="E8" i="3"/>
  <c r="R35" i="2" s="1"/>
  <c r="E1" i="3"/>
  <c r="R27" i="2" s="1"/>
  <c r="E25" i="3"/>
  <c r="E23"/>
  <c r="E21"/>
  <c r="E19"/>
  <c r="R81" i="2" s="1"/>
  <c r="E17" i="3"/>
  <c r="R79" i="2" s="1"/>
  <c r="E13" i="3"/>
  <c r="R40" i="2" s="1"/>
  <c r="E11" i="3"/>
  <c r="R38" i="2" s="1"/>
  <c r="E9" i="3"/>
  <c r="R36" i="2" s="1"/>
  <c r="E7" i="3"/>
  <c r="R34" i="2" s="1"/>
  <c r="E4" i="3"/>
  <c r="E12"/>
  <c r="R39" i="2" s="1"/>
  <c r="E22" i="3"/>
  <c r="X81" i="2" l="1"/>
  <c r="L81"/>
  <c r="AA81"/>
  <c r="U81"/>
  <c r="O81"/>
  <c r="I81"/>
  <c r="X80"/>
  <c r="L80"/>
  <c r="AA80"/>
  <c r="U80"/>
  <c r="O80"/>
  <c r="I80"/>
  <c r="X82"/>
  <c r="AA82"/>
  <c r="U82"/>
  <c r="O82"/>
  <c r="I82"/>
  <c r="L82"/>
  <c r="U79"/>
  <c r="AA79"/>
  <c r="X79"/>
  <c r="U78"/>
  <c r="X78"/>
  <c r="X39"/>
  <c r="AA39"/>
  <c r="U39"/>
  <c r="AA34"/>
  <c r="U34"/>
  <c r="X34"/>
  <c r="AA38"/>
  <c r="U38"/>
  <c r="X38"/>
  <c r="X35"/>
  <c r="AA35"/>
  <c r="U35"/>
  <c r="AA36"/>
  <c r="U36"/>
  <c r="X36"/>
  <c r="AA40"/>
  <c r="U40"/>
  <c r="X40"/>
  <c r="X37"/>
  <c r="AA37"/>
  <c r="U37"/>
  <c r="AA42"/>
  <c r="U42"/>
  <c r="X42"/>
  <c r="X41"/>
  <c r="AA41"/>
  <c r="U41"/>
  <c r="U33"/>
  <c r="X33"/>
  <c r="X29"/>
  <c r="U29"/>
  <c r="AA29"/>
  <c r="O28"/>
  <c r="U28"/>
  <c r="AA28"/>
  <c r="X28"/>
  <c r="X31"/>
  <c r="U31"/>
  <c r="AA31"/>
  <c r="X27"/>
  <c r="AA27"/>
  <c r="O27"/>
  <c r="U27"/>
  <c r="L42"/>
  <c r="I42"/>
  <c r="O42"/>
  <c r="I41"/>
  <c r="O41"/>
  <c r="L41"/>
  <c r="I79"/>
  <c r="O79"/>
  <c r="L79"/>
  <c r="L31"/>
  <c r="I31"/>
  <c r="O31"/>
  <c r="O29"/>
  <c r="I36"/>
  <c r="O40"/>
  <c r="L40"/>
  <c r="L36"/>
  <c r="O36"/>
  <c r="O37"/>
  <c r="O35"/>
  <c r="O39"/>
  <c r="O38"/>
  <c r="O34"/>
  <c r="I38"/>
  <c r="L38"/>
  <c r="I37"/>
  <c r="L37"/>
  <c r="I34"/>
  <c r="L34"/>
  <c r="I35"/>
  <c r="I39"/>
  <c r="L39"/>
  <c r="I33"/>
  <c r="R30"/>
  <c r="I29"/>
  <c r="L29"/>
  <c r="I28"/>
  <c r="L28"/>
  <c r="L27"/>
  <c r="I27"/>
  <c r="U30" l="1"/>
  <c r="AA30"/>
  <c r="X30"/>
  <c r="O30"/>
  <c r="L78"/>
  <c r="O78"/>
  <c r="L35"/>
  <c r="I40"/>
  <c r="I78"/>
  <c r="L33"/>
  <c r="O33"/>
  <c r="I30"/>
  <c r="L30"/>
</calcChain>
</file>

<file path=xl/sharedStrings.xml><?xml version="1.0" encoding="utf-8"?>
<sst xmlns="http://schemas.openxmlformats.org/spreadsheetml/2006/main" count="82" uniqueCount="47">
  <si>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</si>
  <si>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</si>
  <si>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</si>
  <si>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</si>
  <si>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</si>
  <si>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</si>
  <si>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</si>
  <si>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</si>
  <si>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</si>
  <si>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</si>
  <si>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</si>
  <si>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</si>
  <si>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</si>
  <si>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</si>
  <si>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</si>
  <si>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</si>
  <si>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</si>
  <si>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</si>
  <si>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</si>
  <si>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</si>
  <si>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1" type="noConversion"/>
  </si>
  <si>
    <t>放样：</t>
    <phoneticPr fontId="11" type="noConversion"/>
  </si>
  <si>
    <t>温州市瓯江口新区一期市政工程PPP项目（瓯绣河、滨水南路和纬十二路等）一河八路十二桥工程</t>
    <phoneticPr fontId="11" type="noConversion"/>
  </si>
  <si>
    <t>陈赛美</t>
    <phoneticPr fontId="11" type="noConversion"/>
  </si>
  <si>
    <r>
      <t>E</t>
    </r>
    <r>
      <rPr>
        <sz val="12"/>
        <rFont val="宋体"/>
        <family val="3"/>
        <charset val="134"/>
      </rPr>
      <t>11-2</t>
    </r>
    <phoneticPr fontId="11" type="noConversion"/>
  </si>
  <si>
    <t>4.355</t>
  </si>
  <si>
    <t>李璐</t>
    <phoneticPr fontId="11" type="noConversion"/>
  </si>
  <si>
    <t>/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</si>
  <si>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</si>
  <si>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左13m</t>
    <phoneticPr fontId="11" type="noConversion"/>
  </si>
  <si>
    <t>左17.5m</t>
    <phoneticPr fontId="11" type="noConversion"/>
  </si>
  <si>
    <t>右11m</t>
    <phoneticPr fontId="11" type="noConversion"/>
  </si>
  <si>
    <t>右13m</t>
    <phoneticPr fontId="11" type="noConversion"/>
  </si>
  <si>
    <t>右17.5m</t>
    <phoneticPr fontId="11" type="noConversion"/>
  </si>
  <si>
    <t>左7.5m</t>
    <phoneticPr fontId="11" type="noConversion"/>
  </si>
  <si>
    <t>左9.5m</t>
    <phoneticPr fontId="11" type="noConversion"/>
  </si>
  <si>
    <t>左14m</t>
    <phoneticPr fontId="11" type="noConversion"/>
  </si>
  <si>
    <t>右7.5m</t>
    <phoneticPr fontId="11" type="noConversion"/>
  </si>
  <si>
    <t>右9.5m</t>
    <phoneticPr fontId="11" type="noConversion"/>
  </si>
  <si>
    <t>右14m</t>
    <phoneticPr fontId="11" type="noConversion"/>
  </si>
  <si>
    <t>左11m</t>
    <phoneticPr fontId="11" type="noConversion"/>
  </si>
  <si>
    <t>右11m</t>
    <phoneticPr fontId="11" type="noConversion"/>
  </si>
  <si>
    <t>左11m</t>
    <phoneticPr fontId="11" type="noConversion"/>
  </si>
  <si>
    <t>放样：</t>
    <phoneticPr fontId="11" type="noConversion"/>
  </si>
  <si>
    <t>纬三路下面层（K0+492.525~K0+857.525）　　</t>
    <phoneticPr fontId="11" type="noConversion"/>
  </si>
  <si>
    <r>
      <t>2018</t>
    </r>
    <r>
      <rPr>
        <sz val="12"/>
        <rFont val="宋体"/>
        <charset val="134"/>
      </rPr>
      <t>年</t>
    </r>
    <r>
      <rPr>
        <sz val="12"/>
        <rFont val="宋体"/>
        <family val="3"/>
        <charset val="134"/>
      </rPr>
      <t>1</t>
    </r>
    <r>
      <rPr>
        <sz val="12"/>
        <rFont val="宋体"/>
        <charset val="134"/>
      </rPr>
      <t>月</t>
    </r>
    <r>
      <rPr>
        <sz val="12"/>
        <rFont val="宋体"/>
        <family val="3"/>
        <charset val="134"/>
      </rPr>
      <t>9</t>
    </r>
    <r>
      <rPr>
        <sz val="12"/>
        <rFont val="宋体"/>
        <charset val="134"/>
      </rPr>
      <t>日</t>
    </r>
    <phoneticPr fontId="11" type="noConversion"/>
  </si>
  <si>
    <t>更改测试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</si>
</sst>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"/>
  </numFmts>
  <fonts count="20">
    <font>
      <sz val="11"/>
      <color indexed="8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31">
    <xf numFmtId="0" fontId="0" fillId="0" borderId="0" xfId="0" applyAlignment="1"/>
    <xf numFmtId="49" fontId="4" fillId="0" borderId="23" xfId="1" applyNumberFormat="1" applyFont="1" applyFill="1" applyBorder="1" applyAlignment="1" applyProtection="1">
      <alignment horizontal="center" vertical="center" wrapText="1"/>
    </xf>
    <xf numFmtId="0" fontId="10" fillId="0" borderId="0" xfId="0" applyFont="1" applyAlignment="1"/>
    <xf numFmtId="49" fontId="4" fillId="0" borderId="42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19" fillId="0" borderId="52" xfId="3" applyNumberFormat="1" applyFont="1" applyFill="1" applyBorder="1" applyAlignment="1" applyProtection="1">
      <alignment vertical="center" wrapText="1"/>
    </xf>
    <xf numFmtId="176" fontId="18" fillId="0" borderId="52" xfId="3" applyNumberFormat="1" applyFont="1" applyFill="1" applyBorder="1" applyAlignment="1" applyProtection="1">
      <alignment vertical="center" wrapText="1"/>
    </xf>
    <xf numFmtId="0" fontId="14" fillId="0" borderId="45" xfId="3" applyNumberFormat="1" applyFont="1" applyFill="1" applyBorder="1" applyAlignment="1" applyProtection="1">
      <alignment horizontal="center" vertical="center" wrapText="1"/>
    </xf>
    <xf numFmtId="0" fontId="14" fillId="0" borderId="46" xfId="3" applyNumberFormat="1" applyFont="1" applyFill="1" applyBorder="1" applyAlignment="1" applyProtection="1">
      <alignment horizontal="center" vertical="center" wrapText="1"/>
    </xf>
    <xf numFmtId="0" fontId="14" fillId="0" borderId="48" xfId="3" applyNumberFormat="1" applyFont="1" applyFill="1" applyBorder="1" applyAlignment="1" applyProtection="1">
      <alignment horizontal="center" vertical="center" wrapText="1"/>
    </xf>
    <xf numFmtId="0" fontId="14" fillId="0" borderId="47" xfId="3" applyNumberFormat="1" applyFont="1" applyFill="1" applyBorder="1" applyAlignment="1" applyProtection="1">
      <alignment horizontal="center" vertical="center" wrapText="1"/>
    </xf>
    <xf numFmtId="176" fontId="4" fillId="0" borderId="52" xfId="1" applyNumberFormat="1" applyFont="1" applyFill="1" applyBorder="1" applyAlignment="1" applyProtection="1">
      <alignment horizontal="center" vertical="center" wrapText="1"/>
    </xf>
    <xf numFmtId="176" fontId="14" fillId="0" borderId="45" xfId="3" applyNumberFormat="1" applyFont="1" applyFill="1" applyBorder="1" applyAlignment="1" applyProtection="1">
      <alignment horizontal="center" vertical="center" wrapText="1"/>
    </xf>
    <xf numFmtId="176" fontId="14" fillId="0" borderId="46" xfId="3" applyNumberFormat="1" applyFont="1" applyFill="1" applyBorder="1" applyAlignment="1" applyProtection="1">
      <alignment horizontal="center" vertical="center" wrapText="1"/>
    </xf>
    <xf numFmtId="176" fontId="14" fillId="0" borderId="47" xfId="3" applyNumberFormat="1" applyFont="1" applyFill="1" applyBorder="1" applyAlignment="1" applyProtection="1">
      <alignment horizontal="center" vertical="center" wrapText="1"/>
    </xf>
    <xf numFmtId="0" fontId="14" fillId="0" borderId="19" xfId="3" applyNumberFormat="1" applyFont="1" applyFill="1" applyBorder="1" applyAlignment="1" applyProtection="1">
      <alignment horizontal="center" vertical="center" wrapText="1"/>
    </xf>
    <xf numFmtId="0" fontId="14" fillId="0" borderId="20" xfId="3" applyNumberFormat="1" applyFont="1" applyFill="1" applyBorder="1" applyAlignment="1" applyProtection="1">
      <alignment horizontal="center" vertical="center" wrapText="1"/>
    </xf>
    <xf numFmtId="0" fontId="14" fillId="0" borderId="21" xfId="3" applyNumberFormat="1" applyFont="1" applyFill="1" applyBorder="1" applyAlignment="1" applyProtection="1">
      <alignment horizontal="center" vertical="center" wrapText="1"/>
    </xf>
    <xf numFmtId="176" fontId="4" fillId="0" borderId="19" xfId="1" applyNumberFormat="1" applyFont="1" applyFill="1" applyBorder="1" applyAlignment="1" applyProtection="1">
      <alignment horizontal="center" vertical="center" wrapText="1"/>
    </xf>
    <xf numFmtId="176" fontId="4" fillId="0" borderId="20" xfId="1" applyNumberFormat="1" applyFont="1" applyFill="1" applyBorder="1" applyAlignment="1" applyProtection="1">
      <alignment horizontal="center" vertical="center" wrapText="1"/>
    </xf>
    <xf numFmtId="176" fontId="4" fillId="0" borderId="21" xfId="1" applyNumberFormat="1" applyFont="1" applyFill="1" applyBorder="1" applyAlignment="1" applyProtection="1">
      <alignment horizontal="center" vertical="center" wrapText="1"/>
    </xf>
    <xf numFmtId="176" fontId="14" fillId="0" borderId="19" xfId="3" applyNumberFormat="1" applyFont="1" applyFill="1" applyBorder="1" applyAlignment="1" applyProtection="1">
      <alignment horizontal="center" vertical="center" wrapText="1"/>
    </xf>
    <xf numFmtId="176" fontId="14" fillId="0" borderId="20" xfId="3" applyNumberFormat="1" applyFont="1" applyFill="1" applyBorder="1" applyAlignment="1" applyProtection="1">
      <alignment horizontal="center" vertical="center" wrapText="1"/>
    </xf>
    <xf numFmtId="176" fontId="14" fillId="0" borderId="21" xfId="3" applyNumberFormat="1" applyFont="1" applyFill="1" applyBorder="1" applyAlignment="1" applyProtection="1">
      <alignment horizontal="center" vertical="center" wrapText="1"/>
    </xf>
    <xf numFmtId="0" fontId="4" fillId="0" borderId="22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12" fillId="0" borderId="24" xfId="2" applyFont="1" applyBorder="1" applyAlignment="1">
      <alignment horizontal="center" vertical="center"/>
    </xf>
    <xf numFmtId="0" fontId="15" fillId="0" borderId="13" xfId="2" applyBorder="1" applyAlignment="1">
      <alignment horizontal="center" vertical="center"/>
    </xf>
    <xf numFmtId="0" fontId="15" fillId="0" borderId="38" xfId="2" applyBorder="1" applyAlignment="1">
      <alignment horizontal="center" vertical="center"/>
    </xf>
    <xf numFmtId="0" fontId="15" fillId="0" borderId="25" xfId="2" applyBorder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40" xfId="2" applyBorder="1" applyAlignment="1">
      <alignment horizontal="center" vertical="center"/>
    </xf>
    <xf numFmtId="0" fontId="9" fillId="0" borderId="26" xfId="1" applyNumberFormat="1" applyFont="1" applyFill="1" applyBorder="1" applyAlignment="1" applyProtection="1">
      <alignment horizontal="center" vertical="center" wrapText="1"/>
    </xf>
    <xf numFmtId="0" fontId="4" fillId="0" borderId="27" xfId="1" applyNumberFormat="1" applyFont="1" applyFill="1" applyBorder="1" applyAlignment="1" applyProtection="1">
      <alignment wrapText="1"/>
    </xf>
    <xf numFmtId="0" fontId="4" fillId="0" borderId="22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9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49" fontId="4" fillId="0" borderId="27" xfId="1" applyNumberFormat="1" applyFont="1" applyFill="1" applyBorder="1" applyAlignment="1" applyProtection="1">
      <alignment horizontal="center" vertical="center"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43" xfId="1" applyNumberFormat="1" applyFont="1" applyFill="1" applyBorder="1" applyAlignment="1" applyProtection="1">
      <alignment horizontal="center" vertical="center" wrapText="1"/>
    </xf>
    <xf numFmtId="49" fontId="4" fillId="0" borderId="23" xfId="1" applyNumberFormat="1" applyFont="1" applyFill="1" applyBorder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4" fillId="0" borderId="20" xfId="1" applyNumberFormat="1" applyFont="1" applyFill="1" applyBorder="1" applyAlignment="1" applyProtection="1">
      <alignment horizontal="center" vertical="center" wrapText="1"/>
    </xf>
    <xf numFmtId="0" fontId="14" fillId="0" borderId="41" xfId="1" applyNumberFormat="1" applyFont="1" applyFill="1" applyBorder="1" applyAlignment="1" applyProtection="1">
      <alignment horizontal="center" vertical="center" wrapText="1"/>
    </xf>
    <xf numFmtId="177" fontId="14" fillId="0" borderId="19" xfId="3" applyNumberFormat="1" applyFont="1" applyFill="1" applyBorder="1" applyAlignment="1" applyProtection="1">
      <alignment horizontal="center" vertical="center" wrapText="1"/>
    </xf>
    <xf numFmtId="177" fontId="14" fillId="0" borderId="20" xfId="3" applyNumberFormat="1" applyFont="1" applyFill="1" applyBorder="1" applyAlignment="1" applyProtection="1">
      <alignment horizontal="center" vertical="center" wrapText="1"/>
    </xf>
    <xf numFmtId="177" fontId="14" fillId="0" borderId="21" xfId="3" applyNumberFormat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5" xfId="1" applyNumberFormat="1" applyFont="1" applyFill="1" applyBorder="1" applyAlignment="1" applyProtection="1">
      <alignment wrapText="1"/>
    </xf>
    <xf numFmtId="49" fontId="8" fillId="0" borderId="6" xfId="1" applyNumberFormat="1" applyFont="1" applyFill="1" applyBorder="1" applyAlignment="1" applyProtection="1">
      <alignment wrapText="1"/>
    </xf>
    <xf numFmtId="49" fontId="19" fillId="0" borderId="53" xfId="3" applyNumberFormat="1" applyFont="1" applyFill="1" applyBorder="1" applyAlignment="1" applyProtection="1">
      <alignment horizontal="center" vertical="center" wrapText="1"/>
    </xf>
    <xf numFmtId="49" fontId="19" fillId="0" borderId="5" xfId="3" applyNumberFormat="1" applyFont="1" applyFill="1" applyBorder="1" applyAlignment="1" applyProtection="1">
      <alignment horizontal="center" vertical="center" wrapText="1"/>
    </xf>
    <xf numFmtId="49" fontId="19" fillId="0" borderId="6" xfId="3" applyNumberFormat="1" applyFont="1" applyFill="1" applyBorder="1" applyAlignment="1" applyProtection="1">
      <alignment horizontal="center" vertical="center" wrapText="1"/>
    </xf>
    <xf numFmtId="0" fontId="7" fillId="0" borderId="32" xfId="1" applyNumberFormat="1" applyFont="1" applyFill="1" applyBorder="1" applyAlignment="1" applyProtection="1">
      <alignment horizontal="center" vertical="center" wrapText="1"/>
    </xf>
    <xf numFmtId="49" fontId="17" fillId="0" borderId="32" xfId="1" applyNumberFormat="1" applyFont="1" applyFill="1" applyBorder="1" applyAlignment="1" applyProtection="1">
      <alignment horizontal="center" vertical="center" wrapText="1"/>
    </xf>
    <xf numFmtId="49" fontId="8" fillId="0" borderId="32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0" fontId="7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0" fontId="13" fillId="0" borderId="33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1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9" xfId="1" applyNumberFormat="1" applyFont="1" applyFill="1" applyBorder="1" applyAlignment="1" applyProtection="1">
      <alignment horizontal="center" vertical="center" wrapText="1"/>
    </xf>
    <xf numFmtId="0" fontId="8" fillId="0" borderId="55" xfId="1" applyNumberFormat="1" applyFont="1" applyFill="1" applyBorder="1" applyAlignment="1" applyProtection="1">
      <alignment horizontal="center" vertical="center" wrapText="1"/>
    </xf>
    <xf numFmtId="0" fontId="8" fillId="0" borderId="52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17" fillId="0" borderId="11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0" fontId="17" fillId="0" borderId="49" xfId="3" applyNumberFormat="1" applyFont="1" applyFill="1" applyBorder="1" applyAlignment="1" applyProtection="1">
      <alignment horizontal="center" vertical="center" wrapText="1"/>
    </xf>
    <xf numFmtId="49" fontId="17" fillId="0" borderId="50" xfId="3" applyNumberFormat="1" applyFont="1" applyFill="1" applyBorder="1" applyAlignment="1" applyProtection="1">
      <alignment horizontal="center" vertical="center" wrapText="1"/>
    </xf>
    <xf numFmtId="49" fontId="17" fillId="0" borderId="51" xfId="3" applyNumberFormat="1" applyFont="1" applyFill="1" applyBorder="1" applyAlignment="1" applyProtection="1">
      <alignment horizontal="center" vertical="center" wrapText="1"/>
    </xf>
    <xf numFmtId="49" fontId="17" fillId="0" borderId="15" xfId="3" applyNumberFormat="1" applyFont="1" applyFill="1" applyBorder="1" applyAlignment="1" applyProtection="1">
      <alignment horizontal="center" vertical="center" wrapText="1"/>
    </xf>
    <xf numFmtId="49" fontId="17" fillId="0" borderId="16" xfId="3" applyNumberFormat="1" applyFont="1" applyFill="1" applyBorder="1" applyAlignment="1" applyProtection="1">
      <alignment horizontal="center" vertical="center" wrapText="1"/>
    </xf>
    <xf numFmtId="49" fontId="17" fillId="0" borderId="39" xfId="3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0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/>
    <xf numFmtId="0" fontId="7" fillId="0" borderId="1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wrapText="1"/>
    </xf>
    <xf numFmtId="49" fontId="8" fillId="0" borderId="3" xfId="1" applyNumberFormat="1" applyFont="1" applyFill="1" applyBorder="1" applyAlignment="1" applyProtection="1">
      <alignment wrapText="1"/>
    </xf>
    <xf numFmtId="49" fontId="16" fillId="0" borderId="3" xfId="1" applyNumberFormat="1" applyFont="1" applyFill="1" applyBorder="1" applyAlignment="1" applyProtection="1">
      <alignment horizontal="center" vertical="center" wrapText="1"/>
    </xf>
    <xf numFmtId="49" fontId="14" fillId="0" borderId="2" xfId="1" applyNumberFormat="1" applyFont="1" applyFill="1" applyBorder="1" applyAlignment="1" applyProtection="1">
      <alignment horizontal="center" vertical="center" wrapText="1"/>
    </xf>
    <xf numFmtId="49" fontId="14" fillId="0" borderId="3" xfId="1" applyNumberFormat="1" applyFont="1" applyFill="1" applyBorder="1" applyAlignment="1" applyProtection="1">
      <alignment horizontal="center" vertical="center" wrapText="1"/>
    </xf>
    <xf numFmtId="0" fontId="7" fillId="0" borderId="31" xfId="1" applyNumberFormat="1" applyFont="1" applyFill="1" applyBorder="1" applyAlignment="1" applyProtection="1">
      <alignment horizontal="center" vertical="center" wrapText="1"/>
    </xf>
    <xf numFmtId="49" fontId="8" fillId="0" borderId="31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0" fontId="8" fillId="0" borderId="54" xfId="1" applyNumberFormat="1" applyFont="1" applyFill="1" applyBorder="1" applyAlignment="1" applyProtection="1">
      <alignment horizontal="center" vertical="center" wrapText="1"/>
    </xf>
    <xf numFmtId="49" fontId="17" fillId="0" borderId="49" xfId="3" applyNumberFormat="1" applyFont="1" applyFill="1" applyBorder="1" applyAlignment="1" applyProtection="1">
      <alignment horizontal="center" vertical="center" wrapText="1"/>
    </xf>
    <xf numFmtId="176" fontId="4" fillId="0" borderId="45" xfId="1" applyNumberFormat="1" applyFont="1" applyFill="1" applyBorder="1" applyAlignment="1" applyProtection="1">
      <alignment horizontal="center" vertical="center" wrapText="1"/>
    </xf>
    <xf numFmtId="176" fontId="4" fillId="0" borderId="46" xfId="1" applyNumberFormat="1" applyFont="1" applyFill="1" applyBorder="1" applyAlignment="1" applyProtection="1">
      <alignment horizontal="center" vertical="center" wrapText="1"/>
    </xf>
    <xf numFmtId="176" fontId="4" fillId="0" borderId="47" xfId="1" applyNumberFormat="1" applyFont="1" applyFill="1" applyBorder="1" applyAlignment="1" applyProtection="1">
      <alignment horizontal="center" vertical="center" wrapText="1"/>
    </xf>
    <xf numFmtId="0" fontId="8" fillId="0" borderId="38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0" fontId="8" fillId="0" borderId="40" xfId="1" applyNumberFormat="1" applyFont="1" applyFill="1" applyBorder="1" applyAlignment="1" applyProtection="1">
      <alignment horizontal="center" vertical="center" wrapText="1"/>
    </xf>
    <xf numFmtId="0" fontId="8" fillId="0" borderId="39" xfId="1" applyNumberFormat="1" applyFont="1" applyFill="1" applyBorder="1" applyAlignment="1" applyProtection="1">
      <alignment horizontal="center" vertical="center" wrapText="1"/>
    </xf>
  </cellXfs>
  <cellStyles count="6">
    <cellStyle name="常规" xfId="0" builtinId="0"/>
    <cellStyle name="常规 2" xfId="1"/>
    <cellStyle name="常规 2 2" xfId="3"/>
    <cellStyle name="常规 2 2 2" xfId="5"/>
    <cellStyle name="常规 2 2 3" xfId="4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65</xdr:row>
      <xdr:rowOff>114300</xdr:rowOff>
    </xdr:from>
    <xdr:to>
      <xdr:col>31</xdr:col>
      <xdr:colOff>146075</xdr:colOff>
      <xdr:row>75</xdr:row>
      <xdr:rowOff>28575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13220700"/>
          <a:ext cx="645162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</xdr:colOff>
      <xdr:row>11</xdr:row>
      <xdr:rowOff>85725</xdr:rowOff>
    </xdr:from>
    <xdr:to>
      <xdr:col>31</xdr:col>
      <xdr:colOff>174650</xdr:colOff>
      <xdr:row>23</xdr:row>
      <xdr:rowOff>19050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7225" y="3019425"/>
          <a:ext cx="645162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F103"/>
  <sheetViews>
    <sheetView tabSelected="1" view="pageBreakPreview" topLeftCell="A71" zoomScaleNormal="100" zoomScaleSheetLayoutView="100" workbookViewId="0">
      <selection activeCell="C83" sqref="C83:E83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100"/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3" t="s">
        <v>0</v>
      </c>
      <c r="AE2" s="103"/>
      <c r="AF2" s="103"/>
    </row>
    <row r="3" spans="1:32" ht="27">
      <c r="A3" s="104"/>
      <c r="B3" s="105"/>
      <c r="C3" s="105"/>
      <c r="D3" s="106" t="s">
        <v>1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8"/>
      <c r="AE3" s="109"/>
      <c r="AF3" s="109"/>
    </row>
    <row r="4" spans="1:32" ht="15.95" customHeight="1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10"/>
      <c r="AE4" s="111"/>
      <c r="AF4" s="111"/>
    </row>
    <row r="5" spans="1:32" ht="45" customHeight="1">
      <c r="A5" s="112" t="s">
        <v>2</v>
      </c>
      <c r="B5" s="113"/>
      <c r="C5" s="113"/>
      <c r="D5" s="113"/>
      <c r="E5" s="114"/>
      <c r="F5" s="115" t="s">
        <v>28</v>
      </c>
      <c r="G5" s="116"/>
      <c r="H5" s="116"/>
      <c r="I5" s="116"/>
      <c r="J5" s="116"/>
      <c r="K5" s="116"/>
      <c r="L5" s="116"/>
      <c r="M5" s="116"/>
      <c r="N5" s="116"/>
      <c r="O5" s="116"/>
      <c r="P5" s="117"/>
      <c r="Q5" s="118" t="s">
        <v>3</v>
      </c>
      <c r="R5" s="118"/>
      <c r="S5" s="118"/>
      <c r="T5" s="118"/>
      <c r="U5" s="119" t="s">
        <v>4</v>
      </c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20"/>
    </row>
    <row r="6" spans="1:32" ht="34.5" customHeight="1">
      <c r="A6" s="51" t="s">
        <v>5</v>
      </c>
      <c r="B6" s="52"/>
      <c r="C6" s="52"/>
      <c r="D6" s="52"/>
      <c r="E6" s="53"/>
      <c r="F6" s="54" t="s">
        <v>44</v>
      </c>
      <c r="G6" s="55"/>
      <c r="H6" s="55"/>
      <c r="I6" s="55"/>
      <c r="J6" s="55"/>
      <c r="K6" s="55"/>
      <c r="L6" s="55"/>
      <c r="M6" s="55"/>
      <c r="N6" s="55"/>
      <c r="O6" s="55"/>
      <c r="P6" s="56"/>
      <c r="Q6" s="57" t="s">
        <v>6</v>
      </c>
      <c r="R6" s="57"/>
      <c r="S6" s="57"/>
      <c r="T6" s="57"/>
      <c r="U6" s="58" t="s">
        <v>45</v>
      </c>
      <c r="V6" s="59"/>
      <c r="W6" s="59"/>
      <c r="X6" s="59"/>
      <c r="Y6" s="59"/>
      <c r="Z6" s="59"/>
      <c r="AA6" s="59"/>
      <c r="AB6" s="59"/>
      <c r="AC6" s="59"/>
      <c r="AD6" s="59"/>
      <c r="AE6" s="59"/>
      <c r="AF6" s="60"/>
    </row>
    <row r="7" spans="1:32" ht="30" customHeight="1">
      <c r="A7" s="61" t="s">
        <v>7</v>
      </c>
      <c r="B7" s="62"/>
      <c r="C7" s="62"/>
      <c r="D7" s="62"/>
      <c r="E7" s="63"/>
      <c r="F7" s="64" t="s">
        <v>26</v>
      </c>
      <c r="G7" s="65"/>
      <c r="H7" s="65"/>
      <c r="I7" s="65"/>
      <c r="J7" s="65"/>
      <c r="K7" s="65"/>
      <c r="L7" s="65"/>
      <c r="M7" s="65"/>
      <c r="N7" s="65"/>
      <c r="O7" s="65"/>
      <c r="P7" s="64"/>
      <c r="Q7" s="66" t="s">
        <v>20</v>
      </c>
      <c r="R7" s="67"/>
      <c r="S7" s="67"/>
      <c r="T7" s="67"/>
      <c r="U7" s="68" t="s">
        <v>23</v>
      </c>
      <c r="V7" s="69"/>
      <c r="W7" s="69"/>
      <c r="X7" s="69"/>
      <c r="Y7" s="69"/>
      <c r="Z7" s="69"/>
      <c r="AA7" s="69"/>
      <c r="AB7" s="69"/>
      <c r="AC7" s="69"/>
      <c r="AD7" s="69"/>
      <c r="AE7" s="69"/>
      <c r="AF7" s="70"/>
    </row>
    <row r="8" spans="1:32" ht="23.25" customHeight="1">
      <c r="A8" s="71" t="s">
        <v>8</v>
      </c>
      <c r="B8" s="72"/>
      <c r="C8" s="72" t="s">
        <v>9</v>
      </c>
      <c r="D8" s="72"/>
      <c r="E8" s="72"/>
      <c r="F8" s="72"/>
      <c r="G8" s="72"/>
      <c r="H8" s="72" t="s">
        <v>27</v>
      </c>
      <c r="I8" s="72"/>
      <c r="J8" s="72"/>
      <c r="K8" s="72"/>
      <c r="L8" s="72"/>
      <c r="M8" s="72"/>
      <c r="N8" s="72"/>
      <c r="O8" s="76" t="s">
        <v>10</v>
      </c>
      <c r="P8" s="76"/>
      <c r="Q8" s="76"/>
      <c r="R8" s="76"/>
      <c r="S8" s="76"/>
      <c r="T8" s="77" t="s">
        <v>24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8"/>
    </row>
    <row r="9" spans="1:32" ht="18" customHeight="1">
      <c r="A9" s="71"/>
      <c r="B9" s="72"/>
      <c r="C9" s="79" t="s">
        <v>11</v>
      </c>
      <c r="D9" s="80"/>
      <c r="E9" s="80"/>
      <c r="F9" s="80"/>
      <c r="G9" s="81"/>
      <c r="H9" s="79" t="s">
        <v>27</v>
      </c>
      <c r="I9" s="80"/>
      <c r="J9" s="80"/>
      <c r="K9" s="80"/>
      <c r="L9" s="80"/>
      <c r="M9" s="80"/>
      <c r="N9" s="81"/>
      <c r="O9" s="85" t="s">
        <v>12</v>
      </c>
      <c r="P9" s="86"/>
      <c r="Q9" s="86"/>
      <c r="R9" s="86"/>
      <c r="S9" s="87"/>
      <c r="T9" s="122" t="s">
        <v>25</v>
      </c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3"/>
    </row>
    <row r="10" spans="1:32" ht="6" customHeight="1">
      <c r="A10" s="71"/>
      <c r="B10" s="72"/>
      <c r="C10" s="82"/>
      <c r="D10" s="83"/>
      <c r="E10" s="83"/>
      <c r="F10" s="83"/>
      <c r="G10" s="84"/>
      <c r="H10" s="82"/>
      <c r="I10" s="83"/>
      <c r="J10" s="83"/>
      <c r="K10" s="83"/>
      <c r="L10" s="83"/>
      <c r="M10" s="83"/>
      <c r="N10" s="84"/>
      <c r="O10" s="88"/>
      <c r="P10" s="89"/>
      <c r="Q10" s="89"/>
      <c r="R10" s="89"/>
      <c r="S10" s="90"/>
      <c r="T10" s="94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6"/>
    </row>
    <row r="11" spans="1:32">
      <c r="A11" s="71"/>
      <c r="B11" s="72"/>
      <c r="C11" s="79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126"/>
    </row>
    <row r="12" spans="1:32">
      <c r="A12" s="71"/>
      <c r="B12" s="72"/>
      <c r="C12" s="127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9"/>
    </row>
    <row r="13" spans="1:32">
      <c r="A13" s="71"/>
      <c r="B13" s="72"/>
      <c r="C13" s="127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9"/>
    </row>
    <row r="14" spans="1:32">
      <c r="A14" s="71"/>
      <c r="B14" s="72"/>
      <c r="C14" s="127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9"/>
    </row>
    <row r="15" spans="1:32">
      <c r="A15" s="71"/>
      <c r="B15" s="72"/>
      <c r="C15" s="127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9"/>
    </row>
    <row r="16" spans="1:32">
      <c r="A16" s="71"/>
      <c r="B16" s="72"/>
      <c r="C16" s="127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9"/>
    </row>
    <row r="17" spans="1:32">
      <c r="A17" s="71"/>
      <c r="B17" s="72"/>
      <c r="C17" s="127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9"/>
    </row>
    <row r="18" spans="1:32">
      <c r="A18" s="71"/>
      <c r="B18" s="72"/>
      <c r="C18" s="127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9"/>
    </row>
    <row r="19" spans="1:32" ht="8.25" customHeight="1">
      <c r="A19" s="71"/>
      <c r="B19" s="72"/>
      <c r="C19" s="127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9"/>
    </row>
    <row r="20" spans="1:32" ht="8.25" customHeight="1">
      <c r="A20" s="71"/>
      <c r="B20" s="72"/>
      <c r="C20" s="127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9"/>
    </row>
    <row r="21" spans="1:32" ht="8.25" customHeight="1">
      <c r="A21" s="71"/>
      <c r="B21" s="72"/>
      <c r="C21" s="127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9"/>
    </row>
    <row r="22" spans="1:32" ht="8.25" customHeight="1">
      <c r="A22" s="71"/>
      <c r="B22" s="72"/>
      <c r="C22" s="127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9"/>
    </row>
    <row r="23" spans="1:32" ht="8.25" customHeight="1">
      <c r="A23" s="71"/>
      <c r="B23" s="72"/>
      <c r="C23" s="127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9"/>
    </row>
    <row r="24" spans="1:32" ht="17.25" customHeight="1">
      <c r="A24" s="71"/>
      <c r="B24" s="72"/>
      <c r="C24" s="127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9"/>
    </row>
    <row r="25" spans="1:32" ht="18" customHeight="1">
      <c r="A25" s="71"/>
      <c r="B25" s="72"/>
      <c r="C25" s="82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130"/>
    </row>
    <row r="26" spans="1:32" ht="17.100000000000001" customHeight="1">
      <c r="A26" s="71"/>
      <c r="B26" s="73"/>
      <c r="C26" s="7" t="s">
        <v>13</v>
      </c>
      <c r="D26" s="8"/>
      <c r="E26" s="10"/>
      <c r="F26" s="7"/>
      <c r="G26" s="8"/>
      <c r="H26" s="10"/>
      <c r="I26" s="7" t="s">
        <v>30</v>
      </c>
      <c r="J26" s="8"/>
      <c r="K26" s="10"/>
      <c r="L26" s="7" t="s">
        <v>29</v>
      </c>
      <c r="M26" s="8"/>
      <c r="N26" s="10"/>
      <c r="O26" s="7" t="s">
        <v>42</v>
      </c>
      <c r="P26" s="8"/>
      <c r="Q26" s="10"/>
      <c r="R26" s="7" t="s">
        <v>14</v>
      </c>
      <c r="S26" s="8"/>
      <c r="T26" s="10"/>
      <c r="U26" s="7" t="s">
        <v>31</v>
      </c>
      <c r="V26" s="8"/>
      <c r="W26" s="10"/>
      <c r="X26" s="7" t="s">
        <v>32</v>
      </c>
      <c r="Y26" s="8"/>
      <c r="Z26" s="10"/>
      <c r="AA26" s="7" t="s">
        <v>33</v>
      </c>
      <c r="AB26" s="8"/>
      <c r="AC26" s="10"/>
      <c r="AD26" s="7"/>
      <c r="AE26" s="8"/>
      <c r="AF26" s="9"/>
    </row>
    <row r="27" spans="1:32" ht="17.100000000000001" customHeight="1">
      <c r="A27" s="71"/>
      <c r="B27" s="72"/>
      <c r="C27" s="48">
        <v>492.52499999999998</v>
      </c>
      <c r="D27" s="49">
        <v>50.524999999999999</v>
      </c>
      <c r="E27" s="50">
        <v>50.524999999999999</v>
      </c>
      <c r="F27" s="11"/>
      <c r="G27" s="11"/>
      <c r="H27" s="11"/>
      <c r="I27" s="11">
        <f ca="1">R27-(17.5*2%)+RANDBETWEEN(-2,2)*0.001</f>
        <v>3.8610000000000002</v>
      </c>
      <c r="J27" s="11"/>
      <c r="K27" s="11"/>
      <c r="L27" s="11">
        <f ca="1">R27-(13*2%)+RANDBETWEEN(-2,2)*0.001</f>
        <v>3.9490000000000007</v>
      </c>
      <c r="M27" s="11"/>
      <c r="N27" s="11"/>
      <c r="O27" s="11">
        <f ca="1">R27-(11*2%)+RANDBETWEEN(-2,2)*0.001</f>
        <v>3.9870000000000005</v>
      </c>
      <c r="P27" s="11"/>
      <c r="Q27" s="11"/>
      <c r="R27" s="12">
        <f ca="1">Sheet2!E1</f>
        <v>4.2090000000000005</v>
      </c>
      <c r="S27" s="13"/>
      <c r="T27" s="14"/>
      <c r="U27" s="11">
        <f ca="1">R27-(11*2%)+RANDBETWEEN(-2,2)*0.001</f>
        <v>3.9910000000000001</v>
      </c>
      <c r="V27" s="11"/>
      <c r="W27" s="11"/>
      <c r="X27" s="11">
        <f ca="1">R27-(13*2%)+RANDBETWEEN(-2,2)*0.001</f>
        <v>3.9490000000000007</v>
      </c>
      <c r="Y27" s="11"/>
      <c r="Z27" s="11"/>
      <c r="AA27" s="11">
        <f ca="1">R27-(17.5*2%)+RANDBETWEEN(-2,2)*0.001</f>
        <v>3.8590000000000004</v>
      </c>
      <c r="AB27" s="11"/>
      <c r="AC27" s="11"/>
      <c r="AD27" s="7"/>
      <c r="AE27" s="8"/>
      <c r="AF27" s="9"/>
    </row>
    <row r="28" spans="1:32" ht="17.100000000000001" customHeight="1">
      <c r="A28" s="71"/>
      <c r="B28" s="72"/>
      <c r="C28" s="48">
        <v>500</v>
      </c>
      <c r="D28" s="49">
        <v>60</v>
      </c>
      <c r="E28" s="50">
        <v>60</v>
      </c>
      <c r="F28" s="11"/>
      <c r="G28" s="11"/>
      <c r="H28" s="11"/>
      <c r="I28" s="11">
        <f t="shared" ref="I28" ca="1" si="0">R28-(17.5*2%)+RANDBETWEEN(-2,2)*0.001</f>
        <v>3.8410000000000006</v>
      </c>
      <c r="J28" s="11"/>
      <c r="K28" s="11"/>
      <c r="L28" s="11">
        <f t="shared" ref="L28" ca="1" si="1">R28-(13*2%)+RANDBETWEEN(-2,2)*0.001</f>
        <v>3.9330000000000007</v>
      </c>
      <c r="M28" s="11"/>
      <c r="N28" s="11"/>
      <c r="O28" s="11">
        <f t="shared" ref="O28:O30" ca="1" si="2">R28-(11*2%)+RANDBETWEEN(-2,2)*0.001</f>
        <v>3.9720000000000004</v>
      </c>
      <c r="P28" s="11"/>
      <c r="Q28" s="11"/>
      <c r="R28" s="12">
        <f ca="1">Sheet2!E2</f>
        <v>4.1930000000000005</v>
      </c>
      <c r="S28" s="13"/>
      <c r="T28" s="14"/>
      <c r="U28" s="11">
        <f t="shared" ref="U28:U31" ca="1" si="3">R28-(11*2%)+RANDBETWEEN(-2,2)*0.001</f>
        <v>3.9740000000000002</v>
      </c>
      <c r="V28" s="11"/>
      <c r="W28" s="11"/>
      <c r="X28" s="11">
        <f t="shared" ref="X28:X31" ca="1" si="4">R28-(13*2%)+RANDBETWEEN(-2,2)*0.001</f>
        <v>3.9310000000000009</v>
      </c>
      <c r="Y28" s="11"/>
      <c r="Z28" s="11"/>
      <c r="AA28" s="11">
        <f t="shared" ref="AA28:AA31" ca="1" si="5">R28-(17.5*2%)+RANDBETWEEN(-2,2)*0.001</f>
        <v>3.8420000000000005</v>
      </c>
      <c r="AB28" s="11"/>
      <c r="AC28" s="11"/>
      <c r="AD28" s="7"/>
      <c r="AE28" s="8"/>
      <c r="AF28" s="9"/>
    </row>
    <row r="29" spans="1:32" ht="17.100000000000001" customHeight="1">
      <c r="A29" s="71"/>
      <c r="B29" s="72"/>
      <c r="C29" s="48">
        <v>520</v>
      </c>
      <c r="D29" s="49">
        <v>80</v>
      </c>
      <c r="E29" s="50">
        <v>80</v>
      </c>
      <c r="F29" s="7"/>
      <c r="G29" s="8"/>
      <c r="H29" s="10"/>
      <c r="I29" s="11">
        <f t="shared" ref="I29:I30" ca="1" si="6">R29-(17.5*2%)+RANDBETWEEN(-2,2)*0.001</f>
        <v>3.7580000000000009</v>
      </c>
      <c r="J29" s="11"/>
      <c r="K29" s="11"/>
      <c r="L29" s="11">
        <f t="shared" ref="L29:L30" ca="1" si="7">R29-(13*2%)+RANDBETWEEN(-2,2)*0.001</f>
        <v>3.8490000000000011</v>
      </c>
      <c r="M29" s="11"/>
      <c r="N29" s="11"/>
      <c r="O29" s="11">
        <f t="shared" ca="1" si="2"/>
        <v>3.886000000000001</v>
      </c>
      <c r="P29" s="11"/>
      <c r="Q29" s="11"/>
      <c r="R29" s="12">
        <f ca="1">Sheet2!E3</f>
        <v>4.1070000000000011</v>
      </c>
      <c r="S29" s="13"/>
      <c r="T29" s="14"/>
      <c r="U29" s="11">
        <f t="shared" ca="1" si="3"/>
        <v>3.8880000000000008</v>
      </c>
      <c r="V29" s="11"/>
      <c r="W29" s="11"/>
      <c r="X29" s="11">
        <f t="shared" ca="1" si="4"/>
        <v>3.8470000000000013</v>
      </c>
      <c r="Y29" s="11"/>
      <c r="Z29" s="11"/>
      <c r="AA29" s="11">
        <f t="shared" ca="1" si="5"/>
        <v>3.7550000000000012</v>
      </c>
      <c r="AB29" s="11"/>
      <c r="AC29" s="11"/>
      <c r="AD29" s="7"/>
      <c r="AE29" s="8"/>
      <c r="AF29" s="9"/>
    </row>
    <row r="30" spans="1:32" ht="17.100000000000001" customHeight="1">
      <c r="A30" s="71"/>
      <c r="B30" s="72"/>
      <c r="C30" s="48">
        <v>540</v>
      </c>
      <c r="D30" s="49">
        <v>100</v>
      </c>
      <c r="E30" s="50">
        <v>100</v>
      </c>
      <c r="F30" s="11"/>
      <c r="G30" s="11"/>
      <c r="H30" s="11"/>
      <c r="I30" s="11">
        <f t="shared" ca="1" si="6"/>
        <v>3.6670000000000003</v>
      </c>
      <c r="J30" s="11"/>
      <c r="K30" s="11"/>
      <c r="L30" s="11">
        <f t="shared" ca="1" si="7"/>
        <v>3.7570000000000006</v>
      </c>
      <c r="M30" s="11"/>
      <c r="N30" s="11"/>
      <c r="O30" s="11">
        <f t="shared" ca="1" si="2"/>
        <v>3.7989999999999999</v>
      </c>
      <c r="P30" s="11"/>
      <c r="Q30" s="11"/>
      <c r="R30" s="12">
        <f ca="1">Sheet2!E4</f>
        <v>4.0190000000000001</v>
      </c>
      <c r="S30" s="13"/>
      <c r="T30" s="14"/>
      <c r="U30" s="11">
        <f t="shared" ca="1" si="3"/>
        <v>3.8009999999999997</v>
      </c>
      <c r="V30" s="11"/>
      <c r="W30" s="11"/>
      <c r="X30" s="11">
        <f t="shared" ca="1" si="4"/>
        <v>3.7570000000000006</v>
      </c>
      <c r="Y30" s="11"/>
      <c r="Z30" s="11"/>
      <c r="AA30" s="11">
        <f t="shared" ca="1" si="5"/>
        <v>3.669</v>
      </c>
      <c r="AB30" s="11"/>
      <c r="AC30" s="11"/>
      <c r="AD30" s="7"/>
      <c r="AE30" s="8"/>
      <c r="AF30" s="9"/>
    </row>
    <row r="31" spans="1:32" ht="17.100000000000001" customHeight="1">
      <c r="A31" s="71"/>
      <c r="B31" s="72"/>
      <c r="C31" s="48">
        <v>552.52499999999998</v>
      </c>
      <c r="D31" s="49">
        <v>120</v>
      </c>
      <c r="E31" s="50">
        <v>120</v>
      </c>
      <c r="F31" s="7"/>
      <c r="G31" s="8"/>
      <c r="H31" s="10"/>
      <c r="I31" s="11">
        <f t="shared" ref="I31" ca="1" si="8">R31-(17.5*2%)+RANDBETWEEN(-2,2)*0.001</f>
        <v>3.6153950000000004</v>
      </c>
      <c r="J31" s="11"/>
      <c r="K31" s="11"/>
      <c r="L31" s="11">
        <f t="shared" ref="L31" ca="1" si="9">R31-(13*2%)+RANDBETWEEN(-2,2)*0.001</f>
        <v>3.7063950000000001</v>
      </c>
      <c r="M31" s="11"/>
      <c r="N31" s="11"/>
      <c r="O31" s="11">
        <f t="shared" ref="O31" ca="1" si="10">R31-(11*2%)+RANDBETWEEN(-2,2)*0.001</f>
        <v>3.7463950000000001</v>
      </c>
      <c r="P31" s="11"/>
      <c r="Q31" s="11"/>
      <c r="R31" s="12">
        <f ca="1">Sheet2!E5</f>
        <v>3.9673950000000002</v>
      </c>
      <c r="S31" s="13"/>
      <c r="T31" s="14"/>
      <c r="U31" s="11">
        <f t="shared" ca="1" si="3"/>
        <v>3.7463950000000001</v>
      </c>
      <c r="V31" s="11"/>
      <c r="W31" s="11"/>
      <c r="X31" s="11">
        <f t="shared" ca="1" si="4"/>
        <v>3.7093949999999998</v>
      </c>
      <c r="Y31" s="11"/>
      <c r="Z31" s="11"/>
      <c r="AA31" s="11">
        <f t="shared" ca="1" si="5"/>
        <v>3.618395</v>
      </c>
      <c r="AB31" s="11"/>
      <c r="AC31" s="11"/>
      <c r="AD31" s="7"/>
      <c r="AE31" s="8"/>
      <c r="AF31" s="9"/>
    </row>
    <row r="32" spans="1:32" ht="17.100000000000001" customHeight="1">
      <c r="A32" s="71"/>
      <c r="B32" s="72"/>
      <c r="C32" s="7" t="s">
        <v>13</v>
      </c>
      <c r="D32" s="8"/>
      <c r="E32" s="10"/>
      <c r="F32" s="7"/>
      <c r="G32" s="8"/>
      <c r="H32" s="10"/>
      <c r="I32" s="15" t="s">
        <v>36</v>
      </c>
      <c r="J32" s="16"/>
      <c r="K32" s="17"/>
      <c r="L32" s="15" t="s">
        <v>35</v>
      </c>
      <c r="M32" s="16"/>
      <c r="N32" s="17"/>
      <c r="O32" s="15" t="s">
        <v>34</v>
      </c>
      <c r="P32" s="16"/>
      <c r="Q32" s="17"/>
      <c r="R32" s="15" t="s">
        <v>14</v>
      </c>
      <c r="S32" s="16"/>
      <c r="T32" s="17"/>
      <c r="U32" s="15" t="s">
        <v>37</v>
      </c>
      <c r="V32" s="16"/>
      <c r="W32" s="17"/>
      <c r="X32" s="15" t="s">
        <v>38</v>
      </c>
      <c r="Y32" s="16"/>
      <c r="Z32" s="17"/>
      <c r="AA32" s="15" t="s">
        <v>39</v>
      </c>
      <c r="AB32" s="16"/>
      <c r="AC32" s="17"/>
      <c r="AD32" s="7"/>
      <c r="AE32" s="8"/>
      <c r="AF32" s="9"/>
    </row>
    <row r="33" spans="1:32" ht="17.100000000000001" customHeight="1">
      <c r="A33" s="71"/>
      <c r="B33" s="72"/>
      <c r="C33" s="48">
        <v>587.52499999999998</v>
      </c>
      <c r="D33" s="49">
        <v>160</v>
      </c>
      <c r="E33" s="50">
        <v>160</v>
      </c>
      <c r="F33" s="11"/>
      <c r="G33" s="11"/>
      <c r="H33" s="11"/>
      <c r="I33" s="11">
        <f t="shared" ref="I33" ca="1" si="11">R33-(14*2%)+RANDBETWEEN(-2,2)*0.001</f>
        <v>3.5413950000000001</v>
      </c>
      <c r="J33" s="11"/>
      <c r="K33" s="11"/>
      <c r="L33" s="11">
        <f t="shared" ref="L33" ca="1" si="12">R33-(9.5*2%)+RANDBETWEEN(-2,2)*0.001</f>
        <v>3.6303950000000005</v>
      </c>
      <c r="M33" s="11"/>
      <c r="N33" s="11"/>
      <c r="O33" s="11">
        <f t="shared" ref="O33" ca="1" si="13">R33-(7.5*2%)+RANDBETWEEN(-2,2)*0.001</f>
        <v>3.6723950000000003</v>
      </c>
      <c r="P33" s="11"/>
      <c r="Q33" s="11"/>
      <c r="R33" s="12">
        <f ca="1">Sheet2!E6</f>
        <v>3.8203950000000004</v>
      </c>
      <c r="S33" s="13"/>
      <c r="T33" s="14"/>
      <c r="U33" s="123">
        <f ca="1">R33-(7.5*2%)+RANDBETWEEN(-2,2)*0.001</f>
        <v>3.6683950000000007</v>
      </c>
      <c r="V33" s="124"/>
      <c r="W33" s="125"/>
      <c r="X33" s="123">
        <f ca="1">R33-(9.5*2%)+RANDBETWEEN(-2,2)*0.001</f>
        <v>3.6313950000000004</v>
      </c>
      <c r="Y33" s="124"/>
      <c r="Z33" s="125"/>
      <c r="AA33" s="123">
        <f ca="1">R33-(14*2%)+RANDBETWEEN(-2,2)*0.001</f>
        <v>3.5413950000000001</v>
      </c>
      <c r="AB33" s="124"/>
      <c r="AC33" s="125"/>
      <c r="AD33" s="7"/>
      <c r="AE33" s="8"/>
      <c r="AF33" s="9"/>
    </row>
    <row r="34" spans="1:32" ht="17.100000000000001" customHeight="1">
      <c r="A34" s="71"/>
      <c r="B34" s="72"/>
      <c r="C34" s="48">
        <v>600</v>
      </c>
      <c r="D34" s="49">
        <v>180</v>
      </c>
      <c r="E34" s="50">
        <v>180</v>
      </c>
      <c r="F34" s="11"/>
      <c r="G34" s="11"/>
      <c r="H34" s="11"/>
      <c r="I34" s="11">
        <f t="shared" ref="I34:I40" ca="1" si="14">R34-(14*2%)+RANDBETWEEN(-2,2)*0.001</f>
        <v>3.4909999999999997</v>
      </c>
      <c r="J34" s="11"/>
      <c r="K34" s="11"/>
      <c r="L34" s="11">
        <f t="shared" ref="L34:L40" ca="1" si="15">R34-(9.5*2%)+RANDBETWEEN(-2,2)*0.001</f>
        <v>3.58</v>
      </c>
      <c r="M34" s="11"/>
      <c r="N34" s="11"/>
      <c r="O34" s="11">
        <f t="shared" ref="O34:O40" ca="1" si="16">R34-(7.5*2%)+RANDBETWEEN(-2,2)*0.001</f>
        <v>3.62</v>
      </c>
      <c r="P34" s="11"/>
      <c r="Q34" s="11"/>
      <c r="R34" s="12">
        <f ca="1">Sheet2!E7</f>
        <v>3.7690000000000001</v>
      </c>
      <c r="S34" s="13"/>
      <c r="T34" s="14"/>
      <c r="U34" s="18">
        <f t="shared" ref="U34:U42" ca="1" si="17">R34-(7.5*2%)+RANDBETWEEN(-2,2)*0.001</f>
        <v>3.62</v>
      </c>
      <c r="V34" s="19"/>
      <c r="W34" s="20"/>
      <c r="X34" s="18">
        <f t="shared" ref="X34:X42" ca="1" si="18">R34-(9.5*2%)+RANDBETWEEN(-2,2)*0.001</f>
        <v>3.5770000000000004</v>
      </c>
      <c r="Y34" s="19"/>
      <c r="Z34" s="20"/>
      <c r="AA34" s="18">
        <f t="shared" ref="AA34:AA42" ca="1" si="19">R34-(14*2%)+RANDBETWEEN(-2,2)*0.001</f>
        <v>3.4899999999999998</v>
      </c>
      <c r="AB34" s="19"/>
      <c r="AC34" s="20"/>
      <c r="AD34" s="7"/>
      <c r="AE34" s="8"/>
      <c r="AF34" s="9"/>
    </row>
    <row r="35" spans="1:32" ht="17.100000000000001" customHeight="1">
      <c r="A35" s="71"/>
      <c r="B35" s="72"/>
      <c r="C35" s="48">
        <v>620</v>
      </c>
      <c r="D35" s="49">
        <v>200</v>
      </c>
      <c r="E35" s="50">
        <v>200</v>
      </c>
      <c r="F35" s="11"/>
      <c r="G35" s="11"/>
      <c r="H35" s="11"/>
      <c r="I35" s="11">
        <f t="shared" ca="1" si="14"/>
        <v>3.4050000000000002</v>
      </c>
      <c r="J35" s="11"/>
      <c r="K35" s="11"/>
      <c r="L35" s="11">
        <f t="shared" ca="1" si="15"/>
        <v>3.4969999999999999</v>
      </c>
      <c r="M35" s="11"/>
      <c r="N35" s="11"/>
      <c r="O35" s="11">
        <f t="shared" ca="1" si="16"/>
        <v>3.5369999999999999</v>
      </c>
      <c r="P35" s="11"/>
      <c r="Q35" s="11"/>
      <c r="R35" s="12">
        <f ca="1">Sheet2!E8</f>
        <v>3.6869999999999998</v>
      </c>
      <c r="S35" s="13"/>
      <c r="T35" s="14"/>
      <c r="U35" s="18">
        <f t="shared" ca="1" si="17"/>
        <v>3.5369999999999999</v>
      </c>
      <c r="V35" s="19"/>
      <c r="W35" s="20"/>
      <c r="X35" s="18">
        <f t="shared" ca="1" si="18"/>
        <v>3.496</v>
      </c>
      <c r="Y35" s="19"/>
      <c r="Z35" s="20"/>
      <c r="AA35" s="18">
        <f t="shared" ca="1" si="19"/>
        <v>3.407</v>
      </c>
      <c r="AB35" s="19"/>
      <c r="AC35" s="20"/>
      <c r="AD35" s="7"/>
      <c r="AE35" s="8"/>
      <c r="AF35" s="9"/>
    </row>
    <row r="36" spans="1:32" ht="17.100000000000001" customHeight="1">
      <c r="A36" s="71"/>
      <c r="B36" s="72"/>
      <c r="C36" s="48">
        <v>640</v>
      </c>
      <c r="D36" s="49">
        <v>220</v>
      </c>
      <c r="E36" s="50">
        <v>220</v>
      </c>
      <c r="F36" s="11"/>
      <c r="G36" s="11"/>
      <c r="H36" s="11"/>
      <c r="I36" s="11">
        <f t="shared" ca="1" si="14"/>
        <v>3.3249999999999997</v>
      </c>
      <c r="J36" s="11"/>
      <c r="K36" s="11"/>
      <c r="L36" s="11">
        <f t="shared" ca="1" si="15"/>
        <v>3.4139999999999997</v>
      </c>
      <c r="M36" s="11"/>
      <c r="N36" s="11"/>
      <c r="O36" s="11">
        <f t="shared" ca="1" si="16"/>
        <v>3.4559999999999995</v>
      </c>
      <c r="P36" s="11"/>
      <c r="Q36" s="11"/>
      <c r="R36" s="12">
        <f ca="1">Sheet2!E9</f>
        <v>3.6039999999999996</v>
      </c>
      <c r="S36" s="13"/>
      <c r="T36" s="14"/>
      <c r="U36" s="18">
        <f t="shared" ca="1" si="17"/>
        <v>3.4539999999999997</v>
      </c>
      <c r="V36" s="19"/>
      <c r="W36" s="20"/>
      <c r="X36" s="18">
        <f t="shared" ca="1" si="18"/>
        <v>3.4129999999999998</v>
      </c>
      <c r="Y36" s="19"/>
      <c r="Z36" s="20"/>
      <c r="AA36" s="18">
        <f t="shared" ca="1" si="19"/>
        <v>3.323</v>
      </c>
      <c r="AB36" s="19"/>
      <c r="AC36" s="20"/>
      <c r="AD36" s="7"/>
      <c r="AE36" s="8"/>
      <c r="AF36" s="9"/>
    </row>
    <row r="37" spans="1:32" ht="17.100000000000001" customHeight="1">
      <c r="A37" s="71"/>
      <c r="B37" s="72"/>
      <c r="C37" s="48">
        <v>660</v>
      </c>
      <c r="D37" s="49">
        <v>240</v>
      </c>
      <c r="E37" s="50">
        <v>240</v>
      </c>
      <c r="F37" s="11"/>
      <c r="G37" s="11"/>
      <c r="H37" s="11"/>
      <c r="I37" s="11">
        <f t="shared" ca="1" si="14"/>
        <v>3.2389999999999999</v>
      </c>
      <c r="J37" s="11"/>
      <c r="K37" s="11"/>
      <c r="L37" s="11">
        <f t="shared" ca="1" si="15"/>
        <v>3.331</v>
      </c>
      <c r="M37" s="11"/>
      <c r="N37" s="11"/>
      <c r="O37" s="11">
        <f t="shared" ca="1" si="16"/>
        <v>3.371</v>
      </c>
      <c r="P37" s="11"/>
      <c r="Q37" s="11"/>
      <c r="R37" s="12">
        <f ca="1">Sheet2!E10</f>
        <v>3.5190000000000001</v>
      </c>
      <c r="S37" s="13"/>
      <c r="T37" s="14"/>
      <c r="U37" s="18">
        <f t="shared" ca="1" si="17"/>
        <v>3.3680000000000003</v>
      </c>
      <c r="V37" s="19"/>
      <c r="W37" s="20"/>
      <c r="X37" s="18">
        <f t="shared" ca="1" si="18"/>
        <v>3.331</v>
      </c>
      <c r="Y37" s="19"/>
      <c r="Z37" s="20"/>
      <c r="AA37" s="18">
        <f t="shared" ca="1" si="19"/>
        <v>3.2409999999999997</v>
      </c>
      <c r="AB37" s="19"/>
      <c r="AC37" s="20"/>
      <c r="AD37" s="7"/>
      <c r="AE37" s="8"/>
      <c r="AF37" s="9"/>
    </row>
    <row r="38" spans="1:32" ht="17.100000000000001" customHeight="1">
      <c r="A38" s="71"/>
      <c r="B38" s="72"/>
      <c r="C38" s="48">
        <v>680</v>
      </c>
      <c r="D38" s="49">
        <v>260</v>
      </c>
      <c r="E38" s="50">
        <v>260</v>
      </c>
      <c r="F38" s="11"/>
      <c r="G38" s="11"/>
      <c r="H38" s="11"/>
      <c r="I38" s="11">
        <f t="shared" ca="1" si="14"/>
        <v>3.1869999999999998</v>
      </c>
      <c r="J38" s="11"/>
      <c r="K38" s="11"/>
      <c r="L38" s="11">
        <f t="shared" ca="1" si="15"/>
        <v>3.28</v>
      </c>
      <c r="M38" s="11"/>
      <c r="N38" s="11"/>
      <c r="O38" s="11">
        <f t="shared" ca="1" si="16"/>
        <v>3.3180000000000001</v>
      </c>
      <c r="P38" s="11"/>
      <c r="Q38" s="11"/>
      <c r="R38" s="12">
        <f ca="1">Sheet2!E11</f>
        <v>3.468</v>
      </c>
      <c r="S38" s="13"/>
      <c r="T38" s="14"/>
      <c r="U38" s="18">
        <f t="shared" ca="1" si="17"/>
        <v>3.32</v>
      </c>
      <c r="V38" s="19"/>
      <c r="W38" s="20"/>
      <c r="X38" s="18">
        <f t="shared" ca="1" si="18"/>
        <v>3.2760000000000002</v>
      </c>
      <c r="Y38" s="19"/>
      <c r="Z38" s="20"/>
      <c r="AA38" s="18">
        <f t="shared" ca="1" si="19"/>
        <v>3.1889999999999996</v>
      </c>
      <c r="AB38" s="19"/>
      <c r="AC38" s="20"/>
      <c r="AD38" s="7"/>
      <c r="AE38" s="8"/>
      <c r="AF38" s="9"/>
    </row>
    <row r="39" spans="1:32" ht="17.100000000000001" customHeight="1">
      <c r="A39" s="71"/>
      <c r="B39" s="72"/>
      <c r="C39" s="48">
        <v>700</v>
      </c>
      <c r="D39" s="49">
        <v>280</v>
      </c>
      <c r="E39" s="50">
        <v>280</v>
      </c>
      <c r="F39" s="11"/>
      <c r="G39" s="11"/>
      <c r="H39" s="11"/>
      <c r="I39" s="11">
        <f t="shared" ca="1" si="14"/>
        <v>3.1859999999999999</v>
      </c>
      <c r="J39" s="11"/>
      <c r="K39" s="11"/>
      <c r="L39" s="11">
        <f t="shared" ca="1" si="15"/>
        <v>3.2759999999999998</v>
      </c>
      <c r="M39" s="11"/>
      <c r="N39" s="11"/>
      <c r="O39" s="11">
        <f t="shared" ca="1" si="16"/>
        <v>3.3179999999999996</v>
      </c>
      <c r="P39" s="11"/>
      <c r="Q39" s="11"/>
      <c r="R39" s="12">
        <f ca="1">Sheet2!E12</f>
        <v>3.4659999999999997</v>
      </c>
      <c r="S39" s="13"/>
      <c r="T39" s="14"/>
      <c r="U39" s="18">
        <f t="shared" ca="1" si="17"/>
        <v>3.3169999999999997</v>
      </c>
      <c r="V39" s="19"/>
      <c r="W39" s="20"/>
      <c r="X39" s="18">
        <f t="shared" ca="1" si="18"/>
        <v>3.2779999999999996</v>
      </c>
      <c r="Y39" s="19"/>
      <c r="Z39" s="20"/>
      <c r="AA39" s="18">
        <f t="shared" ca="1" si="19"/>
        <v>3.1850000000000001</v>
      </c>
      <c r="AB39" s="19"/>
      <c r="AC39" s="20"/>
      <c r="AD39" s="7"/>
      <c r="AE39" s="8"/>
      <c r="AF39" s="9"/>
    </row>
    <row r="40" spans="1:32" ht="17.100000000000001" customHeight="1">
      <c r="A40" s="71"/>
      <c r="B40" s="72"/>
      <c r="C40" s="48">
        <v>720</v>
      </c>
      <c r="D40" s="49">
        <v>300</v>
      </c>
      <c r="E40" s="50">
        <v>300</v>
      </c>
      <c r="F40" s="11"/>
      <c r="G40" s="11"/>
      <c r="H40" s="11"/>
      <c r="I40" s="11">
        <f t="shared" ca="1" si="14"/>
        <v>3.2149999999999999</v>
      </c>
      <c r="J40" s="11"/>
      <c r="K40" s="11"/>
      <c r="L40" s="11">
        <f t="shared" ca="1" si="15"/>
        <v>3.3050000000000002</v>
      </c>
      <c r="M40" s="11"/>
      <c r="N40" s="11"/>
      <c r="O40" s="11">
        <f t="shared" ca="1" si="16"/>
        <v>3.3440000000000003</v>
      </c>
      <c r="P40" s="11"/>
      <c r="Q40" s="11"/>
      <c r="R40" s="12">
        <f ca="1">Sheet2!E13</f>
        <v>3.4950000000000001</v>
      </c>
      <c r="S40" s="13"/>
      <c r="T40" s="14"/>
      <c r="U40" s="18">
        <f t="shared" ca="1" si="17"/>
        <v>3.3450000000000002</v>
      </c>
      <c r="V40" s="19"/>
      <c r="W40" s="20"/>
      <c r="X40" s="18">
        <f t="shared" ca="1" si="18"/>
        <v>3.306</v>
      </c>
      <c r="Y40" s="19"/>
      <c r="Z40" s="20"/>
      <c r="AA40" s="18">
        <f t="shared" ca="1" si="19"/>
        <v>3.2169999999999996</v>
      </c>
      <c r="AB40" s="19"/>
      <c r="AC40" s="20"/>
      <c r="AD40" s="7"/>
      <c r="AE40" s="8"/>
      <c r="AF40" s="9"/>
    </row>
    <row r="41" spans="1:32" ht="17.100000000000001" customHeight="1">
      <c r="A41" s="121"/>
      <c r="B41" s="75"/>
      <c r="C41" s="48">
        <v>740</v>
      </c>
      <c r="D41" s="49">
        <v>320</v>
      </c>
      <c r="E41" s="50">
        <v>320</v>
      </c>
      <c r="F41" s="7"/>
      <c r="G41" s="8"/>
      <c r="H41" s="10"/>
      <c r="I41" s="11">
        <f t="shared" ref="I41:I42" ca="1" si="20">R41-(14*2%)+RANDBETWEEN(-2,2)*0.001</f>
        <v>3.2819999999999996</v>
      </c>
      <c r="J41" s="11"/>
      <c r="K41" s="11"/>
      <c r="L41" s="11">
        <f t="shared" ref="L41:L42" ca="1" si="21">R41-(9.5*2%)+RANDBETWEEN(-2,2)*0.001</f>
        <v>3.37</v>
      </c>
      <c r="M41" s="11"/>
      <c r="N41" s="11"/>
      <c r="O41" s="11">
        <f t="shared" ref="O41:O42" ca="1" si="22">R41-(7.5*2%)+RANDBETWEEN(-2,2)*0.001</f>
        <v>3.41</v>
      </c>
      <c r="P41" s="11"/>
      <c r="Q41" s="11"/>
      <c r="R41" s="12">
        <f ca="1">Sheet2!E14</f>
        <v>3.5609999999999999</v>
      </c>
      <c r="S41" s="13"/>
      <c r="T41" s="14"/>
      <c r="U41" s="18">
        <f t="shared" ca="1" si="17"/>
        <v>3.41</v>
      </c>
      <c r="V41" s="19"/>
      <c r="W41" s="20"/>
      <c r="X41" s="18">
        <f t="shared" ca="1" si="18"/>
        <v>3.371</v>
      </c>
      <c r="Y41" s="19"/>
      <c r="Z41" s="20"/>
      <c r="AA41" s="18">
        <f t="shared" ca="1" si="19"/>
        <v>3.28</v>
      </c>
      <c r="AB41" s="19"/>
      <c r="AC41" s="20"/>
      <c r="AD41" s="7"/>
      <c r="AE41" s="8"/>
      <c r="AF41" s="9"/>
    </row>
    <row r="42" spans="1:32" ht="17.100000000000001" customHeight="1">
      <c r="A42" s="71"/>
      <c r="B42" s="72"/>
      <c r="C42" s="48">
        <v>760</v>
      </c>
      <c r="D42" s="49">
        <v>340</v>
      </c>
      <c r="E42" s="50">
        <v>340</v>
      </c>
      <c r="F42" s="11"/>
      <c r="G42" s="11"/>
      <c r="H42" s="11"/>
      <c r="I42" s="11">
        <f t="shared" ca="1" si="20"/>
        <v>3.3860000000000001</v>
      </c>
      <c r="J42" s="11"/>
      <c r="K42" s="11"/>
      <c r="L42" s="11">
        <f t="shared" ca="1" si="21"/>
        <v>3.48</v>
      </c>
      <c r="M42" s="11"/>
      <c r="N42" s="11"/>
      <c r="O42" s="11">
        <f t="shared" ca="1" si="22"/>
        <v>3.5180000000000002</v>
      </c>
      <c r="P42" s="11"/>
      <c r="Q42" s="11"/>
      <c r="R42" s="12">
        <f ca="1">Sheet2!E15</f>
        <v>3.6680000000000001</v>
      </c>
      <c r="S42" s="13"/>
      <c r="T42" s="14"/>
      <c r="U42" s="18">
        <f t="shared" ca="1" si="17"/>
        <v>3.5160000000000005</v>
      </c>
      <c r="V42" s="19"/>
      <c r="W42" s="20"/>
      <c r="X42" s="18">
        <f t="shared" ca="1" si="18"/>
        <v>3.48</v>
      </c>
      <c r="Y42" s="19"/>
      <c r="Z42" s="20"/>
      <c r="AA42" s="18">
        <f t="shared" ca="1" si="19"/>
        <v>3.3860000000000001</v>
      </c>
      <c r="AB42" s="19"/>
      <c r="AC42" s="20"/>
      <c r="AD42" s="7"/>
      <c r="AE42" s="8"/>
      <c r="AF42" s="9"/>
    </row>
    <row r="43" spans="1:32" ht="17.100000000000001" customHeight="1">
      <c r="A43" s="71"/>
      <c r="B43" s="72"/>
      <c r="C43" s="48"/>
      <c r="D43" s="49"/>
      <c r="E43" s="5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2"/>
      <c r="S43" s="13"/>
      <c r="T43" s="14"/>
      <c r="U43" s="11"/>
      <c r="V43" s="11"/>
      <c r="W43" s="11"/>
      <c r="X43" s="11"/>
      <c r="Y43" s="11"/>
      <c r="Z43" s="11"/>
      <c r="AA43" s="11"/>
      <c r="AB43" s="11"/>
      <c r="AC43" s="11"/>
      <c r="AD43" s="7"/>
      <c r="AE43" s="8"/>
      <c r="AF43" s="9"/>
    </row>
    <row r="44" spans="1:32" ht="10.5" customHeight="1">
      <c r="A44" s="24" t="s">
        <v>19</v>
      </c>
      <c r="B44" s="25"/>
      <c r="C44" s="26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8"/>
    </row>
    <row r="45" spans="1:32" ht="10.5" customHeight="1">
      <c r="A45" s="24"/>
      <c r="B45" s="25"/>
      <c r="C45" s="29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1"/>
    </row>
    <row r="46" spans="1:32" ht="8.25" customHeight="1">
      <c r="A46" s="24"/>
      <c r="B46" s="25"/>
      <c r="C46" s="29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1"/>
    </row>
    <row r="47" spans="1:32" ht="8.25" hidden="1" customHeight="1">
      <c r="A47" s="24"/>
      <c r="B47" s="2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24"/>
      <c r="B48" s="2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32" t="s">
        <v>15</v>
      </c>
      <c r="B49" s="33"/>
      <c r="C49" s="38"/>
      <c r="D49" s="38"/>
      <c r="E49" s="38"/>
      <c r="F49" s="39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40"/>
    </row>
    <row r="50" spans="1:32" ht="9" customHeight="1">
      <c r="A50" s="34"/>
      <c r="B50" s="35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2"/>
    </row>
    <row r="51" spans="1:32" ht="9.75" customHeight="1">
      <c r="A51" s="34"/>
      <c r="B51" s="35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2"/>
    </row>
    <row r="52" spans="1:32" ht="9" hidden="1" customHeight="1">
      <c r="A52" s="34"/>
      <c r="B52" s="35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2"/>
    </row>
    <row r="53" spans="1:32" ht="3" customHeight="1" thickBot="1">
      <c r="A53" s="36"/>
      <c r="B53" s="37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4"/>
    </row>
    <row r="54" spans="1:32" ht="9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</row>
    <row r="55" spans="1:32">
      <c r="C55" s="2" t="s">
        <v>16</v>
      </c>
      <c r="H55" s="2" t="s">
        <v>43</v>
      </c>
      <c r="O55" s="2" t="s">
        <v>17</v>
      </c>
      <c r="U55" s="2" t="s">
        <v>18</v>
      </c>
      <c r="Y55" s="2"/>
    </row>
    <row r="57" spans="1:32" ht="27">
      <c r="A57" s="100"/>
      <c r="B57" s="101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3" t="s">
        <v>0</v>
      </c>
      <c r="AE57" s="103"/>
      <c r="AF57" s="103"/>
    </row>
    <row r="58" spans="1:32" ht="27">
      <c r="A58" s="104"/>
      <c r="B58" s="105"/>
      <c r="C58" s="105"/>
      <c r="D58" s="106" t="s">
        <v>1</v>
      </c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8"/>
      <c r="AE58" s="109"/>
      <c r="AF58" s="109"/>
    </row>
    <row r="59" spans="1:32" ht="27.75" thickBo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10"/>
      <c r="AE59" s="111"/>
      <c r="AF59" s="111"/>
    </row>
    <row r="60" spans="1:32" ht="41.25" customHeight="1">
      <c r="A60" s="112" t="s">
        <v>2</v>
      </c>
      <c r="B60" s="113"/>
      <c r="C60" s="113"/>
      <c r="D60" s="113"/>
      <c r="E60" s="114"/>
      <c r="F60" s="115" t="s">
        <v>22</v>
      </c>
      <c r="G60" s="116"/>
      <c r="H60" s="116"/>
      <c r="I60" s="116"/>
      <c r="J60" s="116"/>
      <c r="K60" s="116"/>
      <c r="L60" s="116"/>
      <c r="M60" s="116"/>
      <c r="N60" s="116"/>
      <c r="O60" s="116"/>
      <c r="P60" s="117"/>
      <c r="Q60" s="118" t="s">
        <v>3</v>
      </c>
      <c r="R60" s="118"/>
      <c r="S60" s="118"/>
      <c r="T60" s="118"/>
      <c r="U60" s="119" t="s">
        <v>4</v>
      </c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20"/>
    </row>
    <row r="61" spans="1:32" ht="38.25" customHeight="1">
      <c r="A61" s="51" t="s">
        <v>5</v>
      </c>
      <c r="B61" s="52"/>
      <c r="C61" s="52"/>
      <c r="D61" s="52"/>
      <c r="E61" s="53"/>
      <c r="F61" s="54" t="s">
        <v>44</v>
      </c>
      <c r="G61" s="55"/>
      <c r="H61" s="55"/>
      <c r="I61" s="55"/>
      <c r="J61" s="55"/>
      <c r="K61" s="55"/>
      <c r="L61" s="55"/>
      <c r="M61" s="55"/>
      <c r="N61" s="55"/>
      <c r="O61" s="55"/>
      <c r="P61" s="56"/>
      <c r="Q61" s="57" t="s">
        <v>6</v>
      </c>
      <c r="R61" s="57"/>
      <c r="S61" s="57"/>
      <c r="T61" s="57"/>
      <c r="U61" s="58" t="s">
        <v>45</v>
      </c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60"/>
    </row>
    <row r="62" spans="1:32" ht="23.25" customHeight="1">
      <c r="A62" s="61" t="s">
        <v>7</v>
      </c>
      <c r="B62" s="62"/>
      <c r="C62" s="62"/>
      <c r="D62" s="62"/>
      <c r="E62" s="63"/>
      <c r="F62" s="64" t="s">
        <v>26</v>
      </c>
      <c r="G62" s="65"/>
      <c r="H62" s="65"/>
      <c r="I62" s="65"/>
      <c r="J62" s="65"/>
      <c r="K62" s="65"/>
      <c r="L62" s="65"/>
      <c r="M62" s="65"/>
      <c r="N62" s="65"/>
      <c r="O62" s="65"/>
      <c r="P62" s="64"/>
      <c r="Q62" s="66" t="s">
        <v>20</v>
      </c>
      <c r="R62" s="67"/>
      <c r="S62" s="67"/>
      <c r="T62" s="67"/>
      <c r="U62" s="68" t="s">
        <v>23</v>
      </c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70"/>
    </row>
    <row r="63" spans="1:32" ht="23.25" customHeight="1">
      <c r="A63" s="71" t="s">
        <v>8</v>
      </c>
      <c r="B63" s="72"/>
      <c r="C63" s="72" t="s">
        <v>9</v>
      </c>
      <c r="D63" s="72"/>
      <c r="E63" s="72"/>
      <c r="F63" s="72"/>
      <c r="G63" s="72"/>
      <c r="H63" s="72" t="s">
        <v>27</v>
      </c>
      <c r="I63" s="72"/>
      <c r="J63" s="72"/>
      <c r="K63" s="72"/>
      <c r="L63" s="72"/>
      <c r="M63" s="72"/>
      <c r="N63" s="72"/>
      <c r="O63" s="76" t="s">
        <v>10</v>
      </c>
      <c r="P63" s="76"/>
      <c r="Q63" s="76"/>
      <c r="R63" s="76"/>
      <c r="S63" s="76"/>
      <c r="T63" s="77" t="s">
        <v>24</v>
      </c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8"/>
    </row>
    <row r="64" spans="1:32">
      <c r="A64" s="71"/>
      <c r="B64" s="72"/>
      <c r="C64" s="79" t="s">
        <v>11</v>
      </c>
      <c r="D64" s="80"/>
      <c r="E64" s="80"/>
      <c r="F64" s="80"/>
      <c r="G64" s="81"/>
      <c r="H64" s="79" t="s">
        <v>27</v>
      </c>
      <c r="I64" s="80"/>
      <c r="J64" s="80"/>
      <c r="K64" s="80"/>
      <c r="L64" s="80"/>
      <c r="M64" s="80"/>
      <c r="N64" s="81"/>
      <c r="O64" s="85" t="s">
        <v>12</v>
      </c>
      <c r="P64" s="86"/>
      <c r="Q64" s="86"/>
      <c r="R64" s="86"/>
      <c r="S64" s="87"/>
      <c r="T64" s="91">
        <v>4.3550000000000004</v>
      </c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3"/>
    </row>
    <row r="65" spans="1:32" ht="7.5" customHeight="1">
      <c r="A65" s="71"/>
      <c r="B65" s="72"/>
      <c r="C65" s="82"/>
      <c r="D65" s="83"/>
      <c r="E65" s="83"/>
      <c r="F65" s="83"/>
      <c r="G65" s="84"/>
      <c r="H65" s="82"/>
      <c r="I65" s="83"/>
      <c r="J65" s="83"/>
      <c r="K65" s="83"/>
      <c r="L65" s="83"/>
      <c r="M65" s="83"/>
      <c r="N65" s="84"/>
      <c r="O65" s="88"/>
      <c r="P65" s="89"/>
      <c r="Q65" s="89"/>
      <c r="R65" s="89"/>
      <c r="S65" s="90"/>
      <c r="T65" s="94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6"/>
    </row>
    <row r="66" spans="1:32">
      <c r="A66" s="71"/>
      <c r="B66" s="72"/>
      <c r="C66" s="97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9"/>
    </row>
    <row r="67" spans="1:32">
      <c r="A67" s="71"/>
      <c r="B67" s="72"/>
      <c r="C67" s="97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9"/>
    </row>
    <row r="68" spans="1:32">
      <c r="A68" s="71"/>
      <c r="B68" s="72"/>
      <c r="C68" s="97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9"/>
    </row>
    <row r="69" spans="1:32">
      <c r="A69" s="71"/>
      <c r="B69" s="72"/>
      <c r="C69" s="97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9"/>
    </row>
    <row r="70" spans="1:32">
      <c r="A70" s="71"/>
      <c r="B70" s="72"/>
      <c r="C70" s="97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9"/>
    </row>
    <row r="71" spans="1:32">
      <c r="A71" s="71"/>
      <c r="B71" s="72"/>
      <c r="C71" s="97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9"/>
    </row>
    <row r="72" spans="1:32">
      <c r="A72" s="71"/>
      <c r="B72" s="72"/>
      <c r="C72" s="97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9"/>
    </row>
    <row r="73" spans="1:32">
      <c r="A73" s="71"/>
      <c r="B73" s="72"/>
      <c r="C73" s="97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9"/>
    </row>
    <row r="74" spans="1:32">
      <c r="A74" s="71"/>
      <c r="B74" s="72"/>
      <c r="C74" s="97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9"/>
    </row>
    <row r="75" spans="1:32">
      <c r="A75" s="71"/>
      <c r="B75" s="72"/>
      <c r="C75" s="97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9"/>
    </row>
    <row r="76" spans="1:32">
      <c r="A76" s="71"/>
      <c r="B76" s="72"/>
      <c r="C76" s="97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9"/>
    </row>
    <row r="77" spans="1:32" ht="14.25" customHeight="1">
      <c r="A77" s="71"/>
      <c r="B77" s="73"/>
      <c r="C77" s="7" t="s">
        <v>13</v>
      </c>
      <c r="D77" s="8"/>
      <c r="E77" s="10"/>
      <c r="F77" s="7"/>
      <c r="G77" s="8"/>
      <c r="H77" s="10"/>
      <c r="I77" s="7" t="s">
        <v>30</v>
      </c>
      <c r="J77" s="8"/>
      <c r="K77" s="10"/>
      <c r="L77" s="7" t="s">
        <v>29</v>
      </c>
      <c r="M77" s="8"/>
      <c r="N77" s="10"/>
      <c r="O77" s="7" t="s">
        <v>40</v>
      </c>
      <c r="P77" s="8"/>
      <c r="Q77" s="10"/>
      <c r="R77" s="7" t="s">
        <v>14</v>
      </c>
      <c r="S77" s="8"/>
      <c r="T77" s="10"/>
      <c r="U77" s="7" t="s">
        <v>41</v>
      </c>
      <c r="V77" s="8"/>
      <c r="W77" s="10"/>
      <c r="X77" s="7" t="s">
        <v>32</v>
      </c>
      <c r="Y77" s="8"/>
      <c r="Z77" s="10"/>
      <c r="AA77" s="7" t="s">
        <v>33</v>
      </c>
      <c r="AB77" s="8"/>
      <c r="AC77" s="10"/>
      <c r="AD77" s="7"/>
      <c r="AE77" s="8"/>
      <c r="AF77" s="9"/>
    </row>
    <row r="78" spans="1:32" ht="14.25" customHeight="1">
      <c r="A78" s="71"/>
      <c r="B78" s="72"/>
      <c r="C78" s="48">
        <v>780</v>
      </c>
      <c r="D78" s="49"/>
      <c r="E78" s="50"/>
      <c r="F78" s="7"/>
      <c r="G78" s="8"/>
      <c r="H78" s="10"/>
      <c r="I78" s="11">
        <f ca="1">R78-(17.5*2%)+RANDBETWEEN(-2,2)*0.001</f>
        <v>3.4189999999999996</v>
      </c>
      <c r="J78" s="11"/>
      <c r="K78" s="11"/>
      <c r="L78" s="11">
        <f ca="1">R78-(13*2%)+RANDBETWEEN(-2,2)*0.001</f>
        <v>3.5089999999999995</v>
      </c>
      <c r="M78" s="11"/>
      <c r="N78" s="11"/>
      <c r="O78" s="11">
        <f ca="1">R78-(11*2%)+RANDBETWEEN(-2,2)*0.001</f>
        <v>3.5469999999999997</v>
      </c>
      <c r="P78" s="11"/>
      <c r="Q78" s="11"/>
      <c r="R78" s="12">
        <f ca="1">Sheet2!E16</f>
        <v>3.7669999999999999</v>
      </c>
      <c r="S78" s="13"/>
      <c r="T78" s="14"/>
      <c r="U78" s="11">
        <f ca="1">R78-(11*2%)+RANDBETWEEN(-2,2)*0.001</f>
        <v>3.5459999999999998</v>
      </c>
      <c r="V78" s="11"/>
      <c r="W78" s="11"/>
      <c r="X78" s="11">
        <f ca="1">R78-(13*2%)+RANDBETWEEN(-2,2)*0.001</f>
        <v>3.5049999999999999</v>
      </c>
      <c r="Y78" s="11"/>
      <c r="Z78" s="11"/>
      <c r="AA78" s="11">
        <f ca="1">R78-(17.5*2%)+RANDBETWEEN(-2,2)*0.001</f>
        <v>3.4179999999999997</v>
      </c>
      <c r="AB78" s="11"/>
      <c r="AC78" s="11"/>
      <c r="AD78" s="46"/>
      <c r="AE78" s="46"/>
      <c r="AF78" s="47"/>
    </row>
    <row r="79" spans="1:32" ht="14.25" customHeight="1">
      <c r="A79" s="71"/>
      <c r="B79" s="72"/>
      <c r="C79" s="48">
        <v>800</v>
      </c>
      <c r="D79" s="49"/>
      <c r="E79" s="50"/>
      <c r="F79" s="11"/>
      <c r="G79" s="11"/>
      <c r="H79" s="11"/>
      <c r="I79" s="11">
        <f t="shared" ref="I79:I82" ca="1" si="23">R79-(17.5*2%)+RANDBETWEEN(-2,2)*0.001</f>
        <v>3.5230000000000001</v>
      </c>
      <c r="J79" s="11"/>
      <c r="K79" s="11"/>
      <c r="L79" s="11">
        <f t="shared" ref="L79:L82" ca="1" si="24">R79-(13*2%)+RANDBETWEEN(-2,2)*0.001</f>
        <v>3.6149999999999998</v>
      </c>
      <c r="M79" s="11"/>
      <c r="N79" s="11"/>
      <c r="O79" s="11">
        <f t="shared" ref="O79:O82" ca="1" si="25">R79-(11*2%)+RANDBETWEEN(-2,2)*0.001</f>
        <v>3.6539999999999999</v>
      </c>
      <c r="P79" s="11"/>
      <c r="Q79" s="11"/>
      <c r="R79" s="12">
        <f ca="1">Sheet2!E17</f>
        <v>3.8740000000000001</v>
      </c>
      <c r="S79" s="13"/>
      <c r="T79" s="14"/>
      <c r="U79" s="11">
        <f t="shared" ref="U79:U82" ca="1" si="26">R79-(11*2%)+RANDBETWEEN(-2,2)*0.001</f>
        <v>3.653</v>
      </c>
      <c r="V79" s="11"/>
      <c r="W79" s="11"/>
      <c r="X79" s="11">
        <f t="shared" ref="X79:X82" ca="1" si="27">R79-(13*2%)+RANDBETWEEN(-2,2)*0.001</f>
        <v>3.613</v>
      </c>
      <c r="Y79" s="11"/>
      <c r="Z79" s="11"/>
      <c r="AA79" s="11">
        <f t="shared" ref="AA79:AA82" ca="1" si="28">R79-(17.5*2%)+RANDBETWEEN(-2,2)*0.001</f>
        <v>3.5220000000000002</v>
      </c>
      <c r="AB79" s="11"/>
      <c r="AC79" s="11"/>
      <c r="AD79" s="46"/>
      <c r="AE79" s="46"/>
      <c r="AF79" s="47"/>
    </row>
    <row r="80" spans="1:32" ht="14.25" customHeight="1">
      <c r="A80" s="71"/>
      <c r="B80" s="72"/>
      <c r="C80" s="48">
        <v>820</v>
      </c>
      <c r="D80" s="49"/>
      <c r="E80" s="50"/>
      <c r="F80" s="18"/>
      <c r="G80" s="19"/>
      <c r="H80" s="20"/>
      <c r="I80" s="18">
        <f t="shared" ca="1" si="23"/>
        <v>3.6320000000000001</v>
      </c>
      <c r="J80" s="19"/>
      <c r="K80" s="20"/>
      <c r="L80" s="18">
        <f t="shared" ca="1" si="24"/>
        <v>3.7240000000000002</v>
      </c>
      <c r="M80" s="19"/>
      <c r="N80" s="20"/>
      <c r="O80" s="18">
        <f t="shared" ca="1" si="25"/>
        <v>3.7659999999999996</v>
      </c>
      <c r="P80" s="19"/>
      <c r="Q80" s="20"/>
      <c r="R80" s="21">
        <f ca="1">Sheet2!E18</f>
        <v>3.984</v>
      </c>
      <c r="S80" s="22"/>
      <c r="T80" s="23"/>
      <c r="U80" s="18">
        <f t="shared" ca="1" si="26"/>
        <v>3.7629999999999999</v>
      </c>
      <c r="V80" s="19"/>
      <c r="W80" s="20"/>
      <c r="X80" s="18">
        <f t="shared" ca="1" si="27"/>
        <v>3.726</v>
      </c>
      <c r="Y80" s="19"/>
      <c r="Z80" s="20"/>
      <c r="AA80" s="18">
        <f t="shared" ca="1" si="28"/>
        <v>3.6349999999999998</v>
      </c>
      <c r="AB80" s="19"/>
      <c r="AC80" s="20"/>
      <c r="AD80" s="7"/>
      <c r="AE80" s="8"/>
      <c r="AF80" s="9"/>
    </row>
    <row r="81" spans="1:32" ht="14.25" customHeight="1">
      <c r="A81" s="71"/>
      <c r="B81" s="72"/>
      <c r="C81" s="48">
        <v>840</v>
      </c>
      <c r="D81" s="49"/>
      <c r="E81" s="50"/>
      <c r="F81" s="18"/>
      <c r="G81" s="19"/>
      <c r="H81" s="20"/>
      <c r="I81" s="18">
        <f t="shared" ca="1" si="23"/>
        <v>3.7359999999999993</v>
      </c>
      <c r="J81" s="19"/>
      <c r="K81" s="20"/>
      <c r="L81" s="18">
        <f t="shared" ca="1" si="24"/>
        <v>3.8239999999999998</v>
      </c>
      <c r="M81" s="19"/>
      <c r="N81" s="20"/>
      <c r="O81" s="18">
        <f t="shared" ca="1" si="25"/>
        <v>3.8639999999999994</v>
      </c>
      <c r="P81" s="19"/>
      <c r="Q81" s="20"/>
      <c r="R81" s="21">
        <f ca="1">Sheet2!E19</f>
        <v>4.0839999999999996</v>
      </c>
      <c r="S81" s="22"/>
      <c r="T81" s="23"/>
      <c r="U81" s="18">
        <f t="shared" ca="1" si="26"/>
        <v>3.8639999999999994</v>
      </c>
      <c r="V81" s="19"/>
      <c r="W81" s="20"/>
      <c r="X81" s="18">
        <f t="shared" ca="1" si="27"/>
        <v>3.8249999999999997</v>
      </c>
      <c r="Y81" s="19"/>
      <c r="Z81" s="20"/>
      <c r="AA81" s="18">
        <f t="shared" ca="1" si="28"/>
        <v>3.7339999999999995</v>
      </c>
      <c r="AB81" s="19"/>
      <c r="AC81" s="20"/>
      <c r="AD81" s="7"/>
      <c r="AE81" s="8"/>
      <c r="AF81" s="9"/>
    </row>
    <row r="82" spans="1:32" ht="14.25" customHeight="1">
      <c r="A82" s="71"/>
      <c r="B82" s="72"/>
      <c r="C82" s="48">
        <v>857.52499999999998</v>
      </c>
      <c r="D82" s="49"/>
      <c r="E82" s="50"/>
      <c r="F82" s="18"/>
      <c r="G82" s="19"/>
      <c r="H82" s="20"/>
      <c r="I82" s="18">
        <f t="shared" ca="1" si="23"/>
        <v>3.8279999999999998</v>
      </c>
      <c r="J82" s="19"/>
      <c r="K82" s="20"/>
      <c r="L82" s="18">
        <f t="shared" ca="1" si="24"/>
        <v>3.92</v>
      </c>
      <c r="M82" s="19"/>
      <c r="N82" s="20"/>
      <c r="O82" s="18">
        <f t="shared" ca="1" si="25"/>
        <v>3.9579999999999997</v>
      </c>
      <c r="P82" s="19"/>
      <c r="Q82" s="20"/>
      <c r="R82" s="21">
        <f ca="1">Sheet2!E20</f>
        <v>4.18</v>
      </c>
      <c r="S82" s="22"/>
      <c r="T82" s="23"/>
      <c r="U82" s="18">
        <f t="shared" ca="1" si="26"/>
        <v>3.9599999999999995</v>
      </c>
      <c r="V82" s="19"/>
      <c r="W82" s="20"/>
      <c r="X82" s="18">
        <f t="shared" ca="1" si="27"/>
        <v>3.92</v>
      </c>
      <c r="Y82" s="19"/>
      <c r="Z82" s="20"/>
      <c r="AA82" s="18">
        <f t="shared" ca="1" si="28"/>
        <v>3.8319999999999994</v>
      </c>
      <c r="AB82" s="19"/>
      <c r="AC82" s="20"/>
      <c r="AD82" s="7"/>
      <c r="AE82" s="8"/>
      <c r="AF82" s="9"/>
    </row>
    <row r="83" spans="1:32" ht="14.25" customHeight="1">
      <c r="A83" s="71"/>
      <c r="B83" s="72"/>
      <c r="C83" s="48" t="s">
        <v>46</v>
      </c>
      <c r="D83" s="49"/>
      <c r="E83" s="50"/>
      <c r="F83" s="18"/>
      <c r="G83" s="19"/>
      <c r="H83" s="20"/>
      <c r="I83" s="18"/>
      <c r="J83" s="19"/>
      <c r="K83" s="20"/>
      <c r="L83" s="18"/>
      <c r="M83" s="19"/>
      <c r="N83" s="20"/>
      <c r="O83" s="18"/>
      <c r="P83" s="19"/>
      <c r="Q83" s="20"/>
      <c r="R83" s="21"/>
      <c r="S83" s="22"/>
      <c r="T83" s="23"/>
      <c r="U83" s="18"/>
      <c r="V83" s="19"/>
      <c r="W83" s="20"/>
      <c r="X83" s="18"/>
      <c r="Y83" s="19"/>
      <c r="Z83" s="20"/>
      <c r="AA83" s="18"/>
      <c r="AB83" s="19"/>
      <c r="AC83" s="20"/>
      <c r="AD83" s="7"/>
      <c r="AE83" s="8"/>
      <c r="AF83" s="9"/>
    </row>
    <row r="84" spans="1:32" ht="14.25" customHeight="1">
      <c r="A84" s="71"/>
      <c r="B84" s="72"/>
      <c r="C84" s="48"/>
      <c r="D84" s="49"/>
      <c r="E84" s="50"/>
      <c r="F84" s="18"/>
      <c r="G84" s="19"/>
      <c r="H84" s="20"/>
      <c r="I84" s="18"/>
      <c r="J84" s="19"/>
      <c r="K84" s="20"/>
      <c r="L84" s="18"/>
      <c r="M84" s="19"/>
      <c r="N84" s="20"/>
      <c r="O84" s="18"/>
      <c r="P84" s="19"/>
      <c r="Q84" s="20"/>
      <c r="R84" s="21"/>
      <c r="S84" s="22"/>
      <c r="T84" s="23"/>
      <c r="U84" s="18"/>
      <c r="V84" s="19"/>
      <c r="W84" s="20"/>
      <c r="X84" s="18"/>
      <c r="Y84" s="19"/>
      <c r="Z84" s="20"/>
      <c r="AA84" s="18"/>
      <c r="AB84" s="19"/>
      <c r="AC84" s="20"/>
      <c r="AD84" s="7"/>
      <c r="AE84" s="8"/>
      <c r="AF84" s="9"/>
    </row>
    <row r="85" spans="1:32" ht="14.25" customHeight="1">
      <c r="A85" s="74"/>
      <c r="B85" s="75"/>
      <c r="C85" s="15"/>
      <c r="D85" s="16"/>
      <c r="E85" s="17"/>
      <c r="F85" s="18"/>
      <c r="G85" s="19"/>
      <c r="H85" s="20"/>
      <c r="I85" s="18"/>
      <c r="J85" s="19"/>
      <c r="K85" s="20"/>
      <c r="L85" s="18"/>
      <c r="M85" s="19"/>
      <c r="N85" s="20"/>
      <c r="O85" s="18"/>
      <c r="P85" s="19"/>
      <c r="Q85" s="20"/>
      <c r="R85" s="21"/>
      <c r="S85" s="22"/>
      <c r="T85" s="23"/>
      <c r="U85" s="18"/>
      <c r="V85" s="19"/>
      <c r="W85" s="20"/>
      <c r="X85" s="18"/>
      <c r="Y85" s="19"/>
      <c r="Z85" s="20"/>
      <c r="AA85" s="18"/>
      <c r="AB85" s="19"/>
      <c r="AC85" s="20"/>
      <c r="AD85" s="7"/>
      <c r="AE85" s="8"/>
      <c r="AF85" s="9"/>
    </row>
    <row r="86" spans="1:32" ht="14.25" customHeight="1">
      <c r="A86" s="74"/>
      <c r="B86" s="75"/>
      <c r="C86" s="15"/>
      <c r="D86" s="16"/>
      <c r="E86" s="17"/>
      <c r="F86" s="18"/>
      <c r="G86" s="19"/>
      <c r="H86" s="20"/>
      <c r="I86" s="18"/>
      <c r="J86" s="19"/>
      <c r="K86" s="20"/>
      <c r="L86" s="18"/>
      <c r="M86" s="19"/>
      <c r="N86" s="20"/>
      <c r="O86" s="18"/>
      <c r="P86" s="19"/>
      <c r="Q86" s="20"/>
      <c r="R86" s="21"/>
      <c r="S86" s="22"/>
      <c r="T86" s="23"/>
      <c r="U86" s="18"/>
      <c r="V86" s="19"/>
      <c r="W86" s="20"/>
      <c r="X86" s="18"/>
      <c r="Y86" s="19"/>
      <c r="Z86" s="20"/>
      <c r="AA86" s="18"/>
      <c r="AB86" s="19"/>
      <c r="AC86" s="20"/>
      <c r="AD86" s="7"/>
      <c r="AE86" s="8"/>
      <c r="AF86" s="9"/>
    </row>
    <row r="87" spans="1:32" ht="14.25" customHeight="1">
      <c r="A87" s="74"/>
      <c r="B87" s="75"/>
      <c r="C87" s="7"/>
      <c r="D87" s="8"/>
      <c r="E87" s="10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2"/>
      <c r="S87" s="13"/>
      <c r="T87" s="14"/>
      <c r="U87" s="11"/>
      <c r="V87" s="11"/>
      <c r="W87" s="11"/>
      <c r="X87" s="11"/>
      <c r="Y87" s="11"/>
      <c r="Z87" s="11"/>
      <c r="AA87" s="11"/>
      <c r="AB87" s="11"/>
      <c r="AC87" s="11"/>
      <c r="AD87" s="7"/>
      <c r="AE87" s="8"/>
      <c r="AF87" s="9"/>
    </row>
    <row r="88" spans="1:32" ht="14.25" customHeight="1">
      <c r="A88" s="74"/>
      <c r="B88" s="75"/>
      <c r="C88" s="7"/>
      <c r="D88" s="8"/>
      <c r="E88" s="10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2"/>
      <c r="S88" s="13"/>
      <c r="T88" s="14"/>
      <c r="U88" s="11"/>
      <c r="V88" s="11"/>
      <c r="W88" s="11"/>
      <c r="X88" s="11"/>
      <c r="Y88" s="11"/>
      <c r="Z88" s="11"/>
      <c r="AA88" s="11"/>
      <c r="AB88" s="11"/>
      <c r="AC88" s="11"/>
      <c r="AD88" s="7"/>
      <c r="AE88" s="8"/>
      <c r="AF88" s="9"/>
    </row>
    <row r="89" spans="1:32" ht="14.25" customHeight="1">
      <c r="A89" s="74"/>
      <c r="B89" s="75"/>
      <c r="C89" s="7"/>
      <c r="D89" s="8"/>
      <c r="E89" s="10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2"/>
      <c r="S89" s="13"/>
      <c r="T89" s="14"/>
      <c r="U89" s="11"/>
      <c r="V89" s="11"/>
      <c r="W89" s="11"/>
      <c r="X89" s="11"/>
      <c r="Y89" s="11"/>
      <c r="Z89" s="11"/>
      <c r="AA89" s="11"/>
      <c r="AB89" s="11"/>
      <c r="AC89" s="11"/>
      <c r="AD89" s="7"/>
      <c r="AE89" s="8"/>
      <c r="AF89" s="9"/>
    </row>
    <row r="90" spans="1:32" ht="14.25" customHeight="1">
      <c r="A90" s="71"/>
      <c r="B90" s="72"/>
      <c r="C90" s="7"/>
      <c r="D90" s="8"/>
      <c r="E90" s="10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2"/>
      <c r="S90" s="13"/>
      <c r="T90" s="14"/>
      <c r="U90" s="11"/>
      <c r="V90" s="11"/>
      <c r="W90" s="11"/>
      <c r="X90" s="11"/>
      <c r="Y90" s="11"/>
      <c r="Z90" s="11"/>
      <c r="AA90" s="11"/>
      <c r="AB90" s="11"/>
      <c r="AC90" s="11"/>
      <c r="AD90" s="7"/>
      <c r="AE90" s="8"/>
      <c r="AF90" s="9"/>
    </row>
    <row r="91" spans="1:32" ht="14.25" customHeight="1">
      <c r="A91" s="71"/>
      <c r="B91" s="72"/>
      <c r="C91" s="7"/>
      <c r="D91" s="8"/>
      <c r="E91" s="10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2"/>
      <c r="S91" s="13"/>
      <c r="T91" s="14"/>
      <c r="U91" s="11"/>
      <c r="V91" s="11"/>
      <c r="W91" s="11"/>
      <c r="X91" s="11"/>
      <c r="Y91" s="11"/>
      <c r="Z91" s="11"/>
      <c r="AA91" s="11"/>
      <c r="AB91" s="11"/>
      <c r="AC91" s="11"/>
      <c r="AD91" s="7"/>
      <c r="AE91" s="8"/>
      <c r="AF91" s="9"/>
    </row>
    <row r="92" spans="1:32">
      <c r="A92" s="71"/>
      <c r="B92" s="72"/>
      <c r="C92" s="7"/>
      <c r="D92" s="8"/>
      <c r="E92" s="10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2"/>
      <c r="S92" s="13"/>
      <c r="T92" s="14"/>
      <c r="U92" s="11"/>
      <c r="V92" s="11"/>
      <c r="W92" s="11"/>
      <c r="X92" s="11"/>
      <c r="Y92" s="11"/>
      <c r="Z92" s="11"/>
      <c r="AA92" s="11"/>
      <c r="AB92" s="11"/>
      <c r="AC92" s="11"/>
      <c r="AD92" s="7"/>
      <c r="AE92" s="8"/>
      <c r="AF92" s="9"/>
    </row>
    <row r="93" spans="1:32">
      <c r="A93" s="71"/>
      <c r="B93" s="72"/>
      <c r="C93" s="7"/>
      <c r="D93" s="8"/>
      <c r="E93" s="10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2"/>
      <c r="S93" s="13"/>
      <c r="T93" s="14"/>
      <c r="U93" s="11"/>
      <c r="V93" s="11"/>
      <c r="W93" s="11"/>
      <c r="X93" s="11"/>
      <c r="Y93" s="11"/>
      <c r="Z93" s="11"/>
      <c r="AA93" s="11"/>
      <c r="AB93" s="11"/>
      <c r="AC93" s="11"/>
      <c r="AD93" s="7"/>
      <c r="AE93" s="8"/>
      <c r="AF93" s="9"/>
    </row>
    <row r="94" spans="1:32">
      <c r="A94" s="71"/>
      <c r="B94" s="72"/>
      <c r="C94" s="7"/>
      <c r="D94" s="8"/>
      <c r="E94" s="10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2"/>
      <c r="S94" s="13"/>
      <c r="T94" s="14"/>
      <c r="U94" s="11"/>
      <c r="V94" s="11"/>
      <c r="W94" s="11"/>
      <c r="X94" s="11"/>
      <c r="Y94" s="11"/>
      <c r="Z94" s="11"/>
      <c r="AA94" s="11"/>
      <c r="AB94" s="11"/>
      <c r="AC94" s="11"/>
      <c r="AD94" s="46"/>
      <c r="AE94" s="46"/>
      <c r="AF94" s="47"/>
    </row>
    <row r="95" spans="1:32">
      <c r="A95" s="71"/>
      <c r="B95" s="72"/>
      <c r="C95" s="7"/>
      <c r="D95" s="8"/>
      <c r="E95" s="10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2"/>
      <c r="S95" s="13"/>
      <c r="T95" s="14"/>
      <c r="U95" s="11"/>
      <c r="V95" s="11"/>
      <c r="W95" s="11"/>
      <c r="X95" s="11"/>
      <c r="Y95" s="11"/>
      <c r="Z95" s="11"/>
      <c r="AA95" s="11"/>
      <c r="AB95" s="11"/>
      <c r="AC95" s="11"/>
      <c r="AD95" s="46"/>
      <c r="AE95" s="46"/>
      <c r="AF95" s="47"/>
    </row>
    <row r="96" spans="1:32">
      <c r="A96" s="24" t="s">
        <v>19</v>
      </c>
      <c r="B96" s="25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8"/>
    </row>
    <row r="97" spans="1:32">
      <c r="A97" s="24"/>
      <c r="B97" s="25"/>
      <c r="C97" s="29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1"/>
    </row>
    <row r="98" spans="1:32">
      <c r="A98" s="24"/>
      <c r="B98" s="25"/>
      <c r="C98" s="29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1"/>
    </row>
    <row r="99" spans="1:32" ht="15" thickBot="1">
      <c r="A99" s="32" t="s">
        <v>15</v>
      </c>
      <c r="B99" s="33"/>
      <c r="C99" s="38"/>
      <c r="D99" s="38"/>
      <c r="E99" s="38"/>
      <c r="F99" s="39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40"/>
    </row>
    <row r="100" spans="1:32">
      <c r="A100" s="34"/>
      <c r="B100" s="35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2"/>
    </row>
    <row r="101" spans="1:32" ht="15" thickBot="1">
      <c r="A101" s="36"/>
      <c r="B101" s="37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4"/>
    </row>
    <row r="102" spans="1:3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</row>
    <row r="103" spans="1:32">
      <c r="C103" s="2" t="s">
        <v>16</v>
      </c>
      <c r="H103" s="2" t="s">
        <v>21</v>
      </c>
      <c r="N103" s="2" t="s">
        <v>17</v>
      </c>
      <c r="U103" s="2" t="s">
        <v>18</v>
      </c>
      <c r="Y103" s="2"/>
    </row>
  </sheetData>
  <mergeCells count="436"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AA38:AC38"/>
    <mergeCell ref="AD38:AF38"/>
    <mergeCell ref="F39:H39"/>
    <mergeCell ref="C40:E40"/>
    <mergeCell ref="F40:H40"/>
    <mergeCell ref="I40:K40"/>
    <mergeCell ref="L40:N40"/>
    <mergeCell ref="O40:Q40"/>
    <mergeCell ref="R40:T40"/>
    <mergeCell ref="U40:W40"/>
    <mergeCell ref="X40:Z40"/>
    <mergeCell ref="AA40:AC40"/>
    <mergeCell ref="F37:H37"/>
    <mergeCell ref="AD37:AF37"/>
    <mergeCell ref="C36:E36"/>
    <mergeCell ref="C37:E37"/>
    <mergeCell ref="C38:E38"/>
    <mergeCell ref="C39:E39"/>
    <mergeCell ref="F36:H36"/>
    <mergeCell ref="I36:K36"/>
    <mergeCell ref="L36:N36"/>
    <mergeCell ref="O36:Q36"/>
    <mergeCell ref="R36:T36"/>
    <mergeCell ref="F38:H38"/>
    <mergeCell ref="R78:T78"/>
    <mergeCell ref="O78:Q78"/>
    <mergeCell ref="L78:N78"/>
    <mergeCell ref="I78:K78"/>
    <mergeCell ref="F78:H78"/>
    <mergeCell ref="C78:E78"/>
    <mergeCell ref="AA80:AC80"/>
    <mergeCell ref="X80:Z80"/>
    <mergeCell ref="U80:W80"/>
    <mergeCell ref="R80:T80"/>
    <mergeCell ref="O80:Q80"/>
    <mergeCell ref="L80:N80"/>
    <mergeCell ref="I80:K80"/>
    <mergeCell ref="F80:H80"/>
    <mergeCell ref="C80:E80"/>
    <mergeCell ref="AA79:AC79"/>
    <mergeCell ref="X79:Z79"/>
    <mergeCell ref="U79:W79"/>
    <mergeCell ref="R79:T79"/>
    <mergeCell ref="O79:Q79"/>
    <mergeCell ref="L79:N79"/>
    <mergeCell ref="I79:K79"/>
    <mergeCell ref="F79:H79"/>
    <mergeCell ref="C79:E79"/>
    <mergeCell ref="X81:Z81"/>
    <mergeCell ref="U81:W81"/>
    <mergeCell ref="R81:T81"/>
    <mergeCell ref="O81:Q81"/>
    <mergeCell ref="L81:N81"/>
    <mergeCell ref="I81:K81"/>
    <mergeCell ref="F81:H81"/>
    <mergeCell ref="C81:E81"/>
    <mergeCell ref="AA82:AC82"/>
    <mergeCell ref="X82:Z82"/>
    <mergeCell ref="U82:W82"/>
    <mergeCell ref="R82:T82"/>
    <mergeCell ref="O82:Q82"/>
    <mergeCell ref="L82:N82"/>
    <mergeCell ref="I82:K82"/>
    <mergeCell ref="F82:H82"/>
    <mergeCell ref="C82:E82"/>
    <mergeCell ref="X26:Z26"/>
    <mergeCell ref="AA26:AC26"/>
    <mergeCell ref="AD26:AF26"/>
    <mergeCell ref="C27:E27"/>
    <mergeCell ref="F27:H27"/>
    <mergeCell ref="I27:K27"/>
    <mergeCell ref="O27:Q27"/>
    <mergeCell ref="R27:T27"/>
    <mergeCell ref="U27:W27"/>
    <mergeCell ref="X27:Z27"/>
    <mergeCell ref="AA27:AC27"/>
    <mergeCell ref="L26:N26"/>
    <mergeCell ref="O26:Q26"/>
    <mergeCell ref="R26:T26"/>
    <mergeCell ref="U26:W26"/>
    <mergeCell ref="AD27:AF27"/>
    <mergeCell ref="C26:E26"/>
    <mergeCell ref="F26:H26"/>
    <mergeCell ref="I26:K26"/>
    <mergeCell ref="L27:N27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L43:N43"/>
    <mergeCell ref="O43:Q43"/>
    <mergeCell ref="R43:T43"/>
    <mergeCell ref="U43:W43"/>
    <mergeCell ref="X43:Z43"/>
    <mergeCell ref="AA43:AC43"/>
    <mergeCell ref="X34:Z34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U36:W36"/>
    <mergeCell ref="X36:Z36"/>
    <mergeCell ref="AA36:AC36"/>
    <mergeCell ref="AD36:AF36"/>
    <mergeCell ref="AD40:AF40"/>
    <mergeCell ref="AD41:AF41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54:AF54"/>
    <mergeCell ref="A8:B43"/>
    <mergeCell ref="C9:G10"/>
    <mergeCell ref="H9:N10"/>
    <mergeCell ref="O9:S10"/>
    <mergeCell ref="A44:B48"/>
    <mergeCell ref="A49:B53"/>
    <mergeCell ref="C49:AF53"/>
    <mergeCell ref="T9:AF10"/>
    <mergeCell ref="AD43:AF43"/>
    <mergeCell ref="C42:E42"/>
    <mergeCell ref="F42:H42"/>
    <mergeCell ref="I42:K42"/>
    <mergeCell ref="L42:N42"/>
    <mergeCell ref="O42:Q42"/>
    <mergeCell ref="R42:T42"/>
    <mergeCell ref="C44:AF46"/>
    <mergeCell ref="U42:W42"/>
    <mergeCell ref="X42:Z42"/>
    <mergeCell ref="AA42:AC42"/>
    <mergeCell ref="AD42:AF42"/>
    <mergeCell ref="C43:E43"/>
    <mergeCell ref="F43:H43"/>
    <mergeCell ref="I43:K43"/>
    <mergeCell ref="A57:AC57"/>
    <mergeCell ref="AD57:AF57"/>
    <mergeCell ref="A58:C58"/>
    <mergeCell ref="D58:AC58"/>
    <mergeCell ref="AD58:AF58"/>
    <mergeCell ref="A59:AF59"/>
    <mergeCell ref="A60:E60"/>
    <mergeCell ref="F60:P60"/>
    <mergeCell ref="Q60:T60"/>
    <mergeCell ref="U60:AF60"/>
    <mergeCell ref="A61:E61"/>
    <mergeCell ref="F61:P61"/>
    <mergeCell ref="Q61:T61"/>
    <mergeCell ref="U61:AF61"/>
    <mergeCell ref="A62:E62"/>
    <mergeCell ref="F62:P62"/>
    <mergeCell ref="Q62:T62"/>
    <mergeCell ref="U62:AF62"/>
    <mergeCell ref="A63:B95"/>
    <mergeCell ref="C63:G63"/>
    <mergeCell ref="H63:N63"/>
    <mergeCell ref="O63:S63"/>
    <mergeCell ref="T63:AF63"/>
    <mergeCell ref="C64:G65"/>
    <mergeCell ref="H64:N65"/>
    <mergeCell ref="O64:S65"/>
    <mergeCell ref="T64:AF65"/>
    <mergeCell ref="C66:AF76"/>
    <mergeCell ref="C77:E77"/>
    <mergeCell ref="F77:H77"/>
    <mergeCell ref="I77:K77"/>
    <mergeCell ref="L77:N77"/>
    <mergeCell ref="O77:Q77"/>
    <mergeCell ref="R77:T77"/>
    <mergeCell ref="U77:W77"/>
    <mergeCell ref="X77:Z77"/>
    <mergeCell ref="AA77:AC77"/>
    <mergeCell ref="AD77:AF77"/>
    <mergeCell ref="U78:W78"/>
    <mergeCell ref="X78:Z78"/>
    <mergeCell ref="AA78:AC78"/>
    <mergeCell ref="AD78:AF78"/>
    <mergeCell ref="AD79:AF79"/>
    <mergeCell ref="AD80:AF80"/>
    <mergeCell ref="AD81:AF81"/>
    <mergeCell ref="AD82:AF82"/>
    <mergeCell ref="AD83:AF83"/>
    <mergeCell ref="C84:E84"/>
    <mergeCell ref="F84:H84"/>
    <mergeCell ref="I84:K84"/>
    <mergeCell ref="L84:N84"/>
    <mergeCell ref="O84:Q84"/>
    <mergeCell ref="R84:T84"/>
    <mergeCell ref="U84:W84"/>
    <mergeCell ref="X84:Z84"/>
    <mergeCell ref="AA84:AC84"/>
    <mergeCell ref="AD84:AF84"/>
    <mergeCell ref="C83:E83"/>
    <mergeCell ref="F83:H83"/>
    <mergeCell ref="I83:K83"/>
    <mergeCell ref="L83:N83"/>
    <mergeCell ref="O83:Q83"/>
    <mergeCell ref="R83:T83"/>
    <mergeCell ref="U83:W83"/>
    <mergeCell ref="X83:Z83"/>
    <mergeCell ref="AA83:AC83"/>
    <mergeCell ref="AA81:AC81"/>
    <mergeCell ref="AD90:AF90"/>
    <mergeCell ref="C91:E91"/>
    <mergeCell ref="F91:H91"/>
    <mergeCell ref="I91:K91"/>
    <mergeCell ref="L91:N91"/>
    <mergeCell ref="O91:Q91"/>
    <mergeCell ref="R91:T91"/>
    <mergeCell ref="U91:W91"/>
    <mergeCell ref="X91:Z91"/>
    <mergeCell ref="AA91:AC91"/>
    <mergeCell ref="AD91:AF91"/>
    <mergeCell ref="C90:E90"/>
    <mergeCell ref="F90:H90"/>
    <mergeCell ref="I90:K90"/>
    <mergeCell ref="L90:N90"/>
    <mergeCell ref="O90:Q90"/>
    <mergeCell ref="R90:T90"/>
    <mergeCell ref="U90:W90"/>
    <mergeCell ref="X90:Z90"/>
    <mergeCell ref="AA90:AC90"/>
    <mergeCell ref="AA94:AC94"/>
    <mergeCell ref="AD92:AF92"/>
    <mergeCell ref="C93:E93"/>
    <mergeCell ref="F93:H93"/>
    <mergeCell ref="I93:K93"/>
    <mergeCell ref="L93:N93"/>
    <mergeCell ref="O93:Q93"/>
    <mergeCell ref="R93:T93"/>
    <mergeCell ref="U93:W93"/>
    <mergeCell ref="X93:Z93"/>
    <mergeCell ref="AA93:AC93"/>
    <mergeCell ref="AD93:AF93"/>
    <mergeCell ref="C92:E92"/>
    <mergeCell ref="F92:H92"/>
    <mergeCell ref="I92:K92"/>
    <mergeCell ref="L92:N92"/>
    <mergeCell ref="O92:Q92"/>
    <mergeCell ref="R92:T92"/>
    <mergeCell ref="U92:W92"/>
    <mergeCell ref="X92:Z92"/>
    <mergeCell ref="AA92:AC92"/>
    <mergeCell ref="A96:B98"/>
    <mergeCell ref="C96:AF98"/>
    <mergeCell ref="A99:B101"/>
    <mergeCell ref="C99:AF101"/>
    <mergeCell ref="A102:AF102"/>
    <mergeCell ref="AD94:AF94"/>
    <mergeCell ref="C95:E95"/>
    <mergeCell ref="F95:H95"/>
    <mergeCell ref="I95:K95"/>
    <mergeCell ref="L95:N95"/>
    <mergeCell ref="O95:Q95"/>
    <mergeCell ref="R95:T95"/>
    <mergeCell ref="U95:W95"/>
    <mergeCell ref="X95:Z95"/>
    <mergeCell ref="AA95:AC95"/>
    <mergeCell ref="AD95:AF95"/>
    <mergeCell ref="C94:E94"/>
    <mergeCell ref="F94:H94"/>
    <mergeCell ref="I94:K94"/>
    <mergeCell ref="L94:N94"/>
    <mergeCell ref="O94:Q94"/>
    <mergeCell ref="R94:T94"/>
    <mergeCell ref="U94:W94"/>
    <mergeCell ref="X94:Z94"/>
    <mergeCell ref="AD85:AF85"/>
    <mergeCell ref="C86:E86"/>
    <mergeCell ref="F86:H86"/>
    <mergeCell ref="I86:K86"/>
    <mergeCell ref="L86:N86"/>
    <mergeCell ref="O86:Q86"/>
    <mergeCell ref="R86:T86"/>
    <mergeCell ref="U86:W86"/>
    <mergeCell ref="X86:Z86"/>
    <mergeCell ref="AA86:AC86"/>
    <mergeCell ref="AD86:AF86"/>
    <mergeCell ref="C85:E85"/>
    <mergeCell ref="F85:H85"/>
    <mergeCell ref="I85:K85"/>
    <mergeCell ref="L85:N85"/>
    <mergeCell ref="O85:Q85"/>
    <mergeCell ref="R85:T85"/>
    <mergeCell ref="U85:W85"/>
    <mergeCell ref="X85:Z85"/>
    <mergeCell ref="AA85:AC85"/>
    <mergeCell ref="AD87:AF87"/>
    <mergeCell ref="C88:E88"/>
    <mergeCell ref="F88:H88"/>
    <mergeCell ref="I88:K88"/>
    <mergeCell ref="L88:N88"/>
    <mergeCell ref="O88:Q88"/>
    <mergeCell ref="R88:T88"/>
    <mergeCell ref="U88:W88"/>
    <mergeCell ref="X88:Z88"/>
    <mergeCell ref="AA88:AC88"/>
    <mergeCell ref="AD88:AF88"/>
    <mergeCell ref="C87:E87"/>
    <mergeCell ref="F87:H87"/>
    <mergeCell ref="I87:K87"/>
    <mergeCell ref="L87:N87"/>
    <mergeCell ref="O87:Q87"/>
    <mergeCell ref="R87:T87"/>
    <mergeCell ref="U87:W87"/>
    <mergeCell ref="X87:Z87"/>
    <mergeCell ref="AA87:AC87"/>
    <mergeCell ref="AD89:AF89"/>
    <mergeCell ref="C89:E89"/>
    <mergeCell ref="F89:H89"/>
    <mergeCell ref="I89:K89"/>
    <mergeCell ref="L89:N89"/>
    <mergeCell ref="O89:Q89"/>
    <mergeCell ref="R89:T89"/>
    <mergeCell ref="U89:W89"/>
    <mergeCell ref="X89:Z89"/>
    <mergeCell ref="AA89:AC89"/>
  </mergeCells>
  <phoneticPr fontId="11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25"/>
  <sheetViews>
    <sheetView workbookViewId="0">
      <selection activeCell="B10" sqref="B10"/>
    </sheetView>
  </sheetViews>
  <sheetFormatPr defaultColWidth="9" defaultRowHeight="14.25"/>
  <cols>
    <col min="1" max="1" width="11.375" customWidth="1"/>
    <col min="2" max="3" width="9.25" bestFit="1" customWidth="1"/>
    <col min="4" max="4" width="9.25" customWidth="1"/>
    <col min="5" max="7" width="9" customWidth="1"/>
  </cols>
  <sheetData>
    <row r="1" spans="1:7" ht="18.75">
      <c r="A1" s="5">
        <v>492.52499999999998</v>
      </c>
      <c r="B1" s="6">
        <v>4.3070000000000004</v>
      </c>
      <c r="C1" s="6">
        <v>0.1</v>
      </c>
      <c r="D1" s="6">
        <f t="shared" ref="D1:D23" si="0">B1-C1</f>
        <v>4.2070000000000007</v>
      </c>
      <c r="E1" s="4">
        <f ca="1">D1+G1</f>
        <v>4.2090000000000005</v>
      </c>
      <c r="G1">
        <f ca="1">RANDBETWEEN(-4,4)*0.001</f>
        <v>2E-3</v>
      </c>
    </row>
    <row r="2" spans="1:7" ht="18.75">
      <c r="A2" s="5">
        <v>500</v>
      </c>
      <c r="B2" s="6">
        <v>4.29</v>
      </c>
      <c r="C2" s="6">
        <v>0.1</v>
      </c>
      <c r="D2" s="6">
        <f t="shared" si="0"/>
        <v>4.1900000000000004</v>
      </c>
      <c r="E2" s="4">
        <f t="shared" ref="E2:E25" ca="1" si="1">D2+G2</f>
        <v>4.1930000000000005</v>
      </c>
      <c r="G2">
        <f t="shared" ref="G2:G25" ca="1" si="2">RANDBETWEEN(-4,4)*0.001</f>
        <v>3.0000000000000001E-3</v>
      </c>
    </row>
    <row r="3" spans="1:7" ht="18.75">
      <c r="A3" s="5">
        <v>520</v>
      </c>
      <c r="B3" s="6">
        <v>4.2060000000000004</v>
      </c>
      <c r="C3" s="6">
        <v>0.1</v>
      </c>
      <c r="D3" s="6">
        <f t="shared" si="0"/>
        <v>4.1060000000000008</v>
      </c>
      <c r="E3" s="4">
        <f t="shared" ca="1" si="1"/>
        <v>4.1070000000000011</v>
      </c>
      <c r="G3">
        <f t="shared" ca="1" si="2"/>
        <v>1E-3</v>
      </c>
    </row>
    <row r="4" spans="1:7" ht="18.75">
      <c r="A4" s="5">
        <v>540</v>
      </c>
      <c r="B4" s="6">
        <v>4.1219999999999999</v>
      </c>
      <c r="C4" s="6">
        <v>0.1</v>
      </c>
      <c r="D4" s="6">
        <f t="shared" si="0"/>
        <v>4.0220000000000002</v>
      </c>
      <c r="E4" s="4">
        <f t="shared" ca="1" si="1"/>
        <v>4.0190000000000001</v>
      </c>
      <c r="G4">
        <f t="shared" ca="1" si="2"/>
        <v>-3.0000000000000001E-3</v>
      </c>
    </row>
    <row r="5" spans="1:7" ht="18.75">
      <c r="A5" s="5">
        <v>552.52499999999998</v>
      </c>
      <c r="B5" s="6">
        <f>4.122-12.525*0.42%</f>
        <v>4.0693950000000001</v>
      </c>
      <c r="C5" s="6">
        <v>0.1</v>
      </c>
      <c r="D5" s="6">
        <f t="shared" si="0"/>
        <v>3.969395</v>
      </c>
      <c r="E5" s="4">
        <f t="shared" ca="1" si="1"/>
        <v>3.9673950000000002</v>
      </c>
      <c r="G5">
        <f t="shared" ca="1" si="2"/>
        <v>-2E-3</v>
      </c>
    </row>
    <row r="6" spans="1:7" ht="22.5" customHeight="1">
      <c r="A6" s="5">
        <v>587.52499999999998</v>
      </c>
      <c r="B6" s="6">
        <f>3.954-7.525*0.42%</f>
        <v>3.9223950000000003</v>
      </c>
      <c r="C6" s="6">
        <v>0.1</v>
      </c>
      <c r="D6" s="6">
        <f t="shared" si="0"/>
        <v>3.8223950000000002</v>
      </c>
      <c r="E6" s="4">
        <f t="shared" ca="1" si="1"/>
        <v>3.8203950000000004</v>
      </c>
      <c r="G6">
        <f t="shared" ca="1" si="2"/>
        <v>-2E-3</v>
      </c>
    </row>
    <row r="7" spans="1:7" ht="18.75">
      <c r="A7" s="5">
        <v>600</v>
      </c>
      <c r="B7" s="6">
        <v>3.87</v>
      </c>
      <c r="C7" s="6">
        <v>0.1</v>
      </c>
      <c r="D7" s="6">
        <f t="shared" si="0"/>
        <v>3.77</v>
      </c>
      <c r="E7" s="4">
        <f t="shared" ca="1" si="1"/>
        <v>3.7690000000000001</v>
      </c>
      <c r="G7">
        <f t="shared" ca="1" si="2"/>
        <v>-1E-3</v>
      </c>
    </row>
    <row r="8" spans="1:7" ht="18.75">
      <c r="A8" s="5">
        <v>620</v>
      </c>
      <c r="B8" s="6">
        <v>3.786</v>
      </c>
      <c r="C8" s="6">
        <v>0.1</v>
      </c>
      <c r="D8" s="6">
        <f t="shared" si="0"/>
        <v>3.6859999999999999</v>
      </c>
      <c r="E8" s="4">
        <f t="shared" ca="1" si="1"/>
        <v>3.6869999999999998</v>
      </c>
      <c r="G8">
        <f t="shared" ca="1" si="2"/>
        <v>1E-3</v>
      </c>
    </row>
    <row r="9" spans="1:7" ht="18.75">
      <c r="A9" s="5">
        <v>640</v>
      </c>
      <c r="B9" s="6">
        <v>3.702</v>
      </c>
      <c r="C9" s="6">
        <v>0.1</v>
      </c>
      <c r="D9" s="6">
        <f t="shared" si="0"/>
        <v>3.6019999999999999</v>
      </c>
      <c r="E9" s="4">
        <f t="shared" ca="1" si="1"/>
        <v>3.6039999999999996</v>
      </c>
      <c r="G9">
        <f t="shared" ca="1" si="2"/>
        <v>2E-3</v>
      </c>
    </row>
    <row r="10" spans="1:7" ht="18.75">
      <c r="A10" s="5">
        <v>660</v>
      </c>
      <c r="B10" s="6">
        <v>3.621</v>
      </c>
      <c r="C10" s="6">
        <v>0.1</v>
      </c>
      <c r="D10" s="6">
        <f t="shared" si="0"/>
        <v>3.5209999999999999</v>
      </c>
      <c r="E10" s="4">
        <f t="shared" ca="1" si="1"/>
        <v>3.5190000000000001</v>
      </c>
      <c r="G10">
        <f t="shared" ca="1" si="2"/>
        <v>-2E-3</v>
      </c>
    </row>
    <row r="11" spans="1:7" ht="18.75">
      <c r="A11" s="5">
        <v>680</v>
      </c>
      <c r="B11" s="6">
        <v>3.5710000000000002</v>
      </c>
      <c r="C11" s="6">
        <v>0.1</v>
      </c>
      <c r="D11" s="6">
        <f t="shared" si="0"/>
        <v>3.4710000000000001</v>
      </c>
      <c r="E11" s="4">
        <f t="shared" ca="1" si="1"/>
        <v>3.468</v>
      </c>
      <c r="G11">
        <f t="shared" ca="1" si="2"/>
        <v>-3.0000000000000001E-3</v>
      </c>
    </row>
    <row r="12" spans="1:7" ht="18.75">
      <c r="A12" s="5">
        <v>700</v>
      </c>
      <c r="B12" s="6">
        <v>3.5619999999999998</v>
      </c>
      <c r="C12" s="6">
        <v>0.1</v>
      </c>
      <c r="D12" s="6">
        <f t="shared" si="0"/>
        <v>3.4619999999999997</v>
      </c>
      <c r="E12" s="4">
        <f t="shared" ca="1" si="1"/>
        <v>3.4659999999999997</v>
      </c>
      <c r="G12">
        <f t="shared" ca="1" si="2"/>
        <v>4.0000000000000001E-3</v>
      </c>
    </row>
    <row r="13" spans="1:7" ht="18.75">
      <c r="A13" s="5">
        <v>720</v>
      </c>
      <c r="B13" s="6">
        <v>3.5920000000000001</v>
      </c>
      <c r="C13" s="6">
        <v>0.1</v>
      </c>
      <c r="D13" s="6">
        <f t="shared" si="0"/>
        <v>3.492</v>
      </c>
      <c r="E13" s="4">
        <f t="shared" ca="1" si="1"/>
        <v>3.4950000000000001</v>
      </c>
      <c r="G13">
        <f t="shared" ca="1" si="2"/>
        <v>3.0000000000000001E-3</v>
      </c>
    </row>
    <row r="14" spans="1:7" ht="18.75">
      <c r="A14" s="5">
        <v>740</v>
      </c>
      <c r="B14" s="6">
        <v>3.6629999999999998</v>
      </c>
      <c r="C14" s="6">
        <v>0.1</v>
      </c>
      <c r="D14" s="6">
        <f t="shared" ref="D14" si="3">B14-C14</f>
        <v>3.5629999999999997</v>
      </c>
      <c r="E14" s="4">
        <f t="shared" ref="E14" ca="1" si="4">D14+G14</f>
        <v>3.5609999999999999</v>
      </c>
      <c r="G14">
        <f t="shared" ca="1" si="2"/>
        <v>-2E-3</v>
      </c>
    </row>
    <row r="15" spans="1:7" ht="18.75">
      <c r="A15" s="5">
        <v>760</v>
      </c>
      <c r="B15" s="6">
        <v>3.7650000000000001</v>
      </c>
      <c r="C15" s="6">
        <v>0.1</v>
      </c>
      <c r="D15" s="6">
        <f t="shared" si="0"/>
        <v>3.665</v>
      </c>
      <c r="E15" s="4">
        <f t="shared" ca="1" si="1"/>
        <v>3.6680000000000001</v>
      </c>
      <c r="G15">
        <f t="shared" ca="1" si="2"/>
        <v>3.0000000000000001E-3</v>
      </c>
    </row>
    <row r="16" spans="1:7" ht="18.75">
      <c r="A16" s="5">
        <v>780</v>
      </c>
      <c r="B16" s="6">
        <v>3.87</v>
      </c>
      <c r="C16" s="6">
        <v>0.1</v>
      </c>
      <c r="D16" s="6">
        <f t="shared" si="0"/>
        <v>3.77</v>
      </c>
      <c r="E16" s="4">
        <f t="shared" ca="1" si="1"/>
        <v>3.7669999999999999</v>
      </c>
      <c r="G16">
        <f t="shared" ca="1" si="2"/>
        <v>-3.0000000000000001E-3</v>
      </c>
    </row>
    <row r="17" spans="1:7" ht="18.75">
      <c r="A17" s="5">
        <v>800</v>
      </c>
      <c r="B17" s="6">
        <v>3.9750000000000001</v>
      </c>
      <c r="C17" s="6">
        <v>0.1</v>
      </c>
      <c r="D17" s="6">
        <f t="shared" si="0"/>
        <v>3.875</v>
      </c>
      <c r="E17" s="4">
        <f t="shared" ca="1" si="1"/>
        <v>3.8740000000000001</v>
      </c>
      <c r="G17">
        <f t="shared" ca="1" si="2"/>
        <v>-1E-3</v>
      </c>
    </row>
    <row r="18" spans="1:7" ht="18.75">
      <c r="A18" s="5">
        <v>820</v>
      </c>
      <c r="B18" s="6">
        <v>4.08</v>
      </c>
      <c r="C18" s="6">
        <v>0.1</v>
      </c>
      <c r="D18" s="6">
        <f t="shared" si="0"/>
        <v>3.98</v>
      </c>
      <c r="E18" s="4">
        <f t="shared" ca="1" si="1"/>
        <v>3.984</v>
      </c>
      <c r="G18">
        <f t="shared" ca="1" si="2"/>
        <v>4.0000000000000001E-3</v>
      </c>
    </row>
    <row r="19" spans="1:7" ht="18.75">
      <c r="A19" s="5">
        <v>840</v>
      </c>
      <c r="B19" s="6">
        <v>4.1849999999999996</v>
      </c>
      <c r="C19" s="6">
        <v>0.1</v>
      </c>
      <c r="D19" s="6">
        <f t="shared" si="0"/>
        <v>4.085</v>
      </c>
      <c r="E19" s="4">
        <f t="shared" ca="1" si="1"/>
        <v>4.0839999999999996</v>
      </c>
      <c r="G19">
        <f t="shared" ca="1" si="2"/>
        <v>-1E-3</v>
      </c>
    </row>
    <row r="20" spans="1:7" ht="18.75">
      <c r="A20" s="5">
        <v>857.52499999999998</v>
      </c>
      <c r="B20" s="6">
        <v>4.2759999999999998</v>
      </c>
      <c r="C20" s="6">
        <v>0.1</v>
      </c>
      <c r="D20" s="6">
        <f t="shared" si="0"/>
        <v>4.1760000000000002</v>
      </c>
      <c r="E20" s="4">
        <f t="shared" ca="1" si="1"/>
        <v>4.18</v>
      </c>
      <c r="G20">
        <f t="shared" ca="1" si="2"/>
        <v>4.0000000000000001E-3</v>
      </c>
    </row>
    <row r="21" spans="1:7" ht="18.75">
      <c r="A21" s="5"/>
      <c r="B21" s="6"/>
      <c r="C21" s="6">
        <v>0.1</v>
      </c>
      <c r="D21" s="6">
        <f t="shared" si="0"/>
        <v>-0.1</v>
      </c>
      <c r="E21" s="4">
        <f t="shared" ca="1" si="1"/>
        <v>-0.10200000000000001</v>
      </c>
      <c r="G21">
        <f t="shared" ca="1" si="2"/>
        <v>-2E-3</v>
      </c>
    </row>
    <row r="22" spans="1:7" ht="18.75">
      <c r="A22" s="5"/>
      <c r="B22" s="6"/>
      <c r="C22" s="6">
        <v>0.1</v>
      </c>
      <c r="D22" s="6">
        <f t="shared" si="0"/>
        <v>-0.1</v>
      </c>
      <c r="E22" s="4">
        <f t="shared" ca="1" si="1"/>
        <v>-9.8000000000000004E-2</v>
      </c>
      <c r="G22">
        <f t="shared" ca="1" si="2"/>
        <v>2E-3</v>
      </c>
    </row>
    <row r="23" spans="1:7" ht="18.75">
      <c r="A23" s="5"/>
      <c r="B23" s="6"/>
      <c r="C23" s="6">
        <v>0.1</v>
      </c>
      <c r="D23" s="6">
        <f t="shared" si="0"/>
        <v>-0.1</v>
      </c>
      <c r="E23" s="4">
        <f t="shared" ca="1" si="1"/>
        <v>-0.10400000000000001</v>
      </c>
      <c r="G23">
        <f t="shared" ca="1" si="2"/>
        <v>-4.0000000000000001E-3</v>
      </c>
    </row>
    <row r="24" spans="1:7" ht="18.75">
      <c r="A24" s="5"/>
      <c r="B24" s="6"/>
      <c r="C24" s="6"/>
      <c r="D24" s="6"/>
      <c r="E24" s="4">
        <f t="shared" ca="1" si="1"/>
        <v>-2E-3</v>
      </c>
      <c r="G24">
        <f t="shared" ca="1" si="2"/>
        <v>-2E-3</v>
      </c>
    </row>
    <row r="25" spans="1:7" ht="18.75">
      <c r="A25" s="5"/>
      <c r="B25" s="6"/>
      <c r="C25" s="6"/>
      <c r="D25" s="6"/>
      <c r="E25" s="4">
        <f t="shared" ca="1" si="1"/>
        <v>4.0000000000000001E-3</v>
      </c>
      <c r="G25">
        <f t="shared" ca="1" si="2"/>
        <v>4.0000000000000001E-3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2018-01-21T06:54:40Z</cp:lastPrinted>
  <dcterms:created xsi:type="dcterms:W3CDTF">2008-09-11T17:22:00Z</dcterms:created>
  <dcterms:modified xsi:type="dcterms:W3CDTF">2018-03-17T01:04:18Z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