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D1" i="3"/>
  <c r="G5"/>
  <c r="G6"/>
  <c r="G7"/>
  <c r="D5"/>
  <c r="G2"/>
  <c r="G3"/>
  <c r="G4"/>
  <c r="G8"/>
  <c r="G9"/>
  <c r="G1"/>
  <c r="E1" s="1"/>
  <c r="R27" i="2" s="1"/>
  <c r="O27" s="1"/>
  <c r="D2" i="3"/>
  <c r="D3"/>
  <c r="D4"/>
  <c r="D6"/>
  <c r="D7"/>
  <c r="D8"/>
  <c r="D9"/>
  <c r="AA27" i="2" l="1"/>
  <c r="X27"/>
  <c r="U27"/>
  <c r="I27"/>
  <c r="L27"/>
  <c r="E5" i="3"/>
  <c r="R32" i="2" s="1"/>
  <c r="E2" i="3"/>
  <c r="R29" i="2" s="1"/>
  <c r="E3" i="3"/>
  <c r="R30" i="2" s="1"/>
  <c r="E6" i="3"/>
  <c r="R33" i="2" s="1"/>
  <c r="E8" i="3"/>
  <c r="R35" i="2" s="1"/>
  <c r="E9" i="3"/>
  <c r="R36" i="2" s="1"/>
  <c r="E7" i="3"/>
  <c r="R34" i="2" s="1"/>
  <c r="E4" i="3"/>
  <c r="R31" i="2" s="1"/>
  <c r="I34" l="1"/>
  <c r="O34"/>
  <c r="U34"/>
  <c r="AA34"/>
  <c r="L34"/>
  <c r="X34"/>
  <c r="L35"/>
  <c r="X35"/>
  <c r="I35"/>
  <c r="O35"/>
  <c r="U35"/>
  <c r="AA35"/>
  <c r="L30"/>
  <c r="I30"/>
  <c r="O30"/>
  <c r="U30"/>
  <c r="AA30"/>
  <c r="X30"/>
  <c r="I32"/>
  <c r="O32"/>
  <c r="U32"/>
  <c r="AA32"/>
  <c r="L32"/>
  <c r="X32"/>
  <c r="L31"/>
  <c r="X31"/>
  <c r="I31"/>
  <c r="O31"/>
  <c r="U31"/>
  <c r="AA31"/>
  <c r="I36"/>
  <c r="O36"/>
  <c r="U36"/>
  <c r="AA36"/>
  <c r="L36"/>
  <c r="X36"/>
  <c r="L33"/>
  <c r="X33"/>
  <c r="I33"/>
  <c r="O33"/>
  <c r="U33"/>
  <c r="AA33"/>
  <c r="I29"/>
  <c r="AA29"/>
  <c r="L29"/>
  <c r="X29"/>
  <c r="O29"/>
  <c r="U29"/>
</calcChain>
</file>

<file path=xl/sharedStrings.xml><?xml version="1.0" encoding="utf-8"?>
<sst xmlns="http://schemas.openxmlformats.org/spreadsheetml/2006/main" count="44" uniqueCount="41">
  <si>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</si>
  <si>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</si>
  <si>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</si>
  <si>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</si>
  <si>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</si>
  <si>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</si>
  <si>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</si>
  <si>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</si>
  <si>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</si>
  <si>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</si>
  <si>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</si>
  <si>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</si>
  <si>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</si>
  <si>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</si>
  <si>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</si>
  <si>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</si>
  <si>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</si>
  <si>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</si>
  <si>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</si>
  <si>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</si>
  <si>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1" type="noConversion"/>
  </si>
  <si>
    <t>陈赛美</t>
    <phoneticPr fontId="11" type="noConversion"/>
  </si>
  <si>
    <r>
      <t>E</t>
    </r>
    <r>
      <rPr>
        <sz val="12"/>
        <rFont val="宋体"/>
        <family val="3"/>
        <charset val="134"/>
      </rPr>
      <t>11-2</t>
    </r>
    <phoneticPr fontId="11" type="noConversion"/>
  </si>
  <si>
    <t>4.355</t>
  </si>
  <si>
    <t>李璐</t>
    <phoneticPr fontId="11" type="noConversion"/>
  </si>
  <si>
    <t>/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</si>
  <si>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</si>
  <si>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左17.5m</t>
    <phoneticPr fontId="11" type="noConversion"/>
  </si>
  <si>
    <t>右13m</t>
    <phoneticPr fontId="11" type="noConversion"/>
  </si>
  <si>
    <t>右17.5m</t>
    <phoneticPr fontId="11" type="noConversion"/>
  </si>
  <si>
    <t>左11m</t>
    <phoneticPr fontId="11" type="noConversion"/>
  </si>
  <si>
    <t>放样：</t>
    <phoneticPr fontId="11" type="noConversion"/>
  </si>
  <si>
    <t>左13m</t>
    <phoneticPr fontId="11" type="noConversion"/>
  </si>
  <si>
    <t>右11.5m</t>
    <phoneticPr fontId="11" type="noConversion"/>
  </si>
  <si>
    <t>经九路下面层（K0+735~K0+896）　　</t>
    <phoneticPr fontId="11" type="noConversion"/>
  </si>
  <si>
    <t>左7.5m</t>
    <phoneticPr fontId="11" type="noConversion"/>
  </si>
  <si>
    <t>左14m</t>
    <phoneticPr fontId="11" type="noConversion"/>
  </si>
  <si>
    <t>左9.5m</t>
    <phoneticPr fontId="11" type="noConversion"/>
  </si>
  <si>
    <t>右7.5m</t>
    <phoneticPr fontId="11" type="noConversion"/>
  </si>
  <si>
    <t>右9.5m</t>
    <phoneticPr fontId="11" type="noConversion"/>
  </si>
  <si>
    <t>右14m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</si>
</sst>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20">
    <font>
      <sz val="11"/>
      <color indexed="8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15">
    <xf numFmtId="0" fontId="0" fillId="0" borderId="0" xfId="0" applyAlignment="1"/>
    <xf numFmtId="49" fontId="4" fillId="0" borderId="23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/>
    <xf numFmtId="49" fontId="4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19" fillId="0" borderId="51" xfId="3" applyNumberFormat="1" applyFont="1" applyFill="1" applyBorder="1" applyAlignment="1" applyProtection="1">
      <alignment vertical="center" wrapText="1"/>
    </xf>
    <xf numFmtId="176" fontId="18" fillId="0" borderId="51" xfId="3" applyNumberFormat="1" applyFont="1" applyFill="1" applyBorder="1" applyAlignment="1" applyProtection="1">
      <alignment vertical="center" wrapText="1"/>
    </xf>
    <xf numFmtId="0" fontId="4" fillId="0" borderId="22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12" fillId="0" borderId="24" xfId="2" applyFont="1" applyBorder="1" applyAlignment="1">
      <alignment horizontal="center" vertical="center"/>
    </xf>
    <xf numFmtId="0" fontId="15" fillId="0" borderId="13" xfId="2" applyBorder="1" applyAlignment="1">
      <alignment horizontal="center" vertical="center"/>
    </xf>
    <xf numFmtId="0" fontId="15" fillId="0" borderId="38" xfId="2" applyBorder="1" applyAlignment="1">
      <alignment horizontal="center" vertical="center"/>
    </xf>
    <xf numFmtId="0" fontId="15" fillId="0" borderId="25" xfId="2" applyBorder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40" xfId="2" applyBorder="1" applyAlignment="1">
      <alignment horizontal="center" vertical="center"/>
    </xf>
    <xf numFmtId="0" fontId="9" fillId="0" borderId="26" xfId="1" applyNumberFormat="1" applyFont="1" applyFill="1" applyBorder="1" applyAlignment="1" applyProtection="1">
      <alignment horizontal="center" vertical="center" wrapText="1"/>
    </xf>
    <xf numFmtId="0" fontId="4" fillId="0" borderId="27" xfId="1" applyNumberFormat="1" applyFont="1" applyFill="1" applyBorder="1" applyAlignment="1" applyProtection="1">
      <alignment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9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49" fontId="4" fillId="0" borderId="27" xfId="1" applyNumberFormat="1" applyFont="1" applyFill="1" applyBorder="1" applyAlignment="1" applyProtection="1">
      <alignment horizontal="center" vertical="center"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4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4" fillId="0" borderId="4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177" fontId="14" fillId="0" borderId="19" xfId="3" applyNumberFormat="1" applyFont="1" applyFill="1" applyBorder="1" applyAlignment="1" applyProtection="1">
      <alignment horizontal="center" vertical="center" wrapText="1"/>
    </xf>
    <xf numFmtId="177" fontId="14" fillId="0" borderId="20" xfId="3" applyNumberFormat="1" applyFont="1" applyFill="1" applyBorder="1" applyAlignment="1" applyProtection="1">
      <alignment horizontal="center" vertical="center" wrapText="1"/>
    </xf>
    <xf numFmtId="177" fontId="14" fillId="0" borderId="21" xfId="3" applyNumberFormat="1" applyFont="1" applyFill="1" applyBorder="1" applyAlignment="1" applyProtection="1">
      <alignment horizontal="center" vertical="center" wrapText="1"/>
    </xf>
    <xf numFmtId="0" fontId="14" fillId="0" borderId="44" xfId="3" applyNumberFormat="1" applyFont="1" applyFill="1" applyBorder="1" applyAlignment="1" applyProtection="1">
      <alignment horizontal="center" vertical="center" wrapText="1"/>
    </xf>
    <xf numFmtId="0" fontId="14" fillId="0" borderId="45" xfId="3" applyNumberFormat="1" applyFont="1" applyFill="1" applyBorder="1" applyAlignment="1" applyProtection="1">
      <alignment horizontal="center" vertical="center" wrapText="1"/>
    </xf>
    <xf numFmtId="0" fontId="14" fillId="0" borderId="46" xfId="3" applyNumberFormat="1" applyFont="1" applyFill="1" applyBorder="1" applyAlignment="1" applyProtection="1">
      <alignment horizontal="center" vertical="center" wrapText="1"/>
    </xf>
    <xf numFmtId="176" fontId="4" fillId="0" borderId="51" xfId="1" applyNumberFormat="1" applyFont="1" applyFill="1" applyBorder="1" applyAlignment="1" applyProtection="1">
      <alignment horizontal="center" vertical="center" wrapText="1"/>
    </xf>
    <xf numFmtId="176" fontId="14" fillId="0" borderId="44" xfId="3" applyNumberFormat="1" applyFont="1" applyFill="1" applyBorder="1" applyAlignment="1" applyProtection="1">
      <alignment horizontal="center" vertical="center" wrapText="1"/>
    </xf>
    <xf numFmtId="176" fontId="14" fillId="0" borderId="45" xfId="3" applyNumberFormat="1" applyFont="1" applyFill="1" applyBorder="1" applyAlignment="1" applyProtection="1">
      <alignment horizontal="center" vertical="center" wrapText="1"/>
    </xf>
    <xf numFmtId="176" fontId="14" fillId="0" borderId="46" xfId="3" applyNumberFormat="1" applyFont="1" applyFill="1" applyBorder="1" applyAlignment="1" applyProtection="1">
      <alignment horizontal="center" vertical="center" wrapText="1"/>
    </xf>
    <xf numFmtId="0" fontId="14" fillId="0" borderId="47" xfId="3" applyNumberFormat="1" applyFont="1" applyFill="1" applyBorder="1" applyAlignment="1" applyProtection="1">
      <alignment horizontal="center" vertical="center" wrapText="1"/>
    </xf>
    <xf numFmtId="176" fontId="4" fillId="0" borderId="19" xfId="1" applyNumberFormat="1" applyFont="1" applyFill="1" applyBorder="1" applyAlignment="1" applyProtection="1">
      <alignment horizontal="center" vertical="center" wrapText="1"/>
    </xf>
    <xf numFmtId="176" fontId="4" fillId="0" borderId="20" xfId="1" applyNumberFormat="1" applyFont="1" applyFill="1" applyBorder="1" applyAlignment="1" applyProtection="1">
      <alignment horizontal="center" vertical="center" wrapText="1"/>
    </xf>
    <xf numFmtId="176" fontId="4" fillId="0" borderId="21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5" xfId="1" applyNumberFormat="1" applyFont="1" applyFill="1" applyBorder="1" applyAlignment="1" applyProtection="1">
      <alignment wrapText="1"/>
    </xf>
    <xf numFmtId="49" fontId="8" fillId="0" borderId="6" xfId="1" applyNumberFormat="1" applyFont="1" applyFill="1" applyBorder="1" applyAlignment="1" applyProtection="1">
      <alignment wrapText="1"/>
    </xf>
    <xf numFmtId="49" fontId="19" fillId="0" borderId="52" xfId="3" applyNumberFormat="1" applyFont="1" applyFill="1" applyBorder="1" applyAlignment="1" applyProtection="1">
      <alignment horizontal="center" vertical="center" wrapText="1"/>
    </xf>
    <xf numFmtId="49" fontId="19" fillId="0" borderId="5" xfId="3" applyNumberFormat="1" applyFont="1" applyFill="1" applyBorder="1" applyAlignment="1" applyProtection="1">
      <alignment horizontal="center" vertical="center" wrapText="1"/>
    </xf>
    <xf numFmtId="49" fontId="19" fillId="0" borderId="6" xfId="3" applyNumberFormat="1" applyFont="1" applyFill="1" applyBorder="1" applyAlignment="1" applyProtection="1">
      <alignment horizontal="center" vertical="center" wrapText="1"/>
    </xf>
    <xf numFmtId="0" fontId="7" fillId="0" borderId="32" xfId="1" applyNumberFormat="1" applyFont="1" applyFill="1" applyBorder="1" applyAlignment="1" applyProtection="1">
      <alignment horizontal="center" vertical="center" wrapText="1"/>
    </xf>
    <xf numFmtId="49" fontId="17" fillId="0" borderId="32" xfId="1" applyNumberFormat="1" applyFont="1" applyFill="1" applyBorder="1" applyAlignment="1" applyProtection="1">
      <alignment horizontal="center" vertical="center" wrapText="1"/>
    </xf>
    <xf numFmtId="49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0" fontId="13" fillId="0" borderId="33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1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9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17" fillId="0" borderId="11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17" fillId="0" borderId="49" xfId="3" applyNumberFormat="1" applyFont="1" applyFill="1" applyBorder="1" applyAlignment="1" applyProtection="1">
      <alignment horizontal="center" vertical="center" wrapText="1"/>
    </xf>
    <xf numFmtId="49" fontId="17" fillId="0" borderId="50" xfId="3" applyNumberFormat="1" applyFont="1" applyFill="1" applyBorder="1" applyAlignment="1" applyProtection="1">
      <alignment horizontal="center" vertical="center" wrapText="1"/>
    </xf>
    <xf numFmtId="49" fontId="17" fillId="0" borderId="15" xfId="3" applyNumberFormat="1" applyFont="1" applyFill="1" applyBorder="1" applyAlignment="1" applyProtection="1">
      <alignment horizontal="center" vertical="center" wrapText="1"/>
    </xf>
    <xf numFmtId="49" fontId="17" fillId="0" borderId="16" xfId="3" applyNumberFormat="1" applyFont="1" applyFill="1" applyBorder="1" applyAlignment="1" applyProtection="1">
      <alignment horizontal="center" vertical="center" wrapText="1"/>
    </xf>
    <xf numFmtId="49" fontId="17" fillId="0" borderId="39" xfId="3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/>
    <xf numFmtId="0" fontId="7" fillId="0" borderId="1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wrapText="1"/>
    </xf>
    <xf numFmtId="49" fontId="8" fillId="0" borderId="3" xfId="1" applyNumberFormat="1" applyFont="1" applyFill="1" applyBorder="1" applyAlignment="1" applyProtection="1">
      <alignment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49" fontId="14" fillId="0" borderId="2" xfId="1" applyNumberFormat="1" applyFont="1" applyFill="1" applyBorder="1" applyAlignment="1" applyProtection="1">
      <alignment horizontal="center" vertical="center" wrapText="1"/>
    </xf>
    <xf numFmtId="49" fontId="14" fillId="0" borderId="3" xfId="1" applyNumberFormat="1" applyFont="1" applyFill="1" applyBorder="1" applyAlignment="1" applyProtection="1">
      <alignment horizontal="center" vertical="center" wrapText="1"/>
    </xf>
    <xf numFmtId="0" fontId="7" fillId="0" borderId="31" xfId="1" applyNumberFormat="1" applyFont="1" applyFill="1" applyBorder="1" applyAlignment="1" applyProtection="1">
      <alignment horizontal="center" vertical="center" wrapText="1"/>
    </xf>
    <xf numFmtId="49" fontId="8" fillId="0" borderId="31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49" fontId="17" fillId="0" borderId="48" xfId="3" applyNumberFormat="1" applyFont="1" applyFill="1" applyBorder="1" applyAlignment="1" applyProtection="1">
      <alignment horizontal="center" vertical="center" wrapText="1"/>
    </xf>
    <xf numFmtId="0" fontId="8" fillId="0" borderId="38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39" xfId="1" applyNumberFormat="1" applyFont="1" applyFill="1" applyBorder="1" applyAlignment="1" applyProtection="1">
      <alignment horizontal="center" vertical="center" wrapText="1"/>
    </xf>
  </cellXfs>
  <cellStyles count="6">
    <cellStyle name="常规" xfId="0" builtinId="0"/>
    <cellStyle name="常规 2" xfId="1"/>
    <cellStyle name="常规 2 2" xfId="3"/>
    <cellStyle name="常规 2 2 2" xfId="5"/>
    <cellStyle name="常规 2 2 3" xfId="4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11</xdr:row>
      <xdr:rowOff>161925</xdr:rowOff>
    </xdr:from>
    <xdr:to>
      <xdr:col>30</xdr:col>
      <xdr:colOff>47625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0150" y="3095625"/>
          <a:ext cx="556260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zoomScaleNormal="100" zoomScaleSheetLayoutView="100" workbookViewId="0">
      <selection activeCell="I33" sqref="I33:K33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87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90" t="s">
        <v>0</v>
      </c>
      <c r="AE2" s="90"/>
      <c r="AF2" s="90"/>
    </row>
    <row r="3" spans="1:32" ht="27">
      <c r="A3" s="91"/>
      <c r="B3" s="92"/>
      <c r="C3" s="92"/>
      <c r="D3" s="93" t="s">
        <v>1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5"/>
      <c r="AE3" s="96"/>
      <c r="AF3" s="96"/>
    </row>
    <row r="4" spans="1:32" ht="15.95" customHeight="1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7"/>
      <c r="AE4" s="98"/>
      <c r="AF4" s="98"/>
    </row>
    <row r="5" spans="1:32" ht="45" customHeight="1">
      <c r="A5" s="99" t="s">
        <v>2</v>
      </c>
      <c r="B5" s="100"/>
      <c r="C5" s="100"/>
      <c r="D5" s="100"/>
      <c r="E5" s="101"/>
      <c r="F5" s="102" t="s">
        <v>26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05" t="s">
        <v>3</v>
      </c>
      <c r="R5" s="105"/>
      <c r="S5" s="105"/>
      <c r="T5" s="105"/>
      <c r="U5" s="106" t="s">
        <v>4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7"/>
    </row>
    <row r="6" spans="1:32" ht="34.5" customHeight="1">
      <c r="A6" s="43" t="s">
        <v>5</v>
      </c>
      <c r="B6" s="44"/>
      <c r="C6" s="44"/>
      <c r="D6" s="44"/>
      <c r="E6" s="45"/>
      <c r="F6" s="46" t="s">
        <v>34</v>
      </c>
      <c r="G6" s="47"/>
      <c r="H6" s="47"/>
      <c r="I6" s="47"/>
      <c r="J6" s="47"/>
      <c r="K6" s="47"/>
      <c r="L6" s="47"/>
      <c r="M6" s="47"/>
      <c r="N6" s="47"/>
      <c r="O6" s="47"/>
      <c r="P6" s="48"/>
      <c r="Q6" s="49" t="s">
        <v>6</v>
      </c>
      <c r="R6" s="49"/>
      <c r="S6" s="49"/>
      <c r="T6" s="49"/>
      <c r="U6" s="50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2"/>
    </row>
    <row r="7" spans="1:32" ht="30" customHeight="1">
      <c r="A7" s="53" t="s">
        <v>7</v>
      </c>
      <c r="B7" s="54"/>
      <c r="C7" s="54"/>
      <c r="D7" s="54"/>
      <c r="E7" s="55"/>
      <c r="F7" s="56" t="s">
        <v>24</v>
      </c>
      <c r="G7" s="57"/>
      <c r="H7" s="57"/>
      <c r="I7" s="57"/>
      <c r="J7" s="57"/>
      <c r="K7" s="57"/>
      <c r="L7" s="57"/>
      <c r="M7" s="57"/>
      <c r="N7" s="57"/>
      <c r="O7" s="57"/>
      <c r="P7" s="56"/>
      <c r="Q7" s="58" t="s">
        <v>20</v>
      </c>
      <c r="R7" s="59"/>
      <c r="S7" s="59"/>
      <c r="T7" s="59"/>
      <c r="U7" s="60" t="s">
        <v>21</v>
      </c>
      <c r="V7" s="61"/>
      <c r="W7" s="61"/>
      <c r="X7" s="61"/>
      <c r="Y7" s="61"/>
      <c r="Z7" s="61"/>
      <c r="AA7" s="61"/>
      <c r="AB7" s="61"/>
      <c r="AC7" s="61"/>
      <c r="AD7" s="61"/>
      <c r="AE7" s="61"/>
      <c r="AF7" s="62"/>
    </row>
    <row r="8" spans="1:32" ht="23.25" customHeight="1">
      <c r="A8" s="63" t="s">
        <v>8</v>
      </c>
      <c r="B8" s="64"/>
      <c r="C8" s="64" t="s">
        <v>9</v>
      </c>
      <c r="D8" s="64"/>
      <c r="E8" s="64"/>
      <c r="F8" s="64"/>
      <c r="G8" s="64"/>
      <c r="H8" s="64" t="s">
        <v>25</v>
      </c>
      <c r="I8" s="64"/>
      <c r="J8" s="64"/>
      <c r="K8" s="64"/>
      <c r="L8" s="64"/>
      <c r="M8" s="64"/>
      <c r="N8" s="64"/>
      <c r="O8" s="67" t="s">
        <v>10</v>
      </c>
      <c r="P8" s="67"/>
      <c r="Q8" s="67"/>
      <c r="R8" s="67"/>
      <c r="S8" s="67"/>
      <c r="T8" s="68" t="s">
        <v>22</v>
      </c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9"/>
    </row>
    <row r="9" spans="1:32" ht="18" customHeight="1">
      <c r="A9" s="63"/>
      <c r="B9" s="64"/>
      <c r="C9" s="70" t="s">
        <v>11</v>
      </c>
      <c r="D9" s="71"/>
      <c r="E9" s="71"/>
      <c r="F9" s="71"/>
      <c r="G9" s="72"/>
      <c r="H9" s="70" t="s">
        <v>25</v>
      </c>
      <c r="I9" s="71"/>
      <c r="J9" s="71"/>
      <c r="K9" s="71"/>
      <c r="L9" s="71"/>
      <c r="M9" s="71"/>
      <c r="N9" s="72"/>
      <c r="O9" s="76" t="s">
        <v>12</v>
      </c>
      <c r="P9" s="77"/>
      <c r="Q9" s="77"/>
      <c r="R9" s="77"/>
      <c r="S9" s="78"/>
      <c r="T9" s="109" t="s">
        <v>23</v>
      </c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3"/>
    </row>
    <row r="10" spans="1:32" ht="6" customHeight="1">
      <c r="A10" s="63"/>
      <c r="B10" s="64"/>
      <c r="C10" s="73"/>
      <c r="D10" s="74"/>
      <c r="E10" s="74"/>
      <c r="F10" s="74"/>
      <c r="G10" s="75"/>
      <c r="H10" s="73"/>
      <c r="I10" s="74"/>
      <c r="J10" s="74"/>
      <c r="K10" s="74"/>
      <c r="L10" s="74"/>
      <c r="M10" s="74"/>
      <c r="N10" s="75"/>
      <c r="O10" s="79"/>
      <c r="P10" s="80"/>
      <c r="Q10" s="80"/>
      <c r="R10" s="80"/>
      <c r="S10" s="81"/>
      <c r="T10" s="84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6"/>
    </row>
    <row r="11" spans="1:32">
      <c r="A11" s="63"/>
      <c r="B11" s="64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110"/>
    </row>
    <row r="12" spans="1:32">
      <c r="A12" s="63"/>
      <c r="B12" s="64"/>
      <c r="C12" s="11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3"/>
    </row>
    <row r="13" spans="1:32">
      <c r="A13" s="63"/>
      <c r="B13" s="64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3"/>
    </row>
    <row r="14" spans="1:32">
      <c r="A14" s="63"/>
      <c r="B14" s="64"/>
      <c r="C14" s="111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3"/>
    </row>
    <row r="15" spans="1:32">
      <c r="A15" s="63"/>
      <c r="B15" s="64"/>
      <c r="C15" s="111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3"/>
    </row>
    <row r="16" spans="1:32">
      <c r="A16" s="63"/>
      <c r="B16" s="64"/>
      <c r="C16" s="111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3"/>
    </row>
    <row r="17" spans="1:32">
      <c r="A17" s="63"/>
      <c r="B17" s="64"/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3"/>
    </row>
    <row r="18" spans="1:32">
      <c r="A18" s="63"/>
      <c r="B18" s="64"/>
      <c r="C18" s="111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3"/>
    </row>
    <row r="19" spans="1:32" ht="8.25" customHeight="1">
      <c r="A19" s="63"/>
      <c r="B19" s="64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3"/>
    </row>
    <row r="20" spans="1:32" ht="8.25" customHeight="1">
      <c r="A20" s="63"/>
      <c r="B20" s="64"/>
      <c r="C20" s="111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3"/>
    </row>
    <row r="21" spans="1:32" ht="8.25" customHeight="1">
      <c r="A21" s="63"/>
      <c r="B21" s="64"/>
      <c r="C21" s="111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3"/>
    </row>
    <row r="22" spans="1:32" ht="8.25" customHeight="1">
      <c r="A22" s="63"/>
      <c r="B22" s="64"/>
      <c r="C22" s="111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3"/>
    </row>
    <row r="23" spans="1:32" ht="8.25" customHeight="1">
      <c r="A23" s="63"/>
      <c r="B23" s="64"/>
      <c r="C23" s="111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3"/>
    </row>
    <row r="24" spans="1:32" ht="17.25" customHeight="1">
      <c r="A24" s="63"/>
      <c r="B24" s="64"/>
      <c r="C24" s="111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3"/>
    </row>
    <row r="25" spans="1:32" ht="18" customHeight="1">
      <c r="A25" s="63"/>
      <c r="B25" s="64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114"/>
    </row>
    <row r="26" spans="1:32" ht="17.100000000000001" customHeight="1">
      <c r="A26" s="63"/>
      <c r="B26" s="65"/>
      <c r="C26" s="32" t="s">
        <v>13</v>
      </c>
      <c r="D26" s="33"/>
      <c r="E26" s="34"/>
      <c r="F26" s="32"/>
      <c r="G26" s="33"/>
      <c r="H26" s="34"/>
      <c r="I26" s="32" t="s">
        <v>36</v>
      </c>
      <c r="J26" s="33"/>
      <c r="K26" s="34"/>
      <c r="L26" s="32" t="s">
        <v>37</v>
      </c>
      <c r="M26" s="33"/>
      <c r="N26" s="34"/>
      <c r="O26" s="32" t="s">
        <v>35</v>
      </c>
      <c r="P26" s="33"/>
      <c r="Q26" s="34"/>
      <c r="R26" s="32" t="s">
        <v>14</v>
      </c>
      <c r="S26" s="33"/>
      <c r="T26" s="34"/>
      <c r="U26" s="32" t="s">
        <v>38</v>
      </c>
      <c r="V26" s="33"/>
      <c r="W26" s="34"/>
      <c r="X26" s="32" t="s">
        <v>39</v>
      </c>
      <c r="Y26" s="33"/>
      <c r="Z26" s="34"/>
      <c r="AA26" s="32" t="s">
        <v>40</v>
      </c>
      <c r="AB26" s="33"/>
      <c r="AC26" s="34"/>
      <c r="AD26" s="32"/>
      <c r="AE26" s="33"/>
      <c r="AF26" s="39"/>
    </row>
    <row r="27" spans="1:32" ht="17.100000000000001" customHeight="1">
      <c r="A27" s="63"/>
      <c r="B27" s="64"/>
      <c r="C27" s="29">
        <v>735</v>
      </c>
      <c r="D27" s="30">
        <v>50.524999999999999</v>
      </c>
      <c r="E27" s="31">
        <v>50.524999999999999</v>
      </c>
      <c r="F27" s="35"/>
      <c r="G27" s="35"/>
      <c r="H27" s="35"/>
      <c r="I27" s="35">
        <f ca="1">R27-(14*2%)+RANDBETWEEN(-2,2)*0.001</f>
        <v>3.0979999999999994</v>
      </c>
      <c r="J27" s="35"/>
      <c r="K27" s="35"/>
      <c r="L27" s="35">
        <f ca="1">R27-(9.5*2%)+RANDBETWEEN(-2,2)*0.001</f>
        <v>3.1869999999999998</v>
      </c>
      <c r="M27" s="35"/>
      <c r="N27" s="35"/>
      <c r="O27" s="35">
        <f ca="1">R27-(7.5*2%)+RANDBETWEEN(-2,2)*0.001</f>
        <v>3.2289999999999996</v>
      </c>
      <c r="P27" s="35"/>
      <c r="Q27" s="35"/>
      <c r="R27" s="36">
        <f ca="1">Sheet2!E1</f>
        <v>3.3769999999999998</v>
      </c>
      <c r="S27" s="37"/>
      <c r="T27" s="38"/>
      <c r="U27" s="35">
        <f ca="1">R27-(7.5*2%)+RANDBETWEEN(-2,2)*0.001</f>
        <v>3.2269999999999999</v>
      </c>
      <c r="V27" s="35"/>
      <c r="W27" s="35"/>
      <c r="X27" s="35">
        <f ca="1">R27-(9.5*2%)+RANDBETWEEN(-2,2)*0.001</f>
        <v>3.1879999999999997</v>
      </c>
      <c r="Y27" s="35"/>
      <c r="Z27" s="35"/>
      <c r="AA27" s="35">
        <f ca="1">R27-(14*2%)+RANDBETWEEN(-2,2)*0.001</f>
        <v>3.0969999999999995</v>
      </c>
      <c r="AB27" s="35"/>
      <c r="AC27" s="35"/>
      <c r="AD27" s="32"/>
      <c r="AE27" s="33"/>
      <c r="AF27" s="39"/>
    </row>
    <row r="28" spans="1:32" ht="17.100000000000001" customHeight="1">
      <c r="A28" s="63"/>
      <c r="B28" s="64"/>
      <c r="C28" s="32" t="s">
        <v>13</v>
      </c>
      <c r="D28" s="33"/>
      <c r="E28" s="34"/>
      <c r="F28" s="35"/>
      <c r="G28" s="35"/>
      <c r="H28" s="35"/>
      <c r="I28" s="32" t="s">
        <v>27</v>
      </c>
      <c r="J28" s="33"/>
      <c r="K28" s="34"/>
      <c r="L28" s="32" t="s">
        <v>32</v>
      </c>
      <c r="M28" s="33"/>
      <c r="N28" s="34"/>
      <c r="O28" s="32" t="s">
        <v>30</v>
      </c>
      <c r="P28" s="33"/>
      <c r="Q28" s="34"/>
      <c r="R28" s="32" t="s">
        <v>14</v>
      </c>
      <c r="S28" s="33"/>
      <c r="T28" s="34"/>
      <c r="U28" s="32" t="s">
        <v>33</v>
      </c>
      <c r="V28" s="33"/>
      <c r="W28" s="34"/>
      <c r="X28" s="32" t="s">
        <v>28</v>
      </c>
      <c r="Y28" s="33"/>
      <c r="Z28" s="34"/>
      <c r="AA28" s="32" t="s">
        <v>29</v>
      </c>
      <c r="AB28" s="33"/>
      <c r="AC28" s="34"/>
      <c r="AD28" s="32"/>
      <c r="AE28" s="33"/>
      <c r="AF28" s="39"/>
    </row>
    <row r="29" spans="1:32" ht="17.100000000000001" customHeight="1">
      <c r="A29" s="63"/>
      <c r="B29" s="64"/>
      <c r="C29" s="29">
        <v>775</v>
      </c>
      <c r="D29" s="30">
        <v>80</v>
      </c>
      <c r="E29" s="31">
        <v>80</v>
      </c>
      <c r="F29" s="32"/>
      <c r="G29" s="33"/>
      <c r="H29" s="34"/>
      <c r="I29" s="35">
        <f t="shared" ref="I29:I33" ca="1" si="0">R29-(17.5*2%)+RANDBETWEEN(-2,2)*0.001</f>
        <v>3.0759999999999996</v>
      </c>
      <c r="J29" s="35"/>
      <c r="K29" s="35"/>
      <c r="L29" s="35">
        <f t="shared" ref="L29:L33" ca="1" si="1">R29-(13*2%)+RANDBETWEEN(-2,2)*0.001</f>
        <v>3.1669999999999998</v>
      </c>
      <c r="M29" s="35"/>
      <c r="N29" s="35"/>
      <c r="O29" s="35">
        <f t="shared" ref="O29:O33" ca="1" si="2">R29-(11.5*2%)+RANDBETWEEN(-2,2)*0.001</f>
        <v>3.1949999999999998</v>
      </c>
      <c r="P29" s="35"/>
      <c r="Q29" s="35"/>
      <c r="R29" s="36">
        <f ca="1">Sheet2!E2</f>
        <v>3.4269999999999996</v>
      </c>
      <c r="S29" s="37"/>
      <c r="T29" s="38"/>
      <c r="U29" s="35">
        <f t="shared" ref="U29:U33" ca="1" si="3">R29-(11*2%)+RANDBETWEEN(-2,2)*0.001</f>
        <v>3.2059999999999995</v>
      </c>
      <c r="V29" s="35"/>
      <c r="W29" s="35"/>
      <c r="X29" s="35">
        <f t="shared" ref="X29:X33" ca="1" si="4">R29-(13*2%)+RANDBETWEEN(-2,2)*0.001</f>
        <v>3.165</v>
      </c>
      <c r="Y29" s="35"/>
      <c r="Z29" s="35"/>
      <c r="AA29" s="35">
        <f t="shared" ref="AA29:AA33" ca="1" si="5">R29-(17.5*2%)+RANDBETWEEN(-2,2)*0.001</f>
        <v>3.0759999999999996</v>
      </c>
      <c r="AB29" s="35"/>
      <c r="AC29" s="35"/>
      <c r="AD29" s="32"/>
      <c r="AE29" s="33"/>
      <c r="AF29" s="39"/>
    </row>
    <row r="30" spans="1:32" ht="17.100000000000001" customHeight="1">
      <c r="A30" s="63"/>
      <c r="B30" s="64"/>
      <c r="C30" s="29">
        <v>780</v>
      </c>
      <c r="D30" s="30">
        <v>100</v>
      </c>
      <c r="E30" s="31">
        <v>100</v>
      </c>
      <c r="F30" s="35"/>
      <c r="G30" s="35"/>
      <c r="H30" s="35"/>
      <c r="I30" s="35">
        <f t="shared" ref="I30:I36" ca="1" si="6">R30-(17.5*2%)+RANDBETWEEN(-2,2)*0.001</f>
        <v>3.0959999999999996</v>
      </c>
      <c r="J30" s="35"/>
      <c r="K30" s="35"/>
      <c r="L30" s="35">
        <f t="shared" ref="L30:L36" ca="1" si="7">R30-(13*2%)+RANDBETWEEN(-2,2)*0.001</f>
        <v>3.1849999999999996</v>
      </c>
      <c r="M30" s="35"/>
      <c r="N30" s="35"/>
      <c r="O30" s="35">
        <f t="shared" ref="O30:O36" ca="1" si="8">R30-(11.5*2%)+RANDBETWEEN(-2,2)*0.001</f>
        <v>3.2130000000000001</v>
      </c>
      <c r="P30" s="35"/>
      <c r="Q30" s="35"/>
      <c r="R30" s="36">
        <f ca="1">Sheet2!E3</f>
        <v>3.4449999999999998</v>
      </c>
      <c r="S30" s="37"/>
      <c r="T30" s="38"/>
      <c r="U30" s="35">
        <f t="shared" ref="U30:U36" ca="1" si="9">R30-(11*2%)+RANDBETWEEN(-2,2)*0.001</f>
        <v>3.2239999999999998</v>
      </c>
      <c r="V30" s="35"/>
      <c r="W30" s="35"/>
      <c r="X30" s="35">
        <f t="shared" ref="X30:X36" ca="1" si="10">R30-(13*2%)+RANDBETWEEN(-2,2)*0.001</f>
        <v>3.1859999999999995</v>
      </c>
      <c r="Y30" s="35"/>
      <c r="Z30" s="35"/>
      <c r="AA30" s="35">
        <f t="shared" ref="AA30:AA36" ca="1" si="11">R30-(17.5*2%)+RANDBETWEEN(-2,2)*0.001</f>
        <v>3.0939999999999999</v>
      </c>
      <c r="AB30" s="35"/>
      <c r="AC30" s="35"/>
      <c r="AD30" s="32"/>
      <c r="AE30" s="33"/>
      <c r="AF30" s="39"/>
    </row>
    <row r="31" spans="1:32" ht="17.100000000000001" customHeight="1">
      <c r="A31" s="63"/>
      <c r="B31" s="64"/>
      <c r="C31" s="29">
        <v>800</v>
      </c>
      <c r="D31" s="30">
        <v>120</v>
      </c>
      <c r="E31" s="31">
        <v>120</v>
      </c>
      <c r="F31" s="32"/>
      <c r="G31" s="33"/>
      <c r="H31" s="34"/>
      <c r="I31" s="35">
        <f t="shared" ca="1" si="6"/>
        <v>3.1919999999999997</v>
      </c>
      <c r="J31" s="35"/>
      <c r="K31" s="35"/>
      <c r="L31" s="35">
        <f t="shared" ca="1" si="7"/>
        <v>3.2790000000000004</v>
      </c>
      <c r="M31" s="35"/>
      <c r="N31" s="35"/>
      <c r="O31" s="35">
        <f t="shared" ca="1" si="8"/>
        <v>3.31</v>
      </c>
      <c r="P31" s="35"/>
      <c r="Q31" s="35"/>
      <c r="R31" s="36">
        <f ca="1">Sheet2!E4</f>
        <v>3.54</v>
      </c>
      <c r="S31" s="37"/>
      <c r="T31" s="38"/>
      <c r="U31" s="35">
        <f t="shared" ca="1" si="9"/>
        <v>3.319</v>
      </c>
      <c r="V31" s="35"/>
      <c r="W31" s="35"/>
      <c r="X31" s="35">
        <f t="shared" ca="1" si="10"/>
        <v>3.282</v>
      </c>
      <c r="Y31" s="35"/>
      <c r="Z31" s="35"/>
      <c r="AA31" s="35">
        <f t="shared" ca="1" si="11"/>
        <v>3.1909999999999998</v>
      </c>
      <c r="AB31" s="35"/>
      <c r="AC31" s="35"/>
      <c r="AD31" s="32"/>
      <c r="AE31" s="33"/>
      <c r="AF31" s="39"/>
    </row>
    <row r="32" spans="1:32" ht="17.100000000000001" customHeight="1">
      <c r="A32" s="63"/>
      <c r="B32" s="64"/>
      <c r="C32" s="29">
        <v>820</v>
      </c>
      <c r="D32" s="30">
        <v>140</v>
      </c>
      <c r="E32" s="31">
        <v>140</v>
      </c>
      <c r="F32" s="32"/>
      <c r="G32" s="33"/>
      <c r="H32" s="34"/>
      <c r="I32" s="35">
        <f t="shared" ca="1" si="6"/>
        <v>3.323</v>
      </c>
      <c r="J32" s="35"/>
      <c r="K32" s="35"/>
      <c r="L32" s="35">
        <f t="shared" ca="1" si="7"/>
        <v>3.4129999999999998</v>
      </c>
      <c r="M32" s="35"/>
      <c r="N32" s="35"/>
      <c r="O32" s="35">
        <f t="shared" ca="1" si="8"/>
        <v>3.444</v>
      </c>
      <c r="P32" s="35"/>
      <c r="Q32" s="35"/>
      <c r="R32" s="36">
        <f ca="1">Sheet2!E5</f>
        <v>3.6720000000000002</v>
      </c>
      <c r="S32" s="37"/>
      <c r="T32" s="38"/>
      <c r="U32" s="35">
        <f t="shared" ca="1" si="9"/>
        <v>3.4529999999999998</v>
      </c>
      <c r="V32" s="35"/>
      <c r="W32" s="35"/>
      <c r="X32" s="35">
        <f t="shared" ca="1" si="10"/>
        <v>3.4129999999999998</v>
      </c>
      <c r="Y32" s="35"/>
      <c r="Z32" s="35"/>
      <c r="AA32" s="35">
        <f t="shared" ca="1" si="11"/>
        <v>3.323</v>
      </c>
      <c r="AB32" s="35"/>
      <c r="AC32" s="35"/>
      <c r="AD32" s="32"/>
      <c r="AE32" s="33"/>
      <c r="AF32" s="39"/>
    </row>
    <row r="33" spans="1:32" ht="17.100000000000001" customHeight="1">
      <c r="A33" s="63"/>
      <c r="B33" s="64"/>
      <c r="C33" s="29">
        <v>840</v>
      </c>
      <c r="D33" s="30">
        <v>160</v>
      </c>
      <c r="E33" s="31">
        <v>160</v>
      </c>
      <c r="F33" s="35"/>
      <c r="G33" s="35"/>
      <c r="H33" s="35"/>
      <c r="I33" s="35">
        <f t="shared" ca="1" si="6"/>
        <v>3.4799999999999995</v>
      </c>
      <c r="J33" s="35"/>
      <c r="K33" s="35"/>
      <c r="L33" s="35">
        <f t="shared" ca="1" si="7"/>
        <v>3.5699999999999994</v>
      </c>
      <c r="M33" s="35"/>
      <c r="N33" s="35"/>
      <c r="O33" s="35">
        <f t="shared" ca="1" si="8"/>
        <v>3.5989999999999998</v>
      </c>
      <c r="P33" s="35"/>
      <c r="Q33" s="35"/>
      <c r="R33" s="36">
        <f ca="1">Sheet2!E6</f>
        <v>3.8299999999999996</v>
      </c>
      <c r="S33" s="37"/>
      <c r="T33" s="38"/>
      <c r="U33" s="35">
        <f t="shared" ca="1" si="9"/>
        <v>3.6079999999999997</v>
      </c>
      <c r="V33" s="35"/>
      <c r="W33" s="35"/>
      <c r="X33" s="35">
        <f t="shared" ca="1" si="10"/>
        <v>3.5719999999999992</v>
      </c>
      <c r="Y33" s="35"/>
      <c r="Z33" s="35"/>
      <c r="AA33" s="35">
        <f t="shared" ca="1" si="11"/>
        <v>3.4789999999999996</v>
      </c>
      <c r="AB33" s="35"/>
      <c r="AC33" s="35"/>
      <c r="AD33" s="32"/>
      <c r="AE33" s="33"/>
      <c r="AF33" s="39"/>
    </row>
    <row r="34" spans="1:32" ht="17.100000000000001" customHeight="1">
      <c r="A34" s="63"/>
      <c r="B34" s="64"/>
      <c r="C34" s="29">
        <v>860</v>
      </c>
      <c r="D34" s="30">
        <v>180</v>
      </c>
      <c r="E34" s="31">
        <v>180</v>
      </c>
      <c r="F34" s="35"/>
      <c r="G34" s="35"/>
      <c r="H34" s="35"/>
      <c r="I34" s="35">
        <f t="shared" ca="1" si="6"/>
        <v>3.6419999999999995</v>
      </c>
      <c r="J34" s="35"/>
      <c r="K34" s="35"/>
      <c r="L34" s="35">
        <f t="shared" ca="1" si="7"/>
        <v>3.7279999999999998</v>
      </c>
      <c r="M34" s="35"/>
      <c r="N34" s="35"/>
      <c r="O34" s="35">
        <f t="shared" ca="1" si="8"/>
        <v>3.7589999999999999</v>
      </c>
      <c r="P34" s="35"/>
      <c r="Q34" s="35"/>
      <c r="R34" s="36">
        <f ca="1">Sheet2!E7</f>
        <v>3.9899999999999998</v>
      </c>
      <c r="S34" s="37"/>
      <c r="T34" s="38"/>
      <c r="U34" s="35">
        <f t="shared" ca="1" si="9"/>
        <v>3.7689999999999997</v>
      </c>
      <c r="V34" s="35"/>
      <c r="W34" s="35"/>
      <c r="X34" s="35">
        <f t="shared" ca="1" si="10"/>
        <v>3.7319999999999993</v>
      </c>
      <c r="Y34" s="35"/>
      <c r="Z34" s="35"/>
      <c r="AA34" s="35">
        <f t="shared" ca="1" si="11"/>
        <v>3.6409999999999996</v>
      </c>
      <c r="AB34" s="35"/>
      <c r="AC34" s="35"/>
      <c r="AD34" s="32"/>
      <c r="AE34" s="33"/>
      <c r="AF34" s="39"/>
    </row>
    <row r="35" spans="1:32" ht="17.100000000000001" customHeight="1">
      <c r="A35" s="63"/>
      <c r="B35" s="64"/>
      <c r="C35" s="29">
        <v>880</v>
      </c>
      <c r="D35" s="30">
        <v>200</v>
      </c>
      <c r="E35" s="31">
        <v>200</v>
      </c>
      <c r="F35" s="35"/>
      <c r="G35" s="35"/>
      <c r="H35" s="35"/>
      <c r="I35" s="35">
        <f t="shared" ca="1" si="6"/>
        <v>3.7940000000000009</v>
      </c>
      <c r="J35" s="35"/>
      <c r="K35" s="35"/>
      <c r="L35" s="35">
        <f t="shared" ca="1" si="7"/>
        <v>3.8840000000000012</v>
      </c>
      <c r="M35" s="35"/>
      <c r="N35" s="35"/>
      <c r="O35" s="35">
        <f t="shared" ca="1" si="8"/>
        <v>3.9170000000000007</v>
      </c>
      <c r="P35" s="35"/>
      <c r="Q35" s="35"/>
      <c r="R35" s="36">
        <f ca="1">Sheet2!E8</f>
        <v>4.1460000000000008</v>
      </c>
      <c r="S35" s="37"/>
      <c r="T35" s="38"/>
      <c r="U35" s="35">
        <f t="shared" ca="1" si="9"/>
        <v>3.9280000000000004</v>
      </c>
      <c r="V35" s="35"/>
      <c r="W35" s="35"/>
      <c r="X35" s="35">
        <f t="shared" ca="1" si="10"/>
        <v>3.8880000000000008</v>
      </c>
      <c r="Y35" s="35"/>
      <c r="Z35" s="35"/>
      <c r="AA35" s="35">
        <f t="shared" ca="1" si="11"/>
        <v>3.7960000000000007</v>
      </c>
      <c r="AB35" s="35"/>
      <c r="AC35" s="35"/>
      <c r="AD35" s="32"/>
      <c r="AE35" s="33"/>
      <c r="AF35" s="39"/>
    </row>
    <row r="36" spans="1:32" ht="17.100000000000001" customHeight="1">
      <c r="A36" s="63"/>
      <c r="B36" s="64"/>
      <c r="C36" s="29">
        <v>896</v>
      </c>
      <c r="D36" s="30"/>
      <c r="E36" s="31"/>
      <c r="F36" s="35"/>
      <c r="G36" s="35"/>
      <c r="H36" s="35"/>
      <c r="I36" s="35">
        <f t="shared" ca="1" si="6"/>
        <v>3.8760000000000008</v>
      </c>
      <c r="J36" s="35"/>
      <c r="K36" s="35"/>
      <c r="L36" s="35">
        <f t="shared" ca="1" si="7"/>
        <v>3.9680000000000009</v>
      </c>
      <c r="M36" s="35"/>
      <c r="N36" s="35"/>
      <c r="O36" s="35">
        <f t="shared" ca="1" si="8"/>
        <v>3.9980000000000007</v>
      </c>
      <c r="P36" s="35"/>
      <c r="Q36" s="35"/>
      <c r="R36" s="36">
        <f ca="1">Sheet2!E9</f>
        <v>4.2280000000000006</v>
      </c>
      <c r="S36" s="37"/>
      <c r="T36" s="38"/>
      <c r="U36" s="35">
        <f t="shared" ca="1" si="9"/>
        <v>4.0060000000000011</v>
      </c>
      <c r="V36" s="35"/>
      <c r="W36" s="35"/>
      <c r="X36" s="35">
        <f t="shared" ca="1" si="10"/>
        <v>3.9690000000000007</v>
      </c>
      <c r="Y36" s="35"/>
      <c r="Z36" s="35"/>
      <c r="AA36" s="35">
        <f t="shared" ca="1" si="11"/>
        <v>3.8800000000000003</v>
      </c>
      <c r="AB36" s="35"/>
      <c r="AC36" s="35"/>
      <c r="AD36" s="32"/>
      <c r="AE36" s="33"/>
      <c r="AF36" s="39"/>
    </row>
    <row r="37" spans="1:32" ht="17.100000000000001" customHeight="1">
      <c r="A37" s="63"/>
      <c r="B37" s="64"/>
      <c r="C37" s="29"/>
      <c r="D37" s="30"/>
      <c r="E37" s="3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37"/>
      <c r="T37" s="38"/>
      <c r="U37" s="40"/>
      <c r="V37" s="41"/>
      <c r="W37" s="42"/>
      <c r="X37" s="40"/>
      <c r="Y37" s="41"/>
      <c r="Z37" s="42"/>
      <c r="AA37" s="40"/>
      <c r="AB37" s="41"/>
      <c r="AC37" s="42"/>
      <c r="AD37" s="32"/>
      <c r="AE37" s="33"/>
      <c r="AF37" s="39"/>
    </row>
    <row r="38" spans="1:32" ht="17.100000000000001" customHeight="1">
      <c r="A38" s="63"/>
      <c r="B38" s="64"/>
      <c r="C38" s="29"/>
      <c r="D38" s="30"/>
      <c r="E38" s="3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37"/>
      <c r="T38" s="38"/>
      <c r="U38" s="40"/>
      <c r="V38" s="41"/>
      <c r="W38" s="42"/>
      <c r="X38" s="40"/>
      <c r="Y38" s="41"/>
      <c r="Z38" s="42"/>
      <c r="AA38" s="40"/>
      <c r="AB38" s="41"/>
      <c r="AC38" s="42"/>
      <c r="AD38" s="32"/>
      <c r="AE38" s="33"/>
      <c r="AF38" s="39"/>
    </row>
    <row r="39" spans="1:32" ht="17.100000000000001" customHeight="1">
      <c r="A39" s="63"/>
      <c r="B39" s="64"/>
      <c r="C39" s="29"/>
      <c r="D39" s="30"/>
      <c r="E39" s="31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37"/>
      <c r="T39" s="38"/>
      <c r="U39" s="40"/>
      <c r="V39" s="41"/>
      <c r="W39" s="42"/>
      <c r="X39" s="40"/>
      <c r="Y39" s="41"/>
      <c r="Z39" s="42"/>
      <c r="AA39" s="40"/>
      <c r="AB39" s="41"/>
      <c r="AC39" s="42"/>
      <c r="AD39" s="32"/>
      <c r="AE39" s="33"/>
      <c r="AF39" s="39"/>
    </row>
    <row r="40" spans="1:32" ht="17.100000000000001" customHeight="1">
      <c r="A40" s="63"/>
      <c r="B40" s="64"/>
      <c r="C40" s="29"/>
      <c r="D40" s="30"/>
      <c r="E40" s="31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37"/>
      <c r="T40" s="38"/>
      <c r="U40" s="40"/>
      <c r="V40" s="41"/>
      <c r="W40" s="42"/>
      <c r="X40" s="40"/>
      <c r="Y40" s="41"/>
      <c r="Z40" s="42"/>
      <c r="AA40" s="40"/>
      <c r="AB40" s="41"/>
      <c r="AC40" s="42"/>
      <c r="AD40" s="32"/>
      <c r="AE40" s="33"/>
      <c r="AF40" s="39"/>
    </row>
    <row r="41" spans="1:32" ht="17.100000000000001" customHeight="1">
      <c r="A41" s="108"/>
      <c r="B41" s="66"/>
      <c r="C41" s="29"/>
      <c r="D41" s="30"/>
      <c r="E41" s="31"/>
      <c r="F41" s="32"/>
      <c r="G41" s="33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37"/>
      <c r="T41" s="38"/>
      <c r="U41" s="40"/>
      <c r="V41" s="41"/>
      <c r="W41" s="42"/>
      <c r="X41" s="40"/>
      <c r="Y41" s="41"/>
      <c r="Z41" s="42"/>
      <c r="AA41" s="40"/>
      <c r="AB41" s="41"/>
      <c r="AC41" s="42"/>
      <c r="AD41" s="32"/>
      <c r="AE41" s="33"/>
      <c r="AF41" s="39"/>
    </row>
    <row r="42" spans="1:32" ht="17.100000000000001" customHeight="1">
      <c r="A42" s="63"/>
      <c r="B42" s="64"/>
      <c r="C42" s="29"/>
      <c r="D42" s="30"/>
      <c r="E42" s="3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37"/>
      <c r="T42" s="38"/>
      <c r="U42" s="40"/>
      <c r="V42" s="41"/>
      <c r="W42" s="42"/>
      <c r="X42" s="40"/>
      <c r="Y42" s="41"/>
      <c r="Z42" s="42"/>
      <c r="AA42" s="40"/>
      <c r="AB42" s="41"/>
      <c r="AC42" s="42"/>
      <c r="AD42" s="32"/>
      <c r="AE42" s="33"/>
      <c r="AF42" s="39"/>
    </row>
    <row r="43" spans="1:32" ht="17.100000000000001" customHeight="1">
      <c r="A43" s="63"/>
      <c r="B43" s="64"/>
      <c r="C43" s="29"/>
      <c r="D43" s="30"/>
      <c r="E43" s="31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37"/>
      <c r="T43" s="38"/>
      <c r="U43" s="40"/>
      <c r="V43" s="41"/>
      <c r="W43" s="42"/>
      <c r="X43" s="40"/>
      <c r="Y43" s="41"/>
      <c r="Z43" s="42"/>
      <c r="AA43" s="40"/>
      <c r="AB43" s="41"/>
      <c r="AC43" s="42"/>
      <c r="AD43" s="32"/>
      <c r="AE43" s="33"/>
      <c r="AF43" s="39"/>
    </row>
    <row r="44" spans="1:32" ht="10.5" customHeight="1">
      <c r="A44" s="7" t="s">
        <v>19</v>
      </c>
      <c r="B44" s="8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</row>
    <row r="45" spans="1:32" ht="10.5" customHeight="1">
      <c r="A45" s="7"/>
      <c r="B45" s="8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/>
    </row>
    <row r="46" spans="1:32" ht="8.25" customHeight="1">
      <c r="A46" s="7"/>
      <c r="B46" s="8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/>
    </row>
    <row r="47" spans="1:32" ht="8.25" hidden="1" customHeight="1">
      <c r="A47" s="7"/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7"/>
      <c r="B48" s="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15" t="s">
        <v>15</v>
      </c>
      <c r="B49" s="16"/>
      <c r="C49" s="21"/>
      <c r="D49" s="21"/>
      <c r="E49" s="21"/>
      <c r="F49" s="22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3"/>
    </row>
    <row r="50" spans="1:32" ht="9" customHeight="1">
      <c r="A50" s="17"/>
      <c r="B50" s="1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5"/>
    </row>
    <row r="51" spans="1:32" ht="9.75" customHeight="1">
      <c r="A51" s="17"/>
      <c r="B51" s="1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5"/>
    </row>
    <row r="52" spans="1:32" ht="9" hidden="1" customHeight="1">
      <c r="A52" s="17"/>
      <c r="B52" s="1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5"/>
    </row>
    <row r="53" spans="1:32" ht="3" customHeight="1" thickBot="1">
      <c r="A53" s="19"/>
      <c r="B53" s="20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</row>
    <row r="54" spans="1:32" ht="9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>
      <c r="C55" s="2" t="s">
        <v>16</v>
      </c>
      <c r="H55" s="2" t="s">
        <v>31</v>
      </c>
      <c r="O55" s="2" t="s">
        <v>17</v>
      </c>
      <c r="U55" s="2" t="s">
        <v>18</v>
      </c>
      <c r="Y55" s="2"/>
    </row>
  </sheetData>
  <mergeCells count="213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AA38:AC38"/>
    <mergeCell ref="AD38:AF38"/>
    <mergeCell ref="F39:H39"/>
    <mergeCell ref="F37:H37"/>
    <mergeCell ref="AD37:AF37"/>
    <mergeCell ref="F36:H36"/>
    <mergeCell ref="I36:K36"/>
    <mergeCell ref="L36:N36"/>
    <mergeCell ref="O36:Q36"/>
    <mergeCell ref="R36:T36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C36:E36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U36:W36"/>
    <mergeCell ref="X36:Z36"/>
    <mergeCell ref="AA36:AC36"/>
    <mergeCell ref="AD36:AF36"/>
    <mergeCell ref="AD40:AF40"/>
    <mergeCell ref="AD41:AF41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C39:E39"/>
    <mergeCell ref="C38:E38"/>
    <mergeCell ref="C37:E37"/>
  </mergeCells>
  <phoneticPr fontId="11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9"/>
  <sheetViews>
    <sheetView workbookViewId="0">
      <selection activeCell="E2" sqref="E2"/>
    </sheetView>
  </sheetViews>
  <sheetFormatPr defaultColWidth="9" defaultRowHeight="14.25"/>
  <cols>
    <col min="1" max="1" width="11.37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5">
        <v>735</v>
      </c>
      <c r="B1" s="6">
        <v>3.48</v>
      </c>
      <c r="C1" s="6">
        <v>0.1</v>
      </c>
      <c r="D1" s="6">
        <f>B1-C1</f>
        <v>3.38</v>
      </c>
      <c r="E1" s="4">
        <f ca="1">D1+G1</f>
        <v>3.3769999999999998</v>
      </c>
      <c r="G1">
        <f ca="1">RANDBETWEEN(-4,4)*0.001</f>
        <v>-3.0000000000000001E-3</v>
      </c>
    </row>
    <row r="2" spans="1:7" ht="18.75">
      <c r="A2" s="5">
        <v>775</v>
      </c>
      <c r="B2" s="6">
        <v>3.5259999999999998</v>
      </c>
      <c r="C2" s="6">
        <v>0.1</v>
      </c>
      <c r="D2" s="6">
        <f t="shared" ref="D1:D9" si="0">B2-C2</f>
        <v>3.4259999999999997</v>
      </c>
      <c r="E2" s="4">
        <f t="shared" ref="E2:E9" ca="1" si="1">D2+G2</f>
        <v>3.4269999999999996</v>
      </c>
      <c r="G2">
        <f t="shared" ref="G2:G9" ca="1" si="2">RANDBETWEEN(-4,4)*0.001</f>
        <v>1E-3</v>
      </c>
    </row>
    <row r="3" spans="1:7" ht="18.75">
      <c r="A3" s="5">
        <v>780</v>
      </c>
      <c r="B3" s="6">
        <v>3.5430000000000001</v>
      </c>
      <c r="C3" s="6">
        <v>0.1</v>
      </c>
      <c r="D3" s="6">
        <f t="shared" si="0"/>
        <v>3.4430000000000001</v>
      </c>
      <c r="E3" s="4">
        <f t="shared" ca="1" si="1"/>
        <v>3.4449999999999998</v>
      </c>
      <c r="G3">
        <f t="shared" ca="1" si="2"/>
        <v>2E-3</v>
      </c>
    </row>
    <row r="4" spans="1:7" ht="18.75">
      <c r="A4" s="5">
        <v>800</v>
      </c>
      <c r="B4" s="6">
        <v>3.6360000000000001</v>
      </c>
      <c r="C4" s="6">
        <v>0.1</v>
      </c>
      <c r="D4" s="6">
        <f t="shared" si="0"/>
        <v>3.536</v>
      </c>
      <c r="E4" s="4">
        <f t="shared" ca="1" si="1"/>
        <v>3.54</v>
      </c>
      <c r="G4">
        <f t="shared" ca="1" si="2"/>
        <v>4.0000000000000001E-3</v>
      </c>
    </row>
    <row r="5" spans="1:7" ht="18.75">
      <c r="A5" s="5">
        <v>820</v>
      </c>
      <c r="B5" s="6">
        <v>3.7690000000000001</v>
      </c>
      <c r="C5" s="6">
        <v>0.1</v>
      </c>
      <c r="D5" s="6">
        <f t="shared" si="0"/>
        <v>3.669</v>
      </c>
      <c r="E5" s="4">
        <f t="shared" ca="1" si="1"/>
        <v>3.6720000000000002</v>
      </c>
      <c r="G5">
        <f t="shared" ca="1" si="2"/>
        <v>3.0000000000000001E-3</v>
      </c>
    </row>
    <row r="6" spans="1:7" ht="22.5" customHeight="1">
      <c r="A6" s="5">
        <v>840</v>
      </c>
      <c r="B6" s="6">
        <v>3.9279999999999999</v>
      </c>
      <c r="C6" s="6">
        <v>0.1</v>
      </c>
      <c r="D6" s="6">
        <f t="shared" si="0"/>
        <v>3.8279999999999998</v>
      </c>
      <c r="E6" s="4">
        <f t="shared" ca="1" si="1"/>
        <v>3.8299999999999996</v>
      </c>
      <c r="G6">
        <f t="shared" ca="1" si="2"/>
        <v>2E-3</v>
      </c>
    </row>
    <row r="7" spans="1:7" ht="18.75">
      <c r="A7" s="5">
        <v>860</v>
      </c>
      <c r="B7" s="6">
        <v>4.0880000000000001</v>
      </c>
      <c r="C7" s="6">
        <v>0.1</v>
      </c>
      <c r="D7" s="6">
        <f t="shared" si="0"/>
        <v>3.988</v>
      </c>
      <c r="E7" s="4">
        <f t="shared" ca="1" si="1"/>
        <v>3.9899999999999998</v>
      </c>
      <c r="G7">
        <f t="shared" ca="1" si="2"/>
        <v>2E-3</v>
      </c>
    </row>
    <row r="8" spans="1:7" ht="18.75">
      <c r="A8" s="5">
        <v>880</v>
      </c>
      <c r="B8" s="6">
        <v>4.2430000000000003</v>
      </c>
      <c r="C8" s="6">
        <v>0.1</v>
      </c>
      <c r="D8" s="6">
        <f t="shared" si="0"/>
        <v>4.1430000000000007</v>
      </c>
      <c r="E8" s="4">
        <f t="shared" ca="1" si="1"/>
        <v>4.1460000000000008</v>
      </c>
      <c r="G8">
        <f t="shared" ca="1" si="2"/>
        <v>3.0000000000000001E-3</v>
      </c>
    </row>
    <row r="9" spans="1:7" ht="18.75">
      <c r="A9" s="5">
        <v>896</v>
      </c>
      <c r="B9" s="6">
        <v>4.3280000000000003</v>
      </c>
      <c r="C9" s="6">
        <v>0.1</v>
      </c>
      <c r="D9" s="6">
        <f t="shared" si="0"/>
        <v>4.2280000000000006</v>
      </c>
      <c r="E9" s="4">
        <f t="shared" ca="1" si="1"/>
        <v>4.2280000000000006</v>
      </c>
      <c r="G9">
        <f t="shared" ca="1" si="2"/>
        <v>0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2018-03-17T08:59:33Z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