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395" windowHeight="8370"/>
  </bookViews>
  <sheets>
    <sheet name="Sheet1 (2)" sheetId="2" r:id="rId1"/>
    <sheet name="Sheet2" sheetId="3" r:id="rId2"/>
    <sheet name="Sheet3" sheetId="4" r:id="rId3"/>
  </sheets>
  <definedNames>
    <definedName name="_xlnm.Print_Area" localSheetId="0">'Sheet1 (2)'!$A$1:$AF$155</definedName>
  </definedNames>
  <calcPr calcId="125725"/>
</workbook>
</file>

<file path=xl/calcChain.xml><?xml version="1.0" encoding="utf-8"?>
<calcChain xmlns="http://schemas.openxmlformats.org/spreadsheetml/2006/main">
  <c r="D37" i="3"/>
  <c r="G37"/>
  <c r="E37" s="1"/>
  <c r="R129" i="2" s="1"/>
  <c r="D38" i="3"/>
  <c r="G38"/>
  <c r="D39"/>
  <c r="G39"/>
  <c r="D40"/>
  <c r="G40"/>
  <c r="U128" i="2"/>
  <c r="O128"/>
  <c r="U77"/>
  <c r="O77"/>
  <c r="AA128"/>
  <c r="X128"/>
  <c r="L128"/>
  <c r="I128"/>
  <c r="U31"/>
  <c r="O31"/>
  <c r="U26"/>
  <c r="O26"/>
  <c r="D2" i="3"/>
  <c r="G2"/>
  <c r="E2" s="1"/>
  <c r="R28" i="2" s="1"/>
  <c r="D3" i="3"/>
  <c r="G3"/>
  <c r="D4"/>
  <c r="G4"/>
  <c r="E4" s="1"/>
  <c r="R30" i="2" s="1"/>
  <c r="D19" i="3"/>
  <c r="G19"/>
  <c r="E19" s="1"/>
  <c r="R79" i="2" s="1"/>
  <c r="AA31"/>
  <c r="X31"/>
  <c r="L31"/>
  <c r="I31"/>
  <c r="D36" i="3"/>
  <c r="G36"/>
  <c r="D30"/>
  <c r="G30"/>
  <c r="D31"/>
  <c r="G31"/>
  <c r="D32"/>
  <c r="G32"/>
  <c r="D33"/>
  <c r="G33"/>
  <c r="D34"/>
  <c r="G34"/>
  <c r="D35"/>
  <c r="G35"/>
  <c r="AA77" i="2"/>
  <c r="X77"/>
  <c r="L77"/>
  <c r="I77"/>
  <c r="AA26"/>
  <c r="X26"/>
  <c r="I26"/>
  <c r="L26"/>
  <c r="G25" i="3"/>
  <c r="G26"/>
  <c r="G27"/>
  <c r="G28"/>
  <c r="G29"/>
  <c r="D25"/>
  <c r="D26"/>
  <c r="D27"/>
  <c r="D28"/>
  <c r="D29"/>
  <c r="G5"/>
  <c r="G6"/>
  <c r="G7"/>
  <c r="G8"/>
  <c r="G9"/>
  <c r="G10"/>
  <c r="G11"/>
  <c r="G12"/>
  <c r="G13"/>
  <c r="G14"/>
  <c r="G15"/>
  <c r="G16"/>
  <c r="G17"/>
  <c r="G18"/>
  <c r="G20"/>
  <c r="G21"/>
  <c r="G22"/>
  <c r="G23"/>
  <c r="G24"/>
  <c r="D5"/>
  <c r="D6"/>
  <c r="D7"/>
  <c r="D8"/>
  <c r="D9"/>
  <c r="D10"/>
  <c r="D11"/>
  <c r="D12"/>
  <c r="D13"/>
  <c r="D14"/>
  <c r="D15"/>
  <c r="D16"/>
  <c r="D17"/>
  <c r="D18"/>
  <c r="D20"/>
  <c r="D21"/>
  <c r="D22"/>
  <c r="D23"/>
  <c r="D24"/>
  <c r="G1"/>
  <c r="D1"/>
  <c r="X129" i="2" l="1"/>
  <c r="L129"/>
  <c r="I129"/>
  <c r="O129"/>
  <c r="U129"/>
  <c r="AA129"/>
  <c r="L79"/>
  <c r="X79"/>
  <c r="I79"/>
  <c r="O79"/>
  <c r="U79"/>
  <c r="AA79"/>
  <c r="L30"/>
  <c r="X30"/>
  <c r="I30"/>
  <c r="O30"/>
  <c r="U30"/>
  <c r="AA30"/>
  <c r="L28"/>
  <c r="X28"/>
  <c r="I28"/>
  <c r="O28"/>
  <c r="U28"/>
  <c r="AA28"/>
  <c r="E39" i="3"/>
  <c r="R131" i="2" s="1"/>
  <c r="E38" i="3"/>
  <c r="R130" i="2" s="1"/>
  <c r="E40" i="3"/>
  <c r="R132" i="2" s="1"/>
  <c r="E3" i="3"/>
  <c r="R29" i="2" s="1"/>
  <c r="E32" i="3"/>
  <c r="R92" i="2" s="1"/>
  <c r="E36" i="3"/>
  <c r="E30"/>
  <c r="R90" i="2" s="1"/>
  <c r="E34" i="3"/>
  <c r="R94" i="2" s="1"/>
  <c r="E33" i="3"/>
  <c r="R93" i="2" s="1"/>
  <c r="E35" i="3"/>
  <c r="R95" i="2" s="1"/>
  <c r="E31" i="3"/>
  <c r="R91" i="2" s="1"/>
  <c r="E29" i="3"/>
  <c r="R89" i="2" s="1"/>
  <c r="E27" i="3"/>
  <c r="R87" i="2" s="1"/>
  <c r="E25" i="3"/>
  <c r="R85" i="2" s="1"/>
  <c r="E28" i="3"/>
  <c r="R88" i="2" s="1"/>
  <c r="E26" i="3"/>
  <c r="R86" i="2" s="1"/>
  <c r="E24" i="3"/>
  <c r="R84" i="2" s="1"/>
  <c r="E22" i="3"/>
  <c r="R82" i="2" s="1"/>
  <c r="E18" i="3"/>
  <c r="R78" i="2" s="1"/>
  <c r="E16" i="3"/>
  <c r="R42" i="2" s="1"/>
  <c r="E14" i="3"/>
  <c r="R40" i="2" s="1"/>
  <c r="E12" i="3"/>
  <c r="R38" i="2" s="1"/>
  <c r="E10" i="3"/>
  <c r="R36" i="2" s="1"/>
  <c r="E6" i="3"/>
  <c r="E23"/>
  <c r="R83" i="2" s="1"/>
  <c r="E21" i="3"/>
  <c r="R81" i="2" s="1"/>
  <c r="E17" i="3"/>
  <c r="E15"/>
  <c r="R41" i="2" s="1"/>
  <c r="E13" i="3"/>
  <c r="R39" i="2" s="1"/>
  <c r="E11" i="3"/>
  <c r="R37" i="2" s="1"/>
  <c r="E9" i="3"/>
  <c r="R35" i="2" s="1"/>
  <c r="E7" i="3"/>
  <c r="R33" i="2" s="1"/>
  <c r="E5" i="3"/>
  <c r="E20"/>
  <c r="R80" i="2" s="1"/>
  <c r="E8" i="3"/>
  <c r="R34" i="2" s="1"/>
  <c r="E1" i="3"/>
  <c r="R27" i="2" s="1"/>
  <c r="AA27" s="1"/>
  <c r="L132" l="1"/>
  <c r="X132"/>
  <c r="I132"/>
  <c r="O132"/>
  <c r="U132"/>
  <c r="AA132"/>
  <c r="I131"/>
  <c r="O131"/>
  <c r="U131"/>
  <c r="AA131"/>
  <c r="L131"/>
  <c r="X131"/>
  <c r="L130"/>
  <c r="X130"/>
  <c r="I130"/>
  <c r="O130"/>
  <c r="U130"/>
  <c r="AA130"/>
  <c r="L81"/>
  <c r="X81"/>
  <c r="I81"/>
  <c r="O81"/>
  <c r="U81"/>
  <c r="AA81"/>
  <c r="I82"/>
  <c r="O82"/>
  <c r="U82"/>
  <c r="AA82"/>
  <c r="L82"/>
  <c r="X82"/>
  <c r="I86"/>
  <c r="O86"/>
  <c r="U86"/>
  <c r="AA86"/>
  <c r="L86"/>
  <c r="X86"/>
  <c r="L89"/>
  <c r="X89"/>
  <c r="I89"/>
  <c r="O89"/>
  <c r="U89"/>
  <c r="AA89"/>
  <c r="L95"/>
  <c r="X95"/>
  <c r="I95"/>
  <c r="O95"/>
  <c r="U95"/>
  <c r="AA95"/>
  <c r="I94"/>
  <c r="O94"/>
  <c r="U94"/>
  <c r="AA94"/>
  <c r="L94"/>
  <c r="X94"/>
  <c r="L83"/>
  <c r="X83"/>
  <c r="I83"/>
  <c r="O83"/>
  <c r="U83"/>
  <c r="AA83"/>
  <c r="I84"/>
  <c r="O84"/>
  <c r="U84"/>
  <c r="AA84"/>
  <c r="L84"/>
  <c r="X84"/>
  <c r="I88"/>
  <c r="O88"/>
  <c r="U88"/>
  <c r="AA88"/>
  <c r="L88"/>
  <c r="X88"/>
  <c r="L87"/>
  <c r="X87"/>
  <c r="I87"/>
  <c r="O87"/>
  <c r="U87"/>
  <c r="AA87"/>
  <c r="L91"/>
  <c r="X91"/>
  <c r="I91"/>
  <c r="O91"/>
  <c r="U91"/>
  <c r="AA91"/>
  <c r="L93"/>
  <c r="X93"/>
  <c r="I93"/>
  <c r="O93"/>
  <c r="U93"/>
  <c r="AA93"/>
  <c r="I90"/>
  <c r="O90"/>
  <c r="U90"/>
  <c r="AA90"/>
  <c r="L90"/>
  <c r="X90"/>
  <c r="I92"/>
  <c r="O92"/>
  <c r="U92"/>
  <c r="AA92"/>
  <c r="L92"/>
  <c r="X92"/>
  <c r="I80"/>
  <c r="O80"/>
  <c r="U80"/>
  <c r="AA80"/>
  <c r="L80"/>
  <c r="X80"/>
  <c r="L85"/>
  <c r="X85"/>
  <c r="I85"/>
  <c r="O85"/>
  <c r="U85"/>
  <c r="AA85"/>
  <c r="I34"/>
  <c r="O34"/>
  <c r="U34"/>
  <c r="AA34"/>
  <c r="L34"/>
  <c r="X34"/>
  <c r="L35"/>
  <c r="X35"/>
  <c r="I35"/>
  <c r="O35"/>
  <c r="U35"/>
  <c r="AA35"/>
  <c r="L39"/>
  <c r="X39"/>
  <c r="I39"/>
  <c r="O39"/>
  <c r="U39"/>
  <c r="AA39"/>
  <c r="R43"/>
  <c r="I36"/>
  <c r="O36"/>
  <c r="U36"/>
  <c r="AA36"/>
  <c r="L36"/>
  <c r="X36"/>
  <c r="I40"/>
  <c r="O40"/>
  <c r="U40"/>
  <c r="AA40"/>
  <c r="L40"/>
  <c r="X40"/>
  <c r="L33"/>
  <c r="X33"/>
  <c r="I33"/>
  <c r="O33"/>
  <c r="U33"/>
  <c r="AA33"/>
  <c r="L37"/>
  <c r="X37"/>
  <c r="I37"/>
  <c r="O37"/>
  <c r="U37"/>
  <c r="AA37"/>
  <c r="L41"/>
  <c r="X41"/>
  <c r="I41"/>
  <c r="O41"/>
  <c r="U41"/>
  <c r="AA41"/>
  <c r="I38"/>
  <c r="O38"/>
  <c r="U38"/>
  <c r="AA38"/>
  <c r="L38"/>
  <c r="X38"/>
  <c r="I42"/>
  <c r="O42"/>
  <c r="U42"/>
  <c r="AA42"/>
  <c r="L42"/>
  <c r="X42"/>
  <c r="R32"/>
  <c r="X32" s="1"/>
  <c r="X78"/>
  <c r="L78"/>
  <c r="U78"/>
  <c r="I78"/>
  <c r="I29"/>
  <c r="O29"/>
  <c r="U29"/>
  <c r="AA29"/>
  <c r="L29"/>
  <c r="X29"/>
  <c r="U27"/>
  <c r="X27"/>
  <c r="O27"/>
  <c r="I27"/>
  <c r="L27"/>
  <c r="U32" l="1"/>
  <c r="L32"/>
  <c r="AA32"/>
  <c r="L43"/>
  <c r="X43"/>
  <c r="I43"/>
  <c r="O43"/>
  <c r="U43"/>
  <c r="AA43"/>
  <c r="O78"/>
  <c r="AA78"/>
  <c r="I32"/>
  <c r="O32"/>
</calcChain>
</file>

<file path=xl/sharedStrings.xml><?xml version="1.0" encoding="utf-8"?>
<sst xmlns="http://schemas.openxmlformats.org/spreadsheetml/2006/main" count="134" uniqueCount="70">
  <si>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</si>
  <si>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测 量 放 样 记 录</t>
  </si>
  <si>
    <t>工程名称</t>
  </si>
  <si>
    <t>施工单位</t>
  </si>
  <si>
    <t>上海建工集团股份有限公司</t>
  </si>
  <si>
    <t>放样部位（桩号）</t>
  </si>
  <si>
    <t>放样日期</t>
  </si>
  <si>
    <t>原施测人</t>
  </si>
  <si>
    <t>测量放样情况（示意图）</t>
  </si>
  <si>
    <t>测站点</t>
  </si>
  <si>
    <t>后视点</t>
  </si>
  <si>
    <t>测站点高程</t>
  </si>
  <si>
    <t>后视点高程</t>
  </si>
  <si>
    <t>桩号</t>
  </si>
  <si>
    <t>中</t>
  </si>
  <si>
    <t>备
注</t>
  </si>
  <si>
    <t>观测：</t>
  </si>
  <si>
    <t>计算：</t>
  </si>
  <si>
    <t>施工项目技术负责人：</t>
  </si>
  <si>
    <t>放样     依据</t>
  </si>
  <si>
    <t>放样人</t>
    <phoneticPr fontId="18" type="noConversion"/>
  </si>
  <si>
    <t>放样：</t>
    <phoneticPr fontId="18" type="noConversion"/>
  </si>
  <si>
    <t>温州市瓯江口新区一期市政工程PPP项目（瓯绣河、滨水南路和纬十二路等）一河八路十二桥工程</t>
    <phoneticPr fontId="18" type="noConversion"/>
  </si>
  <si>
    <t>陈赛美</t>
    <phoneticPr fontId="18" type="noConversion"/>
  </si>
  <si>
    <r>
      <t>E</t>
    </r>
    <r>
      <rPr>
        <sz val="12"/>
        <rFont val="宋体"/>
        <family val="3"/>
        <charset val="134"/>
      </rPr>
      <t>11-2</t>
    </r>
    <phoneticPr fontId="18" type="noConversion"/>
  </si>
  <si>
    <t>4.355</t>
  </si>
  <si>
    <t>李璐</t>
    <phoneticPr fontId="18" type="noConversion"/>
  </si>
  <si>
    <t>/</t>
    <phoneticPr fontId="18" type="noConversion"/>
  </si>
  <si>
    <t>温州市瓯江口新区一期市政工程PPP项目（瓯扬河、滨水北路和跨海一路等）一河八路十二桥工程</t>
    <phoneticPr fontId="18" type="noConversion"/>
  </si>
  <si>
    <t>放样：</t>
    <phoneticPr fontId="18" type="noConversion"/>
  </si>
  <si>
    <t>经十二路下面层（K0+587.126~K1+359.282）</t>
    <phoneticPr fontId="18" type="noConversion"/>
  </si>
  <si>
    <t>K0+600.0000</t>
  </si>
  <si>
    <t>K0+620.0000</t>
  </si>
  <si>
    <t>K0+640.0000</t>
  </si>
  <si>
    <t>K0+660.0000</t>
  </si>
  <si>
    <t>K0+680.0000</t>
  </si>
  <si>
    <t>K0+700.0000</t>
  </si>
  <si>
    <t>K0+720.0000</t>
  </si>
  <si>
    <t>K0+740.0000</t>
  </si>
  <si>
    <t>K0+760.0000</t>
  </si>
  <si>
    <t>K0+780.0000</t>
  </si>
  <si>
    <t>K0+800.0000</t>
  </si>
  <si>
    <t>K0+820.0000</t>
  </si>
  <si>
    <t>K0+840.0000</t>
  </si>
  <si>
    <t>K0+860.0000</t>
  </si>
  <si>
    <t>K0+880.0000</t>
  </si>
  <si>
    <t>K0+900.0000</t>
  </si>
  <si>
    <t>K0+920.0000</t>
  </si>
  <si>
    <t>K0+940.0000</t>
  </si>
  <si>
    <t>K0+960.0000</t>
  </si>
  <si>
    <t>K0+980.0000</t>
  </si>
  <si>
    <t>K1+000.0000</t>
  </si>
  <si>
    <t>K1+020.0000</t>
  </si>
  <si>
    <t>K1+040.0000</t>
  </si>
  <si>
    <t>K1+060.0000</t>
  </si>
  <si>
    <t>K1+080.0000</t>
  </si>
  <si>
    <t>K1+100.0000</t>
  </si>
  <si>
    <t>K1+120.0000</t>
  </si>
  <si>
    <t>K1+140.0000</t>
  </si>
  <si>
    <t>K1+160.0000</t>
  </si>
  <si>
    <t>K1+180.0000</t>
  </si>
  <si>
    <t>K1+200.0000</t>
  </si>
  <si>
    <t>K1+220.0000</t>
  </si>
  <si>
    <t>K1+240.0000</t>
  </si>
  <si>
    <t>K1+260.0000</t>
  </si>
  <si>
    <t>K1+280.0000</t>
  </si>
  <si>
    <t>K1+300.0000</t>
  </si>
  <si>
    <t>K1+320.0000</t>
  </si>
  <si>
    <t>K1+340.0000</t>
  </si>
  <si>
    <t>经十二路下面层（K0+587.126~K1+359.282）</t>
    <phoneticPr fontId="18" type="noConversion"/>
  </si>
</sst>
</file>

<file path=xl/styles.xml><?xml version="1.0" encoding="utf-8"?>
<styleSheet xmlns="http://schemas.openxmlformats.org/spreadsheetml/2006/main">
  <numFmts count="4">
    <numFmt numFmtId="176" formatCode="0.000_ "/>
    <numFmt numFmtId="177" formatCode="\K0\+000.00"/>
    <numFmt numFmtId="178" formatCode="\K0\+000.000"/>
    <numFmt numFmtId="181" formatCode="yyyy&quot;年&quot;m&quot;月&quot;d&quot;日&quot;;@"/>
  </numFmts>
  <fonts count="60">
    <font>
      <sz val="11"/>
      <color indexed="8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Tahoma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4">
    <xf numFmtId="0" fontId="0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5" applyNumberFormat="0" applyFill="0" applyAlignment="0" applyProtection="0">
      <alignment vertical="center"/>
    </xf>
    <xf numFmtId="0" fontId="29" fillId="0" borderId="56" applyNumberFormat="0" applyFill="0" applyAlignment="0" applyProtection="0">
      <alignment vertical="center"/>
    </xf>
    <xf numFmtId="0" fontId="30" fillId="0" borderId="5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58" applyNumberFormat="0" applyAlignment="0" applyProtection="0">
      <alignment vertical="center"/>
    </xf>
    <xf numFmtId="0" fontId="35" fillId="6" borderId="59" applyNumberFormat="0" applyAlignment="0" applyProtection="0">
      <alignment vertical="center"/>
    </xf>
    <xf numFmtId="0" fontId="36" fillId="6" borderId="58" applyNumberFormat="0" applyAlignment="0" applyProtection="0">
      <alignment vertical="center"/>
    </xf>
    <xf numFmtId="0" fontId="37" fillId="0" borderId="60" applyNumberFormat="0" applyFill="0" applyAlignment="0" applyProtection="0">
      <alignment vertical="center"/>
    </xf>
    <xf numFmtId="0" fontId="38" fillId="7" borderId="6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3" applyNumberFormat="0" applyFill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62" applyNumberFormat="0" applyFon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6" fillId="0" borderId="55" applyNumberFormat="0" applyFill="0" applyAlignment="0" applyProtection="0">
      <alignment vertical="center"/>
    </xf>
    <xf numFmtId="0" fontId="47" fillId="0" borderId="56" applyNumberFormat="0" applyFill="0" applyAlignment="0" applyProtection="0">
      <alignment vertical="center"/>
    </xf>
    <xf numFmtId="0" fontId="48" fillId="0" borderId="57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1" fillId="0" borderId="63" applyNumberFormat="0" applyFill="0" applyAlignment="0" applyProtection="0">
      <alignment vertical="center"/>
    </xf>
    <xf numFmtId="0" fontId="52" fillId="6" borderId="58" applyNumberFormat="0" applyAlignment="0" applyProtection="0">
      <alignment vertical="center"/>
    </xf>
    <xf numFmtId="0" fontId="53" fillId="7" borderId="6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60" applyNumberFormat="0" applyFill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6" borderId="59" applyNumberFormat="0" applyAlignment="0" applyProtection="0">
      <alignment vertical="center"/>
    </xf>
    <xf numFmtId="0" fontId="59" fillId="5" borderId="58" applyNumberFormat="0" applyAlignment="0" applyProtection="0">
      <alignment vertical="center"/>
    </xf>
    <xf numFmtId="0" fontId="43" fillId="8" borderId="62" applyNumberFormat="0" applyFont="0" applyAlignment="0" applyProtection="0">
      <alignment vertical="center"/>
    </xf>
    <xf numFmtId="0" fontId="6" fillId="8" borderId="6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6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6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6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6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6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6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6">
    <xf numFmtId="0" fontId="0" fillId="0" borderId="0" xfId="0" applyAlignment="1"/>
    <xf numFmtId="49" fontId="11" fillId="0" borderId="23" xfId="1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/>
    <xf numFmtId="49" fontId="11" fillId="0" borderId="41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/>
    <xf numFmtId="176" fontId="26" fillId="0" borderId="50" xfId="3" applyNumberFormat="1" applyFont="1" applyFill="1" applyBorder="1" applyAlignment="1" applyProtection="1">
      <alignment vertical="center" wrapText="1"/>
    </xf>
    <xf numFmtId="176" fontId="25" fillId="0" borderId="50" xfId="3" applyNumberFormat="1" applyFont="1" applyFill="1" applyBorder="1" applyAlignment="1" applyProtection="1">
      <alignment vertical="center" wrapText="1"/>
    </xf>
    <xf numFmtId="176" fontId="25" fillId="0" borderId="54" xfId="3" applyNumberFormat="1" applyFont="1" applyFill="1" applyBorder="1" applyAlignment="1" applyProtection="1">
      <alignment vertical="center" wrapText="1"/>
    </xf>
    <xf numFmtId="0" fontId="6" fillId="0" borderId="0" xfId="72">
      <alignment vertical="center"/>
    </xf>
    <xf numFmtId="0" fontId="6" fillId="0" borderId="0" xfId="72">
      <alignment vertical="center"/>
    </xf>
    <xf numFmtId="0" fontId="21" fillId="0" borderId="44" xfId="3" applyNumberFormat="1" applyFont="1" applyFill="1" applyBorder="1" applyAlignment="1" applyProtection="1">
      <alignment horizontal="center" vertical="center" wrapText="1"/>
    </xf>
    <xf numFmtId="0" fontId="21" fillId="0" borderId="45" xfId="3" applyNumberFormat="1" applyFont="1" applyFill="1" applyBorder="1" applyAlignment="1" applyProtection="1">
      <alignment horizontal="center" vertical="center" wrapText="1"/>
    </xf>
    <xf numFmtId="0" fontId="21" fillId="0" borderId="46" xfId="3" applyNumberFormat="1" applyFont="1" applyFill="1" applyBorder="1" applyAlignment="1" applyProtection="1">
      <alignment horizontal="center" vertical="center" wrapText="1"/>
    </xf>
    <xf numFmtId="0" fontId="21" fillId="0" borderId="20" xfId="3" applyNumberFormat="1" applyFont="1" applyFill="1" applyBorder="1" applyAlignment="1" applyProtection="1">
      <alignment horizontal="center" vertical="center" wrapText="1"/>
    </xf>
    <xf numFmtId="0" fontId="21" fillId="0" borderId="21" xfId="3" applyNumberFormat="1" applyFont="1" applyFill="1" applyBorder="1" applyAlignment="1" applyProtection="1">
      <alignment horizontal="center" vertical="center" wrapText="1"/>
    </xf>
    <xf numFmtId="177" fontId="21" fillId="0" borderId="19" xfId="3" applyNumberFormat="1" applyFont="1" applyFill="1" applyBorder="1" applyAlignment="1" applyProtection="1">
      <alignment horizontal="center" vertical="center" wrapText="1"/>
    </xf>
    <xf numFmtId="177" fontId="21" fillId="0" borderId="20" xfId="3" applyNumberFormat="1" applyFont="1" applyFill="1" applyBorder="1" applyAlignment="1" applyProtection="1">
      <alignment horizontal="center" vertical="center" wrapText="1"/>
    </xf>
    <xf numFmtId="177" fontId="21" fillId="0" borderId="21" xfId="3" applyNumberFormat="1" applyFont="1" applyFill="1" applyBorder="1" applyAlignment="1" applyProtection="1">
      <alignment horizontal="center" vertical="center" wrapText="1"/>
    </xf>
    <xf numFmtId="176" fontId="11" fillId="0" borderId="50" xfId="1" applyNumberFormat="1" applyFont="1" applyFill="1" applyBorder="1" applyAlignment="1" applyProtection="1">
      <alignment horizontal="center" vertical="center" wrapText="1"/>
    </xf>
    <xf numFmtId="176" fontId="21" fillId="0" borderId="44" xfId="3" applyNumberFormat="1" applyFont="1" applyFill="1" applyBorder="1" applyAlignment="1" applyProtection="1">
      <alignment horizontal="center" vertical="center" wrapText="1"/>
    </xf>
    <xf numFmtId="176" fontId="21" fillId="0" borderId="45" xfId="3" applyNumberFormat="1" applyFont="1" applyFill="1" applyBorder="1" applyAlignment="1" applyProtection="1">
      <alignment horizontal="center" vertical="center" wrapText="1"/>
    </xf>
    <xf numFmtId="176" fontId="21" fillId="0" borderId="46" xfId="3" applyNumberFormat="1" applyFont="1" applyFill="1" applyBorder="1" applyAlignment="1" applyProtection="1">
      <alignment horizontal="center" vertical="center" wrapText="1"/>
    </xf>
    <xf numFmtId="0" fontId="15" fillId="0" borderId="12" xfId="1" applyNumberFormat="1" applyFont="1" applyFill="1" applyBorder="1" applyAlignment="1" applyProtection="1">
      <alignment horizontal="center" vertical="center" wrapText="1"/>
    </xf>
    <xf numFmtId="0" fontId="15" fillId="0" borderId="13" xfId="1" applyNumberFormat="1" applyFont="1" applyFill="1" applyBorder="1" applyAlignment="1" applyProtection="1">
      <alignment horizontal="center" vertical="center" wrapText="1"/>
    </xf>
    <xf numFmtId="0" fontId="15" fillId="0" borderId="38" xfId="1" applyNumberFormat="1" applyFont="1" applyFill="1" applyBorder="1" applyAlignment="1" applyProtection="1">
      <alignment horizontal="center" vertical="center" wrapText="1"/>
    </xf>
    <xf numFmtId="0" fontId="15" fillId="0" borderId="18" xfId="1" applyNumberFormat="1" applyFont="1" applyFill="1" applyBorder="1" applyAlignment="1" applyProtection="1">
      <alignment horizontal="center" vertical="center" wrapText="1"/>
    </xf>
    <xf numFmtId="0" fontId="15" fillId="0" borderId="0" xfId="1" applyNumberFormat="1" applyFont="1" applyFill="1" applyBorder="1" applyAlignment="1" applyProtection="1">
      <alignment horizontal="center" vertical="center" wrapText="1"/>
    </xf>
    <xf numFmtId="0" fontId="15" fillId="0" borderId="40" xfId="1" applyNumberFormat="1" applyFont="1" applyFill="1" applyBorder="1" applyAlignment="1" applyProtection="1">
      <alignment horizontal="center" vertical="center" wrapText="1"/>
    </xf>
    <xf numFmtId="0" fontId="15" fillId="0" borderId="15" xfId="1" applyNumberFormat="1" applyFont="1" applyFill="1" applyBorder="1" applyAlignment="1" applyProtection="1">
      <alignment horizontal="center" vertical="center" wrapText="1"/>
    </xf>
    <xf numFmtId="0" fontId="15" fillId="0" borderId="16" xfId="1" applyNumberFormat="1" applyFont="1" applyFill="1" applyBorder="1" applyAlignment="1" applyProtection="1">
      <alignment horizontal="center" vertical="center" wrapText="1"/>
    </xf>
    <xf numFmtId="0" fontId="15" fillId="0" borderId="39" xfId="1" applyNumberFormat="1" applyFont="1" applyFill="1" applyBorder="1" applyAlignment="1" applyProtection="1">
      <alignment horizontal="center" vertical="center" wrapText="1"/>
    </xf>
    <xf numFmtId="0" fontId="16" fillId="0" borderId="0" xfId="1" applyNumberFormat="1" applyFont="1" applyFill="1" applyBorder="1" applyAlignment="1" applyProtection="1">
      <alignment horizontal="left" vertical="center" wrapText="1"/>
    </xf>
    <xf numFmtId="0" fontId="11" fillId="0" borderId="22" xfId="1" applyNumberFormat="1" applyFont="1" applyFill="1" applyBorder="1" applyAlignment="1" applyProtection="1">
      <alignment horizontal="center" vertical="center" wrapText="1"/>
    </xf>
    <xf numFmtId="0" fontId="11" fillId="0" borderId="23" xfId="1" applyNumberFormat="1" applyFont="1" applyFill="1" applyBorder="1" applyAlignment="1" applyProtection="1">
      <alignment horizontal="center" vertical="center" wrapText="1"/>
    </xf>
    <xf numFmtId="0" fontId="16" fillId="0" borderId="26" xfId="1" applyNumberFormat="1" applyFont="1" applyFill="1" applyBorder="1" applyAlignment="1" applyProtection="1">
      <alignment horizontal="center" vertical="center" wrapText="1"/>
    </xf>
    <xf numFmtId="0" fontId="11" fillId="0" borderId="27" xfId="1" applyNumberFormat="1" applyFont="1" applyFill="1" applyBorder="1" applyAlignment="1" applyProtection="1">
      <alignment wrapText="1"/>
    </xf>
    <xf numFmtId="0" fontId="11" fillId="0" borderId="22" xfId="1" applyNumberFormat="1" applyFont="1" applyFill="1" applyBorder="1" applyAlignment="1" applyProtection="1">
      <alignment wrapText="1"/>
    </xf>
    <xf numFmtId="0" fontId="11" fillId="0" borderId="23" xfId="1" applyNumberFormat="1" applyFont="1" applyFill="1" applyBorder="1" applyAlignment="1" applyProtection="1">
      <alignment wrapText="1"/>
    </xf>
    <xf numFmtId="0" fontId="11" fillId="0" borderId="29" xfId="1" applyNumberFormat="1" applyFont="1" applyFill="1" applyBorder="1" applyAlignment="1" applyProtection="1">
      <alignment wrapText="1"/>
    </xf>
    <xf numFmtId="0" fontId="11" fillId="0" borderId="30" xfId="1" applyNumberFormat="1" applyFont="1" applyFill="1" applyBorder="1" applyAlignment="1" applyProtection="1">
      <alignment wrapText="1"/>
    </xf>
    <xf numFmtId="49" fontId="11" fillId="0" borderId="27" xfId="1" applyNumberFormat="1" applyFont="1" applyFill="1" applyBorder="1" applyAlignment="1" applyProtection="1">
      <alignment horizontal="center" vertical="center" wrapText="1"/>
    </xf>
    <xf numFmtId="49" fontId="11" fillId="0" borderId="28" xfId="1" applyNumberFormat="1" applyFont="1" applyFill="1" applyBorder="1" applyAlignment="1" applyProtection="1">
      <alignment horizontal="center" vertical="center" wrapText="1"/>
    </xf>
    <xf numFmtId="49" fontId="11" fillId="0" borderId="42" xfId="1" applyNumberFormat="1" applyFont="1" applyFill="1" applyBorder="1" applyAlignment="1" applyProtection="1">
      <alignment horizontal="center" vertical="center" wrapText="1"/>
    </xf>
    <xf numFmtId="49" fontId="11" fillId="0" borderId="23" xfId="1" applyNumberFormat="1" applyFont="1" applyFill="1" applyBorder="1" applyAlignment="1" applyProtection="1">
      <alignment horizontal="center" vertical="center" wrapText="1"/>
    </xf>
    <xf numFmtId="49" fontId="11" fillId="0" borderId="41" xfId="1" applyNumberFormat="1" applyFont="1" applyFill="1" applyBorder="1" applyAlignment="1" applyProtection="1">
      <alignment horizontal="center" vertical="center" wrapText="1"/>
    </xf>
    <xf numFmtId="49" fontId="11" fillId="0" borderId="30" xfId="1" applyNumberFormat="1" applyFont="1" applyFill="1" applyBorder="1" applyAlignment="1" applyProtection="1">
      <alignment horizontal="center" vertical="center" wrapText="1"/>
    </xf>
    <xf numFmtId="49" fontId="11" fillId="0" borderId="43" xfId="1" applyNumberFormat="1" applyFont="1" applyFill="1" applyBorder="1" applyAlignment="1" applyProtection="1">
      <alignment horizontal="center" vertical="center" wrapText="1"/>
    </xf>
    <xf numFmtId="0" fontId="19" fillId="0" borderId="24" xfId="2" applyFont="1" applyBorder="1" applyAlignment="1">
      <alignment horizontal="center" vertical="center"/>
    </xf>
    <xf numFmtId="0" fontId="22" fillId="0" borderId="13" xfId="2" applyBorder="1" applyAlignment="1">
      <alignment horizontal="center" vertical="center"/>
    </xf>
    <xf numFmtId="0" fontId="22" fillId="0" borderId="38" xfId="2" applyBorder="1" applyAlignment="1">
      <alignment horizontal="center" vertical="center"/>
    </xf>
    <xf numFmtId="0" fontId="22" fillId="0" borderId="25" xfId="2" applyBorder="1" applyAlignment="1">
      <alignment horizontal="center" vertical="center"/>
    </xf>
    <xf numFmtId="0" fontId="22" fillId="0" borderId="0" xfId="2" applyAlignment="1">
      <alignment horizontal="center" vertical="center"/>
    </xf>
    <xf numFmtId="0" fontId="22" fillId="0" borderId="40" xfId="2" applyBorder="1" applyAlignment="1">
      <alignment horizontal="center" vertical="center"/>
    </xf>
    <xf numFmtId="178" fontId="21" fillId="0" borderId="19" xfId="3" applyNumberFormat="1" applyFont="1" applyFill="1" applyBorder="1" applyAlignment="1" applyProtection="1">
      <alignment horizontal="center" vertical="center" wrapText="1"/>
    </xf>
    <xf numFmtId="178" fontId="21" fillId="0" borderId="20" xfId="3" applyNumberFormat="1" applyFont="1" applyFill="1" applyBorder="1" applyAlignment="1" applyProtection="1">
      <alignment horizontal="center" vertical="center" wrapText="1"/>
    </xf>
    <xf numFmtId="178" fontId="21" fillId="0" borderId="21" xfId="3" applyNumberFormat="1" applyFont="1" applyFill="1" applyBorder="1" applyAlignment="1" applyProtection="1">
      <alignment horizontal="center" vertical="center" wrapText="1"/>
    </xf>
    <xf numFmtId="0" fontId="14" fillId="0" borderId="4" xfId="1" applyNumberFormat="1" applyFont="1" applyFill="1" applyBorder="1" applyAlignment="1" applyProtection="1">
      <alignment horizontal="center" vertical="center" wrapText="1"/>
    </xf>
    <xf numFmtId="49" fontId="15" fillId="0" borderId="5" xfId="1" applyNumberFormat="1" applyFont="1" applyFill="1" applyBorder="1" applyAlignment="1" applyProtection="1">
      <alignment wrapText="1"/>
    </xf>
    <xf numFmtId="49" fontId="15" fillId="0" borderId="6" xfId="1" applyNumberFormat="1" applyFont="1" applyFill="1" applyBorder="1" applyAlignment="1" applyProtection="1">
      <alignment wrapText="1"/>
    </xf>
    <xf numFmtId="0" fontId="14" fillId="0" borderId="32" xfId="1" applyNumberFormat="1" applyFont="1" applyFill="1" applyBorder="1" applyAlignment="1" applyProtection="1">
      <alignment horizontal="center" vertical="center" wrapText="1"/>
    </xf>
    <xf numFmtId="0" fontId="14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wrapText="1"/>
    </xf>
    <xf numFmtId="49" fontId="15" fillId="0" borderId="9" xfId="1" applyNumberFormat="1" applyFont="1" applyFill="1" applyBorder="1" applyAlignment="1" applyProtection="1">
      <alignment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0" fontId="20" fillId="0" borderId="33" xfId="1" applyNumberFormat="1" applyFont="1" applyFill="1" applyBorder="1" applyAlignment="1" applyProtection="1">
      <alignment horizontal="center" vertical="center" wrapText="1"/>
    </xf>
    <xf numFmtId="0" fontId="14" fillId="0" borderId="33" xfId="1" applyNumberFormat="1" applyFont="1" applyFill="1" applyBorder="1" applyAlignment="1" applyProtection="1">
      <alignment horizontal="center" vertical="center" wrapText="1"/>
    </xf>
    <xf numFmtId="49" fontId="24" fillId="0" borderId="33" xfId="1" applyNumberFormat="1" applyFont="1" applyFill="1" applyBorder="1" applyAlignment="1" applyProtection="1">
      <alignment horizontal="center" vertical="center" wrapText="1"/>
    </xf>
    <xf numFmtId="49" fontId="15" fillId="0" borderId="33" xfId="1" applyNumberFormat="1" applyFont="1" applyFill="1" applyBorder="1" applyAlignment="1" applyProtection="1">
      <alignment horizontal="center" vertical="center" wrapText="1"/>
    </xf>
    <xf numFmtId="49" fontId="15" fillId="0" borderId="36" xfId="1" applyNumberFormat="1" applyFont="1" applyFill="1" applyBorder="1" applyAlignment="1" applyProtection="1">
      <alignment horizontal="center" vertical="center" wrapText="1"/>
    </xf>
    <xf numFmtId="0" fontId="15" fillId="0" borderId="11" xfId="1" applyNumberFormat="1" applyFont="1" applyFill="1" applyBorder="1" applyAlignment="1" applyProtection="1">
      <alignment horizontal="center" vertical="center" wrapText="1"/>
    </xf>
    <xf numFmtId="49" fontId="15" fillId="0" borderId="11" xfId="1" applyNumberFormat="1" applyFont="1" applyFill="1" applyBorder="1" applyAlignment="1" applyProtection="1">
      <alignment horizontal="center" vertical="center" wrapText="1"/>
    </xf>
    <xf numFmtId="49" fontId="24" fillId="0" borderId="11" xfId="1" applyNumberFormat="1" applyFont="1" applyFill="1" applyBorder="1" applyAlignment="1" applyProtection="1">
      <alignment horizontal="center" vertical="center" wrapText="1"/>
    </xf>
    <xf numFmtId="49" fontId="15" fillId="0" borderId="37" xfId="1" applyNumberFormat="1" applyFont="1" applyFill="1" applyBorder="1" applyAlignment="1" applyProtection="1">
      <alignment horizontal="center" vertical="center" wrapText="1"/>
    </xf>
    <xf numFmtId="49" fontId="26" fillId="0" borderId="51" xfId="3" applyNumberFormat="1" applyFont="1" applyFill="1" applyBorder="1" applyAlignment="1" applyProtection="1">
      <alignment horizontal="center" vertical="center" wrapText="1"/>
    </xf>
    <xf numFmtId="49" fontId="26" fillId="0" borderId="5" xfId="3" applyNumberFormat="1" applyFont="1" applyFill="1" applyBorder="1" applyAlignment="1" applyProtection="1">
      <alignment horizontal="center" vertical="center" wrapText="1"/>
    </xf>
    <xf numFmtId="49" fontId="26" fillId="0" borderId="6" xfId="3" applyNumberFormat="1" applyFont="1" applyFill="1" applyBorder="1" applyAlignment="1" applyProtection="1">
      <alignment horizontal="center" vertical="center" wrapText="1"/>
    </xf>
    <xf numFmtId="0" fontId="15" fillId="0" borderId="10" xfId="1" applyNumberFormat="1" applyFont="1" applyFill="1" applyBorder="1" applyAlignment="1" applyProtection="1">
      <alignment horizontal="center" vertical="center" wrapText="1"/>
    </xf>
    <xf numFmtId="0" fontId="15" fillId="0" borderId="19" xfId="1" applyNumberFormat="1" applyFont="1" applyFill="1" applyBorder="1" applyAlignment="1" applyProtection="1">
      <alignment horizontal="center" vertical="center" wrapText="1"/>
    </xf>
    <xf numFmtId="0" fontId="15" fillId="0" borderId="52" xfId="1" applyNumberFormat="1" applyFont="1" applyFill="1" applyBorder="1" applyAlignment="1" applyProtection="1">
      <alignment horizontal="center" vertical="center" wrapText="1"/>
    </xf>
    <xf numFmtId="0" fontId="15" fillId="0" borderId="50" xfId="1" applyNumberFormat="1" applyFont="1" applyFill="1" applyBorder="1" applyAlignment="1" applyProtection="1">
      <alignment horizontal="center" vertical="center" wrapText="1"/>
    </xf>
    <xf numFmtId="0" fontId="15" fillId="0" borderId="14" xfId="1" applyNumberFormat="1" applyFont="1" applyFill="1" applyBorder="1" applyAlignment="1" applyProtection="1">
      <alignment horizontal="center" vertical="center" wrapText="1"/>
    </xf>
    <xf numFmtId="0" fontId="15" fillId="0" borderId="17" xfId="1" applyNumberFormat="1" applyFont="1" applyFill="1" applyBorder="1" applyAlignment="1" applyProtection="1">
      <alignment horizontal="center" vertical="center" wrapText="1"/>
    </xf>
    <xf numFmtId="49" fontId="15" fillId="0" borderId="12" xfId="1" applyNumberFormat="1" applyFont="1" applyFill="1" applyBorder="1" applyAlignment="1" applyProtection="1">
      <alignment horizontal="center" vertical="center" wrapText="1"/>
    </xf>
    <xf numFmtId="49" fontId="15" fillId="0" borderId="13" xfId="1" applyNumberFormat="1" applyFont="1" applyFill="1" applyBorder="1" applyAlignment="1" applyProtection="1">
      <alignment horizontal="center" vertical="center" wrapText="1"/>
    </xf>
    <xf numFmtId="49" fontId="15" fillId="0" borderId="14" xfId="1" applyNumberFormat="1" applyFont="1" applyFill="1" applyBorder="1" applyAlignment="1" applyProtection="1">
      <alignment horizontal="center" vertical="center" wrapText="1"/>
    </xf>
    <xf numFmtId="49" fontId="15" fillId="0" borderId="15" xfId="1" applyNumberFormat="1" applyFont="1" applyFill="1" applyBorder="1" applyAlignment="1" applyProtection="1">
      <alignment horizontal="center" vertical="center" wrapText="1"/>
    </xf>
    <xf numFmtId="49" fontId="15" fillId="0" borderId="16" xfId="1" applyNumberFormat="1" applyFont="1" applyFill="1" applyBorder="1" applyAlignment="1" applyProtection="1">
      <alignment horizontal="center" vertical="center" wrapText="1"/>
    </xf>
    <xf numFmtId="49" fontId="15" fillId="0" borderId="17" xfId="1" applyNumberFormat="1" applyFont="1" applyFill="1" applyBorder="1" applyAlignment="1" applyProtection="1">
      <alignment horizontal="center" vertical="center" wrapText="1"/>
    </xf>
    <xf numFmtId="49" fontId="24" fillId="0" borderId="47" xfId="3" applyNumberFormat="1" applyFont="1" applyFill="1" applyBorder="1" applyAlignment="1" applyProtection="1">
      <alignment horizontal="center" vertical="center" wrapText="1"/>
    </xf>
    <xf numFmtId="49" fontId="24" fillId="0" borderId="48" xfId="3" applyNumberFormat="1" applyFont="1" applyFill="1" applyBorder="1" applyAlignment="1" applyProtection="1">
      <alignment horizontal="center" vertical="center" wrapText="1"/>
    </xf>
    <xf numFmtId="49" fontId="24" fillId="0" borderId="49" xfId="3" applyNumberFormat="1" applyFont="1" applyFill="1" applyBorder="1" applyAlignment="1" applyProtection="1">
      <alignment horizontal="center" vertical="center" wrapText="1"/>
    </xf>
    <xf numFmtId="49" fontId="24" fillId="0" borderId="15" xfId="3" applyNumberFormat="1" applyFont="1" applyFill="1" applyBorder="1" applyAlignment="1" applyProtection="1">
      <alignment horizontal="center" vertical="center" wrapText="1"/>
    </xf>
    <xf numFmtId="49" fontId="24" fillId="0" borderId="16" xfId="3" applyNumberFormat="1" applyFont="1" applyFill="1" applyBorder="1" applyAlignment="1" applyProtection="1">
      <alignment horizontal="center" vertical="center" wrapText="1"/>
    </xf>
    <xf numFmtId="49" fontId="24" fillId="0" borderId="39" xfId="3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right" vertical="center"/>
    </xf>
    <xf numFmtId="0" fontId="9" fillId="0" borderId="0" xfId="1" applyNumberFormat="1" applyFont="1" applyFill="1" applyBorder="1" applyAlignment="1" applyProtection="1">
      <alignment horizontal="right" vertical="center"/>
    </xf>
    <xf numFmtId="0" fontId="10" fillId="0" borderId="0" xfId="1" applyNumberFormat="1" applyFont="1" applyFill="1" applyBorder="1" applyAlignment="1" applyProtection="1">
      <alignment horizontal="right" vertical="center"/>
    </xf>
    <xf numFmtId="49" fontId="16" fillId="0" borderId="0" xfId="1" applyNumberFormat="1" applyFont="1" applyFill="1" applyBorder="1" applyAlignment="1" applyProtection="1">
      <alignment horizontal="center"/>
    </xf>
    <xf numFmtId="0" fontId="11" fillId="0" borderId="0" xfId="1" applyNumberFormat="1" applyFont="1" applyFill="1" applyBorder="1" applyAlignment="1" applyProtection="1"/>
    <xf numFmtId="0" fontId="12" fillId="0" borderId="0" xfId="1" applyNumberFormat="1" applyFont="1" applyFill="1" applyBorder="1" applyAlignment="1" applyProtection="1"/>
    <xf numFmtId="0" fontId="13" fillId="0" borderId="0" xfId="1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49" fontId="9" fillId="0" borderId="0" xfId="1" applyNumberFormat="1" applyFont="1" applyFill="1" applyBorder="1" applyAlignment="1" applyProtection="1"/>
    <xf numFmtId="0" fontId="9" fillId="0" borderId="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Fill="1" applyBorder="1" applyAlignment="1" applyProtection="1"/>
    <xf numFmtId="0" fontId="14" fillId="0" borderId="1" xfId="1" applyNumberFormat="1" applyFont="1" applyFill="1" applyBorder="1" applyAlignment="1" applyProtection="1">
      <alignment horizontal="center" vertical="center" wrapText="1"/>
    </xf>
    <xf numFmtId="49" fontId="15" fillId="0" borderId="2" xfId="1" applyNumberFormat="1" applyFont="1" applyFill="1" applyBorder="1" applyAlignment="1" applyProtection="1">
      <alignment wrapText="1"/>
    </xf>
    <xf numFmtId="49" fontId="15" fillId="0" borderId="3" xfId="1" applyNumberFormat="1" applyFont="1" applyFill="1" applyBorder="1" applyAlignment="1" applyProtection="1">
      <alignment wrapText="1"/>
    </xf>
    <xf numFmtId="49" fontId="23" fillId="0" borderId="3" xfId="1" applyNumberFormat="1" applyFont="1" applyFill="1" applyBorder="1" applyAlignment="1" applyProtection="1">
      <alignment horizontal="center" vertical="center" wrapText="1"/>
    </xf>
    <xf numFmtId="49" fontId="21" fillId="0" borderId="2" xfId="1" applyNumberFormat="1" applyFont="1" applyFill="1" applyBorder="1" applyAlignment="1" applyProtection="1">
      <alignment horizontal="center" vertical="center" wrapText="1"/>
    </xf>
    <xf numFmtId="49" fontId="21" fillId="0" borderId="3" xfId="1" applyNumberFormat="1" applyFont="1" applyFill="1" applyBorder="1" applyAlignment="1" applyProtection="1">
      <alignment horizontal="center" vertical="center" wrapText="1"/>
    </xf>
    <xf numFmtId="0" fontId="14" fillId="0" borderId="31" xfId="1" applyNumberFormat="1" applyFont="1" applyFill="1" applyBorder="1" applyAlignment="1" applyProtection="1">
      <alignment horizontal="center" vertical="center" wrapText="1"/>
    </xf>
    <xf numFmtId="49" fontId="15" fillId="0" borderId="31" xfId="1" applyNumberFormat="1" applyFont="1" applyFill="1" applyBorder="1" applyAlignment="1" applyProtection="1">
      <alignment horizontal="center" vertical="center" wrapText="1"/>
    </xf>
    <xf numFmtId="49" fontId="15" fillId="0" borderId="34" xfId="1" applyNumberFormat="1" applyFont="1" applyFill="1" applyBorder="1" applyAlignment="1" applyProtection="1">
      <alignment horizontal="center" vertical="center" wrapText="1"/>
    </xf>
    <xf numFmtId="0" fontId="15" fillId="0" borderId="53" xfId="1" applyNumberFormat="1" applyFont="1" applyFill="1" applyBorder="1" applyAlignment="1" applyProtection="1">
      <alignment horizontal="center" vertical="center" wrapText="1"/>
    </xf>
    <xf numFmtId="0" fontId="24" fillId="0" borderId="47" xfId="3" applyNumberFormat="1" applyFont="1" applyFill="1" applyBorder="1" applyAlignment="1" applyProtection="1">
      <alignment horizontal="center" vertical="center" wrapText="1"/>
    </xf>
    <xf numFmtId="49" fontId="11" fillId="0" borderId="18" xfId="1" applyNumberFormat="1" applyFont="1" applyFill="1" applyBorder="1" applyAlignment="1" applyProtection="1">
      <alignment horizontal="center" vertical="center" wrapText="1"/>
    </xf>
    <xf numFmtId="49" fontId="11" fillId="0" borderId="0" xfId="1" applyNumberFormat="1" applyFont="1" applyFill="1" applyAlignment="1" applyProtection="1">
      <alignment horizontal="center" vertical="center" wrapText="1"/>
    </xf>
    <xf numFmtId="49" fontId="11" fillId="0" borderId="40" xfId="1" applyNumberFormat="1" applyFont="1" applyFill="1" applyBorder="1" applyAlignment="1" applyProtection="1">
      <alignment horizontal="center" vertical="center" wrapText="1"/>
    </xf>
    <xf numFmtId="181" fontId="24" fillId="0" borderId="32" xfId="1" applyNumberFormat="1" applyFont="1" applyFill="1" applyBorder="1" applyAlignment="1" applyProtection="1">
      <alignment horizontal="center" vertical="center" wrapText="1"/>
    </xf>
    <xf numFmtId="181" fontId="15" fillId="0" borderId="32" xfId="1" applyNumberFormat="1" applyFont="1" applyFill="1" applyBorder="1" applyAlignment="1" applyProtection="1">
      <alignment horizontal="center" vertical="center" wrapText="1"/>
    </xf>
    <xf numFmtId="181" fontId="15" fillId="0" borderId="35" xfId="1" applyNumberFormat="1" applyFont="1" applyFill="1" applyBorder="1" applyAlignment="1" applyProtection="1">
      <alignment horizontal="center" vertical="center" wrapText="1"/>
    </xf>
    <xf numFmtId="0" fontId="1" fillId="0" borderId="0" xfId="190">
      <alignment vertical="center"/>
    </xf>
    <xf numFmtId="0" fontId="1" fillId="0" borderId="0" xfId="190">
      <alignment vertical="center"/>
    </xf>
  </cellXfs>
  <cellStyles count="204">
    <cellStyle name="20% - 强调文字颜色 1" xfId="23" builtinId="30" customBuiltin="1"/>
    <cellStyle name="20% - 强调文字颜色 1 2" xfId="48"/>
    <cellStyle name="20% - 强调文字颜色 1 3" xfId="108"/>
    <cellStyle name="20% - 强调文字颜色 1 3 2" xfId="136"/>
    <cellStyle name="20% - 强调文字颜色 1 4" xfId="120"/>
    <cellStyle name="20% - 强调文字颜色 1 5" xfId="150"/>
    <cellStyle name="20% - 强调文字颜色 1 6" xfId="164"/>
    <cellStyle name="20% - 强调文字颜色 1 7" xfId="178"/>
    <cellStyle name="20% - 强调文字颜色 1 8" xfId="192"/>
    <cellStyle name="20% - 强调文字颜色 2" xfId="27" builtinId="34" customBuiltin="1"/>
    <cellStyle name="20% - 强调文字颜色 2 2" xfId="49"/>
    <cellStyle name="20% - 强调文字颜色 2 3" xfId="110"/>
    <cellStyle name="20% - 强调文字颜色 2 3 2" xfId="138"/>
    <cellStyle name="20% - 强调文字颜色 2 4" xfId="122"/>
    <cellStyle name="20% - 强调文字颜色 2 5" xfId="152"/>
    <cellStyle name="20% - 强调文字颜色 2 6" xfId="166"/>
    <cellStyle name="20% - 强调文字颜色 2 7" xfId="180"/>
    <cellStyle name="20% - 强调文字颜色 2 8" xfId="194"/>
    <cellStyle name="20% - 强调文字颜色 3" xfId="31" builtinId="38" customBuiltin="1"/>
    <cellStyle name="20% - 强调文字颜色 3 2" xfId="50"/>
    <cellStyle name="20% - 强调文字颜色 3 3" xfId="112"/>
    <cellStyle name="20% - 强调文字颜色 3 3 2" xfId="140"/>
    <cellStyle name="20% - 强调文字颜色 3 4" xfId="124"/>
    <cellStyle name="20% - 强调文字颜色 3 5" xfId="154"/>
    <cellStyle name="20% - 强调文字颜色 3 6" xfId="168"/>
    <cellStyle name="20% - 强调文字颜色 3 7" xfId="182"/>
    <cellStyle name="20% - 强调文字颜色 3 8" xfId="196"/>
    <cellStyle name="20% - 强调文字颜色 4" xfId="35" builtinId="42" customBuiltin="1"/>
    <cellStyle name="20% - 强调文字颜色 4 2" xfId="51"/>
    <cellStyle name="20% - 强调文字颜色 4 3" xfId="114"/>
    <cellStyle name="20% - 强调文字颜色 4 3 2" xfId="142"/>
    <cellStyle name="20% - 强调文字颜色 4 4" xfId="126"/>
    <cellStyle name="20% - 强调文字颜色 4 5" xfId="156"/>
    <cellStyle name="20% - 强调文字颜色 4 6" xfId="170"/>
    <cellStyle name="20% - 强调文字颜色 4 7" xfId="184"/>
    <cellStyle name="20% - 强调文字颜色 4 8" xfId="198"/>
    <cellStyle name="20% - 强调文字颜色 5" xfId="39" builtinId="46" customBuiltin="1"/>
    <cellStyle name="20% - 强调文字颜色 5 2" xfId="52"/>
    <cellStyle name="20% - 强调文字颜色 5 3" xfId="116"/>
    <cellStyle name="20% - 强调文字颜色 5 3 2" xfId="144"/>
    <cellStyle name="20% - 强调文字颜色 5 4" xfId="128"/>
    <cellStyle name="20% - 强调文字颜色 5 5" xfId="158"/>
    <cellStyle name="20% - 强调文字颜色 5 6" xfId="172"/>
    <cellStyle name="20% - 强调文字颜色 5 7" xfId="186"/>
    <cellStyle name="20% - 强调文字颜色 5 8" xfId="200"/>
    <cellStyle name="20% - 强调文字颜色 6" xfId="43" builtinId="50" customBuiltin="1"/>
    <cellStyle name="20% - 强调文字颜色 6 2" xfId="53"/>
    <cellStyle name="20% - 强调文字颜色 6 3" xfId="118"/>
    <cellStyle name="20% - 强调文字颜色 6 3 2" xfId="146"/>
    <cellStyle name="20% - 强调文字颜色 6 4" xfId="130"/>
    <cellStyle name="20% - 强调文字颜色 6 5" xfId="160"/>
    <cellStyle name="20% - 强调文字颜色 6 6" xfId="174"/>
    <cellStyle name="20% - 强调文字颜色 6 7" xfId="188"/>
    <cellStyle name="20% - 强调文字颜色 6 8" xfId="202"/>
    <cellStyle name="40% - 强调文字颜色 1" xfId="24" builtinId="31" customBuiltin="1"/>
    <cellStyle name="40% - 强调文字颜色 1 2" xfId="54"/>
    <cellStyle name="40% - 强调文字颜色 1 3" xfId="109"/>
    <cellStyle name="40% - 强调文字颜色 1 3 2" xfId="137"/>
    <cellStyle name="40% - 强调文字颜色 1 4" xfId="121"/>
    <cellStyle name="40% - 强调文字颜色 1 5" xfId="151"/>
    <cellStyle name="40% - 强调文字颜色 1 6" xfId="165"/>
    <cellStyle name="40% - 强调文字颜色 1 7" xfId="179"/>
    <cellStyle name="40% - 强调文字颜色 1 8" xfId="193"/>
    <cellStyle name="40% - 强调文字颜色 2" xfId="28" builtinId="35" customBuiltin="1"/>
    <cellStyle name="40% - 强调文字颜色 2 2" xfId="55"/>
    <cellStyle name="40% - 强调文字颜色 2 3" xfId="111"/>
    <cellStyle name="40% - 强调文字颜色 2 3 2" xfId="139"/>
    <cellStyle name="40% - 强调文字颜色 2 4" xfId="123"/>
    <cellStyle name="40% - 强调文字颜色 2 5" xfId="153"/>
    <cellStyle name="40% - 强调文字颜色 2 6" xfId="167"/>
    <cellStyle name="40% - 强调文字颜色 2 7" xfId="181"/>
    <cellStyle name="40% - 强调文字颜色 2 8" xfId="195"/>
    <cellStyle name="40% - 强调文字颜色 3" xfId="32" builtinId="39" customBuiltin="1"/>
    <cellStyle name="40% - 强调文字颜色 3 2" xfId="56"/>
    <cellStyle name="40% - 强调文字颜色 3 3" xfId="113"/>
    <cellStyle name="40% - 强调文字颜色 3 3 2" xfId="141"/>
    <cellStyle name="40% - 强调文字颜色 3 4" xfId="125"/>
    <cellStyle name="40% - 强调文字颜色 3 5" xfId="155"/>
    <cellStyle name="40% - 强调文字颜色 3 6" xfId="169"/>
    <cellStyle name="40% - 强调文字颜色 3 7" xfId="183"/>
    <cellStyle name="40% - 强调文字颜色 3 8" xfId="197"/>
    <cellStyle name="40% - 强调文字颜色 4" xfId="36" builtinId="43" customBuiltin="1"/>
    <cellStyle name="40% - 强调文字颜色 4 2" xfId="57"/>
    <cellStyle name="40% - 强调文字颜色 4 3" xfId="115"/>
    <cellStyle name="40% - 强调文字颜色 4 3 2" xfId="143"/>
    <cellStyle name="40% - 强调文字颜色 4 4" xfId="127"/>
    <cellStyle name="40% - 强调文字颜色 4 5" xfId="157"/>
    <cellStyle name="40% - 强调文字颜色 4 6" xfId="171"/>
    <cellStyle name="40% - 强调文字颜色 4 7" xfId="185"/>
    <cellStyle name="40% - 强调文字颜色 4 8" xfId="199"/>
    <cellStyle name="40% - 强调文字颜色 5" xfId="40" builtinId="47" customBuiltin="1"/>
    <cellStyle name="40% - 强调文字颜色 5 2" xfId="58"/>
    <cellStyle name="40% - 强调文字颜色 5 3" xfId="117"/>
    <cellStyle name="40% - 强调文字颜色 5 3 2" xfId="145"/>
    <cellStyle name="40% - 强调文字颜色 5 4" xfId="129"/>
    <cellStyle name="40% - 强调文字颜色 5 5" xfId="159"/>
    <cellStyle name="40% - 强调文字颜色 5 6" xfId="173"/>
    <cellStyle name="40% - 强调文字颜色 5 7" xfId="187"/>
    <cellStyle name="40% - 强调文字颜色 5 8" xfId="201"/>
    <cellStyle name="40% - 强调文字颜色 6" xfId="44" builtinId="51" customBuiltin="1"/>
    <cellStyle name="40% - 强调文字颜色 6 2" xfId="59"/>
    <cellStyle name="40% - 强调文字颜色 6 3" xfId="119"/>
    <cellStyle name="40% - 强调文字颜色 6 3 2" xfId="147"/>
    <cellStyle name="40% - 强调文字颜色 6 4" xfId="131"/>
    <cellStyle name="40% - 强调文字颜色 6 5" xfId="161"/>
    <cellStyle name="40% - 强调文字颜色 6 6" xfId="175"/>
    <cellStyle name="40% - 强调文字颜色 6 7" xfId="189"/>
    <cellStyle name="40% - 强调文字颜色 6 8" xfId="203"/>
    <cellStyle name="60% - 强调文字颜色 1" xfId="25" builtinId="32" customBuiltin="1"/>
    <cellStyle name="60% - 强调文字颜色 1 2" xfId="60"/>
    <cellStyle name="60% - 强调文字颜色 2" xfId="29" builtinId="36" customBuiltin="1"/>
    <cellStyle name="60% - 强调文字颜色 2 2" xfId="61"/>
    <cellStyle name="60% - 强调文字颜色 3" xfId="33" builtinId="40" customBuiltin="1"/>
    <cellStyle name="60% - 强调文字颜色 3 2" xfId="62"/>
    <cellStyle name="60% - 强调文字颜色 4" xfId="37" builtinId="44" customBuiltin="1"/>
    <cellStyle name="60% - 强调文字颜色 4 2" xfId="63"/>
    <cellStyle name="60% - 强调文字颜色 5" xfId="41" builtinId="48" customBuiltin="1"/>
    <cellStyle name="60% - 强调文字颜色 5 2" xfId="64"/>
    <cellStyle name="60% - 强调文字颜色 6" xfId="45" builtinId="52" customBuiltin="1"/>
    <cellStyle name="60% - 强调文字颜色 6 2" xfId="65"/>
    <cellStyle name="标题" xfId="6" builtinId="15" customBuiltin="1"/>
    <cellStyle name="标题 1" xfId="7" builtinId="16" customBuiltin="1"/>
    <cellStyle name="标题 1 2" xfId="66"/>
    <cellStyle name="标题 2" xfId="8" builtinId="17" customBuiltin="1"/>
    <cellStyle name="标题 2 2" xfId="67"/>
    <cellStyle name="标题 3" xfId="9" builtinId="18" customBuiltin="1"/>
    <cellStyle name="标题 3 2" xfId="68"/>
    <cellStyle name="标题 4" xfId="10" builtinId="19" customBuiltin="1"/>
    <cellStyle name="标题 4 2" xfId="69"/>
    <cellStyle name="标题 5" xfId="70"/>
    <cellStyle name="差" xfId="12" builtinId="27" customBuiltin="1"/>
    <cellStyle name="差 2" xfId="71"/>
    <cellStyle name="常规" xfId="0" builtinId="0"/>
    <cellStyle name="常规 2" xfId="1"/>
    <cellStyle name="常规 2 2" xfId="3"/>
    <cellStyle name="常规 2 2 10" xfId="73"/>
    <cellStyle name="常规 2 2 11" xfId="74"/>
    <cellStyle name="常规 2 2 12" xfId="75"/>
    <cellStyle name="常规 2 2 13" xfId="76"/>
    <cellStyle name="常规 2 2 14" xfId="77"/>
    <cellStyle name="常规 2 2 15" xfId="78"/>
    <cellStyle name="常规 2 2 16" xfId="79"/>
    <cellStyle name="常规 2 2 2" xfId="5"/>
    <cellStyle name="常规 2 2 2 2" xfId="80"/>
    <cellStyle name="常规 2 2 3" xfId="4"/>
    <cellStyle name="常规 2 2 3 2" xfId="81"/>
    <cellStyle name="常规 2 2 4" xfId="82"/>
    <cellStyle name="常规 2 2 5" xfId="83"/>
    <cellStyle name="常规 2 2 6" xfId="84"/>
    <cellStyle name="常规 2 2 7" xfId="85"/>
    <cellStyle name="常规 2 2 8" xfId="86"/>
    <cellStyle name="常规 2 2 9" xfId="87"/>
    <cellStyle name="常规 2 3" xfId="88"/>
    <cellStyle name="常规 3" xfId="2"/>
    <cellStyle name="常规 4" xfId="46"/>
    <cellStyle name="常规 4 2" xfId="89"/>
    <cellStyle name="常规 4 3" xfId="132"/>
    <cellStyle name="常规 5" xfId="72"/>
    <cellStyle name="常规 5 2" xfId="134"/>
    <cellStyle name="常规 6" xfId="148"/>
    <cellStyle name="常规 7" xfId="162"/>
    <cellStyle name="常规 8" xfId="176"/>
    <cellStyle name="常规 9" xfId="190"/>
    <cellStyle name="好" xfId="11" builtinId="26" customBuiltin="1"/>
    <cellStyle name="好 2" xfId="90"/>
    <cellStyle name="汇总" xfId="21" builtinId="25" customBuiltin="1"/>
    <cellStyle name="汇总 2" xfId="91"/>
    <cellStyle name="计算" xfId="16" builtinId="22" customBuiltin="1"/>
    <cellStyle name="计算 2" xfId="92"/>
    <cellStyle name="检查单元格" xfId="18" builtinId="23" customBuiltin="1"/>
    <cellStyle name="检查单元格 2" xfId="93"/>
    <cellStyle name="解释性文本" xfId="20" builtinId="53" customBuiltin="1"/>
    <cellStyle name="解释性文本 2" xfId="94"/>
    <cellStyle name="警告文本" xfId="19" builtinId="11" customBuiltin="1"/>
    <cellStyle name="警告文本 2" xfId="95"/>
    <cellStyle name="链接单元格" xfId="17" builtinId="24" customBuiltin="1"/>
    <cellStyle name="链接单元格 2" xfId="96"/>
    <cellStyle name="强调文字颜色 1" xfId="22" builtinId="29" customBuiltin="1"/>
    <cellStyle name="强调文字颜色 1 2" xfId="97"/>
    <cellStyle name="强调文字颜色 2" xfId="26" builtinId="33" customBuiltin="1"/>
    <cellStyle name="强调文字颜色 2 2" xfId="98"/>
    <cellStyle name="强调文字颜色 3" xfId="30" builtinId="37" customBuiltin="1"/>
    <cellStyle name="强调文字颜色 3 2" xfId="99"/>
    <cellStyle name="强调文字颜色 4" xfId="34" builtinId="41" customBuiltin="1"/>
    <cellStyle name="强调文字颜色 4 2" xfId="100"/>
    <cellStyle name="强调文字颜色 5" xfId="38" builtinId="45" customBuiltin="1"/>
    <cellStyle name="强调文字颜色 5 2" xfId="101"/>
    <cellStyle name="强调文字颜色 6" xfId="42" builtinId="49" customBuiltin="1"/>
    <cellStyle name="强调文字颜色 6 2" xfId="102"/>
    <cellStyle name="适中" xfId="13" builtinId="28" customBuiltin="1"/>
    <cellStyle name="适中 2" xfId="103"/>
    <cellStyle name="输出" xfId="15" builtinId="21" customBuiltin="1"/>
    <cellStyle name="输出 2" xfId="104"/>
    <cellStyle name="输入" xfId="14" builtinId="20" customBuiltin="1"/>
    <cellStyle name="输入 2" xfId="105"/>
    <cellStyle name="注释 2" xfId="47"/>
    <cellStyle name="注释 2 2" xfId="106"/>
    <cellStyle name="注释 2 3" xfId="133"/>
    <cellStyle name="注释 3" xfId="107"/>
    <cellStyle name="注释 3 2" xfId="135"/>
    <cellStyle name="注释 4" xfId="149"/>
    <cellStyle name="注释 5" xfId="163"/>
    <cellStyle name="注释 6" xfId="177"/>
    <cellStyle name="注释 7" xfId="1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34827</xdr:colOff>
      <xdr:row>12</xdr:row>
      <xdr:rowOff>19304</xdr:rowOff>
    </xdr:from>
    <xdr:to>
      <xdr:col>28</xdr:col>
      <xdr:colOff>79474</xdr:colOff>
      <xdr:row>23</xdr:row>
      <xdr:rowOff>94996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654077" y="3133979"/>
          <a:ext cx="4702372" cy="16854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116808</xdr:colOff>
      <xdr:row>66</xdr:row>
      <xdr:rowOff>89108</xdr:rowOff>
    </xdr:from>
    <xdr:to>
      <xdr:col>26</xdr:col>
      <xdr:colOff>216568</xdr:colOff>
      <xdr:row>74</xdr:row>
      <xdr:rowOff>110916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955133" y="13376483"/>
          <a:ext cx="4100260" cy="14696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116808</xdr:colOff>
      <xdr:row>117</xdr:row>
      <xdr:rowOff>89108</xdr:rowOff>
    </xdr:from>
    <xdr:to>
      <xdr:col>26</xdr:col>
      <xdr:colOff>216568</xdr:colOff>
      <xdr:row>125</xdr:row>
      <xdr:rowOff>110916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955133" y="13376483"/>
          <a:ext cx="4100260" cy="14696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M155"/>
  <sheetViews>
    <sheetView tabSelected="1" view="pageBreakPreview" topLeftCell="B128" zoomScaleNormal="100" zoomScaleSheetLayoutView="100" workbookViewId="0">
      <selection activeCell="R30" sqref="R30:T30"/>
    </sheetView>
  </sheetViews>
  <sheetFormatPr defaultColWidth="9" defaultRowHeight="14.25"/>
  <cols>
    <col min="1" max="2" width="4.125" customWidth="1"/>
    <col min="3" max="3" width="3.125" customWidth="1"/>
    <col min="4" max="4" width="4.125" customWidth="1"/>
    <col min="5" max="10" width="2.875" customWidth="1"/>
    <col min="11" max="11" width="2.75" customWidth="1"/>
    <col min="12" max="18" width="2.875" customWidth="1"/>
    <col min="19" max="19" width="2" customWidth="1"/>
    <col min="20" max="20" width="1.75" customWidth="1"/>
    <col min="21" max="32" width="2.875" customWidth="1"/>
    <col min="33" max="33" width="12.625"/>
    <col min="35" max="35" width="9.375"/>
    <col min="36" max="36" width="12.625"/>
  </cols>
  <sheetData>
    <row r="1" spans="1:32" ht="5.25" customHeight="1"/>
    <row r="2" spans="1:32" ht="12" customHeight="1">
      <c r="A2" s="95"/>
      <c r="B2" s="96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8" t="s">
        <v>0</v>
      </c>
      <c r="AE2" s="98"/>
      <c r="AF2" s="98"/>
    </row>
    <row r="3" spans="1:32" ht="27">
      <c r="A3" s="99"/>
      <c r="B3" s="100"/>
      <c r="C3" s="100"/>
      <c r="D3" s="101" t="s">
        <v>1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3"/>
      <c r="AE3" s="104"/>
      <c r="AF3" s="104"/>
    </row>
    <row r="4" spans="1:32" ht="15.95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5"/>
      <c r="AE4" s="106"/>
      <c r="AF4" s="106"/>
    </row>
    <row r="5" spans="1:32" ht="45" customHeight="1">
      <c r="A5" s="107" t="s">
        <v>2</v>
      </c>
      <c r="B5" s="108"/>
      <c r="C5" s="108"/>
      <c r="D5" s="108"/>
      <c r="E5" s="109"/>
      <c r="F5" s="110" t="s">
        <v>28</v>
      </c>
      <c r="G5" s="111"/>
      <c r="H5" s="111"/>
      <c r="I5" s="111"/>
      <c r="J5" s="111"/>
      <c r="K5" s="111"/>
      <c r="L5" s="111"/>
      <c r="M5" s="111"/>
      <c r="N5" s="111"/>
      <c r="O5" s="111"/>
      <c r="P5" s="112"/>
      <c r="Q5" s="113" t="s">
        <v>3</v>
      </c>
      <c r="R5" s="113"/>
      <c r="S5" s="113"/>
      <c r="T5" s="113"/>
      <c r="U5" s="114" t="s">
        <v>4</v>
      </c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5"/>
    </row>
    <row r="6" spans="1:32" ht="34.5" customHeight="1">
      <c r="A6" s="56" t="s">
        <v>5</v>
      </c>
      <c r="B6" s="57"/>
      <c r="C6" s="57"/>
      <c r="D6" s="57"/>
      <c r="E6" s="58"/>
      <c r="F6" s="74" t="s">
        <v>69</v>
      </c>
      <c r="G6" s="75"/>
      <c r="H6" s="75"/>
      <c r="I6" s="75"/>
      <c r="J6" s="75"/>
      <c r="K6" s="75"/>
      <c r="L6" s="75"/>
      <c r="M6" s="75"/>
      <c r="N6" s="75"/>
      <c r="O6" s="75"/>
      <c r="P6" s="76"/>
      <c r="Q6" s="59" t="s">
        <v>6</v>
      </c>
      <c r="R6" s="59"/>
      <c r="S6" s="59"/>
      <c r="T6" s="59"/>
      <c r="U6" s="121">
        <v>43193</v>
      </c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3"/>
    </row>
    <row r="7" spans="1:32" ht="30" customHeight="1">
      <c r="A7" s="60" t="s">
        <v>7</v>
      </c>
      <c r="B7" s="61"/>
      <c r="C7" s="61"/>
      <c r="D7" s="61"/>
      <c r="E7" s="62"/>
      <c r="F7" s="63" t="s">
        <v>26</v>
      </c>
      <c r="G7" s="64"/>
      <c r="H7" s="64"/>
      <c r="I7" s="64"/>
      <c r="J7" s="64"/>
      <c r="K7" s="64"/>
      <c r="L7" s="64"/>
      <c r="M7" s="64"/>
      <c r="N7" s="64"/>
      <c r="O7" s="64"/>
      <c r="P7" s="63"/>
      <c r="Q7" s="65" t="s">
        <v>20</v>
      </c>
      <c r="R7" s="66"/>
      <c r="S7" s="66"/>
      <c r="T7" s="66"/>
      <c r="U7" s="67" t="s">
        <v>23</v>
      </c>
      <c r="V7" s="68"/>
      <c r="W7" s="68"/>
      <c r="X7" s="68"/>
      <c r="Y7" s="68"/>
      <c r="Z7" s="68"/>
      <c r="AA7" s="68"/>
      <c r="AB7" s="68"/>
      <c r="AC7" s="68"/>
      <c r="AD7" s="68"/>
      <c r="AE7" s="68"/>
      <c r="AF7" s="69"/>
    </row>
    <row r="8" spans="1:32" ht="23.25" customHeight="1">
      <c r="A8" s="77" t="s">
        <v>8</v>
      </c>
      <c r="B8" s="70"/>
      <c r="C8" s="70" t="s">
        <v>9</v>
      </c>
      <c r="D8" s="70"/>
      <c r="E8" s="70"/>
      <c r="F8" s="70"/>
      <c r="G8" s="70"/>
      <c r="H8" s="70" t="s">
        <v>27</v>
      </c>
      <c r="I8" s="70"/>
      <c r="J8" s="70"/>
      <c r="K8" s="70"/>
      <c r="L8" s="70"/>
      <c r="M8" s="70"/>
      <c r="N8" s="70"/>
      <c r="O8" s="71" t="s">
        <v>10</v>
      </c>
      <c r="P8" s="71"/>
      <c r="Q8" s="71"/>
      <c r="R8" s="71"/>
      <c r="S8" s="71"/>
      <c r="T8" s="72" t="s">
        <v>24</v>
      </c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3"/>
    </row>
    <row r="9" spans="1:32" ht="18" customHeight="1">
      <c r="A9" s="77"/>
      <c r="B9" s="70"/>
      <c r="C9" s="22" t="s">
        <v>11</v>
      </c>
      <c r="D9" s="23"/>
      <c r="E9" s="23"/>
      <c r="F9" s="23"/>
      <c r="G9" s="81"/>
      <c r="H9" s="22" t="s">
        <v>27</v>
      </c>
      <c r="I9" s="23"/>
      <c r="J9" s="23"/>
      <c r="K9" s="23"/>
      <c r="L9" s="23"/>
      <c r="M9" s="23"/>
      <c r="N9" s="81"/>
      <c r="O9" s="83" t="s">
        <v>12</v>
      </c>
      <c r="P9" s="84"/>
      <c r="Q9" s="84"/>
      <c r="R9" s="84"/>
      <c r="S9" s="85"/>
      <c r="T9" s="89" t="s">
        <v>25</v>
      </c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1"/>
    </row>
    <row r="10" spans="1:32" ht="6" customHeight="1">
      <c r="A10" s="77"/>
      <c r="B10" s="70"/>
      <c r="C10" s="28"/>
      <c r="D10" s="29"/>
      <c r="E10" s="29"/>
      <c r="F10" s="29"/>
      <c r="G10" s="82"/>
      <c r="H10" s="28"/>
      <c r="I10" s="29"/>
      <c r="J10" s="29"/>
      <c r="K10" s="29"/>
      <c r="L10" s="29"/>
      <c r="M10" s="29"/>
      <c r="N10" s="82"/>
      <c r="O10" s="86"/>
      <c r="P10" s="87"/>
      <c r="Q10" s="87"/>
      <c r="R10" s="87"/>
      <c r="S10" s="88"/>
      <c r="T10" s="92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4"/>
    </row>
    <row r="11" spans="1:32">
      <c r="A11" s="77"/>
      <c r="B11" s="70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>
      <c r="A12" s="77"/>
      <c r="B12" s="70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2">
      <c r="A13" s="77"/>
      <c r="B13" s="70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2">
      <c r="A14" s="77"/>
      <c r="B14" s="70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2">
      <c r="A15" s="77"/>
      <c r="B15" s="70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7"/>
    </row>
    <row r="16" spans="1:32">
      <c r="A16" s="77"/>
      <c r="B16" s="70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7"/>
    </row>
    <row r="17" spans="1:39">
      <c r="A17" s="77"/>
      <c r="B17" s="70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7"/>
    </row>
    <row r="18" spans="1:39">
      <c r="A18" s="77"/>
      <c r="B18" s="70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</row>
    <row r="19" spans="1:39" ht="8.25" customHeight="1">
      <c r="A19" s="77"/>
      <c r="B19" s="70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7"/>
    </row>
    <row r="20" spans="1:39" ht="8.25" customHeight="1">
      <c r="A20" s="77"/>
      <c r="B20" s="70"/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7"/>
    </row>
    <row r="21" spans="1:39" ht="8.25" customHeight="1">
      <c r="A21" s="77"/>
      <c r="B21" s="70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7"/>
    </row>
    <row r="22" spans="1:39" ht="8.25" customHeight="1">
      <c r="A22" s="77"/>
      <c r="B22" s="70"/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7"/>
    </row>
    <row r="23" spans="1:39" ht="8.25" customHeight="1">
      <c r="A23" s="77"/>
      <c r="B23" s="70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7"/>
    </row>
    <row r="24" spans="1:39" ht="17.25" customHeight="1">
      <c r="A24" s="77"/>
      <c r="B24" s="70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7"/>
    </row>
    <row r="25" spans="1:39" ht="18" customHeight="1">
      <c r="A25" s="77"/>
      <c r="B25" s="70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30"/>
    </row>
    <row r="26" spans="1:39" ht="17.100000000000001" customHeight="1">
      <c r="A26" s="77"/>
      <c r="B26" s="78"/>
      <c r="C26" s="10" t="s">
        <v>13</v>
      </c>
      <c r="D26" s="11"/>
      <c r="E26" s="12"/>
      <c r="F26" s="10"/>
      <c r="G26" s="11"/>
      <c r="H26" s="12"/>
      <c r="I26" s="10" t="str">
        <f>CONCATENATE("左",$AG26+$AH26+$AI26,"m")</f>
        <v>左17.5m</v>
      </c>
      <c r="J26" s="11"/>
      <c r="K26" s="12"/>
      <c r="L26" s="10" t="str">
        <f>CONCATENATE("左",AG26+AH26,"m")</f>
        <v>左13m</v>
      </c>
      <c r="M26" s="13"/>
      <c r="N26" s="14"/>
      <c r="O26" s="10" t="str">
        <f>CONCATENATE("左",AJ26+AK26,"m")</f>
        <v>左11m</v>
      </c>
      <c r="P26" s="13"/>
      <c r="Q26" s="14"/>
      <c r="R26" s="10" t="s">
        <v>14</v>
      </c>
      <c r="S26" s="11"/>
      <c r="T26" s="12"/>
      <c r="U26" s="10" t="str">
        <f>CONCATENATE("右",AK26,"m")</f>
        <v>右11m</v>
      </c>
      <c r="V26" s="13"/>
      <c r="W26" s="14"/>
      <c r="X26" s="10" t="str">
        <f>CONCATENATE("右",AK26+AL26,"m")</f>
        <v>右13m</v>
      </c>
      <c r="Y26" s="13"/>
      <c r="Z26" s="14"/>
      <c r="AA26" s="10" t="str">
        <f>CONCATENATE("右",AK26+AL26+AM26,"m")</f>
        <v>右17.5m</v>
      </c>
      <c r="AB26" s="13"/>
      <c r="AC26" s="14"/>
      <c r="AD26" s="10"/>
      <c r="AE26" s="13"/>
      <c r="AF26" s="14"/>
      <c r="AG26">
        <v>11</v>
      </c>
      <c r="AH26">
        <v>2</v>
      </c>
      <c r="AI26">
        <v>4.5</v>
      </c>
      <c r="AK26">
        <v>11</v>
      </c>
      <c r="AL26">
        <v>2</v>
      </c>
      <c r="AM26">
        <v>4.5</v>
      </c>
    </row>
    <row r="27" spans="1:39" ht="17.100000000000001" customHeight="1">
      <c r="A27" s="77"/>
      <c r="B27" s="70"/>
      <c r="C27" s="53">
        <v>587.12599999999998</v>
      </c>
      <c r="D27" s="54">
        <v>50.524999999999999</v>
      </c>
      <c r="E27" s="55">
        <v>50.524999999999999</v>
      </c>
      <c r="F27" s="18"/>
      <c r="G27" s="18"/>
      <c r="H27" s="18"/>
      <c r="I27" s="18">
        <f ca="1">R27-(17.5*2%)+RANDBETWEEN(-2,2)*0.001</f>
        <v>4.16</v>
      </c>
      <c r="J27" s="18"/>
      <c r="K27" s="18"/>
      <c r="L27" s="18">
        <f ca="1">R27-(13*2%)+RANDBETWEEN(-2,2)*0.001</f>
        <v>4.25</v>
      </c>
      <c r="M27" s="18"/>
      <c r="N27" s="18"/>
      <c r="O27" s="18">
        <f ca="1">R27-(11*2%)+RANDBETWEEN(-2,2)*0.001</f>
        <v>4.2910000000000004</v>
      </c>
      <c r="P27" s="18"/>
      <c r="Q27" s="18"/>
      <c r="R27" s="19">
        <f ca="1">Sheet2!E1</f>
        <v>4.5110000000000001</v>
      </c>
      <c r="S27" s="20"/>
      <c r="T27" s="21"/>
      <c r="U27" s="18">
        <f ca="1">R27-(11*2%)+RANDBETWEEN(-2,2)*0.001</f>
        <v>4.2890000000000006</v>
      </c>
      <c r="V27" s="18"/>
      <c r="W27" s="18"/>
      <c r="X27" s="18">
        <f ca="1">R27-(13*2%)+RANDBETWEEN(-2,2)*0.001</f>
        <v>4.2490000000000006</v>
      </c>
      <c r="Y27" s="18"/>
      <c r="Z27" s="18"/>
      <c r="AA27" s="18">
        <f ca="1">R27-(17.5*2%)+RANDBETWEEN(-2,2)*0.001</f>
        <v>4.1610000000000005</v>
      </c>
      <c r="AB27" s="18"/>
      <c r="AC27" s="18"/>
      <c r="AD27" s="18"/>
      <c r="AE27" s="18"/>
      <c r="AF27" s="18"/>
    </row>
    <row r="28" spans="1:39" ht="17.100000000000001" customHeight="1">
      <c r="A28" s="77"/>
      <c r="B28" s="70"/>
      <c r="C28" s="53">
        <v>600</v>
      </c>
      <c r="D28" s="54">
        <v>50.524999999999999</v>
      </c>
      <c r="E28" s="55">
        <v>50.524999999999999</v>
      </c>
      <c r="F28" s="18"/>
      <c r="G28" s="18"/>
      <c r="H28" s="18"/>
      <c r="I28" s="18">
        <f t="shared" ref="I28:I30" ca="1" si="0">R28-(17.5*2%)+RANDBETWEEN(-2,2)*0.001</f>
        <v>4.1090000000000009</v>
      </c>
      <c r="J28" s="18"/>
      <c r="K28" s="18"/>
      <c r="L28" s="18">
        <f t="shared" ref="L28:L30" ca="1" si="1">R28-(13*2%)+RANDBETWEEN(-2,2)*0.001</f>
        <v>4.1960000000000006</v>
      </c>
      <c r="M28" s="18"/>
      <c r="N28" s="18"/>
      <c r="O28" s="18">
        <f t="shared" ref="O28:O30" ca="1" si="2">R28-(11*2%)+RANDBETWEEN(-2,2)*0.001</f>
        <v>4.2370000000000001</v>
      </c>
      <c r="P28" s="18"/>
      <c r="Q28" s="18"/>
      <c r="R28" s="19">
        <f ca="1">Sheet2!E2</f>
        <v>4.4580000000000002</v>
      </c>
      <c r="S28" s="20"/>
      <c r="T28" s="21"/>
      <c r="U28" s="18">
        <f t="shared" ref="U28:U30" ca="1" si="3">R28-(11*2%)+RANDBETWEEN(-2,2)*0.001</f>
        <v>4.24</v>
      </c>
      <c r="V28" s="18"/>
      <c r="W28" s="18"/>
      <c r="X28" s="18">
        <f t="shared" ref="X28:X30" ca="1" si="4">R28-(13*2%)+RANDBETWEEN(-2,2)*0.001</f>
        <v>4.1960000000000006</v>
      </c>
      <c r="Y28" s="18"/>
      <c r="Z28" s="18"/>
      <c r="AA28" s="18">
        <f t="shared" ref="AA28:AA30" ca="1" si="5">R28-(17.5*2%)+RANDBETWEEN(-2,2)*0.001</f>
        <v>4.1100000000000003</v>
      </c>
      <c r="AB28" s="18"/>
      <c r="AC28" s="18"/>
      <c r="AD28" s="18"/>
      <c r="AE28" s="18"/>
      <c r="AF28" s="18"/>
    </row>
    <row r="29" spans="1:39" ht="17.100000000000001" customHeight="1">
      <c r="A29" s="77"/>
      <c r="B29" s="70"/>
      <c r="C29" s="15">
        <v>620</v>
      </c>
      <c r="D29" s="16">
        <v>80</v>
      </c>
      <c r="E29" s="17">
        <v>80</v>
      </c>
      <c r="F29" s="18"/>
      <c r="G29" s="18"/>
      <c r="H29" s="18"/>
      <c r="I29" s="18">
        <f t="shared" ca="1" si="0"/>
        <v>4.0370000000000008</v>
      </c>
      <c r="J29" s="18"/>
      <c r="K29" s="18"/>
      <c r="L29" s="18">
        <f t="shared" ca="1" si="1"/>
        <v>4.125</v>
      </c>
      <c r="M29" s="18"/>
      <c r="N29" s="18"/>
      <c r="O29" s="18">
        <f t="shared" ca="1" si="2"/>
        <v>4.1640000000000006</v>
      </c>
      <c r="P29" s="18"/>
      <c r="Q29" s="18"/>
      <c r="R29" s="19">
        <f ca="1">Sheet2!E3</f>
        <v>4.3860000000000001</v>
      </c>
      <c r="S29" s="20"/>
      <c r="T29" s="21"/>
      <c r="U29" s="18">
        <f t="shared" ca="1" si="3"/>
        <v>4.1640000000000006</v>
      </c>
      <c r="V29" s="18"/>
      <c r="W29" s="18"/>
      <c r="X29" s="18">
        <f t="shared" ca="1" si="4"/>
        <v>4.1240000000000006</v>
      </c>
      <c r="Y29" s="18"/>
      <c r="Z29" s="18"/>
      <c r="AA29" s="18">
        <f t="shared" ca="1" si="5"/>
        <v>4.0340000000000007</v>
      </c>
      <c r="AB29" s="18"/>
      <c r="AC29" s="18"/>
      <c r="AD29" s="18"/>
      <c r="AE29" s="18"/>
      <c r="AF29" s="18"/>
    </row>
    <row r="30" spans="1:39" ht="17.100000000000001" customHeight="1">
      <c r="A30" s="77"/>
      <c r="B30" s="70"/>
      <c r="C30" s="53">
        <v>640</v>
      </c>
      <c r="D30" s="54">
        <v>109.47499999999999</v>
      </c>
      <c r="E30" s="55">
        <v>109.47499999999999</v>
      </c>
      <c r="F30" s="18"/>
      <c r="G30" s="18"/>
      <c r="H30" s="18"/>
      <c r="I30" s="18">
        <f t="shared" ca="1" si="0"/>
        <v>3.9629999999999992</v>
      </c>
      <c r="J30" s="18"/>
      <c r="K30" s="18"/>
      <c r="L30" s="18">
        <f t="shared" ca="1" si="1"/>
        <v>4.0539999999999994</v>
      </c>
      <c r="M30" s="18"/>
      <c r="N30" s="18"/>
      <c r="O30" s="18">
        <f t="shared" ca="1" si="2"/>
        <v>4.093</v>
      </c>
      <c r="P30" s="18"/>
      <c r="Q30" s="18"/>
      <c r="R30" s="19">
        <f ca="1">Sheet2!E4</f>
        <v>4.3119999999999994</v>
      </c>
      <c r="S30" s="20"/>
      <c r="T30" s="21"/>
      <c r="U30" s="18">
        <f t="shared" ca="1" si="3"/>
        <v>4.09</v>
      </c>
      <c r="V30" s="18"/>
      <c r="W30" s="18"/>
      <c r="X30" s="18">
        <f t="shared" ca="1" si="4"/>
        <v>4.0539999999999994</v>
      </c>
      <c r="Y30" s="18"/>
      <c r="Z30" s="18"/>
      <c r="AA30" s="18">
        <f t="shared" ca="1" si="5"/>
        <v>3.9629999999999992</v>
      </c>
      <c r="AB30" s="18"/>
      <c r="AC30" s="18"/>
      <c r="AD30" s="18"/>
      <c r="AE30" s="18"/>
      <c r="AF30" s="18"/>
    </row>
    <row r="31" spans="1:39" ht="17.100000000000001" customHeight="1">
      <c r="A31" s="77"/>
      <c r="B31" s="70"/>
      <c r="C31" s="10" t="s">
        <v>13</v>
      </c>
      <c r="D31" s="11"/>
      <c r="E31" s="12"/>
      <c r="F31" s="10"/>
      <c r="G31" s="11"/>
      <c r="H31" s="12"/>
      <c r="I31" s="10" t="str">
        <f>CONCATENATE("左",$AG31+$AH31+$AI31,"m")</f>
        <v>左14m</v>
      </c>
      <c r="J31" s="11"/>
      <c r="K31" s="12"/>
      <c r="L31" s="10" t="str">
        <f>CONCATENATE("左",AG31+AH31,"m")</f>
        <v>左9.5m</v>
      </c>
      <c r="M31" s="13"/>
      <c r="N31" s="14"/>
      <c r="O31" s="10" t="str">
        <f>CONCATENATE("左",AJ31+AK31,"m")</f>
        <v>左7.5m</v>
      </c>
      <c r="P31" s="13"/>
      <c r="Q31" s="14"/>
      <c r="R31" s="10" t="s">
        <v>14</v>
      </c>
      <c r="S31" s="11"/>
      <c r="T31" s="12"/>
      <c r="U31" s="10" t="str">
        <f>CONCATENATE("右",AK31,"m")</f>
        <v>右7.5m</v>
      </c>
      <c r="V31" s="13"/>
      <c r="W31" s="14"/>
      <c r="X31" s="10" t="str">
        <f>CONCATENATE("右",AK31+AL31,"m")</f>
        <v>右9.5m</v>
      </c>
      <c r="Y31" s="13"/>
      <c r="Z31" s="14"/>
      <c r="AA31" s="10" t="str">
        <f>CONCATENATE("右",AK31+AL31+AM31,"m")</f>
        <v>右14m</v>
      </c>
      <c r="AB31" s="13"/>
      <c r="AC31" s="14"/>
      <c r="AD31" s="10"/>
      <c r="AE31" s="13"/>
      <c r="AF31" s="14"/>
      <c r="AG31">
        <v>7.5</v>
      </c>
      <c r="AH31">
        <v>2</v>
      </c>
      <c r="AI31">
        <v>4.5</v>
      </c>
      <c r="AK31">
        <v>7.5</v>
      </c>
      <c r="AL31">
        <v>2</v>
      </c>
      <c r="AM31">
        <v>4.5</v>
      </c>
    </row>
    <row r="32" spans="1:39" ht="17.100000000000001" customHeight="1">
      <c r="A32" s="77"/>
      <c r="B32" s="70"/>
      <c r="C32" s="15">
        <v>680</v>
      </c>
      <c r="D32" s="16">
        <v>140</v>
      </c>
      <c r="E32" s="17">
        <v>140</v>
      </c>
      <c r="F32" s="18"/>
      <c r="G32" s="18"/>
      <c r="H32" s="18"/>
      <c r="I32" s="18">
        <f ca="1">R32-(14*2%)+RANDBETWEEN(-2,2)*0.001</f>
        <v>3.8740000000000006</v>
      </c>
      <c r="J32" s="18"/>
      <c r="K32" s="18"/>
      <c r="L32" s="18">
        <f ca="1">R32-(9.5*2%)+RANDBETWEEN(-2,2)*0.001</f>
        <v>3.9660000000000006</v>
      </c>
      <c r="M32" s="18"/>
      <c r="N32" s="18"/>
      <c r="O32" s="18">
        <f ca="1">R32-(7.5*2%)+RANDBETWEEN(-2,2)*0.001</f>
        <v>4.0049999999999999</v>
      </c>
      <c r="P32" s="18"/>
      <c r="Q32" s="18"/>
      <c r="R32" s="19">
        <f ca="1">Sheet2!E6</f>
        <v>4.1560000000000006</v>
      </c>
      <c r="S32" s="20"/>
      <c r="T32" s="21"/>
      <c r="U32" s="18">
        <f ca="1">R32-(7.5*2%)+RANDBETWEEN(-2,2)*0.001</f>
        <v>4.008</v>
      </c>
      <c r="V32" s="18"/>
      <c r="W32" s="18"/>
      <c r="X32" s="18">
        <f ca="1">R32-(9.5*2%)+RANDBETWEEN(-2,2)*0.001</f>
        <v>3.9650000000000007</v>
      </c>
      <c r="Y32" s="18"/>
      <c r="Z32" s="18"/>
      <c r="AA32" s="18">
        <f ca="1">R32-(14*2%)+RANDBETWEEN(-2,2)*0.001</f>
        <v>3.8770000000000002</v>
      </c>
      <c r="AB32" s="18"/>
      <c r="AC32" s="18"/>
      <c r="AD32" s="18"/>
      <c r="AE32" s="18"/>
      <c r="AF32" s="18"/>
    </row>
    <row r="33" spans="1:32" ht="17.100000000000001" customHeight="1">
      <c r="A33" s="77"/>
      <c r="B33" s="70"/>
      <c r="C33" s="15">
        <v>700</v>
      </c>
      <c r="D33" s="16">
        <v>160</v>
      </c>
      <c r="E33" s="17">
        <v>160</v>
      </c>
      <c r="F33" s="18"/>
      <c r="G33" s="18"/>
      <c r="H33" s="18"/>
      <c r="I33" s="18">
        <f t="shared" ref="I33:I43" ca="1" si="6">R33-(14*2%)+RANDBETWEEN(-2,2)*0.001</f>
        <v>3.798</v>
      </c>
      <c r="J33" s="18"/>
      <c r="K33" s="18"/>
      <c r="L33" s="18">
        <f t="shared" ref="L33:L43" ca="1" si="7">R33-(9.5*2%)+RANDBETWEEN(-2,2)*0.001</f>
        <v>3.8890000000000002</v>
      </c>
      <c r="M33" s="18"/>
      <c r="N33" s="18"/>
      <c r="O33" s="18">
        <f t="shared" ref="O33:O43" ca="1" si="8">R33-(7.5*2%)+RANDBETWEEN(-2,2)*0.001</f>
        <v>3.9280000000000004</v>
      </c>
      <c r="P33" s="18"/>
      <c r="Q33" s="18"/>
      <c r="R33" s="19">
        <f ca="1">Sheet2!E7</f>
        <v>4.08</v>
      </c>
      <c r="S33" s="20"/>
      <c r="T33" s="21"/>
      <c r="U33" s="18">
        <f t="shared" ref="U33:U43" ca="1" si="9">R33-(7.5*2%)+RANDBETWEEN(-2,2)*0.001</f>
        <v>3.9280000000000004</v>
      </c>
      <c r="V33" s="18"/>
      <c r="W33" s="18"/>
      <c r="X33" s="18">
        <f t="shared" ref="X33:X43" ca="1" si="10">R33-(9.5*2%)+RANDBETWEEN(-2,2)*0.001</f>
        <v>3.89</v>
      </c>
      <c r="Y33" s="18"/>
      <c r="Z33" s="18"/>
      <c r="AA33" s="18">
        <f t="shared" ref="AA33:AA43" ca="1" si="11">R33-(14*2%)+RANDBETWEEN(-2,2)*0.001</f>
        <v>3.8019999999999996</v>
      </c>
      <c r="AB33" s="18"/>
      <c r="AC33" s="18"/>
      <c r="AD33" s="18"/>
      <c r="AE33" s="18"/>
      <c r="AF33" s="18"/>
    </row>
    <row r="34" spans="1:32" ht="17.100000000000001" customHeight="1">
      <c r="A34" s="77"/>
      <c r="B34" s="70"/>
      <c r="C34" s="15">
        <v>720</v>
      </c>
      <c r="D34" s="16">
        <v>180</v>
      </c>
      <c r="E34" s="17">
        <v>180</v>
      </c>
      <c r="F34" s="18"/>
      <c r="G34" s="18"/>
      <c r="H34" s="18"/>
      <c r="I34" s="18">
        <f t="shared" ca="1" si="6"/>
        <v>3.7270000000000003</v>
      </c>
      <c r="J34" s="18"/>
      <c r="K34" s="18"/>
      <c r="L34" s="18">
        <f t="shared" ca="1" si="7"/>
        <v>3.8140000000000009</v>
      </c>
      <c r="M34" s="18"/>
      <c r="N34" s="18"/>
      <c r="O34" s="18">
        <f t="shared" ca="1" si="8"/>
        <v>3.8530000000000011</v>
      </c>
      <c r="P34" s="18"/>
      <c r="Q34" s="18"/>
      <c r="R34" s="19">
        <f ca="1">Sheet2!E8</f>
        <v>4.0050000000000008</v>
      </c>
      <c r="S34" s="20"/>
      <c r="T34" s="21"/>
      <c r="U34" s="18">
        <f t="shared" ca="1" si="9"/>
        <v>3.8570000000000007</v>
      </c>
      <c r="V34" s="18"/>
      <c r="W34" s="18"/>
      <c r="X34" s="18">
        <f t="shared" ca="1" si="10"/>
        <v>3.8170000000000006</v>
      </c>
      <c r="Y34" s="18"/>
      <c r="Z34" s="18"/>
      <c r="AA34" s="18">
        <f t="shared" ca="1" si="11"/>
        <v>3.7250000000000005</v>
      </c>
      <c r="AB34" s="18"/>
      <c r="AC34" s="18"/>
      <c r="AD34" s="18"/>
      <c r="AE34" s="18"/>
      <c r="AF34" s="18"/>
    </row>
    <row r="35" spans="1:32" ht="17.100000000000001" customHeight="1">
      <c r="A35" s="77"/>
      <c r="B35" s="70"/>
      <c r="C35" s="15">
        <v>740</v>
      </c>
      <c r="D35" s="16">
        <v>200</v>
      </c>
      <c r="E35" s="17">
        <v>200</v>
      </c>
      <c r="F35" s="18"/>
      <c r="G35" s="18"/>
      <c r="H35" s="18"/>
      <c r="I35" s="18">
        <f t="shared" ca="1" si="6"/>
        <v>3.65</v>
      </c>
      <c r="J35" s="18"/>
      <c r="K35" s="18"/>
      <c r="L35" s="18">
        <f t="shared" ca="1" si="7"/>
        <v>3.74</v>
      </c>
      <c r="M35" s="18"/>
      <c r="N35" s="18"/>
      <c r="O35" s="18">
        <f t="shared" ca="1" si="8"/>
        <v>3.7780000000000005</v>
      </c>
      <c r="P35" s="18"/>
      <c r="Q35" s="18"/>
      <c r="R35" s="19">
        <f ca="1">Sheet2!E9</f>
        <v>3.9290000000000003</v>
      </c>
      <c r="S35" s="20"/>
      <c r="T35" s="21"/>
      <c r="U35" s="18">
        <f t="shared" ca="1" si="9"/>
        <v>3.7800000000000002</v>
      </c>
      <c r="V35" s="18"/>
      <c r="W35" s="18"/>
      <c r="X35" s="18">
        <f t="shared" ca="1" si="10"/>
        <v>3.7380000000000004</v>
      </c>
      <c r="Y35" s="18"/>
      <c r="Z35" s="18"/>
      <c r="AA35" s="18">
        <f t="shared" ca="1" si="11"/>
        <v>3.6470000000000002</v>
      </c>
      <c r="AB35" s="18"/>
      <c r="AC35" s="18"/>
      <c r="AD35" s="18"/>
      <c r="AE35" s="18"/>
      <c r="AF35" s="18"/>
    </row>
    <row r="36" spans="1:32" ht="17.100000000000001" customHeight="1">
      <c r="A36" s="77"/>
      <c r="B36" s="70"/>
      <c r="C36" s="15">
        <v>760</v>
      </c>
      <c r="D36" s="16">
        <v>220</v>
      </c>
      <c r="E36" s="17">
        <v>220</v>
      </c>
      <c r="F36" s="18"/>
      <c r="G36" s="18"/>
      <c r="H36" s="18"/>
      <c r="I36" s="18">
        <f t="shared" ca="1" si="6"/>
        <v>3.5700000000000007</v>
      </c>
      <c r="J36" s="18"/>
      <c r="K36" s="18"/>
      <c r="L36" s="18">
        <f t="shared" ca="1" si="7"/>
        <v>3.6590000000000007</v>
      </c>
      <c r="M36" s="18"/>
      <c r="N36" s="18"/>
      <c r="O36" s="18">
        <f t="shared" ca="1" si="8"/>
        <v>3.7000000000000006</v>
      </c>
      <c r="P36" s="18"/>
      <c r="Q36" s="18"/>
      <c r="R36" s="19">
        <f ca="1">Sheet2!E10</f>
        <v>3.8510000000000004</v>
      </c>
      <c r="S36" s="20"/>
      <c r="T36" s="21"/>
      <c r="U36" s="18">
        <f t="shared" ca="1" si="9"/>
        <v>3.7010000000000005</v>
      </c>
      <c r="V36" s="18"/>
      <c r="W36" s="18"/>
      <c r="X36" s="18">
        <f t="shared" ca="1" si="10"/>
        <v>3.6610000000000005</v>
      </c>
      <c r="Y36" s="18"/>
      <c r="Z36" s="18"/>
      <c r="AA36" s="18">
        <f t="shared" ca="1" si="11"/>
        <v>3.5720000000000005</v>
      </c>
      <c r="AB36" s="18"/>
      <c r="AC36" s="18"/>
      <c r="AD36" s="18"/>
      <c r="AE36" s="18"/>
      <c r="AF36" s="18"/>
    </row>
    <row r="37" spans="1:32" ht="17.100000000000001" customHeight="1">
      <c r="A37" s="77"/>
      <c r="B37" s="70"/>
      <c r="C37" s="15">
        <v>780</v>
      </c>
      <c r="D37" s="16">
        <v>240</v>
      </c>
      <c r="E37" s="17">
        <v>240</v>
      </c>
      <c r="F37" s="18"/>
      <c r="G37" s="18"/>
      <c r="H37" s="18"/>
      <c r="I37" s="18">
        <f t="shared" ca="1" si="6"/>
        <v>3.4959999999999996</v>
      </c>
      <c r="J37" s="18"/>
      <c r="K37" s="18"/>
      <c r="L37" s="18">
        <f t="shared" ca="1" si="7"/>
        <v>3.5830000000000002</v>
      </c>
      <c r="M37" s="18"/>
      <c r="N37" s="18"/>
      <c r="O37" s="18">
        <f t="shared" ca="1" si="8"/>
        <v>3.6259999999999999</v>
      </c>
      <c r="P37" s="18"/>
      <c r="Q37" s="18"/>
      <c r="R37" s="19">
        <f ca="1">Sheet2!E11</f>
        <v>3.774</v>
      </c>
      <c r="S37" s="20"/>
      <c r="T37" s="21"/>
      <c r="U37" s="18">
        <f t="shared" ca="1" si="9"/>
        <v>3.6259999999999999</v>
      </c>
      <c r="V37" s="18"/>
      <c r="W37" s="18"/>
      <c r="X37" s="18">
        <f t="shared" ca="1" si="10"/>
        <v>3.5840000000000001</v>
      </c>
      <c r="Y37" s="18"/>
      <c r="Z37" s="18"/>
      <c r="AA37" s="18">
        <f t="shared" ca="1" si="11"/>
        <v>3.492</v>
      </c>
      <c r="AB37" s="18"/>
      <c r="AC37" s="18"/>
      <c r="AD37" s="18"/>
      <c r="AE37" s="18"/>
      <c r="AF37" s="18"/>
    </row>
    <row r="38" spans="1:32" ht="17.100000000000001" customHeight="1">
      <c r="A38" s="77"/>
      <c r="B38" s="70"/>
      <c r="C38" s="15">
        <v>800</v>
      </c>
      <c r="D38" s="16">
        <v>260</v>
      </c>
      <c r="E38" s="17">
        <v>260</v>
      </c>
      <c r="F38" s="18"/>
      <c r="G38" s="18"/>
      <c r="H38" s="18"/>
      <c r="I38" s="18">
        <f t="shared" ca="1" si="6"/>
        <v>3.4430000000000005</v>
      </c>
      <c r="J38" s="18"/>
      <c r="K38" s="18"/>
      <c r="L38" s="18">
        <f t="shared" ca="1" si="7"/>
        <v>3.5350000000000001</v>
      </c>
      <c r="M38" s="18"/>
      <c r="N38" s="18"/>
      <c r="O38" s="18">
        <f t="shared" ca="1" si="8"/>
        <v>3.5740000000000003</v>
      </c>
      <c r="P38" s="18"/>
      <c r="Q38" s="18"/>
      <c r="R38" s="19">
        <f ca="1">Sheet2!E12</f>
        <v>3.7250000000000001</v>
      </c>
      <c r="S38" s="20"/>
      <c r="T38" s="21"/>
      <c r="U38" s="18">
        <f t="shared" ca="1" si="9"/>
        <v>3.5730000000000004</v>
      </c>
      <c r="V38" s="18"/>
      <c r="W38" s="18"/>
      <c r="X38" s="18">
        <f t="shared" ca="1" si="10"/>
        <v>3.5340000000000003</v>
      </c>
      <c r="Y38" s="18"/>
      <c r="Z38" s="18"/>
      <c r="AA38" s="18">
        <f t="shared" ca="1" si="11"/>
        <v>3.4430000000000005</v>
      </c>
      <c r="AB38" s="18"/>
      <c r="AC38" s="18"/>
      <c r="AD38" s="18"/>
      <c r="AE38" s="18"/>
      <c r="AF38" s="18"/>
    </row>
    <row r="39" spans="1:32" ht="17.100000000000001" customHeight="1">
      <c r="A39" s="77"/>
      <c r="B39" s="70"/>
      <c r="C39" s="15">
        <v>820</v>
      </c>
      <c r="D39" s="16">
        <v>280</v>
      </c>
      <c r="E39" s="17">
        <v>280</v>
      </c>
      <c r="F39" s="18"/>
      <c r="G39" s="18"/>
      <c r="H39" s="18"/>
      <c r="I39" s="18">
        <f t="shared" ca="1" si="6"/>
        <v>3.4080000000000004</v>
      </c>
      <c r="J39" s="18"/>
      <c r="K39" s="18"/>
      <c r="L39" s="18">
        <f t="shared" ca="1" si="7"/>
        <v>3.5020000000000002</v>
      </c>
      <c r="M39" s="18"/>
      <c r="N39" s="18"/>
      <c r="O39" s="18">
        <f t="shared" ca="1" si="8"/>
        <v>3.5420000000000003</v>
      </c>
      <c r="P39" s="18"/>
      <c r="Q39" s="18"/>
      <c r="R39" s="19">
        <f ca="1">Sheet2!E13</f>
        <v>3.6900000000000004</v>
      </c>
      <c r="S39" s="20"/>
      <c r="T39" s="21"/>
      <c r="U39" s="18">
        <f t="shared" ca="1" si="9"/>
        <v>3.5390000000000006</v>
      </c>
      <c r="V39" s="18"/>
      <c r="W39" s="18"/>
      <c r="X39" s="18">
        <f t="shared" ca="1" si="10"/>
        <v>3.5000000000000004</v>
      </c>
      <c r="Y39" s="18"/>
      <c r="Z39" s="18"/>
      <c r="AA39" s="18">
        <f t="shared" ca="1" si="11"/>
        <v>3.411</v>
      </c>
      <c r="AB39" s="18"/>
      <c r="AC39" s="18"/>
      <c r="AD39" s="18"/>
      <c r="AE39" s="18"/>
      <c r="AF39" s="18"/>
    </row>
    <row r="40" spans="1:32" ht="17.100000000000001" customHeight="1">
      <c r="A40" s="77"/>
      <c r="B40" s="70"/>
      <c r="C40" s="15">
        <v>840</v>
      </c>
      <c r="D40" s="16">
        <v>300</v>
      </c>
      <c r="E40" s="17">
        <v>300</v>
      </c>
      <c r="F40" s="18"/>
      <c r="G40" s="18"/>
      <c r="H40" s="18"/>
      <c r="I40" s="18">
        <f t="shared" ca="1" si="6"/>
        <v>3.4049999999999998</v>
      </c>
      <c r="J40" s="18"/>
      <c r="K40" s="18"/>
      <c r="L40" s="18">
        <f t="shared" ca="1" si="7"/>
        <v>3.4969999999999999</v>
      </c>
      <c r="M40" s="18"/>
      <c r="N40" s="18"/>
      <c r="O40" s="18">
        <f t="shared" ca="1" si="8"/>
        <v>3.5350000000000001</v>
      </c>
      <c r="P40" s="18"/>
      <c r="Q40" s="18"/>
      <c r="R40" s="19">
        <f ca="1">Sheet2!E14</f>
        <v>3.6859999999999999</v>
      </c>
      <c r="S40" s="20"/>
      <c r="T40" s="21"/>
      <c r="U40" s="18">
        <f t="shared" ca="1" si="9"/>
        <v>3.536</v>
      </c>
      <c r="V40" s="18"/>
      <c r="W40" s="18"/>
      <c r="X40" s="18">
        <f t="shared" ca="1" si="10"/>
        <v>3.4950000000000001</v>
      </c>
      <c r="Y40" s="18"/>
      <c r="Z40" s="18"/>
      <c r="AA40" s="18">
        <f t="shared" ca="1" si="11"/>
        <v>3.4079999999999995</v>
      </c>
      <c r="AB40" s="18"/>
      <c r="AC40" s="18"/>
      <c r="AD40" s="18"/>
      <c r="AE40" s="18"/>
      <c r="AF40" s="18"/>
    </row>
    <row r="41" spans="1:32" ht="17.100000000000001" customHeight="1">
      <c r="A41" s="79"/>
      <c r="B41" s="80"/>
      <c r="C41" s="15">
        <v>860</v>
      </c>
      <c r="D41" s="16">
        <v>320</v>
      </c>
      <c r="E41" s="17">
        <v>320</v>
      </c>
      <c r="F41" s="18"/>
      <c r="G41" s="18"/>
      <c r="H41" s="18"/>
      <c r="I41" s="18">
        <f t="shared" ca="1" si="6"/>
        <v>3.3980000000000006</v>
      </c>
      <c r="J41" s="18"/>
      <c r="K41" s="18"/>
      <c r="L41" s="18">
        <f t="shared" ca="1" si="7"/>
        <v>3.4870000000000005</v>
      </c>
      <c r="M41" s="18"/>
      <c r="N41" s="18"/>
      <c r="O41" s="18">
        <f t="shared" ca="1" si="8"/>
        <v>3.5290000000000004</v>
      </c>
      <c r="P41" s="18"/>
      <c r="Q41" s="18"/>
      <c r="R41" s="19">
        <f ca="1">Sheet2!E15</f>
        <v>3.6780000000000004</v>
      </c>
      <c r="S41" s="20"/>
      <c r="T41" s="21"/>
      <c r="U41" s="18">
        <f t="shared" ca="1" si="9"/>
        <v>3.5280000000000005</v>
      </c>
      <c r="V41" s="18"/>
      <c r="W41" s="18"/>
      <c r="X41" s="18">
        <f t="shared" ca="1" si="10"/>
        <v>3.4870000000000005</v>
      </c>
      <c r="Y41" s="18"/>
      <c r="Z41" s="18"/>
      <c r="AA41" s="18">
        <f t="shared" ca="1" si="11"/>
        <v>3.3960000000000008</v>
      </c>
      <c r="AB41" s="18"/>
      <c r="AC41" s="18"/>
      <c r="AD41" s="18"/>
      <c r="AE41" s="18"/>
      <c r="AF41" s="18"/>
    </row>
    <row r="42" spans="1:32" ht="17.100000000000001" customHeight="1">
      <c r="A42" s="77"/>
      <c r="B42" s="70"/>
      <c r="C42" s="15">
        <v>880</v>
      </c>
      <c r="D42" s="16">
        <v>340</v>
      </c>
      <c r="E42" s="17">
        <v>340</v>
      </c>
      <c r="F42" s="18"/>
      <c r="G42" s="18"/>
      <c r="H42" s="18"/>
      <c r="I42" s="18">
        <f t="shared" ca="1" si="6"/>
        <v>3.3900000000000006</v>
      </c>
      <c r="J42" s="18"/>
      <c r="K42" s="18"/>
      <c r="L42" s="18">
        <f t="shared" ca="1" si="7"/>
        <v>3.4830000000000001</v>
      </c>
      <c r="M42" s="18"/>
      <c r="N42" s="18"/>
      <c r="O42" s="18">
        <f t="shared" ca="1" si="8"/>
        <v>3.5230000000000001</v>
      </c>
      <c r="P42" s="18"/>
      <c r="Q42" s="18"/>
      <c r="R42" s="19">
        <f ca="1">Sheet2!E16</f>
        <v>3.6720000000000002</v>
      </c>
      <c r="S42" s="20"/>
      <c r="T42" s="21"/>
      <c r="U42" s="18">
        <f t="shared" ca="1" si="9"/>
        <v>3.5210000000000004</v>
      </c>
      <c r="V42" s="18"/>
      <c r="W42" s="18"/>
      <c r="X42" s="18">
        <f t="shared" ca="1" si="10"/>
        <v>3.4830000000000001</v>
      </c>
      <c r="Y42" s="18"/>
      <c r="Z42" s="18"/>
      <c r="AA42" s="18">
        <f t="shared" ca="1" si="11"/>
        <v>3.3940000000000001</v>
      </c>
      <c r="AB42" s="18"/>
      <c r="AC42" s="18"/>
      <c r="AD42" s="18"/>
      <c r="AE42" s="18"/>
      <c r="AF42" s="18"/>
    </row>
    <row r="43" spans="1:32" ht="17.100000000000001" customHeight="1">
      <c r="A43" s="77"/>
      <c r="B43" s="70"/>
      <c r="C43" s="15">
        <v>900</v>
      </c>
      <c r="D43" s="16">
        <v>360</v>
      </c>
      <c r="E43" s="17">
        <v>360</v>
      </c>
      <c r="F43" s="18"/>
      <c r="G43" s="18"/>
      <c r="H43" s="18"/>
      <c r="I43" s="18">
        <f t="shared" ca="1" si="6"/>
        <v>3.3820000000000006</v>
      </c>
      <c r="J43" s="18"/>
      <c r="K43" s="18"/>
      <c r="L43" s="18">
        <f t="shared" ca="1" si="7"/>
        <v>3.4740000000000002</v>
      </c>
      <c r="M43" s="18"/>
      <c r="N43" s="18"/>
      <c r="O43" s="18">
        <f t="shared" ca="1" si="8"/>
        <v>3.5140000000000002</v>
      </c>
      <c r="P43" s="18"/>
      <c r="Q43" s="18"/>
      <c r="R43" s="19">
        <f ca="1">Sheet2!E17</f>
        <v>3.6620000000000004</v>
      </c>
      <c r="S43" s="20"/>
      <c r="T43" s="21"/>
      <c r="U43" s="18">
        <f t="shared" ca="1" si="9"/>
        <v>3.5100000000000007</v>
      </c>
      <c r="V43" s="18"/>
      <c r="W43" s="18"/>
      <c r="X43" s="18">
        <f t="shared" ca="1" si="10"/>
        <v>3.4710000000000005</v>
      </c>
      <c r="Y43" s="18"/>
      <c r="Z43" s="18"/>
      <c r="AA43" s="18">
        <f t="shared" ca="1" si="11"/>
        <v>3.3820000000000006</v>
      </c>
      <c r="AB43" s="18"/>
      <c r="AC43" s="18"/>
      <c r="AD43" s="18"/>
      <c r="AE43" s="18"/>
      <c r="AF43" s="18"/>
    </row>
    <row r="44" spans="1:32" ht="10.5" customHeight="1">
      <c r="A44" s="32" t="s">
        <v>19</v>
      </c>
      <c r="B44" s="33"/>
      <c r="C44" s="47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9"/>
    </row>
    <row r="45" spans="1:32" ht="10.5" customHeight="1">
      <c r="A45" s="32"/>
      <c r="B45" s="33"/>
      <c r="C45" s="50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2"/>
    </row>
    <row r="46" spans="1:32" ht="8.25" customHeight="1">
      <c r="A46" s="32"/>
      <c r="B46" s="33"/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2"/>
    </row>
    <row r="47" spans="1:32" ht="8.25" hidden="1" customHeight="1">
      <c r="A47" s="32"/>
      <c r="B47" s="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ht="10.5" hidden="1" customHeight="1">
      <c r="A48" s="32"/>
      <c r="B48" s="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ht="9" customHeight="1" thickBot="1">
      <c r="A49" s="34" t="s">
        <v>15</v>
      </c>
      <c r="B49" s="35"/>
      <c r="C49" s="40"/>
      <c r="D49" s="40"/>
      <c r="E49" s="40"/>
      <c r="F49" s="41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2"/>
    </row>
    <row r="50" spans="1:32" ht="9" customHeight="1">
      <c r="A50" s="36"/>
      <c r="B50" s="37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4"/>
    </row>
    <row r="51" spans="1:32" ht="9.75" customHeight="1">
      <c r="A51" s="36"/>
      <c r="B51" s="37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4"/>
    </row>
    <row r="52" spans="1:32" ht="9" hidden="1" customHeight="1">
      <c r="A52" s="36"/>
      <c r="B52" s="37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4"/>
    </row>
    <row r="53" spans="1:32" ht="3" customHeight="1" thickBot="1">
      <c r="A53" s="38"/>
      <c r="B53" s="39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6"/>
    </row>
    <row r="54" spans="1:32" ht="9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spans="1:32">
      <c r="C55" s="2" t="s">
        <v>16</v>
      </c>
      <c r="H55" s="2" t="s">
        <v>29</v>
      </c>
      <c r="O55" s="2" t="s">
        <v>17</v>
      </c>
      <c r="U55" s="2" t="s">
        <v>18</v>
      </c>
      <c r="Y55" s="2"/>
    </row>
    <row r="57" spans="1:32" ht="27">
      <c r="A57" s="95"/>
      <c r="B57" s="96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8" t="s">
        <v>0</v>
      </c>
      <c r="AE57" s="98"/>
      <c r="AF57" s="98"/>
    </row>
    <row r="58" spans="1:32" ht="27">
      <c r="A58" s="99"/>
      <c r="B58" s="100"/>
      <c r="C58" s="100"/>
      <c r="D58" s="101" t="s">
        <v>1</v>
      </c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3"/>
      <c r="AE58" s="104"/>
      <c r="AF58" s="104"/>
    </row>
    <row r="59" spans="1:32" ht="27.75" thickBo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5"/>
      <c r="AE59" s="106"/>
      <c r="AF59" s="106"/>
    </row>
    <row r="60" spans="1:32" ht="41.25" customHeight="1">
      <c r="A60" s="107" t="s">
        <v>2</v>
      </c>
      <c r="B60" s="108"/>
      <c r="C60" s="108"/>
      <c r="D60" s="108"/>
      <c r="E60" s="109"/>
      <c r="F60" s="110" t="s">
        <v>22</v>
      </c>
      <c r="G60" s="111"/>
      <c r="H60" s="111"/>
      <c r="I60" s="111"/>
      <c r="J60" s="111"/>
      <c r="K60" s="111"/>
      <c r="L60" s="111"/>
      <c r="M60" s="111"/>
      <c r="N60" s="111"/>
      <c r="O60" s="111"/>
      <c r="P60" s="112"/>
      <c r="Q60" s="113" t="s">
        <v>3</v>
      </c>
      <c r="R60" s="113"/>
      <c r="S60" s="113"/>
      <c r="T60" s="113"/>
      <c r="U60" s="114" t="s">
        <v>4</v>
      </c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5"/>
    </row>
    <row r="61" spans="1:32" ht="38.25" customHeight="1">
      <c r="A61" s="56" t="s">
        <v>5</v>
      </c>
      <c r="B61" s="57"/>
      <c r="C61" s="57"/>
      <c r="D61" s="57"/>
      <c r="E61" s="58"/>
      <c r="F61" s="74" t="s">
        <v>30</v>
      </c>
      <c r="G61" s="75"/>
      <c r="H61" s="75"/>
      <c r="I61" s="75"/>
      <c r="J61" s="75"/>
      <c r="K61" s="75"/>
      <c r="L61" s="75"/>
      <c r="M61" s="75"/>
      <c r="N61" s="75"/>
      <c r="O61" s="75"/>
      <c r="P61" s="76"/>
      <c r="Q61" s="59" t="s">
        <v>6</v>
      </c>
      <c r="R61" s="59"/>
      <c r="S61" s="59"/>
      <c r="T61" s="59"/>
      <c r="U61" s="121">
        <v>43193</v>
      </c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3"/>
    </row>
    <row r="62" spans="1:32" ht="23.25" customHeight="1">
      <c r="A62" s="60" t="s">
        <v>7</v>
      </c>
      <c r="B62" s="61"/>
      <c r="C62" s="61"/>
      <c r="D62" s="61"/>
      <c r="E62" s="62"/>
      <c r="F62" s="63" t="s">
        <v>26</v>
      </c>
      <c r="G62" s="64"/>
      <c r="H62" s="64"/>
      <c r="I62" s="64"/>
      <c r="J62" s="64"/>
      <c r="K62" s="64"/>
      <c r="L62" s="64"/>
      <c r="M62" s="64"/>
      <c r="N62" s="64"/>
      <c r="O62" s="64"/>
      <c r="P62" s="63"/>
      <c r="Q62" s="65" t="s">
        <v>20</v>
      </c>
      <c r="R62" s="66"/>
      <c r="S62" s="66"/>
      <c r="T62" s="66"/>
      <c r="U62" s="67" t="s">
        <v>23</v>
      </c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9"/>
    </row>
    <row r="63" spans="1:32" ht="23.25" customHeight="1">
      <c r="A63" s="77" t="s">
        <v>8</v>
      </c>
      <c r="B63" s="70"/>
      <c r="C63" s="70" t="s">
        <v>9</v>
      </c>
      <c r="D63" s="70"/>
      <c r="E63" s="70"/>
      <c r="F63" s="70"/>
      <c r="G63" s="70"/>
      <c r="H63" s="70" t="s">
        <v>27</v>
      </c>
      <c r="I63" s="70"/>
      <c r="J63" s="70"/>
      <c r="K63" s="70"/>
      <c r="L63" s="70"/>
      <c r="M63" s="70"/>
      <c r="N63" s="70"/>
      <c r="O63" s="71" t="s">
        <v>10</v>
      </c>
      <c r="P63" s="71"/>
      <c r="Q63" s="71"/>
      <c r="R63" s="71"/>
      <c r="S63" s="71"/>
      <c r="T63" s="72" t="s">
        <v>24</v>
      </c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3"/>
    </row>
    <row r="64" spans="1:32">
      <c r="A64" s="77"/>
      <c r="B64" s="70"/>
      <c r="C64" s="22" t="s">
        <v>11</v>
      </c>
      <c r="D64" s="23"/>
      <c r="E64" s="23"/>
      <c r="F64" s="23"/>
      <c r="G64" s="81"/>
      <c r="H64" s="22" t="s">
        <v>27</v>
      </c>
      <c r="I64" s="23"/>
      <c r="J64" s="23"/>
      <c r="K64" s="23"/>
      <c r="L64" s="23"/>
      <c r="M64" s="23"/>
      <c r="N64" s="81"/>
      <c r="O64" s="83" t="s">
        <v>12</v>
      </c>
      <c r="P64" s="84"/>
      <c r="Q64" s="84"/>
      <c r="R64" s="84"/>
      <c r="S64" s="85"/>
      <c r="T64" s="117">
        <v>4.3550000000000004</v>
      </c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1"/>
    </row>
    <row r="65" spans="1:39" ht="7.5" customHeight="1">
      <c r="A65" s="77"/>
      <c r="B65" s="70"/>
      <c r="C65" s="28"/>
      <c r="D65" s="29"/>
      <c r="E65" s="29"/>
      <c r="F65" s="29"/>
      <c r="G65" s="82"/>
      <c r="H65" s="28"/>
      <c r="I65" s="29"/>
      <c r="J65" s="29"/>
      <c r="K65" s="29"/>
      <c r="L65" s="29"/>
      <c r="M65" s="29"/>
      <c r="N65" s="82"/>
      <c r="O65" s="86"/>
      <c r="P65" s="87"/>
      <c r="Q65" s="87"/>
      <c r="R65" s="87"/>
      <c r="S65" s="88"/>
      <c r="T65" s="92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4"/>
    </row>
    <row r="66" spans="1:39">
      <c r="A66" s="77"/>
      <c r="B66" s="70"/>
      <c r="C66" s="118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20"/>
    </row>
    <row r="67" spans="1:39">
      <c r="A67" s="77"/>
      <c r="B67" s="70"/>
      <c r="C67" s="118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20"/>
    </row>
    <row r="68" spans="1:39">
      <c r="A68" s="77"/>
      <c r="B68" s="70"/>
      <c r="C68" s="118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20"/>
    </row>
    <row r="69" spans="1:39">
      <c r="A69" s="77"/>
      <c r="B69" s="70"/>
      <c r="C69" s="118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20"/>
    </row>
    <row r="70" spans="1:39">
      <c r="A70" s="77"/>
      <c r="B70" s="70"/>
      <c r="C70" s="118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20"/>
    </row>
    <row r="71" spans="1:39">
      <c r="A71" s="77"/>
      <c r="B71" s="70"/>
      <c r="C71" s="118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20"/>
    </row>
    <row r="72" spans="1:39">
      <c r="A72" s="77"/>
      <c r="B72" s="70"/>
      <c r="C72" s="118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20"/>
    </row>
    <row r="73" spans="1:39">
      <c r="A73" s="77"/>
      <c r="B73" s="70"/>
      <c r="C73" s="118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20"/>
    </row>
    <row r="74" spans="1:39">
      <c r="A74" s="77"/>
      <c r="B74" s="70"/>
      <c r="C74" s="118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20"/>
    </row>
    <row r="75" spans="1:39">
      <c r="A75" s="77"/>
      <c r="B75" s="70"/>
      <c r="C75" s="118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20"/>
    </row>
    <row r="76" spans="1:39">
      <c r="A76" s="77"/>
      <c r="B76" s="70"/>
      <c r="C76" s="118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20"/>
    </row>
    <row r="77" spans="1:39" ht="14.25" customHeight="1">
      <c r="A77" s="77"/>
      <c r="B77" s="78"/>
      <c r="C77" s="10" t="s">
        <v>13</v>
      </c>
      <c r="D77" s="11"/>
      <c r="E77" s="12"/>
      <c r="F77" s="10"/>
      <c r="G77" s="11"/>
      <c r="H77" s="12"/>
      <c r="I77" s="10" t="str">
        <f>CONCATENATE("左",$AG77+$AH77+$AI77,"m")</f>
        <v>左14m</v>
      </c>
      <c r="J77" s="11"/>
      <c r="K77" s="12"/>
      <c r="L77" s="10" t="str">
        <f>CONCATENATE("左",AG77+AH77,"m")</f>
        <v>左9.5m</v>
      </c>
      <c r="M77" s="13"/>
      <c r="N77" s="14"/>
      <c r="O77" s="10" t="str">
        <f>CONCATENATE("左",AJ77+AK77,"m")</f>
        <v>左7.5m</v>
      </c>
      <c r="P77" s="13"/>
      <c r="Q77" s="14"/>
      <c r="R77" s="10" t="s">
        <v>14</v>
      </c>
      <c r="S77" s="11"/>
      <c r="T77" s="12"/>
      <c r="U77" s="10" t="str">
        <f>CONCATENATE("右",AK77,"m")</f>
        <v>右7.5m</v>
      </c>
      <c r="V77" s="13"/>
      <c r="W77" s="14"/>
      <c r="X77" s="10" t="str">
        <f>CONCATENATE("右",AK77+AL77,"m")</f>
        <v>右9.5m</v>
      </c>
      <c r="Y77" s="13"/>
      <c r="Z77" s="14"/>
      <c r="AA77" s="10" t="str">
        <f>CONCATENATE("右",AK77+AL77+AM77,"m")</f>
        <v>右14m</v>
      </c>
      <c r="AB77" s="13"/>
      <c r="AC77" s="14"/>
      <c r="AD77" s="10"/>
      <c r="AE77" s="13"/>
      <c r="AF77" s="14"/>
      <c r="AG77">
        <v>7.5</v>
      </c>
      <c r="AH77">
        <v>2</v>
      </c>
      <c r="AI77">
        <v>4.5</v>
      </c>
      <c r="AK77">
        <v>7.5</v>
      </c>
      <c r="AL77">
        <v>2</v>
      </c>
      <c r="AM77">
        <v>4.5</v>
      </c>
    </row>
    <row r="78" spans="1:39" ht="14.25" customHeight="1">
      <c r="A78" s="77"/>
      <c r="B78" s="70"/>
      <c r="C78" s="15">
        <v>920</v>
      </c>
      <c r="D78" s="16"/>
      <c r="E78" s="17"/>
      <c r="F78" s="18"/>
      <c r="G78" s="18"/>
      <c r="H78" s="18"/>
      <c r="I78" s="18">
        <f t="shared" ref="I78" ca="1" si="12">R78-(14*2%)+RANDBETWEEN(-2,2)*0.001</f>
        <v>3.3730000000000002</v>
      </c>
      <c r="J78" s="18"/>
      <c r="K78" s="18"/>
      <c r="L78" s="18">
        <f t="shared" ref="L78" ca="1" si="13">R78-(9.5*2%)+RANDBETWEEN(-2,2)*0.001</f>
        <v>3.4650000000000003</v>
      </c>
      <c r="M78" s="18"/>
      <c r="N78" s="18"/>
      <c r="O78" s="18">
        <f t="shared" ref="O78" ca="1" si="14">R78-(7.5*2%)+RANDBETWEEN(-2,2)*0.001</f>
        <v>3.5030000000000006</v>
      </c>
      <c r="P78" s="18"/>
      <c r="Q78" s="18"/>
      <c r="R78" s="19">
        <f ca="1">Sheet2!E18</f>
        <v>3.6550000000000002</v>
      </c>
      <c r="S78" s="20"/>
      <c r="T78" s="21"/>
      <c r="U78" s="18">
        <f t="shared" ref="U78" ca="1" si="15">R78-(7.5*2%)+RANDBETWEEN(-2,2)*0.001</f>
        <v>3.5030000000000006</v>
      </c>
      <c r="V78" s="18"/>
      <c r="W78" s="18"/>
      <c r="X78" s="18">
        <f t="shared" ref="X78" ca="1" si="16">R78-(9.5*2%)+RANDBETWEEN(-2,2)*0.001</f>
        <v>3.4640000000000004</v>
      </c>
      <c r="Y78" s="18"/>
      <c r="Z78" s="18"/>
      <c r="AA78" s="18">
        <f t="shared" ref="AA78" ca="1" si="17">R78-(14*2%)+RANDBETWEEN(-2,2)*0.001</f>
        <v>3.3769999999999998</v>
      </c>
      <c r="AB78" s="18"/>
      <c r="AC78" s="18"/>
      <c r="AD78" s="18"/>
      <c r="AE78" s="18"/>
      <c r="AF78" s="18"/>
    </row>
    <row r="79" spans="1:39" ht="14.25" customHeight="1">
      <c r="A79" s="77"/>
      <c r="B79" s="70"/>
      <c r="C79" s="15">
        <v>940</v>
      </c>
      <c r="D79" s="16"/>
      <c r="E79" s="17"/>
      <c r="F79" s="18"/>
      <c r="G79" s="18"/>
      <c r="H79" s="18"/>
      <c r="I79" s="18">
        <f t="shared" ref="I79:I95" ca="1" si="18">R79-(14*2%)+RANDBETWEEN(-2,2)*0.001</f>
        <v>3.3679999999999999</v>
      </c>
      <c r="J79" s="18"/>
      <c r="K79" s="18"/>
      <c r="L79" s="18">
        <f t="shared" ref="L79:L95" ca="1" si="19">R79-(9.5*2%)+RANDBETWEEN(-2,2)*0.001</f>
        <v>3.4580000000000002</v>
      </c>
      <c r="M79" s="18"/>
      <c r="N79" s="18"/>
      <c r="O79" s="18">
        <f t="shared" ref="O79:O95" ca="1" si="20">R79-(7.5*2%)+RANDBETWEEN(-2,2)*0.001</f>
        <v>3.4980000000000002</v>
      </c>
      <c r="P79" s="18"/>
      <c r="Q79" s="18"/>
      <c r="R79" s="19">
        <f ca="1">Sheet2!E19</f>
        <v>3.649</v>
      </c>
      <c r="S79" s="20"/>
      <c r="T79" s="21"/>
      <c r="U79" s="18">
        <f t="shared" ref="U79:U95" ca="1" si="21">R79-(7.5*2%)+RANDBETWEEN(-2,2)*0.001</f>
        <v>3.4980000000000002</v>
      </c>
      <c r="V79" s="18"/>
      <c r="W79" s="18"/>
      <c r="X79" s="18">
        <f t="shared" ref="X79:X95" ca="1" si="22">R79-(9.5*2%)+RANDBETWEEN(-2,2)*0.001</f>
        <v>3.4590000000000001</v>
      </c>
      <c r="Y79" s="18"/>
      <c r="Z79" s="18"/>
      <c r="AA79" s="18">
        <f t="shared" ref="AA79:AA95" ca="1" si="23">R79-(14*2%)+RANDBETWEEN(-2,2)*0.001</f>
        <v>3.3709999999999996</v>
      </c>
      <c r="AB79" s="18"/>
      <c r="AC79" s="18"/>
      <c r="AD79" s="18"/>
      <c r="AE79" s="18"/>
      <c r="AF79" s="18"/>
    </row>
    <row r="80" spans="1:39" ht="14.25" customHeight="1">
      <c r="A80" s="77"/>
      <c r="B80" s="70"/>
      <c r="C80" s="15">
        <v>960</v>
      </c>
      <c r="D80" s="16"/>
      <c r="E80" s="17"/>
      <c r="F80" s="18"/>
      <c r="G80" s="18"/>
      <c r="H80" s="18"/>
      <c r="I80" s="18">
        <f t="shared" ca="1" si="18"/>
        <v>3.3570000000000002</v>
      </c>
      <c r="J80" s="18"/>
      <c r="K80" s="18"/>
      <c r="L80" s="18">
        <f t="shared" ca="1" si="19"/>
        <v>3.448</v>
      </c>
      <c r="M80" s="18"/>
      <c r="N80" s="18"/>
      <c r="O80" s="18">
        <f t="shared" ca="1" si="20"/>
        <v>3.4860000000000002</v>
      </c>
      <c r="P80" s="18"/>
      <c r="Q80" s="18"/>
      <c r="R80" s="19">
        <f ca="1">Sheet2!E20</f>
        <v>3.637</v>
      </c>
      <c r="S80" s="20"/>
      <c r="T80" s="21"/>
      <c r="U80" s="18">
        <f t="shared" ca="1" si="21"/>
        <v>3.4860000000000002</v>
      </c>
      <c r="V80" s="18"/>
      <c r="W80" s="18"/>
      <c r="X80" s="18">
        <f t="shared" ca="1" si="22"/>
        <v>3.4460000000000002</v>
      </c>
      <c r="Y80" s="18"/>
      <c r="Z80" s="18"/>
      <c r="AA80" s="18">
        <f t="shared" ca="1" si="23"/>
        <v>3.3580000000000001</v>
      </c>
      <c r="AB80" s="18"/>
      <c r="AC80" s="18"/>
      <c r="AD80" s="18"/>
      <c r="AE80" s="18"/>
      <c r="AF80" s="18"/>
    </row>
    <row r="81" spans="1:32" ht="14.25" customHeight="1">
      <c r="A81" s="77"/>
      <c r="B81" s="70"/>
      <c r="C81" s="15">
        <v>980</v>
      </c>
      <c r="D81" s="16"/>
      <c r="E81" s="17"/>
      <c r="F81" s="18"/>
      <c r="G81" s="18"/>
      <c r="H81" s="18"/>
      <c r="I81" s="18">
        <f t="shared" ca="1" si="18"/>
        <v>3.3529999999999998</v>
      </c>
      <c r="J81" s="18"/>
      <c r="K81" s="18"/>
      <c r="L81" s="18">
        <f t="shared" ca="1" si="19"/>
        <v>3.4420000000000002</v>
      </c>
      <c r="M81" s="18"/>
      <c r="N81" s="18"/>
      <c r="O81" s="18">
        <f t="shared" ca="1" si="20"/>
        <v>3.4849999999999999</v>
      </c>
      <c r="P81" s="18"/>
      <c r="Q81" s="18"/>
      <c r="R81" s="19">
        <f ca="1">Sheet2!E21</f>
        <v>3.633</v>
      </c>
      <c r="S81" s="20"/>
      <c r="T81" s="21"/>
      <c r="U81" s="18">
        <f t="shared" ca="1" si="21"/>
        <v>3.484</v>
      </c>
      <c r="V81" s="18"/>
      <c r="W81" s="18"/>
      <c r="X81" s="18">
        <f t="shared" ca="1" si="22"/>
        <v>3.4430000000000001</v>
      </c>
      <c r="Y81" s="18"/>
      <c r="Z81" s="18"/>
      <c r="AA81" s="18">
        <f t="shared" ca="1" si="23"/>
        <v>3.3549999999999995</v>
      </c>
      <c r="AB81" s="18"/>
      <c r="AC81" s="18"/>
      <c r="AD81" s="18"/>
      <c r="AE81" s="18"/>
      <c r="AF81" s="18"/>
    </row>
    <row r="82" spans="1:32" ht="14.25" customHeight="1">
      <c r="A82" s="77"/>
      <c r="B82" s="70"/>
      <c r="C82" s="15">
        <v>1000</v>
      </c>
      <c r="D82" s="16"/>
      <c r="E82" s="17"/>
      <c r="F82" s="18"/>
      <c r="G82" s="18"/>
      <c r="H82" s="18"/>
      <c r="I82" s="18">
        <f t="shared" ca="1" si="18"/>
        <v>3.3489999999999998</v>
      </c>
      <c r="J82" s="18"/>
      <c r="K82" s="18"/>
      <c r="L82" s="18">
        <f t="shared" ca="1" si="19"/>
        <v>3.4390000000000001</v>
      </c>
      <c r="M82" s="18"/>
      <c r="N82" s="18"/>
      <c r="O82" s="18">
        <f t="shared" ca="1" si="20"/>
        <v>3.4790000000000001</v>
      </c>
      <c r="P82" s="18"/>
      <c r="Q82" s="18"/>
      <c r="R82" s="19">
        <f ca="1">Sheet2!E22</f>
        <v>3.6280000000000001</v>
      </c>
      <c r="S82" s="20"/>
      <c r="T82" s="21"/>
      <c r="U82" s="18">
        <f t="shared" ca="1" si="21"/>
        <v>3.4780000000000002</v>
      </c>
      <c r="V82" s="18"/>
      <c r="W82" s="18"/>
      <c r="X82" s="18">
        <f t="shared" ca="1" si="22"/>
        <v>3.44</v>
      </c>
      <c r="Y82" s="18"/>
      <c r="Z82" s="18"/>
      <c r="AA82" s="18">
        <f t="shared" ca="1" si="23"/>
        <v>3.3499999999999996</v>
      </c>
      <c r="AB82" s="18"/>
      <c r="AC82" s="18"/>
      <c r="AD82" s="18"/>
      <c r="AE82" s="18"/>
      <c r="AF82" s="18"/>
    </row>
    <row r="83" spans="1:32" ht="14.25" customHeight="1">
      <c r="A83" s="77"/>
      <c r="B83" s="70"/>
      <c r="C83" s="15">
        <v>1020</v>
      </c>
      <c r="D83" s="16"/>
      <c r="E83" s="17"/>
      <c r="F83" s="18"/>
      <c r="G83" s="18"/>
      <c r="H83" s="18"/>
      <c r="I83" s="18">
        <f t="shared" ca="1" si="18"/>
        <v>3.3370000000000002</v>
      </c>
      <c r="J83" s="18"/>
      <c r="K83" s="18"/>
      <c r="L83" s="18">
        <f t="shared" ca="1" si="19"/>
        <v>3.427</v>
      </c>
      <c r="M83" s="18"/>
      <c r="N83" s="18"/>
      <c r="O83" s="18">
        <f t="shared" ca="1" si="20"/>
        <v>3.4640000000000004</v>
      </c>
      <c r="P83" s="18"/>
      <c r="Q83" s="18"/>
      <c r="R83" s="19">
        <f ca="1">Sheet2!E23</f>
        <v>3.6160000000000001</v>
      </c>
      <c r="S83" s="20"/>
      <c r="T83" s="21"/>
      <c r="U83" s="18">
        <f t="shared" ca="1" si="21"/>
        <v>3.468</v>
      </c>
      <c r="V83" s="18"/>
      <c r="W83" s="18"/>
      <c r="X83" s="18">
        <f t="shared" ca="1" si="22"/>
        <v>3.427</v>
      </c>
      <c r="Y83" s="18"/>
      <c r="Z83" s="18"/>
      <c r="AA83" s="18">
        <f t="shared" ca="1" si="23"/>
        <v>3.3360000000000003</v>
      </c>
      <c r="AB83" s="18"/>
      <c r="AC83" s="18"/>
      <c r="AD83" s="18"/>
      <c r="AE83" s="18"/>
      <c r="AF83" s="18"/>
    </row>
    <row r="84" spans="1:32" ht="14.25" customHeight="1">
      <c r="A84" s="77"/>
      <c r="B84" s="70"/>
      <c r="C84" s="15">
        <v>1040</v>
      </c>
      <c r="D84" s="16"/>
      <c r="E84" s="17"/>
      <c r="F84" s="18"/>
      <c r="G84" s="18"/>
      <c r="H84" s="18"/>
      <c r="I84" s="18">
        <f t="shared" ca="1" si="18"/>
        <v>3.3320000000000007</v>
      </c>
      <c r="J84" s="18"/>
      <c r="K84" s="18"/>
      <c r="L84" s="18">
        <f t="shared" ca="1" si="19"/>
        <v>3.4260000000000002</v>
      </c>
      <c r="M84" s="18"/>
      <c r="N84" s="18"/>
      <c r="O84" s="18">
        <f t="shared" ca="1" si="20"/>
        <v>3.4630000000000005</v>
      </c>
      <c r="P84" s="18"/>
      <c r="Q84" s="18"/>
      <c r="R84" s="19">
        <f ca="1">Sheet2!E24</f>
        <v>3.6140000000000003</v>
      </c>
      <c r="S84" s="20"/>
      <c r="T84" s="21"/>
      <c r="U84" s="18">
        <f t="shared" ca="1" si="21"/>
        <v>3.4640000000000004</v>
      </c>
      <c r="V84" s="18"/>
      <c r="W84" s="18"/>
      <c r="X84" s="18">
        <f t="shared" ca="1" si="22"/>
        <v>3.4260000000000002</v>
      </c>
      <c r="Y84" s="18"/>
      <c r="Z84" s="18"/>
      <c r="AA84" s="18">
        <f t="shared" ca="1" si="23"/>
        <v>3.3330000000000006</v>
      </c>
      <c r="AB84" s="18"/>
      <c r="AC84" s="18"/>
      <c r="AD84" s="18"/>
      <c r="AE84" s="18"/>
      <c r="AF84" s="18"/>
    </row>
    <row r="85" spans="1:32" ht="14.25" customHeight="1">
      <c r="A85" s="116"/>
      <c r="B85" s="80"/>
      <c r="C85" s="15">
        <v>1060</v>
      </c>
      <c r="D85" s="16"/>
      <c r="E85" s="17"/>
      <c r="F85" s="18"/>
      <c r="G85" s="18"/>
      <c r="H85" s="18"/>
      <c r="I85" s="18">
        <f t="shared" ca="1" si="18"/>
        <v>3.3180000000000001</v>
      </c>
      <c r="J85" s="18"/>
      <c r="K85" s="18"/>
      <c r="L85" s="18">
        <f t="shared" ca="1" si="19"/>
        <v>3.4080000000000004</v>
      </c>
      <c r="M85" s="18"/>
      <c r="N85" s="18"/>
      <c r="O85" s="18">
        <f t="shared" ca="1" si="20"/>
        <v>3.4480000000000004</v>
      </c>
      <c r="P85" s="18"/>
      <c r="Q85" s="18"/>
      <c r="R85" s="19">
        <f ca="1">Sheet2!E25</f>
        <v>3.5990000000000002</v>
      </c>
      <c r="S85" s="20"/>
      <c r="T85" s="21"/>
      <c r="U85" s="18">
        <f t="shared" ca="1" si="21"/>
        <v>3.4480000000000004</v>
      </c>
      <c r="V85" s="18"/>
      <c r="W85" s="18"/>
      <c r="X85" s="18">
        <f t="shared" ca="1" si="22"/>
        <v>3.41</v>
      </c>
      <c r="Y85" s="18"/>
      <c r="Z85" s="18"/>
      <c r="AA85" s="18">
        <f t="shared" ca="1" si="23"/>
        <v>3.3170000000000002</v>
      </c>
      <c r="AB85" s="18"/>
      <c r="AC85" s="18"/>
      <c r="AD85" s="18"/>
      <c r="AE85" s="18"/>
      <c r="AF85" s="18"/>
    </row>
    <row r="86" spans="1:32" ht="14.25" customHeight="1">
      <c r="A86" s="116"/>
      <c r="B86" s="80"/>
      <c r="C86" s="15">
        <v>1080</v>
      </c>
      <c r="D86" s="16"/>
      <c r="E86" s="17"/>
      <c r="F86" s="18"/>
      <c r="G86" s="18"/>
      <c r="H86" s="18"/>
      <c r="I86" s="18">
        <f t="shared" ca="1" si="18"/>
        <v>3.3150000000000004</v>
      </c>
      <c r="J86" s="18"/>
      <c r="K86" s="18"/>
      <c r="L86" s="18">
        <f t="shared" ca="1" si="19"/>
        <v>3.4089999999999998</v>
      </c>
      <c r="M86" s="18"/>
      <c r="N86" s="18"/>
      <c r="O86" s="18">
        <f t="shared" ca="1" si="20"/>
        <v>3.4470000000000001</v>
      </c>
      <c r="P86" s="18"/>
      <c r="Q86" s="18"/>
      <c r="R86" s="19">
        <f ca="1">Sheet2!E26</f>
        <v>3.597</v>
      </c>
      <c r="S86" s="20"/>
      <c r="T86" s="21"/>
      <c r="U86" s="18">
        <f t="shared" ca="1" si="21"/>
        <v>3.4450000000000003</v>
      </c>
      <c r="V86" s="18"/>
      <c r="W86" s="18"/>
      <c r="X86" s="18">
        <f t="shared" ca="1" si="22"/>
        <v>3.407</v>
      </c>
      <c r="Y86" s="18"/>
      <c r="Z86" s="18"/>
      <c r="AA86" s="18">
        <f t="shared" ca="1" si="23"/>
        <v>3.3160000000000003</v>
      </c>
      <c r="AB86" s="18"/>
      <c r="AC86" s="18"/>
      <c r="AD86" s="18"/>
      <c r="AE86" s="18"/>
      <c r="AF86" s="18"/>
    </row>
    <row r="87" spans="1:32" ht="14.25" customHeight="1">
      <c r="A87" s="116"/>
      <c r="B87" s="80"/>
      <c r="C87" s="15">
        <v>1100</v>
      </c>
      <c r="D87" s="16"/>
      <c r="E87" s="17"/>
      <c r="F87" s="18"/>
      <c r="G87" s="18"/>
      <c r="H87" s="18"/>
      <c r="I87" s="18">
        <f t="shared" ca="1" si="18"/>
        <v>3.3070000000000004</v>
      </c>
      <c r="J87" s="18"/>
      <c r="K87" s="18"/>
      <c r="L87" s="18">
        <f t="shared" ca="1" si="19"/>
        <v>3.4</v>
      </c>
      <c r="M87" s="18"/>
      <c r="N87" s="18"/>
      <c r="O87" s="18">
        <f t="shared" ca="1" si="20"/>
        <v>3.4370000000000003</v>
      </c>
      <c r="P87" s="18"/>
      <c r="Q87" s="18"/>
      <c r="R87" s="19">
        <f ca="1">Sheet2!E27</f>
        <v>3.589</v>
      </c>
      <c r="S87" s="20"/>
      <c r="T87" s="21"/>
      <c r="U87" s="18">
        <f t="shared" ca="1" si="21"/>
        <v>3.4370000000000003</v>
      </c>
      <c r="V87" s="18"/>
      <c r="W87" s="18"/>
      <c r="X87" s="18">
        <f t="shared" ca="1" si="22"/>
        <v>3.3980000000000001</v>
      </c>
      <c r="Y87" s="18"/>
      <c r="Z87" s="18"/>
      <c r="AA87" s="18">
        <f t="shared" ca="1" si="23"/>
        <v>3.3070000000000004</v>
      </c>
      <c r="AB87" s="18"/>
      <c r="AC87" s="18"/>
      <c r="AD87" s="18"/>
      <c r="AE87" s="18"/>
      <c r="AF87" s="18"/>
    </row>
    <row r="88" spans="1:32" ht="14.25" customHeight="1">
      <c r="A88" s="116"/>
      <c r="B88" s="80"/>
      <c r="C88" s="15">
        <v>1120</v>
      </c>
      <c r="D88" s="16"/>
      <c r="E88" s="17"/>
      <c r="F88" s="18"/>
      <c r="G88" s="18"/>
      <c r="H88" s="18"/>
      <c r="I88" s="18">
        <f t="shared" ca="1" si="18"/>
        <v>3.3009999999999997</v>
      </c>
      <c r="J88" s="18"/>
      <c r="K88" s="18"/>
      <c r="L88" s="18">
        <f t="shared" ca="1" si="19"/>
        <v>3.3919999999999999</v>
      </c>
      <c r="M88" s="18"/>
      <c r="N88" s="18"/>
      <c r="O88" s="18">
        <f t="shared" ca="1" si="20"/>
        <v>3.4280000000000004</v>
      </c>
      <c r="P88" s="18"/>
      <c r="Q88" s="18"/>
      <c r="R88" s="19">
        <f ca="1">Sheet2!E28</f>
        <v>3.58</v>
      </c>
      <c r="S88" s="20"/>
      <c r="T88" s="21"/>
      <c r="U88" s="18">
        <f t="shared" ca="1" si="21"/>
        <v>3.4280000000000004</v>
      </c>
      <c r="V88" s="18"/>
      <c r="W88" s="18"/>
      <c r="X88" s="18">
        <f t="shared" ca="1" si="22"/>
        <v>3.3890000000000002</v>
      </c>
      <c r="Y88" s="18"/>
      <c r="Z88" s="18"/>
      <c r="AA88" s="18">
        <f t="shared" ca="1" si="23"/>
        <v>3.298</v>
      </c>
      <c r="AB88" s="18"/>
      <c r="AC88" s="18"/>
      <c r="AD88" s="18"/>
      <c r="AE88" s="18"/>
      <c r="AF88" s="18"/>
    </row>
    <row r="89" spans="1:32" ht="14.25" customHeight="1">
      <c r="A89" s="116"/>
      <c r="B89" s="80"/>
      <c r="C89" s="15">
        <v>1140</v>
      </c>
      <c r="D89" s="16"/>
      <c r="E89" s="17"/>
      <c r="F89" s="18"/>
      <c r="G89" s="18"/>
      <c r="H89" s="18"/>
      <c r="I89" s="18">
        <f t="shared" ca="1" si="18"/>
        <v>3.2970000000000006</v>
      </c>
      <c r="J89" s="18"/>
      <c r="K89" s="18"/>
      <c r="L89" s="18">
        <f t="shared" ca="1" si="19"/>
        <v>3.3850000000000007</v>
      </c>
      <c r="M89" s="18"/>
      <c r="N89" s="18"/>
      <c r="O89" s="18">
        <f t="shared" ca="1" si="20"/>
        <v>3.4290000000000003</v>
      </c>
      <c r="P89" s="18"/>
      <c r="Q89" s="18"/>
      <c r="R89" s="19">
        <f ca="1">Sheet2!E29</f>
        <v>3.5770000000000004</v>
      </c>
      <c r="S89" s="20"/>
      <c r="T89" s="21"/>
      <c r="U89" s="18">
        <f t="shared" ca="1" si="21"/>
        <v>3.4290000000000003</v>
      </c>
      <c r="V89" s="18"/>
      <c r="W89" s="18"/>
      <c r="X89" s="18">
        <f t="shared" ca="1" si="22"/>
        <v>3.3890000000000002</v>
      </c>
      <c r="Y89" s="18"/>
      <c r="Z89" s="18"/>
      <c r="AA89" s="18">
        <f t="shared" ca="1" si="23"/>
        <v>3.2990000000000004</v>
      </c>
      <c r="AB89" s="18"/>
      <c r="AC89" s="18"/>
      <c r="AD89" s="18"/>
      <c r="AE89" s="18"/>
      <c r="AF89" s="18"/>
    </row>
    <row r="90" spans="1:32" ht="14.25" customHeight="1">
      <c r="A90" s="77"/>
      <c r="B90" s="70"/>
      <c r="C90" s="15">
        <v>1160</v>
      </c>
      <c r="D90" s="16"/>
      <c r="E90" s="17"/>
      <c r="F90" s="18"/>
      <c r="G90" s="18"/>
      <c r="H90" s="18"/>
      <c r="I90" s="18">
        <f t="shared" ca="1" si="18"/>
        <v>3.2840000000000007</v>
      </c>
      <c r="J90" s="18"/>
      <c r="K90" s="18"/>
      <c r="L90" s="18">
        <f t="shared" ca="1" si="19"/>
        <v>3.3780000000000001</v>
      </c>
      <c r="M90" s="18"/>
      <c r="N90" s="18"/>
      <c r="O90" s="18">
        <f t="shared" ca="1" si="20"/>
        <v>3.4170000000000003</v>
      </c>
      <c r="P90" s="18"/>
      <c r="Q90" s="18"/>
      <c r="R90" s="19">
        <f ca="1">Sheet2!E30</f>
        <v>3.5660000000000003</v>
      </c>
      <c r="S90" s="20"/>
      <c r="T90" s="21"/>
      <c r="U90" s="18">
        <f t="shared" ca="1" si="21"/>
        <v>3.4170000000000003</v>
      </c>
      <c r="V90" s="18"/>
      <c r="W90" s="18"/>
      <c r="X90" s="18">
        <f t="shared" ca="1" si="22"/>
        <v>3.3770000000000002</v>
      </c>
      <c r="Y90" s="18"/>
      <c r="Z90" s="18"/>
      <c r="AA90" s="18">
        <f t="shared" ca="1" si="23"/>
        <v>3.2880000000000003</v>
      </c>
      <c r="AB90" s="18"/>
      <c r="AC90" s="18"/>
      <c r="AD90" s="18"/>
      <c r="AE90" s="18"/>
      <c r="AF90" s="18"/>
    </row>
    <row r="91" spans="1:32" ht="14.25" customHeight="1">
      <c r="A91" s="77"/>
      <c r="B91" s="70"/>
      <c r="C91" s="15">
        <v>1180</v>
      </c>
      <c r="D91" s="16"/>
      <c r="E91" s="17"/>
      <c r="F91" s="18"/>
      <c r="G91" s="18"/>
      <c r="H91" s="18"/>
      <c r="I91" s="18">
        <f t="shared" ca="1" si="18"/>
        <v>3.2740000000000005</v>
      </c>
      <c r="J91" s="18"/>
      <c r="K91" s="18"/>
      <c r="L91" s="18">
        <f t="shared" ca="1" si="19"/>
        <v>3.367</v>
      </c>
      <c r="M91" s="18"/>
      <c r="N91" s="18"/>
      <c r="O91" s="18">
        <f t="shared" ca="1" si="20"/>
        <v>3.4050000000000002</v>
      </c>
      <c r="P91" s="18"/>
      <c r="Q91" s="18"/>
      <c r="R91" s="19">
        <f ca="1">Sheet2!E31</f>
        <v>3.5550000000000002</v>
      </c>
      <c r="S91" s="20"/>
      <c r="T91" s="21"/>
      <c r="U91" s="18">
        <f t="shared" ca="1" si="21"/>
        <v>3.4060000000000001</v>
      </c>
      <c r="V91" s="18"/>
      <c r="W91" s="18"/>
      <c r="X91" s="18">
        <f t="shared" ca="1" si="22"/>
        <v>3.3650000000000002</v>
      </c>
      <c r="Y91" s="18"/>
      <c r="Z91" s="18"/>
      <c r="AA91" s="18">
        <f t="shared" ca="1" si="23"/>
        <v>3.2740000000000005</v>
      </c>
      <c r="AB91" s="18"/>
      <c r="AC91" s="18"/>
      <c r="AD91" s="18"/>
      <c r="AE91" s="18"/>
      <c r="AF91" s="18"/>
    </row>
    <row r="92" spans="1:32">
      <c r="A92" s="77"/>
      <c r="B92" s="70"/>
      <c r="C92" s="15">
        <v>1200</v>
      </c>
      <c r="D92" s="16"/>
      <c r="E92" s="17"/>
      <c r="F92" s="18"/>
      <c r="G92" s="18"/>
      <c r="H92" s="18"/>
      <c r="I92" s="18">
        <f t="shared" ca="1" si="18"/>
        <v>3.2970000000000002</v>
      </c>
      <c r="J92" s="18"/>
      <c r="K92" s="18"/>
      <c r="L92" s="18">
        <f t="shared" ca="1" si="19"/>
        <v>3.3850000000000002</v>
      </c>
      <c r="M92" s="18"/>
      <c r="N92" s="18"/>
      <c r="O92" s="18">
        <f t="shared" ca="1" si="20"/>
        <v>3.4250000000000003</v>
      </c>
      <c r="P92" s="18"/>
      <c r="Q92" s="18"/>
      <c r="R92" s="19">
        <f ca="1">Sheet2!E32</f>
        <v>3.5760000000000001</v>
      </c>
      <c r="S92" s="20"/>
      <c r="T92" s="21"/>
      <c r="U92" s="18">
        <f t="shared" ca="1" si="21"/>
        <v>3.4240000000000004</v>
      </c>
      <c r="V92" s="18"/>
      <c r="W92" s="18"/>
      <c r="X92" s="18">
        <f t="shared" ca="1" si="22"/>
        <v>3.3860000000000001</v>
      </c>
      <c r="Y92" s="18"/>
      <c r="Z92" s="18"/>
      <c r="AA92" s="18">
        <f t="shared" ca="1" si="23"/>
        <v>3.2970000000000002</v>
      </c>
      <c r="AB92" s="18"/>
      <c r="AC92" s="18"/>
      <c r="AD92" s="18"/>
      <c r="AE92" s="18"/>
      <c r="AF92" s="18"/>
    </row>
    <row r="93" spans="1:32" ht="14.25" customHeight="1">
      <c r="A93" s="77"/>
      <c r="B93" s="70"/>
      <c r="C93" s="15">
        <v>1220</v>
      </c>
      <c r="D93" s="16"/>
      <c r="E93" s="17"/>
      <c r="F93" s="18"/>
      <c r="G93" s="18"/>
      <c r="H93" s="18"/>
      <c r="I93" s="18">
        <f t="shared" ca="1" si="18"/>
        <v>3.3629999999999995</v>
      </c>
      <c r="J93" s="18"/>
      <c r="K93" s="18"/>
      <c r="L93" s="18">
        <f t="shared" ca="1" si="19"/>
        <v>3.4510000000000001</v>
      </c>
      <c r="M93" s="18"/>
      <c r="N93" s="18"/>
      <c r="O93" s="18">
        <f t="shared" ca="1" si="20"/>
        <v>3.4939999999999998</v>
      </c>
      <c r="P93" s="18"/>
      <c r="Q93" s="18"/>
      <c r="R93" s="19">
        <f ca="1">Sheet2!E33</f>
        <v>3.6429999999999998</v>
      </c>
      <c r="S93" s="20"/>
      <c r="T93" s="21"/>
      <c r="U93" s="18">
        <f t="shared" ca="1" si="21"/>
        <v>3.492</v>
      </c>
      <c r="V93" s="18"/>
      <c r="W93" s="18"/>
      <c r="X93" s="18">
        <f t="shared" ca="1" si="22"/>
        <v>3.452</v>
      </c>
      <c r="Y93" s="18"/>
      <c r="Z93" s="18"/>
      <c r="AA93" s="18">
        <f t="shared" ca="1" si="23"/>
        <v>3.3639999999999994</v>
      </c>
      <c r="AB93" s="18"/>
      <c r="AC93" s="18"/>
      <c r="AD93" s="18"/>
      <c r="AE93" s="18"/>
      <c r="AF93" s="18"/>
    </row>
    <row r="94" spans="1:32">
      <c r="A94" s="77"/>
      <c r="B94" s="70"/>
      <c r="C94" s="15">
        <v>1240</v>
      </c>
      <c r="D94" s="16"/>
      <c r="E94" s="17"/>
      <c r="F94" s="18"/>
      <c r="G94" s="18"/>
      <c r="H94" s="18"/>
      <c r="I94" s="18">
        <f t="shared" ca="1" si="18"/>
        <v>3.4549999999999996</v>
      </c>
      <c r="J94" s="18"/>
      <c r="K94" s="18"/>
      <c r="L94" s="18">
        <f t="shared" ca="1" si="19"/>
        <v>3.544</v>
      </c>
      <c r="M94" s="18"/>
      <c r="N94" s="18"/>
      <c r="O94" s="18">
        <f t="shared" ca="1" si="20"/>
        <v>3.5820000000000003</v>
      </c>
      <c r="P94" s="18"/>
      <c r="Q94" s="18"/>
      <c r="R94" s="19">
        <f ca="1">Sheet2!E34</f>
        <v>3.734</v>
      </c>
      <c r="S94" s="20"/>
      <c r="T94" s="21"/>
      <c r="U94" s="18">
        <f t="shared" ca="1" si="21"/>
        <v>3.5830000000000002</v>
      </c>
      <c r="V94" s="18"/>
      <c r="W94" s="18"/>
      <c r="X94" s="18">
        <f t="shared" ca="1" si="22"/>
        <v>3.5449999999999999</v>
      </c>
      <c r="Y94" s="18"/>
      <c r="Z94" s="18"/>
      <c r="AA94" s="18">
        <f t="shared" ca="1" si="23"/>
        <v>3.452</v>
      </c>
      <c r="AB94" s="18"/>
      <c r="AC94" s="18"/>
      <c r="AD94" s="18"/>
      <c r="AE94" s="18"/>
      <c r="AF94" s="18"/>
    </row>
    <row r="95" spans="1:32">
      <c r="A95" s="77"/>
      <c r="B95" s="70"/>
      <c r="C95" s="15">
        <v>1260</v>
      </c>
      <c r="D95" s="16"/>
      <c r="E95" s="17"/>
      <c r="F95" s="18"/>
      <c r="G95" s="18"/>
      <c r="H95" s="18"/>
      <c r="I95" s="18">
        <f t="shared" ca="1" si="18"/>
        <v>3.5419999999999998</v>
      </c>
      <c r="J95" s="18"/>
      <c r="K95" s="18"/>
      <c r="L95" s="18">
        <f t="shared" ca="1" si="19"/>
        <v>3.633</v>
      </c>
      <c r="M95" s="18"/>
      <c r="N95" s="18"/>
      <c r="O95" s="18">
        <f t="shared" ca="1" si="20"/>
        <v>3.6739999999999999</v>
      </c>
      <c r="P95" s="18"/>
      <c r="Q95" s="18"/>
      <c r="R95" s="19">
        <f ca="1">Sheet2!E35</f>
        <v>3.8220000000000001</v>
      </c>
      <c r="S95" s="20"/>
      <c r="T95" s="21"/>
      <c r="U95" s="18">
        <f t="shared" ca="1" si="21"/>
        <v>3.6700000000000004</v>
      </c>
      <c r="V95" s="18"/>
      <c r="W95" s="18"/>
      <c r="X95" s="18">
        <f t="shared" ca="1" si="22"/>
        <v>3.6339999999999999</v>
      </c>
      <c r="Y95" s="18"/>
      <c r="Z95" s="18"/>
      <c r="AA95" s="18">
        <f t="shared" ca="1" si="23"/>
        <v>3.5439999999999996</v>
      </c>
      <c r="AB95" s="18"/>
      <c r="AC95" s="18"/>
      <c r="AD95" s="18"/>
      <c r="AE95" s="18"/>
      <c r="AF95" s="18"/>
    </row>
    <row r="96" spans="1:32">
      <c r="A96" s="32" t="s">
        <v>19</v>
      </c>
      <c r="B96" s="33"/>
      <c r="C96" s="47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9"/>
    </row>
    <row r="97" spans="1:32">
      <c r="A97" s="32"/>
      <c r="B97" s="33"/>
      <c r="C97" s="50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2"/>
    </row>
    <row r="98" spans="1:32">
      <c r="A98" s="32"/>
      <c r="B98" s="33"/>
      <c r="C98" s="50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2"/>
    </row>
    <row r="99" spans="1:32" ht="15" thickBot="1">
      <c r="A99" s="34" t="s">
        <v>15</v>
      </c>
      <c r="B99" s="35"/>
      <c r="C99" s="40"/>
      <c r="D99" s="40"/>
      <c r="E99" s="40"/>
      <c r="F99" s="41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2"/>
    </row>
    <row r="100" spans="1:32">
      <c r="A100" s="36"/>
      <c r="B100" s="37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4"/>
    </row>
    <row r="101" spans="1:32" ht="15" thickBot="1">
      <c r="A101" s="38"/>
      <c r="B101" s="39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6"/>
    </row>
    <row r="102" spans="1:3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</row>
    <row r="103" spans="1:32">
      <c r="C103" s="2" t="s">
        <v>16</v>
      </c>
      <c r="H103" s="2" t="s">
        <v>21</v>
      </c>
      <c r="N103" s="2" t="s">
        <v>17</v>
      </c>
      <c r="U103" s="2" t="s">
        <v>18</v>
      </c>
      <c r="Y103" s="2"/>
    </row>
    <row r="104" spans="1:32" ht="27">
      <c r="A104" s="95"/>
      <c r="B104" s="96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8" t="s">
        <v>0</v>
      </c>
      <c r="AE104" s="98"/>
      <c r="AF104" s="98"/>
    </row>
    <row r="105" spans="1:32" ht="9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</row>
    <row r="106" spans="1:32">
      <c r="C106" s="2" t="s">
        <v>16</v>
      </c>
      <c r="H106" s="2" t="s">
        <v>29</v>
      </c>
      <c r="O106" s="2" t="s">
        <v>17</v>
      </c>
      <c r="U106" s="2" t="s">
        <v>18</v>
      </c>
      <c r="Y106" s="2"/>
    </row>
    <row r="108" spans="1:32" ht="27">
      <c r="A108" s="95"/>
      <c r="B108" s="96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8" t="s">
        <v>0</v>
      </c>
      <c r="AE108" s="98"/>
      <c r="AF108" s="98"/>
    </row>
    <row r="109" spans="1:32" ht="27">
      <c r="A109" s="99"/>
      <c r="B109" s="100"/>
      <c r="C109" s="100"/>
      <c r="D109" s="101" t="s">
        <v>1</v>
      </c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3"/>
      <c r="AE109" s="104"/>
      <c r="AF109" s="104"/>
    </row>
    <row r="110" spans="1:32" ht="27.75" thickBo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5"/>
      <c r="AE110" s="106"/>
      <c r="AF110" s="106"/>
    </row>
    <row r="111" spans="1:32" ht="41.25" customHeight="1">
      <c r="A111" s="107" t="s">
        <v>2</v>
      </c>
      <c r="B111" s="108"/>
      <c r="C111" s="108"/>
      <c r="D111" s="108"/>
      <c r="E111" s="109"/>
      <c r="F111" s="110" t="s">
        <v>22</v>
      </c>
      <c r="G111" s="111"/>
      <c r="H111" s="111"/>
      <c r="I111" s="111"/>
      <c r="J111" s="111"/>
      <c r="K111" s="111"/>
      <c r="L111" s="111"/>
      <c r="M111" s="111"/>
      <c r="N111" s="111"/>
      <c r="O111" s="111"/>
      <c r="P111" s="112"/>
      <c r="Q111" s="113" t="s">
        <v>3</v>
      </c>
      <c r="R111" s="113"/>
      <c r="S111" s="113"/>
      <c r="T111" s="113"/>
      <c r="U111" s="114" t="s">
        <v>4</v>
      </c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5"/>
    </row>
    <row r="112" spans="1:32" ht="38.25" customHeight="1">
      <c r="A112" s="56" t="s">
        <v>5</v>
      </c>
      <c r="B112" s="57"/>
      <c r="C112" s="57"/>
      <c r="D112" s="57"/>
      <c r="E112" s="58"/>
      <c r="F112" s="74" t="s">
        <v>30</v>
      </c>
      <c r="G112" s="75"/>
      <c r="H112" s="75"/>
      <c r="I112" s="75"/>
      <c r="J112" s="75"/>
      <c r="K112" s="75"/>
      <c r="L112" s="75"/>
      <c r="M112" s="75"/>
      <c r="N112" s="75"/>
      <c r="O112" s="75"/>
      <c r="P112" s="76"/>
      <c r="Q112" s="59" t="s">
        <v>6</v>
      </c>
      <c r="R112" s="59"/>
      <c r="S112" s="59"/>
      <c r="T112" s="59"/>
      <c r="U112" s="121">
        <v>43193</v>
      </c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3"/>
    </row>
    <row r="113" spans="1:39" ht="23.25" customHeight="1">
      <c r="A113" s="60" t="s">
        <v>7</v>
      </c>
      <c r="B113" s="61"/>
      <c r="C113" s="61"/>
      <c r="D113" s="61"/>
      <c r="E113" s="62"/>
      <c r="F113" s="63" t="s">
        <v>26</v>
      </c>
      <c r="G113" s="64"/>
      <c r="H113" s="64"/>
      <c r="I113" s="64"/>
      <c r="J113" s="64"/>
      <c r="K113" s="64"/>
      <c r="L113" s="64"/>
      <c r="M113" s="64"/>
      <c r="N113" s="64"/>
      <c r="O113" s="64"/>
      <c r="P113" s="63"/>
      <c r="Q113" s="65" t="s">
        <v>20</v>
      </c>
      <c r="R113" s="66"/>
      <c r="S113" s="66"/>
      <c r="T113" s="66"/>
      <c r="U113" s="67" t="s">
        <v>23</v>
      </c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9"/>
    </row>
    <row r="114" spans="1:39" ht="23.25" customHeight="1">
      <c r="A114" s="77" t="s">
        <v>8</v>
      </c>
      <c r="B114" s="70"/>
      <c r="C114" s="70" t="s">
        <v>9</v>
      </c>
      <c r="D114" s="70"/>
      <c r="E114" s="70"/>
      <c r="F114" s="70"/>
      <c r="G114" s="70"/>
      <c r="H114" s="70" t="s">
        <v>27</v>
      </c>
      <c r="I114" s="70"/>
      <c r="J114" s="70"/>
      <c r="K114" s="70"/>
      <c r="L114" s="70"/>
      <c r="M114" s="70"/>
      <c r="N114" s="70"/>
      <c r="O114" s="71" t="s">
        <v>10</v>
      </c>
      <c r="P114" s="71"/>
      <c r="Q114" s="71"/>
      <c r="R114" s="71"/>
      <c r="S114" s="71"/>
      <c r="T114" s="72" t="s">
        <v>24</v>
      </c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3"/>
    </row>
    <row r="115" spans="1:39">
      <c r="A115" s="77"/>
      <c r="B115" s="70"/>
      <c r="C115" s="22" t="s">
        <v>11</v>
      </c>
      <c r="D115" s="23"/>
      <c r="E115" s="23"/>
      <c r="F115" s="23"/>
      <c r="G115" s="81"/>
      <c r="H115" s="22" t="s">
        <v>27</v>
      </c>
      <c r="I115" s="23"/>
      <c r="J115" s="23"/>
      <c r="K115" s="23"/>
      <c r="L115" s="23"/>
      <c r="M115" s="23"/>
      <c r="N115" s="81"/>
      <c r="O115" s="83" t="s">
        <v>12</v>
      </c>
      <c r="P115" s="84"/>
      <c r="Q115" s="84"/>
      <c r="R115" s="84"/>
      <c r="S115" s="85"/>
      <c r="T115" s="117">
        <v>4.3550000000000004</v>
      </c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1"/>
    </row>
    <row r="116" spans="1:39" ht="7.5" customHeight="1">
      <c r="A116" s="77"/>
      <c r="B116" s="70"/>
      <c r="C116" s="28"/>
      <c r="D116" s="29"/>
      <c r="E116" s="29"/>
      <c r="F116" s="29"/>
      <c r="G116" s="82"/>
      <c r="H116" s="28"/>
      <c r="I116" s="29"/>
      <c r="J116" s="29"/>
      <c r="K116" s="29"/>
      <c r="L116" s="29"/>
      <c r="M116" s="29"/>
      <c r="N116" s="82"/>
      <c r="O116" s="86"/>
      <c r="P116" s="87"/>
      <c r="Q116" s="87"/>
      <c r="R116" s="87"/>
      <c r="S116" s="88"/>
      <c r="T116" s="92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4"/>
    </row>
    <row r="117" spans="1:39">
      <c r="A117" s="77"/>
      <c r="B117" s="70"/>
      <c r="C117" s="118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20"/>
    </row>
    <row r="118" spans="1:39">
      <c r="A118" s="77"/>
      <c r="B118" s="70"/>
      <c r="C118" s="118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20"/>
    </row>
    <row r="119" spans="1:39">
      <c r="A119" s="77"/>
      <c r="B119" s="70"/>
      <c r="C119" s="118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20"/>
    </row>
    <row r="120" spans="1:39">
      <c r="A120" s="77"/>
      <c r="B120" s="70"/>
      <c r="C120" s="118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20"/>
    </row>
    <row r="121" spans="1:39">
      <c r="A121" s="77"/>
      <c r="B121" s="70"/>
      <c r="C121" s="118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20"/>
    </row>
    <row r="122" spans="1:39">
      <c r="A122" s="77"/>
      <c r="B122" s="70"/>
      <c r="C122" s="118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20"/>
    </row>
    <row r="123" spans="1:39">
      <c r="A123" s="77"/>
      <c r="B123" s="70"/>
      <c r="C123" s="118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20"/>
    </row>
    <row r="124" spans="1:39">
      <c r="A124" s="77"/>
      <c r="B124" s="70"/>
      <c r="C124" s="118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20"/>
    </row>
    <row r="125" spans="1:39">
      <c r="A125" s="77"/>
      <c r="B125" s="70"/>
      <c r="C125" s="118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20"/>
    </row>
    <row r="126" spans="1:39">
      <c r="A126" s="77"/>
      <c r="B126" s="70"/>
      <c r="C126" s="118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20"/>
    </row>
    <row r="127" spans="1:39">
      <c r="A127" s="77"/>
      <c r="B127" s="70"/>
      <c r="C127" s="118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20"/>
    </row>
    <row r="128" spans="1:39" ht="14.25" customHeight="1">
      <c r="A128" s="77"/>
      <c r="B128" s="78"/>
      <c r="C128" s="10" t="s">
        <v>13</v>
      </c>
      <c r="D128" s="11"/>
      <c r="E128" s="12"/>
      <c r="F128" s="10"/>
      <c r="G128" s="11"/>
      <c r="H128" s="12"/>
      <c r="I128" s="10" t="str">
        <f>CONCATENATE("左",$AG128+$AH128+$AI128,"m")</f>
        <v>左17.5m</v>
      </c>
      <c r="J128" s="11"/>
      <c r="K128" s="12"/>
      <c r="L128" s="10" t="str">
        <f>CONCATENATE("左",AG128+AH128,"m")</f>
        <v>左13m</v>
      </c>
      <c r="M128" s="13"/>
      <c r="N128" s="14"/>
      <c r="O128" s="10" t="str">
        <f>CONCATENATE("左",AJ128+AK128,"m")</f>
        <v>左11m</v>
      </c>
      <c r="P128" s="13"/>
      <c r="Q128" s="14"/>
      <c r="R128" s="10" t="s">
        <v>14</v>
      </c>
      <c r="S128" s="11"/>
      <c r="T128" s="12"/>
      <c r="U128" s="10" t="str">
        <f>CONCATENATE("右",AK128,"m")</f>
        <v>右11m</v>
      </c>
      <c r="V128" s="13"/>
      <c r="W128" s="14"/>
      <c r="X128" s="10" t="str">
        <f>CONCATENATE("右",AK128+AL128,"m")</f>
        <v>右13m</v>
      </c>
      <c r="Y128" s="13"/>
      <c r="Z128" s="14"/>
      <c r="AA128" s="10" t="str">
        <f>CONCATENATE("右",AK128+AL128+AM128,"m")</f>
        <v>右17.5m</v>
      </c>
      <c r="AB128" s="13"/>
      <c r="AC128" s="14"/>
      <c r="AD128" s="10"/>
      <c r="AE128" s="13"/>
      <c r="AF128" s="14"/>
      <c r="AG128">
        <v>11</v>
      </c>
      <c r="AH128">
        <v>2</v>
      </c>
      <c r="AI128">
        <v>4.5</v>
      </c>
      <c r="AK128">
        <v>11</v>
      </c>
      <c r="AL128">
        <v>2</v>
      </c>
      <c r="AM128">
        <v>4.5</v>
      </c>
    </row>
    <row r="129" spans="1:32" ht="14.25" customHeight="1">
      <c r="A129" s="77"/>
      <c r="B129" s="70"/>
      <c r="C129" s="15">
        <v>1300</v>
      </c>
      <c r="D129" s="16"/>
      <c r="E129" s="17"/>
      <c r="F129" s="18"/>
      <c r="G129" s="18"/>
      <c r="H129" s="18"/>
      <c r="I129" s="18">
        <f ca="1">R129-(17.5*2%)+RANDBETWEEN(-2,2)*0.001</f>
        <v>3.6519999999999997</v>
      </c>
      <c r="J129" s="18"/>
      <c r="K129" s="18"/>
      <c r="L129" s="18">
        <f ca="1">R129-(13*2%)+RANDBETWEEN(-2,2)*0.001</f>
        <v>3.7429999999999999</v>
      </c>
      <c r="M129" s="18"/>
      <c r="N129" s="18"/>
      <c r="O129" s="18">
        <f ca="1">R129-(11*2%)+RANDBETWEEN(-2,2)*0.001</f>
        <v>3.7819999999999996</v>
      </c>
      <c r="P129" s="18"/>
      <c r="Q129" s="18"/>
      <c r="R129" s="19">
        <f ca="1">Sheet2!E37</f>
        <v>4.0039999999999996</v>
      </c>
      <c r="S129" s="20"/>
      <c r="T129" s="21"/>
      <c r="U129" s="18">
        <f ca="1">R129-(11*2%)+RANDBETWEEN(-2,2)*0.001</f>
        <v>3.7859999999999991</v>
      </c>
      <c r="V129" s="18"/>
      <c r="W129" s="18"/>
      <c r="X129" s="18">
        <f ca="1">R129-(13*2%)+RANDBETWEEN(-2,2)*0.001</f>
        <v>3.7439999999999998</v>
      </c>
      <c r="Y129" s="18"/>
      <c r="Z129" s="18"/>
      <c r="AA129" s="18">
        <f ca="1">R129-(17.5*2%)+RANDBETWEEN(-2,2)*0.001</f>
        <v>3.6519999999999997</v>
      </c>
      <c r="AB129" s="18"/>
      <c r="AC129" s="18"/>
      <c r="AD129" s="18"/>
      <c r="AE129" s="18"/>
      <c r="AF129" s="18"/>
    </row>
    <row r="130" spans="1:32" ht="14.25" customHeight="1">
      <c r="A130" s="77"/>
      <c r="B130" s="70"/>
      <c r="C130" s="15">
        <v>1320</v>
      </c>
      <c r="D130" s="16"/>
      <c r="E130" s="17"/>
      <c r="F130" s="18"/>
      <c r="G130" s="18"/>
      <c r="H130" s="18"/>
      <c r="I130" s="18">
        <f t="shared" ref="I130:I132" ca="1" si="24">R130-(17.5*2%)+RANDBETWEEN(-2,2)*0.001</f>
        <v>3.7369999999999997</v>
      </c>
      <c r="J130" s="18"/>
      <c r="K130" s="18"/>
      <c r="L130" s="18">
        <f t="shared" ref="L130:L132" ca="1" si="25">R130-(13*2%)+RANDBETWEEN(-2,2)*0.001</f>
        <v>3.827</v>
      </c>
      <c r="M130" s="18"/>
      <c r="N130" s="18"/>
      <c r="O130" s="18">
        <f t="shared" ref="O130:O132" ca="1" si="26">R130-(11*2%)+RANDBETWEEN(-2,2)*0.001</f>
        <v>3.8699999999999992</v>
      </c>
      <c r="P130" s="18"/>
      <c r="Q130" s="18"/>
      <c r="R130" s="19">
        <f ca="1">Sheet2!E38</f>
        <v>4.0889999999999995</v>
      </c>
      <c r="S130" s="20"/>
      <c r="T130" s="21"/>
      <c r="U130" s="18">
        <f t="shared" ref="U130:U132" ca="1" si="27">R130-(11*2%)+RANDBETWEEN(-2,2)*0.001</f>
        <v>3.8699999999999992</v>
      </c>
      <c r="V130" s="18"/>
      <c r="W130" s="18"/>
      <c r="X130" s="18">
        <f t="shared" ref="X130:X132" ca="1" si="28">R130-(13*2%)+RANDBETWEEN(-2,2)*0.001</f>
        <v>3.8279999999999998</v>
      </c>
      <c r="Y130" s="18"/>
      <c r="Z130" s="18"/>
      <c r="AA130" s="18">
        <f t="shared" ref="AA130:AA132" ca="1" si="29">R130-(17.5*2%)+RANDBETWEEN(-2,2)*0.001</f>
        <v>3.7409999999999992</v>
      </c>
      <c r="AB130" s="18"/>
      <c r="AC130" s="18"/>
      <c r="AD130" s="18"/>
      <c r="AE130" s="18"/>
      <c r="AF130" s="18"/>
    </row>
    <row r="131" spans="1:32" ht="14.25" customHeight="1">
      <c r="A131" s="77"/>
      <c r="B131" s="70"/>
      <c r="C131" s="15">
        <v>1340</v>
      </c>
      <c r="D131" s="16"/>
      <c r="E131" s="17"/>
      <c r="F131" s="18"/>
      <c r="G131" s="18"/>
      <c r="H131" s="18"/>
      <c r="I131" s="18">
        <f t="shared" ca="1" si="24"/>
        <v>3.8270000000000004</v>
      </c>
      <c r="J131" s="18"/>
      <c r="K131" s="18"/>
      <c r="L131" s="18">
        <f t="shared" ca="1" si="25"/>
        <v>3.9160000000000008</v>
      </c>
      <c r="M131" s="18"/>
      <c r="N131" s="18"/>
      <c r="O131" s="18">
        <f t="shared" ca="1" si="26"/>
        <v>3.9580000000000002</v>
      </c>
      <c r="P131" s="18"/>
      <c r="Q131" s="18"/>
      <c r="R131" s="19">
        <f ca="1">Sheet2!E39</f>
        <v>4.1770000000000005</v>
      </c>
      <c r="S131" s="20"/>
      <c r="T131" s="21"/>
      <c r="U131" s="18">
        <f t="shared" ca="1" si="27"/>
        <v>3.9560000000000004</v>
      </c>
      <c r="V131" s="18"/>
      <c r="W131" s="18"/>
      <c r="X131" s="18">
        <f t="shared" ca="1" si="28"/>
        <v>3.9180000000000006</v>
      </c>
      <c r="Y131" s="18"/>
      <c r="Z131" s="18"/>
      <c r="AA131" s="18">
        <f t="shared" ca="1" si="29"/>
        <v>3.8280000000000003</v>
      </c>
      <c r="AB131" s="18"/>
      <c r="AC131" s="18"/>
      <c r="AD131" s="18"/>
      <c r="AE131" s="18"/>
      <c r="AF131" s="18"/>
    </row>
    <row r="132" spans="1:32" ht="14.25" customHeight="1">
      <c r="A132" s="77"/>
      <c r="B132" s="70"/>
      <c r="C132" s="15">
        <v>1359.2819999999999</v>
      </c>
      <c r="D132" s="16"/>
      <c r="E132" s="17"/>
      <c r="F132" s="18"/>
      <c r="G132" s="18"/>
      <c r="H132" s="18"/>
      <c r="I132" s="18">
        <f t="shared" ca="1" si="24"/>
        <v>3.9200000000000004</v>
      </c>
      <c r="J132" s="18"/>
      <c r="K132" s="18"/>
      <c r="L132" s="18">
        <f t="shared" ca="1" si="25"/>
        <v>4.0070000000000006</v>
      </c>
      <c r="M132" s="18"/>
      <c r="N132" s="18"/>
      <c r="O132" s="18">
        <f t="shared" ca="1" si="26"/>
        <v>4.0480000000000009</v>
      </c>
      <c r="P132" s="18"/>
      <c r="Q132" s="18"/>
      <c r="R132" s="19">
        <f ca="1">Sheet2!E40</f>
        <v>4.2680000000000007</v>
      </c>
      <c r="S132" s="20"/>
      <c r="T132" s="21"/>
      <c r="U132" s="18">
        <f t="shared" ca="1" si="27"/>
        <v>4.0470000000000006</v>
      </c>
      <c r="V132" s="18"/>
      <c r="W132" s="18"/>
      <c r="X132" s="18">
        <f t="shared" ca="1" si="28"/>
        <v>4.0060000000000011</v>
      </c>
      <c r="Y132" s="18"/>
      <c r="Z132" s="18"/>
      <c r="AA132" s="18">
        <f t="shared" ca="1" si="29"/>
        <v>3.9160000000000008</v>
      </c>
      <c r="AB132" s="18"/>
      <c r="AC132" s="18"/>
      <c r="AD132" s="18"/>
      <c r="AE132" s="18"/>
      <c r="AF132" s="18"/>
    </row>
    <row r="133" spans="1:32" ht="14.25" customHeight="1">
      <c r="A133" s="77"/>
      <c r="B133" s="70"/>
      <c r="C133" s="15"/>
      <c r="D133" s="16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9"/>
      <c r="S133" s="20"/>
      <c r="T133" s="21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1:32" ht="14.25" customHeight="1">
      <c r="A134" s="77"/>
      <c r="B134" s="70"/>
      <c r="C134" s="15"/>
      <c r="D134" s="16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9"/>
      <c r="S134" s="20"/>
      <c r="T134" s="21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 spans="1:32" ht="14.25" customHeight="1">
      <c r="A135" s="77"/>
      <c r="B135" s="70"/>
      <c r="C135" s="15"/>
      <c r="D135" s="16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9"/>
      <c r="S135" s="20"/>
      <c r="T135" s="21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1:32" ht="14.25" customHeight="1">
      <c r="A136" s="116"/>
      <c r="B136" s="80"/>
      <c r="C136" s="15"/>
      <c r="D136" s="16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9"/>
      <c r="S136" s="20"/>
      <c r="T136" s="21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1:32" ht="14.25" customHeight="1">
      <c r="A137" s="116"/>
      <c r="B137" s="80"/>
      <c r="C137" s="15"/>
      <c r="D137" s="16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9"/>
      <c r="S137" s="20"/>
      <c r="T137" s="21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 ht="14.25" customHeight="1">
      <c r="A138" s="116"/>
      <c r="B138" s="80"/>
      <c r="C138" s="15"/>
      <c r="D138" s="16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9"/>
      <c r="S138" s="20"/>
      <c r="T138" s="21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 spans="1:32" ht="14.25" customHeight="1">
      <c r="A139" s="116"/>
      <c r="B139" s="80"/>
      <c r="C139" s="15"/>
      <c r="D139" s="16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9"/>
      <c r="S139" s="20"/>
      <c r="T139" s="21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 spans="1:32" ht="14.25" customHeight="1">
      <c r="A140" s="116"/>
      <c r="B140" s="80"/>
      <c r="C140" s="15"/>
      <c r="D140" s="16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9"/>
      <c r="S140" s="20"/>
      <c r="T140" s="21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 spans="1:32" ht="14.25" customHeight="1">
      <c r="A141" s="77"/>
      <c r="B141" s="70"/>
      <c r="C141" s="15"/>
      <c r="D141" s="16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9"/>
      <c r="S141" s="20"/>
      <c r="T141" s="21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 spans="1:32" ht="14.25" customHeight="1">
      <c r="A142" s="77"/>
      <c r="B142" s="70"/>
      <c r="C142" s="15"/>
      <c r="D142" s="16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9"/>
      <c r="S142" s="20"/>
      <c r="T142" s="21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>
      <c r="A143" s="77"/>
      <c r="B143" s="70"/>
      <c r="C143" s="15"/>
      <c r="D143" s="16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9"/>
      <c r="S143" s="20"/>
      <c r="T143" s="21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 ht="14.25" customHeight="1">
      <c r="A144" s="77"/>
      <c r="B144" s="70"/>
      <c r="C144" s="15"/>
      <c r="D144" s="16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9"/>
      <c r="S144" s="20"/>
      <c r="T144" s="21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>
      <c r="A145" s="77"/>
      <c r="B145" s="70"/>
      <c r="C145" s="15"/>
      <c r="D145" s="16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9"/>
      <c r="S145" s="20"/>
      <c r="T145" s="21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1:32">
      <c r="A146" s="77"/>
      <c r="B146" s="70"/>
      <c r="C146" s="15"/>
      <c r="D146" s="16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9"/>
      <c r="S146" s="20"/>
      <c r="T146" s="21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spans="1:32">
      <c r="A147" s="32" t="s">
        <v>19</v>
      </c>
      <c r="B147" s="33"/>
      <c r="C147" s="47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9"/>
    </row>
    <row r="148" spans="1:32">
      <c r="A148" s="32"/>
      <c r="B148" s="33"/>
      <c r="C148" s="50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2"/>
    </row>
    <row r="149" spans="1:32">
      <c r="A149" s="32"/>
      <c r="B149" s="33"/>
      <c r="C149" s="50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2"/>
    </row>
    <row r="150" spans="1:32" ht="15" thickBot="1">
      <c r="A150" s="34" t="s">
        <v>15</v>
      </c>
      <c r="B150" s="35"/>
      <c r="C150" s="40"/>
      <c r="D150" s="40"/>
      <c r="E150" s="40"/>
      <c r="F150" s="41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2"/>
    </row>
    <row r="151" spans="1:32">
      <c r="A151" s="36"/>
      <c r="B151" s="37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4"/>
    </row>
    <row r="152" spans="1:32" ht="15" thickBot="1">
      <c r="A152" s="38"/>
      <c r="B152" s="39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6"/>
    </row>
    <row r="153" spans="1:3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</row>
    <row r="154" spans="1:32">
      <c r="C154" s="2" t="s">
        <v>16</v>
      </c>
      <c r="H154" s="2" t="s">
        <v>21</v>
      </c>
      <c r="N154" s="2" t="s">
        <v>17</v>
      </c>
      <c r="U154" s="2" t="s">
        <v>18</v>
      </c>
      <c r="Y154" s="2"/>
    </row>
    <row r="155" spans="1:32" ht="27">
      <c r="A155" s="95"/>
      <c r="B155" s="96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8" t="s">
        <v>0</v>
      </c>
      <c r="AE155" s="98"/>
      <c r="AF155" s="98"/>
    </row>
  </sheetData>
  <mergeCells count="664">
    <mergeCell ref="AD146:AF146"/>
    <mergeCell ref="A147:B149"/>
    <mergeCell ref="C147:AF149"/>
    <mergeCell ref="A150:B152"/>
    <mergeCell ref="C150:AF152"/>
    <mergeCell ref="A153:AF153"/>
    <mergeCell ref="A155:AC155"/>
    <mergeCell ref="AD155:AF155"/>
    <mergeCell ref="C146:E146"/>
    <mergeCell ref="F146:H146"/>
    <mergeCell ref="I146:K146"/>
    <mergeCell ref="L146:N146"/>
    <mergeCell ref="O146:Q146"/>
    <mergeCell ref="R146:T146"/>
    <mergeCell ref="U146:W146"/>
    <mergeCell ref="X146:Z146"/>
    <mergeCell ref="AA146:AC146"/>
    <mergeCell ref="AD144:AF144"/>
    <mergeCell ref="C145:E145"/>
    <mergeCell ref="F145:H145"/>
    <mergeCell ref="I145:K145"/>
    <mergeCell ref="L145:N145"/>
    <mergeCell ref="O145:Q145"/>
    <mergeCell ref="R145:T145"/>
    <mergeCell ref="U145:W145"/>
    <mergeCell ref="X145:Z145"/>
    <mergeCell ref="AA145:AC145"/>
    <mergeCell ref="AD145:AF145"/>
    <mergeCell ref="C144:E144"/>
    <mergeCell ref="F144:H144"/>
    <mergeCell ref="I144:K144"/>
    <mergeCell ref="L144:N144"/>
    <mergeCell ref="O144:Q144"/>
    <mergeCell ref="R144:T144"/>
    <mergeCell ref="U144:W144"/>
    <mergeCell ref="X144:Z144"/>
    <mergeCell ref="AA144:AC144"/>
    <mergeCell ref="AD142:AF142"/>
    <mergeCell ref="C143:E143"/>
    <mergeCell ref="F143:H143"/>
    <mergeCell ref="I143:K143"/>
    <mergeCell ref="L143:N143"/>
    <mergeCell ref="O143:Q143"/>
    <mergeCell ref="R143:T143"/>
    <mergeCell ref="U143:W143"/>
    <mergeCell ref="X143:Z143"/>
    <mergeCell ref="AA143:AC143"/>
    <mergeCell ref="AD143:AF143"/>
    <mergeCell ref="C142:E142"/>
    <mergeCell ref="F142:H142"/>
    <mergeCell ref="I142:K142"/>
    <mergeCell ref="L142:N142"/>
    <mergeCell ref="O142:Q142"/>
    <mergeCell ref="R142:T142"/>
    <mergeCell ref="U142:W142"/>
    <mergeCell ref="X142:Z142"/>
    <mergeCell ref="AA142:AC142"/>
    <mergeCell ref="AD140:AF140"/>
    <mergeCell ref="C141:E141"/>
    <mergeCell ref="F141:H141"/>
    <mergeCell ref="I141:K141"/>
    <mergeCell ref="L141:N141"/>
    <mergeCell ref="O141:Q141"/>
    <mergeCell ref="R141:T141"/>
    <mergeCell ref="U141:W141"/>
    <mergeCell ref="X141:Z141"/>
    <mergeCell ref="AA141:AC141"/>
    <mergeCell ref="AD141:AF141"/>
    <mergeCell ref="C140:E140"/>
    <mergeCell ref="F140:H140"/>
    <mergeCell ref="I140:K140"/>
    <mergeCell ref="L140:N140"/>
    <mergeCell ref="O140:Q140"/>
    <mergeCell ref="R140:T140"/>
    <mergeCell ref="U140:W140"/>
    <mergeCell ref="X140:Z140"/>
    <mergeCell ref="AA140:AC140"/>
    <mergeCell ref="AD138:AF138"/>
    <mergeCell ref="C139:E139"/>
    <mergeCell ref="F139:H139"/>
    <mergeCell ref="I139:K139"/>
    <mergeCell ref="L139:N139"/>
    <mergeCell ref="O139:Q139"/>
    <mergeCell ref="R139:T139"/>
    <mergeCell ref="U139:W139"/>
    <mergeCell ref="X139:Z139"/>
    <mergeCell ref="AA139:AC139"/>
    <mergeCell ref="AD139:AF139"/>
    <mergeCell ref="C138:E138"/>
    <mergeCell ref="F138:H138"/>
    <mergeCell ref="I138:K138"/>
    <mergeCell ref="L138:N138"/>
    <mergeCell ref="O138:Q138"/>
    <mergeCell ref="R138:T138"/>
    <mergeCell ref="U138:W138"/>
    <mergeCell ref="X138:Z138"/>
    <mergeCell ref="AA138:AC138"/>
    <mergeCell ref="AD136:AF136"/>
    <mergeCell ref="C137:E137"/>
    <mergeCell ref="F137:H137"/>
    <mergeCell ref="I137:K137"/>
    <mergeCell ref="L137:N137"/>
    <mergeCell ref="O137:Q137"/>
    <mergeCell ref="R137:T137"/>
    <mergeCell ref="U137:W137"/>
    <mergeCell ref="X137:Z137"/>
    <mergeCell ref="AA137:AC137"/>
    <mergeCell ref="AD137:AF137"/>
    <mergeCell ref="C136:E136"/>
    <mergeCell ref="F136:H136"/>
    <mergeCell ref="I136:K136"/>
    <mergeCell ref="L136:N136"/>
    <mergeCell ref="O136:Q136"/>
    <mergeCell ref="R136:T136"/>
    <mergeCell ref="U136:W136"/>
    <mergeCell ref="X136:Z136"/>
    <mergeCell ref="AA136:AC136"/>
    <mergeCell ref="AD134:AF134"/>
    <mergeCell ref="C135:E135"/>
    <mergeCell ref="F135:H135"/>
    <mergeCell ref="I135:K135"/>
    <mergeCell ref="L135:N135"/>
    <mergeCell ref="O135:Q135"/>
    <mergeCell ref="R135:T135"/>
    <mergeCell ref="U135:W135"/>
    <mergeCell ref="X135:Z135"/>
    <mergeCell ref="AA135:AC135"/>
    <mergeCell ref="AD135:AF135"/>
    <mergeCell ref="C134:E134"/>
    <mergeCell ref="F134:H134"/>
    <mergeCell ref="I134:K134"/>
    <mergeCell ref="L134:N134"/>
    <mergeCell ref="O134:Q134"/>
    <mergeCell ref="R134:T134"/>
    <mergeCell ref="U134:W134"/>
    <mergeCell ref="X134:Z134"/>
    <mergeCell ref="AA134:AC134"/>
    <mergeCell ref="AD132:AF132"/>
    <mergeCell ref="C133:E133"/>
    <mergeCell ref="F133:H133"/>
    <mergeCell ref="I133:K133"/>
    <mergeCell ref="L133:N133"/>
    <mergeCell ref="O133:Q133"/>
    <mergeCell ref="R133:T133"/>
    <mergeCell ref="U133:W133"/>
    <mergeCell ref="X133:Z133"/>
    <mergeCell ref="AA133:AC133"/>
    <mergeCell ref="AD133:AF133"/>
    <mergeCell ref="C132:E132"/>
    <mergeCell ref="F132:H132"/>
    <mergeCell ref="I132:K132"/>
    <mergeCell ref="L132:N132"/>
    <mergeCell ref="O132:Q132"/>
    <mergeCell ref="R132:T132"/>
    <mergeCell ref="U132:W132"/>
    <mergeCell ref="X132:Z132"/>
    <mergeCell ref="AA132:AC132"/>
    <mergeCell ref="AD130:AF130"/>
    <mergeCell ref="C131:E131"/>
    <mergeCell ref="F131:H131"/>
    <mergeCell ref="I131:K131"/>
    <mergeCell ref="L131:N131"/>
    <mergeCell ref="O131:Q131"/>
    <mergeCell ref="R131:T131"/>
    <mergeCell ref="U131:W131"/>
    <mergeCell ref="X131:Z131"/>
    <mergeCell ref="AA131:AC131"/>
    <mergeCell ref="AD131:AF131"/>
    <mergeCell ref="C130:E130"/>
    <mergeCell ref="F130:H130"/>
    <mergeCell ref="I130:K130"/>
    <mergeCell ref="L130:N130"/>
    <mergeCell ref="O130:Q130"/>
    <mergeCell ref="R130:T130"/>
    <mergeCell ref="U130:W130"/>
    <mergeCell ref="X130:Z130"/>
    <mergeCell ref="AA130:AC130"/>
    <mergeCell ref="U128:W128"/>
    <mergeCell ref="X128:Z128"/>
    <mergeCell ref="AA128:AC128"/>
    <mergeCell ref="AD128:AF128"/>
    <mergeCell ref="C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AD129:AF129"/>
    <mergeCell ref="A112:E112"/>
    <mergeCell ref="F112:P112"/>
    <mergeCell ref="Q112:T112"/>
    <mergeCell ref="U112:AF112"/>
    <mergeCell ref="A113:E113"/>
    <mergeCell ref="F113:P113"/>
    <mergeCell ref="Q113:T113"/>
    <mergeCell ref="U113:AF113"/>
    <mergeCell ref="A114:B146"/>
    <mergeCell ref="C114:G114"/>
    <mergeCell ref="H114:N114"/>
    <mergeCell ref="O114:S114"/>
    <mergeCell ref="T114:AF114"/>
    <mergeCell ref="C115:G116"/>
    <mergeCell ref="H115:N116"/>
    <mergeCell ref="O115:S116"/>
    <mergeCell ref="T115:AF116"/>
    <mergeCell ref="C117:AF127"/>
    <mergeCell ref="C128:E128"/>
    <mergeCell ref="F128:H128"/>
    <mergeCell ref="I128:K128"/>
    <mergeCell ref="L128:N128"/>
    <mergeCell ref="O128:Q128"/>
    <mergeCell ref="R128:T128"/>
    <mergeCell ref="A105:AF105"/>
    <mergeCell ref="A108:AC108"/>
    <mergeCell ref="AD108:AF108"/>
    <mergeCell ref="A109:C109"/>
    <mergeCell ref="D109:AC109"/>
    <mergeCell ref="AD109:AF109"/>
    <mergeCell ref="A110:AF110"/>
    <mergeCell ref="A111:E111"/>
    <mergeCell ref="F111:P111"/>
    <mergeCell ref="Q111:T111"/>
    <mergeCell ref="U111:AF111"/>
    <mergeCell ref="C39:E39"/>
    <mergeCell ref="C38:E38"/>
    <mergeCell ref="C37:E37"/>
    <mergeCell ref="A104:AC104"/>
    <mergeCell ref="AD104:AF104"/>
    <mergeCell ref="AD89:AF89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D87:AF87"/>
    <mergeCell ref="C88:E88"/>
    <mergeCell ref="F88:H88"/>
    <mergeCell ref="I88:K88"/>
    <mergeCell ref="L88:N88"/>
    <mergeCell ref="O88:Q88"/>
    <mergeCell ref="R88:T88"/>
    <mergeCell ref="U88:W88"/>
    <mergeCell ref="X88:Z88"/>
    <mergeCell ref="AA88:AC88"/>
    <mergeCell ref="AD88:AF88"/>
    <mergeCell ref="C87:E87"/>
    <mergeCell ref="F87:H87"/>
    <mergeCell ref="I87:K87"/>
    <mergeCell ref="L87:N87"/>
    <mergeCell ref="O87:Q87"/>
    <mergeCell ref="R87:T87"/>
    <mergeCell ref="U87:W87"/>
    <mergeCell ref="X87:Z87"/>
    <mergeCell ref="AA87:AC87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A96:B98"/>
    <mergeCell ref="C96:AF98"/>
    <mergeCell ref="A99:B101"/>
    <mergeCell ref="C99:AF101"/>
    <mergeCell ref="A102:AF102"/>
    <mergeCell ref="AD94:AF94"/>
    <mergeCell ref="C95:E95"/>
    <mergeCell ref="F95:H95"/>
    <mergeCell ref="I95:K95"/>
    <mergeCell ref="L95:N95"/>
    <mergeCell ref="O95:Q95"/>
    <mergeCell ref="R95:T95"/>
    <mergeCell ref="U95:W95"/>
    <mergeCell ref="X95:Z95"/>
    <mergeCell ref="AA95:AC95"/>
    <mergeCell ref="AD95:AF95"/>
    <mergeCell ref="C94:E94"/>
    <mergeCell ref="F94:H94"/>
    <mergeCell ref="I94:K94"/>
    <mergeCell ref="L94:N94"/>
    <mergeCell ref="O94:Q94"/>
    <mergeCell ref="R94:T94"/>
    <mergeCell ref="U94:W94"/>
    <mergeCell ref="X94:Z94"/>
    <mergeCell ref="AA94:AC94"/>
    <mergeCell ref="AD92:AF92"/>
    <mergeCell ref="C93:E93"/>
    <mergeCell ref="F93:H93"/>
    <mergeCell ref="I93:K93"/>
    <mergeCell ref="L93:N93"/>
    <mergeCell ref="O93:Q93"/>
    <mergeCell ref="R93:T93"/>
    <mergeCell ref="U93:W93"/>
    <mergeCell ref="X93:Z93"/>
    <mergeCell ref="AA93:AC93"/>
    <mergeCell ref="AD93:AF93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A83:AC83"/>
    <mergeCell ref="AA81:AC81"/>
    <mergeCell ref="AD90:AF90"/>
    <mergeCell ref="C91:E91"/>
    <mergeCell ref="F91:H91"/>
    <mergeCell ref="I91:K91"/>
    <mergeCell ref="L91:N91"/>
    <mergeCell ref="O91:Q91"/>
    <mergeCell ref="R91:T91"/>
    <mergeCell ref="U91:W91"/>
    <mergeCell ref="X91:Z91"/>
    <mergeCell ref="AA91:AC91"/>
    <mergeCell ref="AD91:AF91"/>
    <mergeCell ref="C90:E90"/>
    <mergeCell ref="F90:H90"/>
    <mergeCell ref="I90:K90"/>
    <mergeCell ref="L90:N90"/>
    <mergeCell ref="O90:Q90"/>
    <mergeCell ref="R90:T90"/>
    <mergeCell ref="U90:W90"/>
    <mergeCell ref="X90:Z90"/>
    <mergeCell ref="AA90:AC90"/>
    <mergeCell ref="AD85:AF85"/>
    <mergeCell ref="C86:E86"/>
    <mergeCell ref="AD78:AF78"/>
    <mergeCell ref="AD79:AF79"/>
    <mergeCell ref="AD80:AF80"/>
    <mergeCell ref="AD81:AF81"/>
    <mergeCell ref="AD82:AF82"/>
    <mergeCell ref="AD83:AF83"/>
    <mergeCell ref="C84:E84"/>
    <mergeCell ref="F84:H84"/>
    <mergeCell ref="I84:K84"/>
    <mergeCell ref="L84:N84"/>
    <mergeCell ref="O84:Q84"/>
    <mergeCell ref="R84:T84"/>
    <mergeCell ref="U84:W84"/>
    <mergeCell ref="X84:Z84"/>
    <mergeCell ref="AA84:AC84"/>
    <mergeCell ref="AD84:AF84"/>
    <mergeCell ref="C83:E83"/>
    <mergeCell ref="F83:H83"/>
    <mergeCell ref="I83:K83"/>
    <mergeCell ref="L83:N83"/>
    <mergeCell ref="O83:Q83"/>
    <mergeCell ref="R83:T83"/>
    <mergeCell ref="U83:W83"/>
    <mergeCell ref="X83:Z83"/>
    <mergeCell ref="A62:E62"/>
    <mergeCell ref="F62:P62"/>
    <mergeCell ref="Q62:T62"/>
    <mergeCell ref="U62:AF62"/>
    <mergeCell ref="A63:B95"/>
    <mergeCell ref="C63:G63"/>
    <mergeCell ref="H63:N63"/>
    <mergeCell ref="O63:S63"/>
    <mergeCell ref="T63:AF63"/>
    <mergeCell ref="C64:G65"/>
    <mergeCell ref="H64:N65"/>
    <mergeCell ref="O64:S65"/>
    <mergeCell ref="T64:AF65"/>
    <mergeCell ref="C66:AF76"/>
    <mergeCell ref="C77:E77"/>
    <mergeCell ref="F77:H77"/>
    <mergeCell ref="I77:K77"/>
    <mergeCell ref="L77:N77"/>
    <mergeCell ref="O77:Q77"/>
    <mergeCell ref="R77:T77"/>
    <mergeCell ref="U77:W77"/>
    <mergeCell ref="X77:Z77"/>
    <mergeCell ref="AA77:AC77"/>
    <mergeCell ref="AD77:AF77"/>
    <mergeCell ref="A58:C58"/>
    <mergeCell ref="D58:AC58"/>
    <mergeCell ref="AD58:AF58"/>
    <mergeCell ref="A59:AF59"/>
    <mergeCell ref="A60:E60"/>
    <mergeCell ref="F60:P60"/>
    <mergeCell ref="Q60:T60"/>
    <mergeCell ref="U60:AF60"/>
    <mergeCell ref="A61:E61"/>
    <mergeCell ref="F61:P61"/>
    <mergeCell ref="Q61:T61"/>
    <mergeCell ref="U61:AF61"/>
    <mergeCell ref="U42:W42"/>
    <mergeCell ref="X42:Z42"/>
    <mergeCell ref="AA42:AC42"/>
    <mergeCell ref="AD42:AF42"/>
    <mergeCell ref="C43:E43"/>
    <mergeCell ref="F43:H43"/>
    <mergeCell ref="I43:K43"/>
    <mergeCell ref="A57:AC57"/>
    <mergeCell ref="AD57:AF57"/>
    <mergeCell ref="A2:AC2"/>
    <mergeCell ref="AD2:AF2"/>
    <mergeCell ref="A3:C3"/>
    <mergeCell ref="D3:AC3"/>
    <mergeCell ref="AD3:AF3"/>
    <mergeCell ref="A4:AF4"/>
    <mergeCell ref="A5:E5"/>
    <mergeCell ref="F5:P5"/>
    <mergeCell ref="Q5:T5"/>
    <mergeCell ref="U5:AF5"/>
    <mergeCell ref="A6:E6"/>
    <mergeCell ref="Q6:T6"/>
    <mergeCell ref="U6:AF6"/>
    <mergeCell ref="A7:E7"/>
    <mergeCell ref="F7:P7"/>
    <mergeCell ref="Q7:T7"/>
    <mergeCell ref="U7:AF7"/>
    <mergeCell ref="C8:G8"/>
    <mergeCell ref="H8:N8"/>
    <mergeCell ref="O8:S8"/>
    <mergeCell ref="T8:AF8"/>
    <mergeCell ref="F6:P6"/>
    <mergeCell ref="A8:B43"/>
    <mergeCell ref="C9:G10"/>
    <mergeCell ref="H9:N10"/>
    <mergeCell ref="O9:S10"/>
    <mergeCell ref="T9:AF10"/>
    <mergeCell ref="AD43:AF43"/>
    <mergeCell ref="C42:E42"/>
    <mergeCell ref="F42:H42"/>
    <mergeCell ref="I42:K42"/>
    <mergeCell ref="L42:N42"/>
    <mergeCell ref="O42:Q42"/>
    <mergeCell ref="R42:T42"/>
    <mergeCell ref="AA34:AC34"/>
    <mergeCell ref="AD34:AF34"/>
    <mergeCell ref="L34:N34"/>
    <mergeCell ref="O34:Q34"/>
    <mergeCell ref="R34:T34"/>
    <mergeCell ref="U34:W34"/>
    <mergeCell ref="AD35:AF35"/>
    <mergeCell ref="AD39:AF39"/>
    <mergeCell ref="AD36:AF36"/>
    <mergeCell ref="X36:Z36"/>
    <mergeCell ref="AA36:AC36"/>
    <mergeCell ref="U36:W36"/>
    <mergeCell ref="L36:N36"/>
    <mergeCell ref="O36:Q36"/>
    <mergeCell ref="R36:T36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C34:E34"/>
    <mergeCell ref="F34:H34"/>
    <mergeCell ref="I34:K34"/>
    <mergeCell ref="X32:Z32"/>
    <mergeCell ref="AA32:AC32"/>
    <mergeCell ref="AD32:AF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L32:N32"/>
    <mergeCell ref="O32:Q32"/>
    <mergeCell ref="R32:T32"/>
    <mergeCell ref="U32:W32"/>
    <mergeCell ref="AD33:AF33"/>
    <mergeCell ref="C32:E32"/>
    <mergeCell ref="F32:H32"/>
    <mergeCell ref="I32:K32"/>
    <mergeCell ref="X34:Z34"/>
    <mergeCell ref="X30:Z30"/>
    <mergeCell ref="AA30:AC30"/>
    <mergeCell ref="AD30:AF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L30:N30"/>
    <mergeCell ref="O30:Q30"/>
    <mergeCell ref="R30:T30"/>
    <mergeCell ref="U30:W30"/>
    <mergeCell ref="AD31:AF31"/>
    <mergeCell ref="C30:E30"/>
    <mergeCell ref="F30:H30"/>
    <mergeCell ref="I30:K30"/>
    <mergeCell ref="C26:E26"/>
    <mergeCell ref="F26:H26"/>
    <mergeCell ref="I26:K26"/>
    <mergeCell ref="L26:N26"/>
    <mergeCell ref="X28:Z28"/>
    <mergeCell ref="AA28:AC28"/>
    <mergeCell ref="AD28:AF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L28:N28"/>
    <mergeCell ref="O28:Q28"/>
    <mergeCell ref="R28:T28"/>
    <mergeCell ref="U28:W28"/>
    <mergeCell ref="AD29:AF29"/>
    <mergeCell ref="C28:E28"/>
    <mergeCell ref="F28:H28"/>
    <mergeCell ref="I28:K28"/>
    <mergeCell ref="C27:E27"/>
    <mergeCell ref="F27:H27"/>
    <mergeCell ref="I27:K27"/>
    <mergeCell ref="O27:Q27"/>
    <mergeCell ref="R27:T27"/>
    <mergeCell ref="U27:W27"/>
    <mergeCell ref="X27:Z27"/>
    <mergeCell ref="AA27:AC27"/>
    <mergeCell ref="AD27:AF27"/>
    <mergeCell ref="L27:N27"/>
    <mergeCell ref="X81:Z81"/>
    <mergeCell ref="U81:W81"/>
    <mergeCell ref="R81:T81"/>
    <mergeCell ref="O81:Q81"/>
    <mergeCell ref="L81:N81"/>
    <mergeCell ref="I81:K81"/>
    <mergeCell ref="F81:H81"/>
    <mergeCell ref="C81:E81"/>
    <mergeCell ref="AA82:AC82"/>
    <mergeCell ref="X82:Z82"/>
    <mergeCell ref="U82:W82"/>
    <mergeCell ref="R82:T82"/>
    <mergeCell ref="O82:Q82"/>
    <mergeCell ref="L82:N82"/>
    <mergeCell ref="I82:K82"/>
    <mergeCell ref="F82:H82"/>
    <mergeCell ref="C82:E82"/>
    <mergeCell ref="C78:E78"/>
    <mergeCell ref="AA80:AC80"/>
    <mergeCell ref="X80:Z80"/>
    <mergeCell ref="U80:W80"/>
    <mergeCell ref="R80:T80"/>
    <mergeCell ref="O80:Q80"/>
    <mergeCell ref="L80:N80"/>
    <mergeCell ref="I80:K80"/>
    <mergeCell ref="F80:H80"/>
    <mergeCell ref="C80:E80"/>
    <mergeCell ref="AA79:AC79"/>
    <mergeCell ref="X79:Z79"/>
    <mergeCell ref="U79:W79"/>
    <mergeCell ref="R79:T79"/>
    <mergeCell ref="O79:Q79"/>
    <mergeCell ref="L79:N79"/>
    <mergeCell ref="I79:K79"/>
    <mergeCell ref="F79:H79"/>
    <mergeCell ref="C79:E79"/>
    <mergeCell ref="U78:W78"/>
    <mergeCell ref="X78:Z78"/>
    <mergeCell ref="AA78:AC78"/>
    <mergeCell ref="U40:W40"/>
    <mergeCell ref="X40:Z40"/>
    <mergeCell ref="AA40:AC40"/>
    <mergeCell ref="AA38:AC38"/>
    <mergeCell ref="AD38:AF38"/>
    <mergeCell ref="F39:H39"/>
    <mergeCell ref="R78:T78"/>
    <mergeCell ref="O78:Q78"/>
    <mergeCell ref="L78:N78"/>
    <mergeCell ref="I78:K78"/>
    <mergeCell ref="F78:H78"/>
    <mergeCell ref="L43:N43"/>
    <mergeCell ref="O43:Q43"/>
    <mergeCell ref="R43:T43"/>
    <mergeCell ref="U43:W43"/>
    <mergeCell ref="X43:Z43"/>
    <mergeCell ref="AA43:AC43"/>
    <mergeCell ref="AD40:AF40"/>
    <mergeCell ref="AD41:AF41"/>
    <mergeCell ref="A54:AF54"/>
    <mergeCell ref="A44:B48"/>
    <mergeCell ref="A49:B53"/>
    <mergeCell ref="C49:AF53"/>
    <mergeCell ref="C44:AF46"/>
    <mergeCell ref="C11:AF25"/>
    <mergeCell ref="I39:K39"/>
    <mergeCell ref="L39:N39"/>
    <mergeCell ref="O39:Q39"/>
    <mergeCell ref="R39:T39"/>
    <mergeCell ref="U39:W39"/>
    <mergeCell ref="X39:Z39"/>
    <mergeCell ref="AA39:AC39"/>
    <mergeCell ref="I37:K37"/>
    <mergeCell ref="L37:N37"/>
    <mergeCell ref="O37:Q37"/>
    <mergeCell ref="R37:T37"/>
    <mergeCell ref="U37:W37"/>
    <mergeCell ref="X37:Z37"/>
    <mergeCell ref="AA37:AC37"/>
    <mergeCell ref="I38:K38"/>
    <mergeCell ref="L38:N38"/>
    <mergeCell ref="O38:Q38"/>
    <mergeCell ref="R38:T38"/>
    <mergeCell ref="U38:W38"/>
    <mergeCell ref="X38:Z38"/>
    <mergeCell ref="F37:H37"/>
    <mergeCell ref="AD37:AF37"/>
    <mergeCell ref="F38:H38"/>
    <mergeCell ref="O26:Q26"/>
    <mergeCell ref="R26:T26"/>
    <mergeCell ref="U26:W26"/>
    <mergeCell ref="X26:Z26"/>
    <mergeCell ref="AA26:AC26"/>
    <mergeCell ref="AD26:AF26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  <mergeCell ref="C36:E36"/>
    <mergeCell ref="F36:H36"/>
    <mergeCell ref="I36:K36"/>
    <mergeCell ref="C40:E40"/>
    <mergeCell ref="F40:H40"/>
    <mergeCell ref="I40:K40"/>
    <mergeCell ref="L40:N40"/>
    <mergeCell ref="O40:Q40"/>
    <mergeCell ref="R40:T40"/>
  </mergeCells>
  <phoneticPr fontId="18" type="noConversion"/>
  <pageMargins left="0.59027777777777801" right="0.31388888888888899" top="0.74791666666666701" bottom="0.5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52"/>
  <sheetViews>
    <sheetView workbookViewId="0">
      <selection activeCell="C1" sqref="C1:C40"/>
    </sheetView>
  </sheetViews>
  <sheetFormatPr defaultColWidth="9" defaultRowHeight="14.25"/>
  <cols>
    <col min="1" max="1" width="14.125" customWidth="1"/>
    <col min="2" max="3" width="9.25" bestFit="1" customWidth="1"/>
    <col min="4" max="4" width="9.25" customWidth="1"/>
    <col min="5" max="7" width="9" customWidth="1"/>
  </cols>
  <sheetData>
    <row r="1" spans="1:7" ht="18.75">
      <c r="A1" s="8">
        <v>587.12599999999998</v>
      </c>
      <c r="B1" s="9">
        <v>4.5579999999999998</v>
      </c>
      <c r="C1" s="6">
        <v>0.05</v>
      </c>
      <c r="D1" s="6">
        <f t="shared" ref="D1:D29" si="0">B1-C1</f>
        <v>4.508</v>
      </c>
      <c r="E1" s="4">
        <f ca="1">D1+G1</f>
        <v>4.5110000000000001</v>
      </c>
      <c r="G1">
        <f ca="1">RANDBETWEEN(-4,4)*0.001</f>
        <v>3.0000000000000001E-3</v>
      </c>
    </row>
    <row r="2" spans="1:7" ht="18.75">
      <c r="A2" s="124" t="s">
        <v>31</v>
      </c>
      <c r="B2" s="125">
        <v>4.5090000000000003</v>
      </c>
      <c r="C2" s="6">
        <v>0.05</v>
      </c>
      <c r="D2" s="6">
        <f t="shared" ref="D2:D4" si="1">B2-C2</f>
        <v>4.4590000000000005</v>
      </c>
      <c r="E2" s="4">
        <f t="shared" ref="E2:E4" ca="1" si="2">D2+G2</f>
        <v>4.4580000000000002</v>
      </c>
      <c r="G2">
        <f t="shared" ref="G2:G4" ca="1" si="3">RANDBETWEEN(-4,4)*0.001</f>
        <v>-1E-3</v>
      </c>
    </row>
    <row r="3" spans="1:7" ht="18.75">
      <c r="A3" s="124" t="s">
        <v>32</v>
      </c>
      <c r="B3" s="125">
        <v>4.4329999999999998</v>
      </c>
      <c r="C3" s="6">
        <v>0.05</v>
      </c>
      <c r="D3" s="6">
        <f t="shared" si="1"/>
        <v>4.383</v>
      </c>
      <c r="E3" s="4">
        <f t="shared" ca="1" si="2"/>
        <v>4.3860000000000001</v>
      </c>
      <c r="G3">
        <f t="shared" ca="1" si="3"/>
        <v>3.0000000000000001E-3</v>
      </c>
    </row>
    <row r="4" spans="1:7" ht="18.75">
      <c r="A4" s="124" t="s">
        <v>33</v>
      </c>
      <c r="B4" s="125">
        <v>4.3579999999999997</v>
      </c>
      <c r="C4" s="6">
        <v>0.05</v>
      </c>
      <c r="D4" s="6">
        <f t="shared" si="1"/>
        <v>4.3079999999999998</v>
      </c>
      <c r="E4" s="4">
        <f t="shared" ca="1" si="2"/>
        <v>4.3119999999999994</v>
      </c>
      <c r="G4">
        <f t="shared" ca="1" si="3"/>
        <v>4.0000000000000001E-3</v>
      </c>
    </row>
    <row r="5" spans="1:7" ht="18.75">
      <c r="A5" s="124" t="s">
        <v>34</v>
      </c>
      <c r="B5" s="125">
        <v>4.282</v>
      </c>
      <c r="C5" s="6">
        <v>0.05</v>
      </c>
      <c r="D5" s="6">
        <f t="shared" si="0"/>
        <v>4.2320000000000002</v>
      </c>
      <c r="E5" s="4">
        <f t="shared" ref="E5:E29" ca="1" si="4">D5+G5</f>
        <v>4.2309999999999999</v>
      </c>
      <c r="G5">
        <f t="shared" ref="G5:G40" ca="1" si="5">RANDBETWEEN(-4,4)*0.001</f>
        <v>-1E-3</v>
      </c>
    </row>
    <row r="6" spans="1:7" ht="18.75">
      <c r="A6" s="124" t="s">
        <v>35</v>
      </c>
      <c r="B6" s="125">
        <v>4.2060000000000004</v>
      </c>
      <c r="C6" s="6">
        <v>0.05</v>
      </c>
      <c r="D6" s="6">
        <f t="shared" si="0"/>
        <v>4.1560000000000006</v>
      </c>
      <c r="E6" s="4">
        <f t="shared" ca="1" si="4"/>
        <v>4.1560000000000006</v>
      </c>
      <c r="G6">
        <f t="shared" ca="1" si="5"/>
        <v>0</v>
      </c>
    </row>
    <row r="7" spans="1:7" ht="18.75">
      <c r="A7" s="124" t="s">
        <v>36</v>
      </c>
      <c r="B7" s="125">
        <v>4.13</v>
      </c>
      <c r="C7" s="6">
        <v>0.05</v>
      </c>
      <c r="D7" s="6">
        <f t="shared" si="0"/>
        <v>4.08</v>
      </c>
      <c r="E7" s="4">
        <f t="shared" ca="1" si="4"/>
        <v>4.08</v>
      </c>
      <c r="G7">
        <f t="shared" ca="1" si="5"/>
        <v>0</v>
      </c>
    </row>
    <row r="8" spans="1:7" ht="18.75">
      <c r="A8" s="124" t="s">
        <v>37</v>
      </c>
      <c r="B8" s="125">
        <v>4.0540000000000003</v>
      </c>
      <c r="C8" s="6">
        <v>0.05</v>
      </c>
      <c r="D8" s="6">
        <f t="shared" si="0"/>
        <v>4.0040000000000004</v>
      </c>
      <c r="E8" s="4">
        <f t="shared" ca="1" si="4"/>
        <v>4.0050000000000008</v>
      </c>
      <c r="G8">
        <f t="shared" ca="1" si="5"/>
        <v>1E-3</v>
      </c>
    </row>
    <row r="9" spans="1:7" ht="22.5" customHeight="1">
      <c r="A9" s="124" t="s">
        <v>38</v>
      </c>
      <c r="B9" s="125">
        <v>3.9780000000000002</v>
      </c>
      <c r="C9" s="6">
        <v>0.05</v>
      </c>
      <c r="D9" s="6">
        <f t="shared" si="0"/>
        <v>3.9280000000000004</v>
      </c>
      <c r="E9" s="4">
        <f t="shared" ca="1" si="4"/>
        <v>3.9290000000000003</v>
      </c>
      <c r="G9">
        <f t="shared" ca="1" si="5"/>
        <v>1E-3</v>
      </c>
    </row>
    <row r="10" spans="1:7" ht="18.75">
      <c r="A10" s="124" t="s">
        <v>39</v>
      </c>
      <c r="B10" s="125">
        <v>3.9020000000000001</v>
      </c>
      <c r="C10" s="6">
        <v>0.05</v>
      </c>
      <c r="D10" s="6">
        <f t="shared" si="0"/>
        <v>3.8520000000000003</v>
      </c>
      <c r="E10" s="4">
        <f t="shared" ca="1" si="4"/>
        <v>3.8510000000000004</v>
      </c>
      <c r="G10">
        <f t="shared" ca="1" si="5"/>
        <v>-1E-3</v>
      </c>
    </row>
    <row r="11" spans="1:7" ht="18.75">
      <c r="A11" s="124" t="s">
        <v>40</v>
      </c>
      <c r="B11" s="125">
        <v>3.827</v>
      </c>
      <c r="C11" s="6">
        <v>0.05</v>
      </c>
      <c r="D11" s="6">
        <f t="shared" si="0"/>
        <v>3.7770000000000001</v>
      </c>
      <c r="E11" s="4">
        <f t="shared" ca="1" si="4"/>
        <v>3.774</v>
      </c>
      <c r="G11">
        <f t="shared" ca="1" si="5"/>
        <v>-3.0000000000000001E-3</v>
      </c>
    </row>
    <row r="12" spans="1:7" ht="18.75">
      <c r="A12" s="124" t="s">
        <v>41</v>
      </c>
      <c r="B12" s="125">
        <v>3.7719999999999998</v>
      </c>
      <c r="C12" s="6">
        <v>0.05</v>
      </c>
      <c r="D12" s="6">
        <f t="shared" si="0"/>
        <v>3.722</v>
      </c>
      <c r="E12" s="4">
        <f t="shared" ca="1" si="4"/>
        <v>3.7250000000000001</v>
      </c>
      <c r="G12">
        <f t="shared" ca="1" si="5"/>
        <v>3.0000000000000001E-3</v>
      </c>
    </row>
    <row r="13" spans="1:7" ht="18.75">
      <c r="A13" s="124" t="s">
        <v>42</v>
      </c>
      <c r="B13" s="125">
        <v>3.7440000000000002</v>
      </c>
      <c r="C13" s="6">
        <v>0.05</v>
      </c>
      <c r="D13" s="6">
        <f t="shared" si="0"/>
        <v>3.6940000000000004</v>
      </c>
      <c r="E13" s="4">
        <f t="shared" ca="1" si="4"/>
        <v>3.6900000000000004</v>
      </c>
      <c r="G13">
        <f t="shared" ca="1" si="5"/>
        <v>-4.0000000000000001E-3</v>
      </c>
    </row>
    <row r="14" spans="1:7" ht="18.75">
      <c r="A14" s="124" t="s">
        <v>43</v>
      </c>
      <c r="B14" s="125">
        <v>3.7349999999999999</v>
      </c>
      <c r="C14" s="6">
        <v>0.05</v>
      </c>
      <c r="D14" s="6">
        <f t="shared" si="0"/>
        <v>3.6850000000000001</v>
      </c>
      <c r="E14" s="4">
        <f t="shared" ca="1" si="4"/>
        <v>3.6859999999999999</v>
      </c>
      <c r="G14">
        <f t="shared" ca="1" si="5"/>
        <v>1E-3</v>
      </c>
    </row>
    <row r="15" spans="1:7" ht="18.75">
      <c r="A15" s="124" t="s">
        <v>44</v>
      </c>
      <c r="B15" s="125">
        <v>3.7280000000000002</v>
      </c>
      <c r="C15" s="6">
        <v>0.05</v>
      </c>
      <c r="D15" s="6">
        <f t="shared" si="0"/>
        <v>3.6780000000000004</v>
      </c>
      <c r="E15" s="4">
        <f t="shared" ca="1" si="4"/>
        <v>3.6780000000000004</v>
      </c>
      <c r="G15">
        <f t="shared" ca="1" si="5"/>
        <v>0</v>
      </c>
    </row>
    <row r="16" spans="1:7" ht="18.75">
      <c r="A16" s="124" t="s">
        <v>45</v>
      </c>
      <c r="B16" s="125">
        <v>3.72</v>
      </c>
      <c r="C16" s="6">
        <v>0.05</v>
      </c>
      <c r="D16" s="6">
        <f t="shared" si="0"/>
        <v>3.6700000000000004</v>
      </c>
      <c r="E16" s="4">
        <f t="shared" ca="1" si="4"/>
        <v>3.6720000000000002</v>
      </c>
      <c r="G16">
        <f t="shared" ca="1" si="5"/>
        <v>2E-3</v>
      </c>
    </row>
    <row r="17" spans="1:7" ht="18.75">
      <c r="A17" s="124" t="s">
        <v>46</v>
      </c>
      <c r="B17" s="125">
        <v>3.7120000000000002</v>
      </c>
      <c r="C17" s="6">
        <v>0.05</v>
      </c>
      <c r="D17" s="6">
        <f t="shared" si="0"/>
        <v>3.6620000000000004</v>
      </c>
      <c r="E17" s="4">
        <f t="shared" ca="1" si="4"/>
        <v>3.6620000000000004</v>
      </c>
      <c r="G17">
        <f t="shared" ca="1" si="5"/>
        <v>0</v>
      </c>
    </row>
    <row r="18" spans="1:7" ht="18.75">
      <c r="A18" s="124" t="s">
        <v>47</v>
      </c>
      <c r="B18" s="125">
        <v>3.7050000000000001</v>
      </c>
      <c r="C18" s="6">
        <v>0.05</v>
      </c>
      <c r="D18" s="6">
        <f t="shared" si="0"/>
        <v>3.6550000000000002</v>
      </c>
      <c r="E18" s="4">
        <f t="shared" ca="1" si="4"/>
        <v>3.6550000000000002</v>
      </c>
      <c r="G18">
        <f t="shared" ca="1" si="5"/>
        <v>0</v>
      </c>
    </row>
    <row r="19" spans="1:7" ht="18.75">
      <c r="A19" s="124" t="s">
        <v>48</v>
      </c>
      <c r="B19" s="125">
        <v>3.698</v>
      </c>
      <c r="C19" s="6">
        <v>0.05</v>
      </c>
      <c r="D19" s="6">
        <f t="shared" ref="D19" si="6">B19-C19</f>
        <v>3.6480000000000001</v>
      </c>
      <c r="E19" s="4">
        <f t="shared" ref="E19" ca="1" si="7">D19+G19</f>
        <v>3.649</v>
      </c>
      <c r="G19">
        <f t="shared" ca="1" si="5"/>
        <v>1E-3</v>
      </c>
    </row>
    <row r="20" spans="1:7" ht="18.75">
      <c r="A20" s="124" t="s">
        <v>49</v>
      </c>
      <c r="B20" s="125">
        <v>3.69</v>
      </c>
      <c r="C20" s="6">
        <v>0.05</v>
      </c>
      <c r="D20" s="6">
        <f t="shared" si="0"/>
        <v>3.64</v>
      </c>
      <c r="E20" s="4">
        <f t="shared" ca="1" si="4"/>
        <v>3.637</v>
      </c>
      <c r="G20">
        <f t="shared" ca="1" si="5"/>
        <v>-3.0000000000000001E-3</v>
      </c>
    </row>
    <row r="21" spans="1:7" ht="18.75">
      <c r="A21" s="124" t="s">
        <v>50</v>
      </c>
      <c r="B21" s="125">
        <v>3.6829999999999998</v>
      </c>
      <c r="C21" s="6">
        <v>0.05</v>
      </c>
      <c r="D21" s="6">
        <f t="shared" si="0"/>
        <v>3.633</v>
      </c>
      <c r="E21" s="4">
        <f t="shared" ca="1" si="4"/>
        <v>3.633</v>
      </c>
      <c r="G21">
        <f t="shared" ca="1" si="5"/>
        <v>0</v>
      </c>
    </row>
    <row r="22" spans="1:7" ht="18.75">
      <c r="A22" s="124" t="s">
        <v>51</v>
      </c>
      <c r="B22" s="125">
        <v>3.6749999999999998</v>
      </c>
      <c r="C22" s="6">
        <v>0.05</v>
      </c>
      <c r="D22" s="6">
        <f t="shared" si="0"/>
        <v>3.625</v>
      </c>
      <c r="E22" s="4">
        <f t="shared" ca="1" si="4"/>
        <v>3.6280000000000001</v>
      </c>
      <c r="G22">
        <f t="shared" ca="1" si="5"/>
        <v>3.0000000000000001E-3</v>
      </c>
    </row>
    <row r="23" spans="1:7" ht="18.75">
      <c r="A23" s="124" t="s">
        <v>52</v>
      </c>
      <c r="B23" s="125">
        <v>3.6669999999999998</v>
      </c>
      <c r="C23" s="6">
        <v>0.05</v>
      </c>
      <c r="D23" s="6">
        <f t="shared" si="0"/>
        <v>3.617</v>
      </c>
      <c r="E23" s="4">
        <f t="shared" ca="1" si="4"/>
        <v>3.6160000000000001</v>
      </c>
      <c r="G23">
        <f t="shared" ca="1" si="5"/>
        <v>-1E-3</v>
      </c>
    </row>
    <row r="24" spans="1:7" ht="18.75">
      <c r="A24" s="124" t="s">
        <v>53</v>
      </c>
      <c r="B24" s="125">
        <v>3.66</v>
      </c>
      <c r="C24" s="6">
        <v>0.05</v>
      </c>
      <c r="D24" s="6">
        <f t="shared" si="0"/>
        <v>3.6100000000000003</v>
      </c>
      <c r="E24" s="4">
        <f t="shared" ca="1" si="4"/>
        <v>3.6140000000000003</v>
      </c>
      <c r="G24">
        <f t="shared" ca="1" si="5"/>
        <v>4.0000000000000001E-3</v>
      </c>
    </row>
    <row r="25" spans="1:7" ht="18.75">
      <c r="A25" s="124" t="s">
        <v>54</v>
      </c>
      <c r="B25" s="125">
        <v>3.6520000000000001</v>
      </c>
      <c r="C25" s="6">
        <v>0.05</v>
      </c>
      <c r="D25" s="6">
        <f t="shared" si="0"/>
        <v>3.6020000000000003</v>
      </c>
      <c r="E25" s="4">
        <f t="shared" ca="1" si="4"/>
        <v>3.5990000000000002</v>
      </c>
      <c r="G25">
        <f t="shared" ca="1" si="5"/>
        <v>-3.0000000000000001E-3</v>
      </c>
    </row>
    <row r="26" spans="1:7" ht="18.75">
      <c r="A26" s="124" t="s">
        <v>55</v>
      </c>
      <c r="B26" s="125">
        <v>3.645</v>
      </c>
      <c r="C26" s="6">
        <v>0.05</v>
      </c>
      <c r="D26" s="6">
        <f t="shared" si="0"/>
        <v>3.5950000000000002</v>
      </c>
      <c r="E26" s="4">
        <f t="shared" ca="1" si="4"/>
        <v>3.597</v>
      </c>
      <c r="G26">
        <f t="shared" ca="1" si="5"/>
        <v>2E-3</v>
      </c>
    </row>
    <row r="27" spans="1:7" ht="18.75">
      <c r="A27" s="124" t="s">
        <v>56</v>
      </c>
      <c r="B27" s="125">
        <v>3.6379999999999999</v>
      </c>
      <c r="C27" s="6">
        <v>0.05</v>
      </c>
      <c r="D27" s="6">
        <f t="shared" si="0"/>
        <v>3.5880000000000001</v>
      </c>
      <c r="E27" s="4">
        <f t="shared" ca="1" si="4"/>
        <v>3.589</v>
      </c>
      <c r="G27">
        <f t="shared" ca="1" si="5"/>
        <v>1E-3</v>
      </c>
    </row>
    <row r="28" spans="1:7" ht="18.75">
      <c r="A28" s="124" t="s">
        <v>57</v>
      </c>
      <c r="B28" s="125">
        <v>3.63</v>
      </c>
      <c r="C28" s="6">
        <v>0.05</v>
      </c>
      <c r="D28" s="6">
        <f t="shared" si="0"/>
        <v>3.58</v>
      </c>
      <c r="E28" s="4">
        <f t="shared" ca="1" si="4"/>
        <v>3.58</v>
      </c>
      <c r="G28">
        <f t="shared" ca="1" si="5"/>
        <v>0</v>
      </c>
    </row>
    <row r="29" spans="1:7" ht="18.75">
      <c r="A29" s="124" t="s">
        <v>58</v>
      </c>
      <c r="B29" s="125">
        <v>3.6230000000000002</v>
      </c>
      <c r="C29" s="6">
        <v>0.05</v>
      </c>
      <c r="D29" s="6">
        <f t="shared" si="0"/>
        <v>3.5730000000000004</v>
      </c>
      <c r="E29" s="4">
        <f t="shared" ca="1" si="4"/>
        <v>3.5770000000000004</v>
      </c>
      <c r="G29">
        <f t="shared" ca="1" si="5"/>
        <v>4.0000000000000001E-3</v>
      </c>
    </row>
    <row r="30" spans="1:7" ht="18.75">
      <c r="A30" s="124" t="s">
        <v>59</v>
      </c>
      <c r="B30" s="125">
        <v>3.6150000000000002</v>
      </c>
      <c r="C30" s="6">
        <v>0.05</v>
      </c>
      <c r="D30" s="6">
        <f t="shared" ref="D30:D35" si="8">B30-C30</f>
        <v>3.5650000000000004</v>
      </c>
      <c r="E30" s="4">
        <f t="shared" ref="E30:E35" ca="1" si="9">D30+G30</f>
        <v>3.5660000000000003</v>
      </c>
      <c r="G30">
        <f t="shared" ca="1" si="5"/>
        <v>1E-3</v>
      </c>
    </row>
    <row r="31" spans="1:7" ht="18.75">
      <c r="A31" s="124" t="s">
        <v>60</v>
      </c>
      <c r="B31" s="125">
        <v>3.6080000000000001</v>
      </c>
      <c r="C31" s="6">
        <v>0.05</v>
      </c>
      <c r="D31" s="6">
        <f t="shared" si="8"/>
        <v>3.5580000000000003</v>
      </c>
      <c r="E31" s="4">
        <f t="shared" ca="1" si="9"/>
        <v>3.5550000000000002</v>
      </c>
      <c r="G31">
        <f t="shared" ca="1" si="5"/>
        <v>-3.0000000000000001E-3</v>
      </c>
    </row>
    <row r="32" spans="1:7" ht="18.75">
      <c r="A32" s="124" t="s">
        <v>61</v>
      </c>
      <c r="B32" s="125">
        <v>3.63</v>
      </c>
      <c r="C32" s="6">
        <v>0.05</v>
      </c>
      <c r="D32" s="6">
        <f t="shared" si="8"/>
        <v>3.58</v>
      </c>
      <c r="E32" s="4">
        <f t="shared" ca="1" si="9"/>
        <v>3.5760000000000001</v>
      </c>
      <c r="G32">
        <f t="shared" ca="1" si="5"/>
        <v>-4.0000000000000001E-3</v>
      </c>
    </row>
    <row r="33" spans="1:7" ht="18.75">
      <c r="A33" s="124" t="s">
        <v>62</v>
      </c>
      <c r="B33" s="125">
        <v>3.6909999999999998</v>
      </c>
      <c r="C33" s="6">
        <v>0.05</v>
      </c>
      <c r="D33" s="6">
        <f t="shared" si="8"/>
        <v>3.641</v>
      </c>
      <c r="E33" s="4">
        <f t="shared" ca="1" si="9"/>
        <v>3.6429999999999998</v>
      </c>
      <c r="G33">
        <f t="shared" ca="1" si="5"/>
        <v>2E-3</v>
      </c>
    </row>
    <row r="34" spans="1:7" ht="18.75">
      <c r="A34" s="124" t="s">
        <v>63</v>
      </c>
      <c r="B34" s="125">
        <v>3.78</v>
      </c>
      <c r="C34" s="6">
        <v>0.05</v>
      </c>
      <c r="D34" s="6">
        <f t="shared" si="8"/>
        <v>3.73</v>
      </c>
      <c r="E34" s="4">
        <f t="shared" ca="1" si="9"/>
        <v>3.734</v>
      </c>
      <c r="G34">
        <f t="shared" ca="1" si="5"/>
        <v>4.0000000000000001E-3</v>
      </c>
    </row>
    <row r="35" spans="1:7" ht="18.75">
      <c r="A35" s="124" t="s">
        <v>64</v>
      </c>
      <c r="B35" s="125">
        <v>3.87</v>
      </c>
      <c r="C35" s="6">
        <v>0.05</v>
      </c>
      <c r="D35" s="6">
        <f t="shared" si="8"/>
        <v>3.8200000000000003</v>
      </c>
      <c r="E35" s="4">
        <f t="shared" ca="1" si="9"/>
        <v>3.8220000000000001</v>
      </c>
      <c r="G35">
        <f t="shared" ca="1" si="5"/>
        <v>2E-3</v>
      </c>
    </row>
    <row r="36" spans="1:7" ht="18.75">
      <c r="A36" s="124" t="s">
        <v>65</v>
      </c>
      <c r="B36" s="125">
        <v>3.96</v>
      </c>
      <c r="C36" s="6">
        <v>0.05</v>
      </c>
      <c r="D36" s="6">
        <f t="shared" ref="D36" si="10">B36-C36</f>
        <v>3.91</v>
      </c>
      <c r="E36" s="4">
        <f t="shared" ref="E36" ca="1" si="11">D36+G36</f>
        <v>3.9140000000000001</v>
      </c>
      <c r="G36">
        <f t="shared" ca="1" si="5"/>
        <v>4.0000000000000001E-3</v>
      </c>
    </row>
    <row r="37" spans="1:7" ht="18.75">
      <c r="A37" s="124" t="s">
        <v>66</v>
      </c>
      <c r="B37" s="125">
        <v>4.05</v>
      </c>
      <c r="C37" s="6">
        <v>0.05</v>
      </c>
      <c r="D37" s="6">
        <f t="shared" ref="D37:D40" si="12">B37-C37</f>
        <v>4</v>
      </c>
      <c r="E37" s="4">
        <f t="shared" ref="E37:E40" ca="1" si="13">D37+G37</f>
        <v>4.0039999999999996</v>
      </c>
      <c r="G37">
        <f t="shared" ca="1" si="5"/>
        <v>4.0000000000000001E-3</v>
      </c>
    </row>
    <row r="38" spans="1:7" ht="18.75">
      <c r="A38" s="124" t="s">
        <v>67</v>
      </c>
      <c r="B38" s="125">
        <v>4.1399999999999997</v>
      </c>
      <c r="C38" s="6">
        <v>0.05</v>
      </c>
      <c r="D38" s="6">
        <f t="shared" si="12"/>
        <v>4.09</v>
      </c>
      <c r="E38" s="4">
        <f t="shared" ca="1" si="13"/>
        <v>4.0889999999999995</v>
      </c>
      <c r="G38">
        <f t="shared" ca="1" si="5"/>
        <v>-1E-3</v>
      </c>
    </row>
    <row r="39" spans="1:7" ht="18.75">
      <c r="A39" s="124" t="s">
        <v>68</v>
      </c>
      <c r="B39" s="125">
        <v>4.2300000000000004</v>
      </c>
      <c r="C39" s="6">
        <v>0.05</v>
      </c>
      <c r="D39" s="6">
        <f t="shared" si="12"/>
        <v>4.1800000000000006</v>
      </c>
      <c r="E39" s="4">
        <f t="shared" ca="1" si="13"/>
        <v>4.1770000000000005</v>
      </c>
      <c r="G39">
        <f t="shared" ca="1" si="5"/>
        <v>-3.0000000000000001E-3</v>
      </c>
    </row>
    <row r="40" spans="1:7" ht="18.75">
      <c r="A40" s="8">
        <v>1359.2819999999999</v>
      </c>
      <c r="B40" s="9">
        <v>4.3170000000000002</v>
      </c>
      <c r="C40" s="6">
        <v>0.05</v>
      </c>
      <c r="D40" s="6">
        <f t="shared" si="12"/>
        <v>4.2670000000000003</v>
      </c>
      <c r="E40" s="4">
        <f t="shared" ca="1" si="13"/>
        <v>4.2680000000000007</v>
      </c>
      <c r="G40">
        <f t="shared" ca="1" si="5"/>
        <v>1E-3</v>
      </c>
    </row>
    <row r="41" spans="1:7" ht="18.75">
      <c r="A41" s="8"/>
      <c r="B41" s="9"/>
      <c r="C41" s="6"/>
      <c r="D41" s="6"/>
      <c r="E41" s="4"/>
    </row>
    <row r="42" spans="1:7" ht="18.75">
      <c r="A42" s="8"/>
      <c r="B42" s="9"/>
      <c r="C42" s="6"/>
      <c r="D42" s="6"/>
      <c r="E42" s="4"/>
    </row>
    <row r="43" spans="1:7" ht="18.75">
      <c r="A43" s="8"/>
      <c r="B43" s="9"/>
      <c r="C43" s="6"/>
      <c r="D43" s="6"/>
      <c r="E43" s="4"/>
    </row>
    <row r="44" spans="1:7" ht="18.75">
      <c r="A44" s="8"/>
      <c r="B44" s="9"/>
      <c r="C44" s="6"/>
      <c r="D44" s="6"/>
      <c r="E44" s="4"/>
    </row>
    <row r="45" spans="1:7" ht="18.75">
      <c r="A45" s="8"/>
      <c r="B45" s="9"/>
      <c r="C45" s="6"/>
      <c r="D45" s="6"/>
      <c r="E45" s="4"/>
    </row>
    <row r="46" spans="1:7" ht="18.75">
      <c r="A46" s="8"/>
      <c r="B46" s="9"/>
      <c r="C46" s="6"/>
      <c r="D46" s="6"/>
      <c r="E46" s="4"/>
    </row>
    <row r="47" spans="1:7" ht="18.75">
      <c r="A47" s="8"/>
      <c r="B47" s="9"/>
      <c r="C47" s="6"/>
      <c r="D47" s="6"/>
      <c r="E47" s="4"/>
    </row>
    <row r="48" spans="1:7" ht="18.75">
      <c r="A48" s="8"/>
      <c r="B48" s="9"/>
      <c r="C48" s="6"/>
      <c r="D48" s="6"/>
      <c r="E48" s="4"/>
    </row>
    <row r="49" spans="1:5" ht="18.75">
      <c r="A49" s="8"/>
      <c r="B49" s="7"/>
      <c r="C49" s="6"/>
      <c r="D49" s="6"/>
      <c r="E49" s="4"/>
    </row>
    <row r="50" spans="1:5" ht="18.75">
      <c r="A50" s="5"/>
      <c r="B50" s="7"/>
      <c r="C50" s="6"/>
      <c r="D50" s="6"/>
      <c r="E50" s="4"/>
    </row>
    <row r="51" spans="1:5" ht="18.75">
      <c r="A51" s="5"/>
      <c r="B51" s="7"/>
      <c r="C51" s="6"/>
      <c r="D51" s="6"/>
      <c r="E51" s="4"/>
    </row>
    <row r="52" spans="1:5" ht="18.75">
      <c r="A52" s="5"/>
      <c r="B52" s="7"/>
      <c r="C52" s="6"/>
      <c r="D52" s="6"/>
      <c r="E52" s="4"/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sqref="A1:AD18"/>
    </sheetView>
  </sheetViews>
  <sheetFormatPr defaultColWidth="9" defaultRowHeight="14.25"/>
  <sheetData/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2018-01-21T08:11:29Z</cp:lastPrinted>
  <dcterms:created xsi:type="dcterms:W3CDTF">2008-09-11T17:22:00Z</dcterms:created>
  <dcterms:modified xsi:type="dcterms:W3CDTF">2018-04-03T02:47:31Z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