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(2)'!$A$1:$AF$112</definedName>
  </definedNames>
  <calcPr calcId="125725"/>
</workbook>
</file>

<file path=xl/calcChain.xml><?xml version="1.0" encoding="utf-8"?>
<calcChain xmlns="http://schemas.openxmlformats.org/spreadsheetml/2006/main">
  <c r="D18" i="3"/>
  <c r="G18"/>
  <c r="E18" s="1"/>
  <c r="D19"/>
  <c r="G19"/>
  <c r="D20"/>
  <c r="G20"/>
  <c r="D21"/>
  <c r="G21"/>
  <c r="D22"/>
  <c r="G22"/>
  <c r="D23"/>
  <c r="G23"/>
  <c r="D24"/>
  <c r="G24"/>
  <c r="E24" s="1"/>
  <c r="R86" i="2" s="1"/>
  <c r="X82"/>
  <c r="AA82"/>
  <c r="AD82"/>
  <c r="AD35"/>
  <c r="AA35"/>
  <c r="X35"/>
  <c r="D2" i="3"/>
  <c r="G2"/>
  <c r="D3"/>
  <c r="G3"/>
  <c r="D4"/>
  <c r="G4"/>
  <c r="AD26" i="2"/>
  <c r="AA26"/>
  <c r="X26"/>
  <c r="G5" i="3"/>
  <c r="G6"/>
  <c r="G7"/>
  <c r="G8"/>
  <c r="G9"/>
  <c r="G10"/>
  <c r="G11"/>
  <c r="G12"/>
  <c r="G13"/>
  <c r="G14"/>
  <c r="G15"/>
  <c r="G16"/>
  <c r="G17"/>
  <c r="D5"/>
  <c r="D6"/>
  <c r="D7"/>
  <c r="D8"/>
  <c r="D9"/>
  <c r="D10"/>
  <c r="D11"/>
  <c r="D12"/>
  <c r="D13"/>
  <c r="D14"/>
  <c r="D15"/>
  <c r="D16"/>
  <c r="D17"/>
  <c r="G1"/>
  <c r="D1"/>
  <c r="U86" i="2" l="1"/>
  <c r="AA86"/>
  <c r="X86"/>
  <c r="AD86"/>
  <c r="E22" i="3"/>
  <c r="R84" i="2" s="1"/>
  <c r="E19" i="3"/>
  <c r="E23"/>
  <c r="R85" i="2" s="1"/>
  <c r="E20" i="3"/>
  <c r="E21"/>
  <c r="R83" i="2" s="1"/>
  <c r="E4" i="3"/>
  <c r="R30" i="2" s="1"/>
  <c r="E2" i="3"/>
  <c r="R28" i="2" s="1"/>
  <c r="E3" i="3"/>
  <c r="R29" i="2" s="1"/>
  <c r="E16" i="3"/>
  <c r="R41" i="2" s="1"/>
  <c r="E14" i="3"/>
  <c r="R39" i="2" s="1"/>
  <c r="E12" i="3"/>
  <c r="R37" i="2" s="1"/>
  <c r="E10" i="3"/>
  <c r="E6"/>
  <c r="R32" i="2" s="1"/>
  <c r="E17" i="3"/>
  <c r="R42" i="2" s="1"/>
  <c r="E15" i="3"/>
  <c r="R40" i="2" s="1"/>
  <c r="E13" i="3"/>
  <c r="R38" i="2" s="1"/>
  <c r="E11" i="3"/>
  <c r="E9"/>
  <c r="E7"/>
  <c r="R33" i="2" s="1"/>
  <c r="E5" i="3"/>
  <c r="R31" i="2" s="1"/>
  <c r="E8" i="3"/>
  <c r="R34" i="2" s="1"/>
  <c r="X34" s="1"/>
  <c r="E1" i="3"/>
  <c r="R27" i="2" s="1"/>
  <c r="AA85" l="1"/>
  <c r="X85"/>
  <c r="AD85"/>
  <c r="U85"/>
  <c r="U84"/>
  <c r="AA84"/>
  <c r="X84"/>
  <c r="AD84"/>
  <c r="U83"/>
  <c r="AA83"/>
  <c r="X83"/>
  <c r="AD83"/>
  <c r="X40"/>
  <c r="AD40"/>
  <c r="U40"/>
  <c r="AA40"/>
  <c r="U37"/>
  <c r="AA37"/>
  <c r="X37"/>
  <c r="AD37"/>
  <c r="U41"/>
  <c r="AA41"/>
  <c r="X41"/>
  <c r="AD41"/>
  <c r="X38"/>
  <c r="AD38"/>
  <c r="U38"/>
  <c r="AA38"/>
  <c r="X42"/>
  <c r="AD42"/>
  <c r="U42"/>
  <c r="AA42"/>
  <c r="U39"/>
  <c r="AA39"/>
  <c r="X39"/>
  <c r="AD39"/>
  <c r="U34"/>
  <c r="AA34"/>
  <c r="AD34"/>
  <c r="X33"/>
  <c r="AD33"/>
  <c r="U33"/>
  <c r="AA33"/>
  <c r="U32"/>
  <c r="AA32"/>
  <c r="X32"/>
  <c r="AD32"/>
  <c r="U30"/>
  <c r="AA30"/>
  <c r="X30"/>
  <c r="AD30"/>
  <c r="X31"/>
  <c r="AD31"/>
  <c r="U31"/>
  <c r="AA31"/>
  <c r="X29"/>
  <c r="AD29"/>
  <c r="U29"/>
  <c r="AA29"/>
  <c r="U28"/>
  <c r="AA28"/>
  <c r="X28"/>
  <c r="AD28"/>
  <c r="U27"/>
  <c r="X27"/>
  <c r="AD27"/>
  <c r="AA27"/>
  <c r="R36"/>
  <c r="U36" l="1"/>
  <c r="AA36"/>
  <c r="X36"/>
  <c r="AD36"/>
</calcChain>
</file>

<file path=xl/sharedStrings.xml><?xml version="1.0" encoding="utf-8"?>
<sst xmlns="http://schemas.openxmlformats.org/spreadsheetml/2006/main" count="87" uniqueCount="52">
  <si>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</si>
  <si>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</si>
  <si>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</si>
  <si>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</si>
  <si>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</si>
  <si>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</si>
  <si>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</si>
  <si>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</si>
  <si>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</si>
  <si>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</si>
  <si>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</si>
  <si>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</si>
  <si>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</si>
  <si>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</si>
  <si>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</si>
  <si>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</si>
  <si>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</si>
  <si>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</si>
  <si>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</si>
  <si>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</si>
  <si>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9" type="noConversion"/>
  </si>
  <si>
    <t>陈赛美</t>
    <phoneticPr fontId="19" type="noConversion"/>
  </si>
  <si>
    <r>
      <t>E</t>
    </r>
    <r>
      <rPr>
        <sz val="12"/>
        <rFont val="宋体"/>
        <family val="3"/>
        <charset val="134"/>
      </rPr>
      <t>11-2</t>
    </r>
    <phoneticPr fontId="19" type="noConversion"/>
  </si>
  <si>
    <t>4.355</t>
  </si>
  <si>
    <t>李璐</t>
    <phoneticPr fontId="19" type="noConversion"/>
  </si>
  <si>
    <t>/</t>
    <phoneticPr fontId="19" type="noConversion"/>
  </si>
  <si>
    <t>温州市瓯江口新区一期市政工程PPP项目（瓯扬河、滨水北路和跨海一路等）一河八路十二桥工程</t>
    <phoneticPr fontId="19" type="noConversion"/>
  </si>
  <si>
    <t>放样：</t>
    <phoneticPr fontId="19" type="noConversion"/>
  </si>
  <si>
    <t>右4m</t>
  </si>
  <si>
    <t>K0+420.0000</t>
  </si>
  <si>
    <t>K0+440.0000</t>
  </si>
  <si>
    <t>K0+460.0000</t>
  </si>
  <si>
    <t>K0+480.0000</t>
  </si>
  <si>
    <t>K0+500.0000</t>
  </si>
  <si>
    <t>K0+520.0000</t>
  </si>
  <si>
    <t>K0+540.0000</t>
  </si>
  <si>
    <t>K0+560.0000</t>
  </si>
  <si>
    <t>K0+580.0000</t>
  </si>
  <si>
    <t>K0+600.0000</t>
  </si>
  <si>
    <t>K0+620.0000</t>
  </si>
  <si>
    <t>K0+640.0000</t>
  </si>
  <si>
    <t>K0+660.0000</t>
  </si>
  <si>
    <t>K0+680.0000</t>
  </si>
  <si>
    <t>K0+700.0000</t>
  </si>
  <si>
    <t>K0+720.0000</t>
  </si>
  <si>
    <t>K0+740.0000</t>
  </si>
  <si>
    <t>K0+760.0000</t>
  </si>
  <si>
    <t>K0+780.0000</t>
  </si>
  <si>
    <t>K0+800.0000</t>
  </si>
  <si>
    <t>K0+820.0000</t>
  </si>
  <si>
    <t>K0+840.0000</t>
  </si>
  <si>
    <t>滨水北路下面层右幅（K0+407.5~K0+857.5）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</si>
</sst>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\K0\+000.00"/>
    <numFmt numFmtId="178" formatCode="\K0\+000.000"/>
  </numFmts>
  <fonts count="61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218">
    <xf numFmtId="0" fontId="0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0" borderId="5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5" borderId="56" applyNumberFormat="0" applyAlignment="0" applyProtection="0">
      <alignment vertical="center"/>
    </xf>
    <xf numFmtId="0" fontId="36" fillId="6" borderId="57" applyNumberFormat="0" applyAlignment="0" applyProtection="0">
      <alignment vertical="center"/>
    </xf>
    <xf numFmtId="0" fontId="37" fillId="6" borderId="56" applyNumberFormat="0" applyAlignment="0" applyProtection="0">
      <alignment vertical="center"/>
    </xf>
    <xf numFmtId="0" fontId="38" fillId="0" borderId="58" applyNumberFormat="0" applyFill="0" applyAlignment="0" applyProtection="0">
      <alignment vertical="center"/>
    </xf>
    <xf numFmtId="0" fontId="39" fillId="7" borderId="59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60" applyNumberFormat="0" applyFon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7" fillId="0" borderId="53" applyNumberFormat="0" applyFill="0" applyAlignment="0" applyProtection="0">
      <alignment vertical="center"/>
    </xf>
    <xf numFmtId="0" fontId="48" fillId="0" borderId="54" applyNumberFormat="0" applyFill="0" applyAlignment="0" applyProtection="0">
      <alignment vertical="center"/>
    </xf>
    <xf numFmtId="0" fontId="49" fillId="0" borderId="55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4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2" fillId="0" borderId="61" applyNumberFormat="0" applyFill="0" applyAlignment="0" applyProtection="0">
      <alignment vertical="center"/>
    </xf>
    <xf numFmtId="0" fontId="53" fillId="6" borderId="56" applyNumberFormat="0" applyAlignment="0" applyProtection="0">
      <alignment vertical="center"/>
    </xf>
    <xf numFmtId="0" fontId="54" fillId="7" borderId="59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9" fillId="6" borderId="57" applyNumberFormat="0" applyAlignment="0" applyProtection="0">
      <alignment vertical="center"/>
    </xf>
    <xf numFmtId="0" fontId="60" fillId="5" borderId="56" applyNumberFormat="0" applyAlignment="0" applyProtection="0">
      <alignment vertical="center"/>
    </xf>
    <xf numFmtId="0" fontId="44" fillId="8" borderId="60" applyNumberFormat="0" applyFont="0" applyAlignment="0" applyProtection="0">
      <alignment vertical="center"/>
    </xf>
    <xf numFmtId="0" fontId="7" fillId="8" borderId="6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6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6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60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60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60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0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0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2">
    <xf numFmtId="0" fontId="0" fillId="0" borderId="0" xfId="0" applyAlignment="1"/>
    <xf numFmtId="49" fontId="12" fillId="0" borderId="23" xfId="1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/>
    <xf numFmtId="49" fontId="12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6" fillId="0" borderId="50" xfId="3" applyNumberFormat="1" applyFont="1" applyFill="1" applyBorder="1" applyAlignment="1" applyProtection="1">
      <alignment vertical="center" wrapText="1"/>
    </xf>
    <xf numFmtId="0" fontId="7" fillId="0" borderId="0" xfId="72">
      <alignment vertical="center"/>
    </xf>
    <xf numFmtId="0" fontId="2" fillId="0" borderId="0" xfId="190">
      <alignment vertical="center"/>
    </xf>
    <xf numFmtId="49" fontId="12" fillId="0" borderId="23" xfId="1" applyNumberFormat="1" applyFont="1" applyFill="1" applyBorder="1" applyAlignment="1" applyProtection="1">
      <alignment horizontal="center" vertical="center" wrapText="1"/>
    </xf>
    <xf numFmtId="49" fontId="12" fillId="0" borderId="41" xfId="1" applyNumberFormat="1" applyFont="1" applyFill="1" applyBorder="1" applyAlignment="1" applyProtection="1">
      <alignment horizontal="center" vertical="center" wrapText="1"/>
    </xf>
    <xf numFmtId="0" fontId="1" fillId="0" borderId="0" xfId="204">
      <alignment vertical="center"/>
    </xf>
    <xf numFmtId="0" fontId="1" fillId="0" borderId="0" xfId="204">
      <alignment vertical="center"/>
    </xf>
    <xf numFmtId="176" fontId="12" fillId="0" borderId="50" xfId="1" applyNumberFormat="1" applyFont="1" applyFill="1" applyBorder="1" applyAlignment="1" applyProtection="1">
      <alignment horizontal="center" vertical="center" wrapText="1"/>
    </xf>
    <xf numFmtId="176" fontId="22" fillId="0" borderId="44" xfId="3" applyNumberFormat="1" applyFont="1" applyFill="1" applyBorder="1" applyAlignment="1" applyProtection="1">
      <alignment horizontal="center" vertical="center" wrapText="1"/>
    </xf>
    <xf numFmtId="176" fontId="22" fillId="0" borderId="45" xfId="3" applyNumberFormat="1" applyFont="1" applyFill="1" applyBorder="1" applyAlignment="1" applyProtection="1">
      <alignment horizontal="center" vertical="center" wrapText="1"/>
    </xf>
    <xf numFmtId="176" fontId="22" fillId="0" borderId="46" xfId="3" applyNumberFormat="1" applyFont="1" applyFill="1" applyBorder="1" applyAlignment="1" applyProtection="1">
      <alignment horizontal="center" vertical="center" wrapText="1"/>
    </xf>
    <xf numFmtId="177" fontId="22" fillId="0" borderId="19" xfId="3" applyNumberFormat="1" applyFont="1" applyFill="1" applyBorder="1" applyAlignment="1" applyProtection="1">
      <alignment horizontal="center" vertical="center" wrapText="1"/>
    </xf>
    <xf numFmtId="177" fontId="22" fillId="0" borderId="20" xfId="3" applyNumberFormat="1" applyFont="1" applyFill="1" applyBorder="1" applyAlignment="1" applyProtection="1">
      <alignment horizontal="center" vertical="center" wrapText="1"/>
    </xf>
    <xf numFmtId="177" fontId="22" fillId="0" borderId="21" xfId="3" applyNumberFormat="1" applyFont="1" applyFill="1" applyBorder="1" applyAlignment="1" applyProtection="1">
      <alignment horizontal="center" vertical="center" wrapText="1"/>
    </xf>
    <xf numFmtId="0" fontId="22" fillId="0" borderId="44" xfId="3" applyNumberFormat="1" applyFont="1" applyFill="1" applyBorder="1" applyAlignment="1" applyProtection="1">
      <alignment horizontal="center" vertical="center" wrapText="1"/>
    </xf>
    <xf numFmtId="0" fontId="22" fillId="0" borderId="45" xfId="3" applyNumberFormat="1" applyFont="1" applyFill="1" applyBorder="1" applyAlignment="1" applyProtection="1">
      <alignment horizontal="center" vertical="center" wrapText="1"/>
    </xf>
    <xf numFmtId="0" fontId="22" fillId="0" borderId="46" xfId="3" applyNumberFormat="1" applyFont="1" applyFill="1" applyBorder="1" applyAlignment="1" applyProtection="1">
      <alignment horizontal="center" vertical="center" wrapText="1"/>
    </xf>
    <xf numFmtId="0" fontId="22" fillId="0" borderId="20" xfId="3" applyNumberFormat="1" applyFont="1" applyFill="1" applyBorder="1" applyAlignment="1" applyProtection="1">
      <alignment horizontal="center" vertical="center" wrapText="1"/>
    </xf>
    <xf numFmtId="0" fontId="22" fillId="0" borderId="21" xfId="3" applyNumberFormat="1" applyFont="1" applyFill="1" applyBorder="1" applyAlignment="1" applyProtection="1">
      <alignment horizontal="center" vertical="center" wrapText="1"/>
    </xf>
    <xf numFmtId="0" fontId="17" fillId="0" borderId="26" xfId="1" applyNumberFormat="1" applyFont="1" applyFill="1" applyBorder="1" applyAlignment="1" applyProtection="1">
      <alignment horizontal="center" vertical="center" wrapText="1"/>
    </xf>
    <xf numFmtId="0" fontId="12" fillId="0" borderId="27" xfId="1" applyNumberFormat="1" applyFont="1" applyFill="1" applyBorder="1" applyAlignment="1" applyProtection="1">
      <alignment wrapText="1"/>
    </xf>
    <xf numFmtId="0" fontId="12" fillId="0" borderId="22" xfId="1" applyNumberFormat="1" applyFont="1" applyFill="1" applyBorder="1" applyAlignment="1" applyProtection="1">
      <alignment wrapText="1"/>
    </xf>
    <xf numFmtId="0" fontId="12" fillId="0" borderId="23" xfId="1" applyNumberFormat="1" applyFont="1" applyFill="1" applyBorder="1" applyAlignment="1" applyProtection="1">
      <alignment wrapText="1"/>
    </xf>
    <xf numFmtId="0" fontId="12" fillId="0" borderId="29" xfId="1" applyNumberFormat="1" applyFont="1" applyFill="1" applyBorder="1" applyAlignment="1" applyProtection="1">
      <alignment wrapText="1"/>
    </xf>
    <xf numFmtId="0" fontId="12" fillId="0" borderId="30" xfId="1" applyNumberFormat="1" applyFont="1" applyFill="1" applyBorder="1" applyAlignment="1" applyProtection="1">
      <alignment wrapText="1"/>
    </xf>
    <xf numFmtId="49" fontId="12" fillId="0" borderId="27" xfId="1" applyNumberFormat="1" applyFont="1" applyFill="1" applyBorder="1" applyAlignment="1" applyProtection="1">
      <alignment horizontal="center" vertical="center" wrapText="1"/>
    </xf>
    <xf numFmtId="49" fontId="12" fillId="0" borderId="28" xfId="1" applyNumberFormat="1" applyFont="1" applyFill="1" applyBorder="1" applyAlignment="1" applyProtection="1">
      <alignment horizontal="center" vertical="center" wrapText="1"/>
    </xf>
    <xf numFmtId="49" fontId="12" fillId="0" borderId="42" xfId="1" applyNumberFormat="1" applyFont="1" applyFill="1" applyBorder="1" applyAlignment="1" applyProtection="1">
      <alignment horizontal="center" vertical="center" wrapText="1"/>
    </xf>
    <xf numFmtId="49" fontId="12" fillId="0" borderId="23" xfId="1" applyNumberFormat="1" applyFont="1" applyFill="1" applyBorder="1" applyAlignment="1" applyProtection="1">
      <alignment horizontal="center" vertical="center" wrapText="1"/>
    </xf>
    <xf numFmtId="49" fontId="12" fillId="0" borderId="41" xfId="1" applyNumberFormat="1" applyFont="1" applyFill="1" applyBorder="1" applyAlignment="1" applyProtection="1">
      <alignment horizontal="center" vertical="center" wrapText="1"/>
    </xf>
    <xf numFmtId="49" fontId="12" fillId="0" borderId="30" xfId="1" applyNumberFormat="1" applyFont="1" applyFill="1" applyBorder="1" applyAlignment="1" applyProtection="1">
      <alignment horizontal="center" vertical="center" wrapText="1"/>
    </xf>
    <xf numFmtId="49" fontId="12" fillId="0" borderId="43" xfId="1" applyNumberFormat="1" applyFont="1" applyFill="1" applyBorder="1" applyAlignment="1" applyProtection="1">
      <alignment horizontal="center" vertical="center" wrapText="1"/>
    </xf>
    <xf numFmtId="0" fontId="20" fillId="0" borderId="24" xfId="2" applyFont="1" applyBorder="1" applyAlignment="1">
      <alignment horizontal="center" vertical="center"/>
    </xf>
    <xf numFmtId="0" fontId="23" fillId="0" borderId="13" xfId="2" applyBorder="1" applyAlignment="1">
      <alignment horizontal="center" vertical="center"/>
    </xf>
    <xf numFmtId="0" fontId="23" fillId="0" borderId="38" xfId="2" applyBorder="1" applyAlignment="1">
      <alignment horizontal="center" vertical="center"/>
    </xf>
    <xf numFmtId="0" fontId="23" fillId="0" borderId="25" xfId="2" applyBorder="1" applyAlignment="1">
      <alignment horizontal="center" vertical="center"/>
    </xf>
    <xf numFmtId="0" fontId="23" fillId="0" borderId="0" xfId="2" applyAlignment="1">
      <alignment horizontal="center" vertical="center"/>
    </xf>
    <xf numFmtId="0" fontId="23" fillId="0" borderId="40" xfId="2" applyBorder="1" applyAlignment="1">
      <alignment horizontal="center" vertical="center"/>
    </xf>
    <xf numFmtId="0" fontId="16" fillId="0" borderId="12" xfId="1" applyNumberFormat="1" applyFont="1" applyFill="1" applyBorder="1" applyAlignment="1" applyProtection="1">
      <alignment horizontal="center" vertical="center" wrapText="1"/>
    </xf>
    <xf numFmtId="0" fontId="16" fillId="0" borderId="13" xfId="1" applyNumberFormat="1" applyFont="1" applyFill="1" applyBorder="1" applyAlignment="1" applyProtection="1">
      <alignment horizontal="center" vertical="center" wrapText="1"/>
    </xf>
    <xf numFmtId="0" fontId="16" fillId="0" borderId="38" xfId="1" applyNumberFormat="1" applyFont="1" applyFill="1" applyBorder="1" applyAlignment="1" applyProtection="1">
      <alignment horizontal="center" vertical="center" wrapText="1"/>
    </xf>
    <xf numFmtId="0" fontId="16" fillId="0" borderId="18" xfId="1" applyNumberFormat="1" applyFont="1" applyFill="1" applyBorder="1" applyAlignment="1" applyProtection="1">
      <alignment horizontal="center" vertical="center" wrapText="1"/>
    </xf>
    <xf numFmtId="0" fontId="16" fillId="0" borderId="0" xfId="1" applyNumberFormat="1" applyFont="1" applyFill="1" applyBorder="1" applyAlignment="1" applyProtection="1">
      <alignment horizontal="center" vertical="center" wrapText="1"/>
    </xf>
    <xf numFmtId="0" fontId="16" fillId="0" borderId="40" xfId="1" applyNumberFormat="1" applyFont="1" applyFill="1" applyBorder="1" applyAlignment="1" applyProtection="1">
      <alignment horizontal="center" vertical="center" wrapText="1"/>
    </xf>
    <xf numFmtId="0" fontId="16" fillId="0" borderId="15" xfId="1" applyNumberFormat="1" applyFont="1" applyFill="1" applyBorder="1" applyAlignment="1" applyProtection="1">
      <alignment horizontal="center" vertical="center" wrapText="1"/>
    </xf>
    <xf numFmtId="0" fontId="16" fillId="0" borderId="16" xfId="1" applyNumberFormat="1" applyFont="1" applyFill="1" applyBorder="1" applyAlignment="1" applyProtection="1">
      <alignment horizontal="center" vertical="center" wrapText="1"/>
    </xf>
    <xf numFmtId="0" fontId="16" fillId="0" borderId="39" xfId="1" applyNumberFormat="1" applyFont="1" applyFill="1" applyBorder="1" applyAlignment="1" applyProtection="1">
      <alignment horizontal="center" vertical="center" wrapText="1"/>
    </xf>
    <xf numFmtId="178" fontId="22" fillId="0" borderId="19" xfId="3" applyNumberFormat="1" applyFont="1" applyFill="1" applyBorder="1" applyAlignment="1" applyProtection="1">
      <alignment horizontal="center" vertical="center" wrapText="1"/>
    </xf>
    <xf numFmtId="178" fontId="22" fillId="0" borderId="20" xfId="3" applyNumberFormat="1" applyFont="1" applyFill="1" applyBorder="1" applyAlignment="1" applyProtection="1">
      <alignment horizontal="center" vertical="center" wrapText="1"/>
    </xf>
    <xf numFmtId="178" fontId="22" fillId="0" borderId="21" xfId="3" applyNumberFormat="1" applyFont="1" applyFill="1" applyBorder="1" applyAlignment="1" applyProtection="1">
      <alignment horizontal="center" vertical="center" wrapText="1"/>
    </xf>
    <xf numFmtId="0" fontId="15" fillId="0" borderId="4" xfId="1" applyNumberFormat="1" applyFont="1" applyFill="1" applyBorder="1" applyAlignment="1" applyProtection="1">
      <alignment horizontal="center" vertical="center" wrapText="1"/>
    </xf>
    <xf numFmtId="49" fontId="16" fillId="0" borderId="5" xfId="1" applyNumberFormat="1" applyFont="1" applyFill="1" applyBorder="1" applyAlignment="1" applyProtection="1">
      <alignment wrapText="1"/>
    </xf>
    <xf numFmtId="49" fontId="16" fillId="0" borderId="6" xfId="1" applyNumberFormat="1" applyFont="1" applyFill="1" applyBorder="1" applyAlignment="1" applyProtection="1">
      <alignment wrapText="1"/>
    </xf>
    <xf numFmtId="0" fontId="15" fillId="0" borderId="32" xfId="1" applyNumberFormat="1" applyFont="1" applyFill="1" applyBorder="1" applyAlignment="1" applyProtection="1">
      <alignment horizontal="center" vertical="center" wrapText="1"/>
    </xf>
    <xf numFmtId="49" fontId="25" fillId="0" borderId="32" xfId="1" applyNumberFormat="1" applyFont="1" applyFill="1" applyBorder="1" applyAlignment="1" applyProtection="1">
      <alignment horizontal="center" vertical="center" wrapText="1"/>
    </xf>
    <xf numFmtId="49" fontId="16" fillId="0" borderId="32" xfId="1" applyNumberFormat="1" applyFont="1" applyFill="1" applyBorder="1" applyAlignment="1" applyProtection="1">
      <alignment horizontal="center" vertical="center" wrapText="1"/>
    </xf>
    <xf numFmtId="49" fontId="16" fillId="0" borderId="35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49" fontId="16" fillId="0" borderId="8" xfId="1" applyNumberFormat="1" applyFont="1" applyFill="1" applyBorder="1" applyAlignment="1" applyProtection="1">
      <alignment wrapText="1"/>
    </xf>
    <xf numFmtId="49" fontId="16" fillId="0" borderId="9" xfId="1" applyNumberFormat="1" applyFont="1" applyFill="1" applyBorder="1" applyAlignment="1" applyProtection="1">
      <alignment wrapText="1"/>
    </xf>
    <xf numFmtId="49" fontId="16" fillId="0" borderId="9" xfId="1" applyNumberFormat="1" applyFont="1" applyFill="1" applyBorder="1" applyAlignment="1" applyProtection="1">
      <alignment horizontal="center" vertical="center" wrapText="1"/>
    </xf>
    <xf numFmtId="49" fontId="16" fillId="0" borderId="8" xfId="1" applyNumberFormat="1" applyFont="1" applyFill="1" applyBorder="1" applyAlignment="1" applyProtection="1">
      <alignment horizontal="center" vertical="center" wrapText="1"/>
    </xf>
    <xf numFmtId="0" fontId="21" fillId="0" borderId="33" xfId="1" applyNumberFormat="1" applyFont="1" applyFill="1" applyBorder="1" applyAlignment="1" applyProtection="1">
      <alignment horizontal="center" vertical="center" wrapText="1"/>
    </xf>
    <xf numFmtId="0" fontId="15" fillId="0" borderId="33" xfId="1" applyNumberFormat="1" applyFont="1" applyFill="1" applyBorder="1" applyAlignment="1" applyProtection="1">
      <alignment horizontal="center" vertical="center" wrapText="1"/>
    </xf>
    <xf numFmtId="49" fontId="25" fillId="0" borderId="33" xfId="1" applyNumberFormat="1" applyFont="1" applyFill="1" applyBorder="1" applyAlignment="1" applyProtection="1">
      <alignment horizontal="center" vertical="center" wrapText="1"/>
    </xf>
    <xf numFmtId="49" fontId="16" fillId="0" borderId="33" xfId="1" applyNumberFormat="1" applyFont="1" applyFill="1" applyBorder="1" applyAlignment="1" applyProtection="1">
      <alignment horizontal="center" vertical="center" wrapText="1"/>
    </xf>
    <xf numFmtId="49" fontId="16" fillId="0" borderId="36" xfId="1" applyNumberFormat="1" applyFont="1" applyFill="1" applyBorder="1" applyAlignment="1" applyProtection="1">
      <alignment horizontal="center" vertical="center" wrapText="1"/>
    </xf>
    <xf numFmtId="0" fontId="16" fillId="0" borderId="11" xfId="1" applyNumberFormat="1" applyFont="1" applyFill="1" applyBorder="1" applyAlignment="1" applyProtection="1">
      <alignment horizontal="center" vertical="center" wrapText="1"/>
    </xf>
    <xf numFmtId="49" fontId="16" fillId="0" borderId="11" xfId="1" applyNumberFormat="1" applyFont="1" applyFill="1" applyBorder="1" applyAlignment="1" applyProtection="1">
      <alignment horizontal="center" vertical="center" wrapText="1"/>
    </xf>
    <xf numFmtId="49" fontId="25" fillId="0" borderId="11" xfId="1" applyNumberFormat="1" applyFont="1" applyFill="1" applyBorder="1" applyAlignment="1" applyProtection="1">
      <alignment horizontal="center" vertical="center" wrapText="1"/>
    </xf>
    <xf numFmtId="49" fontId="16" fillId="0" borderId="37" xfId="1" applyNumberFormat="1" applyFont="1" applyFill="1" applyBorder="1" applyAlignment="1" applyProtection="1">
      <alignment horizontal="center" vertical="center" wrapText="1"/>
    </xf>
    <xf numFmtId="49" fontId="27" fillId="0" borderId="51" xfId="3" applyNumberFormat="1" applyFont="1" applyFill="1" applyBorder="1" applyAlignment="1" applyProtection="1">
      <alignment horizontal="center" vertical="center" wrapText="1"/>
    </xf>
    <xf numFmtId="49" fontId="27" fillId="0" borderId="5" xfId="3" applyNumberFormat="1" applyFont="1" applyFill="1" applyBorder="1" applyAlignment="1" applyProtection="1">
      <alignment horizontal="center" vertical="center" wrapText="1"/>
    </xf>
    <xf numFmtId="49" fontId="27" fillId="0" borderId="6" xfId="3" applyNumberFormat="1" applyFont="1" applyFill="1" applyBorder="1" applyAlignment="1" applyProtection="1">
      <alignment horizontal="center" vertical="center" wrapText="1"/>
    </xf>
    <xf numFmtId="0" fontId="16" fillId="0" borderId="10" xfId="1" applyNumberFormat="1" applyFont="1" applyFill="1" applyBorder="1" applyAlignment="1" applyProtection="1">
      <alignment horizontal="center" vertical="center" wrapText="1"/>
    </xf>
    <xf numFmtId="0" fontId="16" fillId="0" borderId="19" xfId="1" applyNumberFormat="1" applyFont="1" applyFill="1" applyBorder="1" applyAlignment="1" applyProtection="1">
      <alignment horizontal="center" vertical="center" wrapText="1"/>
    </xf>
    <xf numFmtId="0" fontId="16" fillId="0" borderId="52" xfId="1" applyNumberFormat="1" applyFont="1" applyFill="1" applyBorder="1" applyAlignment="1" applyProtection="1">
      <alignment horizontal="center" vertical="center" wrapText="1"/>
    </xf>
    <xf numFmtId="0" fontId="16" fillId="0" borderId="50" xfId="1" applyNumberFormat="1" applyFont="1" applyFill="1" applyBorder="1" applyAlignment="1" applyProtection="1">
      <alignment horizontal="center" vertical="center" wrapText="1"/>
    </xf>
    <xf numFmtId="0" fontId="16" fillId="0" borderId="14" xfId="1" applyNumberFormat="1" applyFont="1" applyFill="1" applyBorder="1" applyAlignment="1" applyProtection="1">
      <alignment horizontal="center" vertical="center" wrapText="1"/>
    </xf>
    <xf numFmtId="0" fontId="16" fillId="0" borderId="17" xfId="1" applyNumberFormat="1" applyFont="1" applyFill="1" applyBorder="1" applyAlignment="1" applyProtection="1">
      <alignment horizontal="center" vertical="center" wrapText="1"/>
    </xf>
    <xf numFmtId="49" fontId="16" fillId="0" borderId="12" xfId="1" applyNumberFormat="1" applyFont="1" applyFill="1" applyBorder="1" applyAlignment="1" applyProtection="1">
      <alignment horizontal="center" vertical="center" wrapText="1"/>
    </xf>
    <xf numFmtId="49" fontId="16" fillId="0" borderId="13" xfId="1" applyNumberFormat="1" applyFont="1" applyFill="1" applyBorder="1" applyAlignment="1" applyProtection="1">
      <alignment horizontal="center" vertical="center" wrapText="1"/>
    </xf>
    <xf numFmtId="49" fontId="16" fillId="0" borderId="14" xfId="1" applyNumberFormat="1" applyFont="1" applyFill="1" applyBorder="1" applyAlignment="1" applyProtection="1">
      <alignment horizontal="center" vertical="center" wrapText="1"/>
    </xf>
    <xf numFmtId="49" fontId="16" fillId="0" borderId="15" xfId="1" applyNumberFormat="1" applyFont="1" applyFill="1" applyBorder="1" applyAlignment="1" applyProtection="1">
      <alignment horizontal="center" vertical="center" wrapText="1"/>
    </xf>
    <xf numFmtId="49" fontId="16" fillId="0" borderId="16" xfId="1" applyNumberFormat="1" applyFont="1" applyFill="1" applyBorder="1" applyAlignment="1" applyProtection="1">
      <alignment horizontal="center" vertical="center" wrapText="1"/>
    </xf>
    <xf numFmtId="49" fontId="16" fillId="0" borderId="17" xfId="1" applyNumberFormat="1" applyFont="1" applyFill="1" applyBorder="1" applyAlignment="1" applyProtection="1">
      <alignment horizontal="center" vertical="center" wrapText="1"/>
    </xf>
    <xf numFmtId="49" fontId="25" fillId="0" borderId="47" xfId="3" applyNumberFormat="1" applyFont="1" applyFill="1" applyBorder="1" applyAlignment="1" applyProtection="1">
      <alignment horizontal="center" vertical="center" wrapText="1"/>
    </xf>
    <xf numFmtId="49" fontId="25" fillId="0" borderId="48" xfId="3" applyNumberFormat="1" applyFont="1" applyFill="1" applyBorder="1" applyAlignment="1" applyProtection="1">
      <alignment horizontal="center" vertical="center" wrapText="1"/>
    </xf>
    <xf numFmtId="49" fontId="25" fillId="0" borderId="49" xfId="3" applyNumberFormat="1" applyFont="1" applyFill="1" applyBorder="1" applyAlignment="1" applyProtection="1">
      <alignment horizontal="center" vertical="center" wrapText="1"/>
    </xf>
    <xf numFmtId="49" fontId="25" fillId="0" borderId="15" xfId="3" applyNumberFormat="1" applyFont="1" applyFill="1" applyBorder="1" applyAlignment="1" applyProtection="1">
      <alignment horizontal="center" vertical="center" wrapText="1"/>
    </xf>
    <xf numFmtId="49" fontId="25" fillId="0" borderId="16" xfId="3" applyNumberFormat="1" applyFont="1" applyFill="1" applyBorder="1" applyAlignment="1" applyProtection="1">
      <alignment horizontal="center" vertical="center" wrapText="1"/>
    </xf>
    <xf numFmtId="49" fontId="25" fillId="0" borderId="39" xfId="3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right" vertical="center"/>
    </xf>
    <xf numFmtId="0" fontId="10" fillId="0" borderId="0" xfId="1" applyNumberFormat="1" applyFont="1" applyFill="1" applyBorder="1" applyAlignment="1" applyProtection="1">
      <alignment horizontal="right" vertical="center"/>
    </xf>
    <xf numFmtId="0" fontId="11" fillId="0" borderId="0" xfId="1" applyNumberFormat="1" applyFont="1" applyFill="1" applyBorder="1" applyAlignment="1" applyProtection="1">
      <alignment horizontal="right" vertical="center"/>
    </xf>
    <xf numFmtId="49" fontId="17" fillId="0" borderId="0" xfId="1" applyNumberFormat="1" applyFont="1" applyFill="1" applyBorder="1" applyAlignment="1" applyProtection="1">
      <alignment horizontal="center"/>
    </xf>
    <xf numFmtId="0" fontId="12" fillId="0" borderId="0" xfId="1" applyNumberFormat="1" applyFont="1" applyFill="1" applyBorder="1" applyAlignment="1" applyProtection="1"/>
    <xf numFmtId="0" fontId="13" fillId="0" borderId="0" xfId="1" applyNumberFormat="1" applyFont="1" applyFill="1" applyBorder="1" applyAlignment="1" applyProtection="1"/>
    <xf numFmtId="0" fontId="14" fillId="0" borderId="0" xfId="1" applyNumberFormat="1" applyFont="1" applyFill="1" applyBorder="1" applyAlignment="1" applyProtection="1">
      <alignment horizontal="center" vertical="center"/>
    </xf>
    <xf numFmtId="0" fontId="13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/>
    <xf numFmtId="0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NumberFormat="1" applyFont="1" applyFill="1" applyBorder="1" applyAlignment="1" applyProtection="1"/>
    <xf numFmtId="0" fontId="15" fillId="0" borderId="1" xfId="1" applyNumberFormat="1" applyFont="1" applyFill="1" applyBorder="1" applyAlignment="1" applyProtection="1">
      <alignment horizontal="center" vertical="center" wrapText="1"/>
    </xf>
    <xf numFmtId="49" fontId="16" fillId="0" borderId="2" xfId="1" applyNumberFormat="1" applyFont="1" applyFill="1" applyBorder="1" applyAlignment="1" applyProtection="1">
      <alignment wrapText="1"/>
    </xf>
    <xf numFmtId="49" fontId="16" fillId="0" borderId="3" xfId="1" applyNumberFormat="1" applyFont="1" applyFill="1" applyBorder="1" applyAlignment="1" applyProtection="1">
      <alignment wrapText="1"/>
    </xf>
    <xf numFmtId="49" fontId="24" fillId="0" borderId="3" xfId="1" applyNumberFormat="1" applyFont="1" applyFill="1" applyBorder="1" applyAlignment="1" applyProtection="1">
      <alignment horizontal="center" vertical="center" wrapText="1"/>
    </xf>
    <xf numFmtId="49" fontId="22" fillId="0" borderId="2" xfId="1" applyNumberFormat="1" applyFont="1" applyFill="1" applyBorder="1" applyAlignment="1" applyProtection="1">
      <alignment horizontal="center" vertical="center" wrapText="1"/>
    </xf>
    <xf numFmtId="49" fontId="22" fillId="0" borderId="3" xfId="1" applyNumberFormat="1" applyFont="1" applyFill="1" applyBorder="1" applyAlignment="1" applyProtection="1">
      <alignment horizontal="center" vertical="center" wrapText="1"/>
    </xf>
    <xf numFmtId="0" fontId="15" fillId="0" borderId="31" xfId="1" applyNumberFormat="1" applyFont="1" applyFill="1" applyBorder="1" applyAlignment="1" applyProtection="1">
      <alignment horizontal="center" vertical="center" wrapText="1"/>
    </xf>
    <xf numFmtId="49" fontId="16" fillId="0" borderId="31" xfId="1" applyNumberFormat="1" applyFont="1" applyFill="1" applyBorder="1" applyAlignment="1" applyProtection="1">
      <alignment horizontal="center" vertical="center" wrapText="1"/>
    </xf>
    <xf numFmtId="49" fontId="16" fillId="0" borderId="34" xfId="1" applyNumberFormat="1" applyFont="1" applyFill="1" applyBorder="1" applyAlignment="1" applyProtection="1">
      <alignment horizontal="center" vertical="center" wrapText="1"/>
    </xf>
    <xf numFmtId="0" fontId="17" fillId="0" borderId="62" xfId="1" applyNumberFormat="1" applyFont="1" applyFill="1" applyBorder="1" applyAlignment="1" applyProtection="1">
      <alignment horizontal="left" vertical="center" wrapText="1"/>
    </xf>
    <xf numFmtId="0" fontId="12" fillId="0" borderId="22" xfId="1" applyNumberFormat="1" applyFont="1" applyFill="1" applyBorder="1" applyAlignment="1" applyProtection="1">
      <alignment horizontal="center" vertical="center" wrapText="1"/>
    </xf>
    <xf numFmtId="0" fontId="12" fillId="0" borderId="23" xfId="1" applyNumberFormat="1" applyFont="1" applyFill="1" applyBorder="1" applyAlignment="1" applyProtection="1">
      <alignment horizontal="center" vertical="center" wrapText="1"/>
    </xf>
    <xf numFmtId="0" fontId="22" fillId="0" borderId="19" xfId="3" applyNumberFormat="1" applyFont="1" applyFill="1" applyBorder="1" applyAlignment="1" applyProtection="1">
      <alignment horizontal="center" vertical="center" wrapText="1"/>
    </xf>
  </cellXfs>
  <cellStyles count="218">
    <cellStyle name="20% - 强调文字颜色 1" xfId="23" builtinId="30" customBuiltin="1"/>
    <cellStyle name="20% - 强调文字颜色 1 2" xfId="48"/>
    <cellStyle name="20% - 强调文字颜色 1 3" xfId="108"/>
    <cellStyle name="20% - 强调文字颜色 1 3 2" xfId="136"/>
    <cellStyle name="20% - 强调文字颜色 1 4" xfId="120"/>
    <cellStyle name="20% - 强调文字颜色 1 5" xfId="150"/>
    <cellStyle name="20% - 强调文字颜色 1 6" xfId="164"/>
    <cellStyle name="20% - 强调文字颜色 1 7" xfId="178"/>
    <cellStyle name="20% - 强调文字颜色 1 8" xfId="192"/>
    <cellStyle name="20% - 强调文字颜色 1 9" xfId="206"/>
    <cellStyle name="20% - 强调文字颜色 2" xfId="27" builtinId="34" customBuiltin="1"/>
    <cellStyle name="20% - 强调文字颜色 2 2" xfId="49"/>
    <cellStyle name="20% - 强调文字颜色 2 3" xfId="110"/>
    <cellStyle name="20% - 强调文字颜色 2 3 2" xfId="138"/>
    <cellStyle name="20% - 强调文字颜色 2 4" xfId="122"/>
    <cellStyle name="20% - 强调文字颜色 2 5" xfId="152"/>
    <cellStyle name="20% - 强调文字颜色 2 6" xfId="166"/>
    <cellStyle name="20% - 强调文字颜色 2 7" xfId="180"/>
    <cellStyle name="20% - 强调文字颜色 2 8" xfId="194"/>
    <cellStyle name="20% - 强调文字颜色 2 9" xfId="208"/>
    <cellStyle name="20% - 强调文字颜色 3" xfId="31" builtinId="38" customBuiltin="1"/>
    <cellStyle name="20% - 强调文字颜色 3 2" xfId="50"/>
    <cellStyle name="20% - 强调文字颜色 3 3" xfId="112"/>
    <cellStyle name="20% - 强调文字颜色 3 3 2" xfId="140"/>
    <cellStyle name="20% - 强调文字颜色 3 4" xfId="124"/>
    <cellStyle name="20% - 强调文字颜色 3 5" xfId="154"/>
    <cellStyle name="20% - 强调文字颜色 3 6" xfId="168"/>
    <cellStyle name="20% - 强调文字颜色 3 7" xfId="182"/>
    <cellStyle name="20% - 强调文字颜色 3 8" xfId="196"/>
    <cellStyle name="20% - 强调文字颜色 3 9" xfId="210"/>
    <cellStyle name="20% - 强调文字颜色 4" xfId="35" builtinId="42" customBuiltin="1"/>
    <cellStyle name="20% - 强调文字颜色 4 2" xfId="51"/>
    <cellStyle name="20% - 强调文字颜色 4 3" xfId="114"/>
    <cellStyle name="20% - 强调文字颜色 4 3 2" xfId="142"/>
    <cellStyle name="20% - 强调文字颜色 4 4" xfId="126"/>
    <cellStyle name="20% - 强调文字颜色 4 5" xfId="156"/>
    <cellStyle name="20% - 强调文字颜色 4 6" xfId="170"/>
    <cellStyle name="20% - 强调文字颜色 4 7" xfId="184"/>
    <cellStyle name="20% - 强调文字颜色 4 8" xfId="198"/>
    <cellStyle name="20% - 强调文字颜色 4 9" xfId="212"/>
    <cellStyle name="20% - 强调文字颜色 5" xfId="39" builtinId="46" customBuiltin="1"/>
    <cellStyle name="20% - 强调文字颜色 5 2" xfId="52"/>
    <cellStyle name="20% - 强调文字颜色 5 3" xfId="116"/>
    <cellStyle name="20% - 强调文字颜色 5 3 2" xfId="144"/>
    <cellStyle name="20% - 强调文字颜色 5 4" xfId="128"/>
    <cellStyle name="20% - 强调文字颜色 5 5" xfId="158"/>
    <cellStyle name="20% - 强调文字颜色 5 6" xfId="172"/>
    <cellStyle name="20% - 强调文字颜色 5 7" xfId="186"/>
    <cellStyle name="20% - 强调文字颜色 5 8" xfId="200"/>
    <cellStyle name="20% - 强调文字颜色 5 9" xfId="214"/>
    <cellStyle name="20% - 强调文字颜色 6" xfId="43" builtinId="50" customBuiltin="1"/>
    <cellStyle name="20% - 强调文字颜色 6 2" xfId="53"/>
    <cellStyle name="20% - 强调文字颜色 6 3" xfId="118"/>
    <cellStyle name="20% - 强调文字颜色 6 3 2" xfId="146"/>
    <cellStyle name="20% - 强调文字颜色 6 4" xfId="130"/>
    <cellStyle name="20% - 强调文字颜色 6 5" xfId="160"/>
    <cellStyle name="20% - 强调文字颜色 6 6" xfId="174"/>
    <cellStyle name="20% - 强调文字颜色 6 7" xfId="188"/>
    <cellStyle name="20% - 强调文字颜色 6 8" xfId="202"/>
    <cellStyle name="20% - 强调文字颜色 6 9" xfId="216"/>
    <cellStyle name="40% - 强调文字颜色 1" xfId="24" builtinId="31" customBuiltin="1"/>
    <cellStyle name="40% - 强调文字颜色 1 2" xfId="54"/>
    <cellStyle name="40% - 强调文字颜色 1 3" xfId="109"/>
    <cellStyle name="40% - 强调文字颜色 1 3 2" xfId="137"/>
    <cellStyle name="40% - 强调文字颜色 1 4" xfId="121"/>
    <cellStyle name="40% - 强调文字颜色 1 5" xfId="151"/>
    <cellStyle name="40% - 强调文字颜色 1 6" xfId="165"/>
    <cellStyle name="40% - 强调文字颜色 1 7" xfId="179"/>
    <cellStyle name="40% - 强调文字颜色 1 8" xfId="193"/>
    <cellStyle name="40% - 强调文字颜色 1 9" xfId="207"/>
    <cellStyle name="40% - 强调文字颜色 2" xfId="28" builtinId="35" customBuiltin="1"/>
    <cellStyle name="40% - 强调文字颜色 2 2" xfId="55"/>
    <cellStyle name="40% - 强调文字颜色 2 3" xfId="111"/>
    <cellStyle name="40% - 强调文字颜色 2 3 2" xfId="139"/>
    <cellStyle name="40% - 强调文字颜色 2 4" xfId="123"/>
    <cellStyle name="40% - 强调文字颜色 2 5" xfId="153"/>
    <cellStyle name="40% - 强调文字颜色 2 6" xfId="167"/>
    <cellStyle name="40% - 强调文字颜色 2 7" xfId="181"/>
    <cellStyle name="40% - 强调文字颜色 2 8" xfId="195"/>
    <cellStyle name="40% - 强调文字颜色 2 9" xfId="209"/>
    <cellStyle name="40% - 强调文字颜色 3" xfId="32" builtinId="39" customBuiltin="1"/>
    <cellStyle name="40% - 强调文字颜色 3 2" xfId="56"/>
    <cellStyle name="40% - 强调文字颜色 3 3" xfId="113"/>
    <cellStyle name="40% - 强调文字颜色 3 3 2" xfId="141"/>
    <cellStyle name="40% - 强调文字颜色 3 4" xfId="125"/>
    <cellStyle name="40% - 强调文字颜色 3 5" xfId="155"/>
    <cellStyle name="40% - 强调文字颜色 3 6" xfId="169"/>
    <cellStyle name="40% - 强调文字颜色 3 7" xfId="183"/>
    <cellStyle name="40% - 强调文字颜色 3 8" xfId="197"/>
    <cellStyle name="40% - 强调文字颜色 3 9" xfId="211"/>
    <cellStyle name="40% - 强调文字颜色 4" xfId="36" builtinId="43" customBuiltin="1"/>
    <cellStyle name="40% - 强调文字颜色 4 2" xfId="57"/>
    <cellStyle name="40% - 强调文字颜色 4 3" xfId="115"/>
    <cellStyle name="40% - 强调文字颜色 4 3 2" xfId="143"/>
    <cellStyle name="40% - 强调文字颜色 4 4" xfId="127"/>
    <cellStyle name="40% - 强调文字颜色 4 5" xfId="157"/>
    <cellStyle name="40% - 强调文字颜色 4 6" xfId="171"/>
    <cellStyle name="40% - 强调文字颜色 4 7" xfId="185"/>
    <cellStyle name="40% - 强调文字颜色 4 8" xfId="199"/>
    <cellStyle name="40% - 强调文字颜色 4 9" xfId="213"/>
    <cellStyle name="40% - 强调文字颜色 5" xfId="40" builtinId="47" customBuiltin="1"/>
    <cellStyle name="40% - 强调文字颜色 5 2" xfId="58"/>
    <cellStyle name="40% - 强调文字颜色 5 3" xfId="117"/>
    <cellStyle name="40% - 强调文字颜色 5 3 2" xfId="145"/>
    <cellStyle name="40% - 强调文字颜色 5 4" xfId="129"/>
    <cellStyle name="40% - 强调文字颜色 5 5" xfId="159"/>
    <cellStyle name="40% - 强调文字颜色 5 6" xfId="173"/>
    <cellStyle name="40% - 强调文字颜色 5 7" xfId="187"/>
    <cellStyle name="40% - 强调文字颜色 5 8" xfId="201"/>
    <cellStyle name="40% - 强调文字颜色 5 9" xfId="215"/>
    <cellStyle name="40% - 强调文字颜色 6" xfId="44" builtinId="51" customBuiltin="1"/>
    <cellStyle name="40% - 强调文字颜色 6 2" xfId="59"/>
    <cellStyle name="40% - 强调文字颜色 6 3" xfId="119"/>
    <cellStyle name="40% - 强调文字颜色 6 3 2" xfId="147"/>
    <cellStyle name="40% - 强调文字颜色 6 4" xfId="131"/>
    <cellStyle name="40% - 强调文字颜色 6 5" xfId="161"/>
    <cellStyle name="40% - 强调文字颜色 6 6" xfId="175"/>
    <cellStyle name="40% - 强调文字颜色 6 7" xfId="189"/>
    <cellStyle name="40% - 强调文字颜色 6 8" xfId="203"/>
    <cellStyle name="40% - 强调文字颜色 6 9" xfId="217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10" xfId="204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4 3" xfId="132"/>
    <cellStyle name="常规 5" xfId="72"/>
    <cellStyle name="常规 5 2" xfId="134"/>
    <cellStyle name="常规 6" xfId="148"/>
    <cellStyle name="常规 7" xfId="162"/>
    <cellStyle name="常规 8" xfId="176"/>
    <cellStyle name="常规 9" xfId="190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2 3" xfId="133"/>
    <cellStyle name="注释 3" xfId="107"/>
    <cellStyle name="注释 3 2" xfId="135"/>
    <cellStyle name="注释 4" xfId="149"/>
    <cellStyle name="注释 5" xfId="163"/>
    <cellStyle name="注释 6" xfId="177"/>
    <cellStyle name="注释 7" xfId="191"/>
    <cellStyle name="注释 8" xfId="20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12</xdr:row>
      <xdr:rowOff>19304</xdr:rowOff>
    </xdr:from>
    <xdr:to>
      <xdr:col>28</xdr:col>
      <xdr:colOff>123825</xdr:colOff>
      <xdr:row>23</xdr:row>
      <xdr:rowOff>94996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90675" y="3133979"/>
          <a:ext cx="4810125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190500</xdr:colOff>
      <xdr:row>68</xdr:row>
      <xdr:rowOff>19304</xdr:rowOff>
    </xdr:from>
    <xdr:to>
      <xdr:col>28</xdr:col>
      <xdr:colOff>123825</xdr:colOff>
      <xdr:row>79</xdr:row>
      <xdr:rowOff>94996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90675" y="3133979"/>
          <a:ext cx="4810125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N111"/>
  <sheetViews>
    <sheetView tabSelected="1" view="pageBreakPreview" zoomScaleNormal="100" zoomScaleSheetLayoutView="100" workbookViewId="0">
      <selection activeCell="F7" sqref="F7:P7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97"/>
      <c r="B2" s="98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100" t="s">
        <v>0</v>
      </c>
      <c r="AE2" s="100"/>
      <c r="AF2" s="100"/>
    </row>
    <row r="3" spans="1:32" ht="27">
      <c r="A3" s="101"/>
      <c r="B3" s="102"/>
      <c r="C3" s="102"/>
      <c r="D3" s="103" t="s">
        <v>1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106"/>
      <c r="AF3" s="106"/>
    </row>
    <row r="4" spans="1:32" ht="15.95" customHeight="1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7"/>
      <c r="AE4" s="108"/>
      <c r="AF4" s="108"/>
    </row>
    <row r="5" spans="1:32" ht="45" customHeight="1">
      <c r="A5" s="109" t="s">
        <v>2</v>
      </c>
      <c r="B5" s="110"/>
      <c r="C5" s="110"/>
      <c r="D5" s="110"/>
      <c r="E5" s="111"/>
      <c r="F5" s="112" t="s">
        <v>26</v>
      </c>
      <c r="G5" s="113"/>
      <c r="H5" s="113"/>
      <c r="I5" s="113"/>
      <c r="J5" s="113"/>
      <c r="K5" s="113"/>
      <c r="L5" s="113"/>
      <c r="M5" s="113"/>
      <c r="N5" s="113"/>
      <c r="O5" s="113"/>
      <c r="P5" s="114"/>
      <c r="Q5" s="115" t="s">
        <v>3</v>
      </c>
      <c r="R5" s="115"/>
      <c r="S5" s="115"/>
      <c r="T5" s="115"/>
      <c r="U5" s="116" t="s">
        <v>4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7"/>
    </row>
    <row r="6" spans="1:32" ht="34.5" customHeight="1">
      <c r="A6" s="55" t="s">
        <v>5</v>
      </c>
      <c r="B6" s="56"/>
      <c r="C6" s="56"/>
      <c r="D6" s="56"/>
      <c r="E6" s="57"/>
      <c r="F6" s="76" t="s">
        <v>51</v>
      </c>
      <c r="G6" s="77"/>
      <c r="H6" s="77"/>
      <c r="I6" s="77"/>
      <c r="J6" s="77"/>
      <c r="K6" s="77"/>
      <c r="L6" s="77"/>
      <c r="M6" s="77"/>
      <c r="N6" s="77"/>
      <c r="O6" s="77"/>
      <c r="P6" s="78"/>
      <c r="Q6" s="58" t="s">
        <v>6</v>
      </c>
      <c r="R6" s="58"/>
      <c r="S6" s="58"/>
      <c r="T6" s="58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1"/>
    </row>
    <row r="7" spans="1:32" ht="30" customHeight="1">
      <c r="A7" s="62" t="s">
        <v>7</v>
      </c>
      <c r="B7" s="63"/>
      <c r="C7" s="63"/>
      <c r="D7" s="63"/>
      <c r="E7" s="64"/>
      <c r="F7" s="65" t="s">
        <v>24</v>
      </c>
      <c r="G7" s="66"/>
      <c r="H7" s="66"/>
      <c r="I7" s="66"/>
      <c r="J7" s="66"/>
      <c r="K7" s="66"/>
      <c r="L7" s="66"/>
      <c r="M7" s="66"/>
      <c r="N7" s="66"/>
      <c r="O7" s="66"/>
      <c r="P7" s="65"/>
      <c r="Q7" s="67" t="s">
        <v>20</v>
      </c>
      <c r="R7" s="68"/>
      <c r="S7" s="68"/>
      <c r="T7" s="68"/>
      <c r="U7" s="69" t="s">
        <v>21</v>
      </c>
      <c r="V7" s="70"/>
      <c r="W7" s="70"/>
      <c r="X7" s="70"/>
      <c r="Y7" s="70"/>
      <c r="Z7" s="70"/>
      <c r="AA7" s="70"/>
      <c r="AB7" s="70"/>
      <c r="AC7" s="70"/>
      <c r="AD7" s="70"/>
      <c r="AE7" s="70"/>
      <c r="AF7" s="71"/>
    </row>
    <row r="8" spans="1:32" ht="23.25" customHeight="1">
      <c r="A8" s="79" t="s">
        <v>8</v>
      </c>
      <c r="B8" s="72"/>
      <c r="C8" s="72" t="s">
        <v>9</v>
      </c>
      <c r="D8" s="72"/>
      <c r="E8" s="72"/>
      <c r="F8" s="72"/>
      <c r="G8" s="72"/>
      <c r="H8" s="72" t="s">
        <v>25</v>
      </c>
      <c r="I8" s="72"/>
      <c r="J8" s="72"/>
      <c r="K8" s="72"/>
      <c r="L8" s="72"/>
      <c r="M8" s="72"/>
      <c r="N8" s="72"/>
      <c r="O8" s="73" t="s">
        <v>10</v>
      </c>
      <c r="P8" s="73"/>
      <c r="Q8" s="73"/>
      <c r="R8" s="73"/>
      <c r="S8" s="73"/>
      <c r="T8" s="74" t="s">
        <v>22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5"/>
    </row>
    <row r="9" spans="1:32" ht="18" customHeight="1">
      <c r="A9" s="79"/>
      <c r="B9" s="72"/>
      <c r="C9" s="43" t="s">
        <v>11</v>
      </c>
      <c r="D9" s="44"/>
      <c r="E9" s="44"/>
      <c r="F9" s="44"/>
      <c r="G9" s="83"/>
      <c r="H9" s="43" t="s">
        <v>25</v>
      </c>
      <c r="I9" s="44"/>
      <c r="J9" s="44"/>
      <c r="K9" s="44"/>
      <c r="L9" s="44"/>
      <c r="M9" s="44"/>
      <c r="N9" s="83"/>
      <c r="O9" s="85" t="s">
        <v>12</v>
      </c>
      <c r="P9" s="86"/>
      <c r="Q9" s="86"/>
      <c r="R9" s="86"/>
      <c r="S9" s="87"/>
      <c r="T9" s="91" t="s">
        <v>23</v>
      </c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3"/>
    </row>
    <row r="10" spans="1:32" ht="6" customHeight="1">
      <c r="A10" s="79"/>
      <c r="B10" s="72"/>
      <c r="C10" s="49"/>
      <c r="D10" s="50"/>
      <c r="E10" s="50"/>
      <c r="F10" s="50"/>
      <c r="G10" s="84"/>
      <c r="H10" s="49"/>
      <c r="I10" s="50"/>
      <c r="J10" s="50"/>
      <c r="K10" s="50"/>
      <c r="L10" s="50"/>
      <c r="M10" s="50"/>
      <c r="N10" s="84"/>
      <c r="O10" s="88"/>
      <c r="P10" s="89"/>
      <c r="Q10" s="89"/>
      <c r="R10" s="89"/>
      <c r="S10" s="90"/>
      <c r="T10" s="94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6"/>
    </row>
    <row r="11" spans="1:32">
      <c r="A11" s="79"/>
      <c r="B11" s="72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/>
    </row>
    <row r="12" spans="1:32">
      <c r="A12" s="79"/>
      <c r="B12" s="72"/>
      <c r="C12" s="46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8"/>
    </row>
    <row r="13" spans="1:32">
      <c r="A13" s="79"/>
      <c r="B13" s="72"/>
      <c r="C13" s="46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8"/>
    </row>
    <row r="14" spans="1:32">
      <c r="A14" s="79"/>
      <c r="B14" s="72"/>
      <c r="C14" s="46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8"/>
    </row>
    <row r="15" spans="1:32">
      <c r="A15" s="79"/>
      <c r="B15" s="72"/>
      <c r="C15" s="46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8"/>
    </row>
    <row r="16" spans="1:32">
      <c r="A16" s="79"/>
      <c r="B16" s="72"/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8"/>
    </row>
    <row r="17" spans="1:40">
      <c r="A17" s="79"/>
      <c r="B17" s="72"/>
      <c r="C17" s="46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8"/>
    </row>
    <row r="18" spans="1:40">
      <c r="A18" s="79"/>
      <c r="B18" s="72"/>
      <c r="C18" s="46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8"/>
    </row>
    <row r="19" spans="1:40" ht="8.25" customHeight="1">
      <c r="A19" s="79"/>
      <c r="B19" s="72"/>
      <c r="C19" s="46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8"/>
    </row>
    <row r="20" spans="1:40" ht="8.25" customHeight="1">
      <c r="A20" s="79"/>
      <c r="B20" s="72"/>
      <c r="C20" s="46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8"/>
    </row>
    <row r="21" spans="1:40" ht="8.25" customHeight="1">
      <c r="A21" s="79"/>
      <c r="B21" s="72"/>
      <c r="C21" s="46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8"/>
    </row>
    <row r="22" spans="1:40" ht="8.25" customHeight="1">
      <c r="A22" s="79"/>
      <c r="B22" s="72"/>
      <c r="C22" s="46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8"/>
    </row>
    <row r="23" spans="1:40" ht="8.25" customHeight="1">
      <c r="A23" s="79"/>
      <c r="B23" s="72"/>
      <c r="C23" s="46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8"/>
    </row>
    <row r="24" spans="1:40" ht="17.25" customHeight="1">
      <c r="A24" s="79"/>
      <c r="B24" s="72"/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</row>
    <row r="25" spans="1:40" ht="18" customHeight="1">
      <c r="A25" s="79"/>
      <c r="B25" s="72"/>
      <c r="C25" s="49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1"/>
    </row>
    <row r="26" spans="1:40" ht="17.100000000000001" customHeight="1">
      <c r="A26" s="79"/>
      <c r="B26" s="80"/>
      <c r="C26" s="19" t="s">
        <v>13</v>
      </c>
      <c r="D26" s="20"/>
      <c r="E26" s="21"/>
      <c r="F26" s="19"/>
      <c r="G26" s="20"/>
      <c r="H26" s="21"/>
      <c r="I26" s="19"/>
      <c r="J26" s="20"/>
      <c r="K26" s="21"/>
      <c r="L26" s="19"/>
      <c r="M26" s="22"/>
      <c r="N26" s="23"/>
      <c r="O26" s="19"/>
      <c r="P26" s="20"/>
      <c r="Q26" s="21"/>
      <c r="R26" s="19" t="s">
        <v>14</v>
      </c>
      <c r="S26" s="20"/>
      <c r="T26" s="21"/>
      <c r="U26" s="19" t="s">
        <v>28</v>
      </c>
      <c r="V26" s="20"/>
      <c r="W26" s="21"/>
      <c r="X26" s="19" t="str">
        <f>CONCATENATE("右",AK26+AL26,"m")</f>
        <v>右19m</v>
      </c>
      <c r="Y26" s="22"/>
      <c r="Z26" s="23"/>
      <c r="AA26" s="19" t="str">
        <f>CONCATENATE("右",AK26+AL26+AM26,"m")</f>
        <v>右22m</v>
      </c>
      <c r="AB26" s="22"/>
      <c r="AC26" s="23"/>
      <c r="AD26" s="19" t="str">
        <f>CONCATENATE("右",AK26+AL26+AM26+AN26,"m")</f>
        <v>右26.5m</v>
      </c>
      <c r="AE26" s="22"/>
      <c r="AF26" s="23"/>
      <c r="AG26">
        <v>4</v>
      </c>
      <c r="AH26">
        <v>18.5</v>
      </c>
      <c r="AI26">
        <v>3</v>
      </c>
      <c r="AJ26">
        <v>4.5</v>
      </c>
      <c r="AK26">
        <v>4</v>
      </c>
      <c r="AL26">
        <v>15</v>
      </c>
      <c r="AM26">
        <v>3</v>
      </c>
      <c r="AN26">
        <v>4.5</v>
      </c>
    </row>
    <row r="27" spans="1:40" ht="17.100000000000001" customHeight="1">
      <c r="A27" s="79"/>
      <c r="B27" s="72"/>
      <c r="C27" s="52">
        <v>407.5</v>
      </c>
      <c r="D27" s="53">
        <v>50.524999999999999</v>
      </c>
      <c r="E27" s="54">
        <v>50.524999999999999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">
        <f ca="1">Sheet2!E1</f>
        <v>3.5380000000000003</v>
      </c>
      <c r="S27" s="14"/>
      <c r="T27" s="15"/>
      <c r="U27" s="12">
        <f ca="1">$R27-(MID(U$26,2,LEN(U$26)-2)*2%)+RANDBETWEEN(-2,2)*0.001</f>
        <v>3.4570000000000003</v>
      </c>
      <c r="V27" s="12"/>
      <c r="W27" s="12"/>
      <c r="X27" s="12">
        <f t="shared" ref="X27:X33" ca="1" si="0">$R27-(MID(X$26,2,LEN(X$26)-2)*2%)+RANDBETWEEN(-2,2)*0.001</f>
        <v>3.1590000000000003</v>
      </c>
      <c r="Y27" s="12"/>
      <c r="Z27" s="12"/>
      <c r="AA27" s="12">
        <f t="shared" ref="AA27:AA34" ca="1" si="1">$R27-(MID(AA$26,2,LEN(AA$26)-2)*2%)+RANDBETWEEN(-2,2)*0.001</f>
        <v>3.0970000000000004</v>
      </c>
      <c r="AB27" s="12"/>
      <c r="AC27" s="12"/>
      <c r="AD27" s="12">
        <f t="shared" ref="AD27:AD34" ca="1" si="2">$R27-(MID(AD$26,2,LEN(AD$26)-2)*2%)+RANDBETWEEN(-2,2)*0.001</f>
        <v>3.01</v>
      </c>
      <c r="AE27" s="12"/>
      <c r="AF27" s="12"/>
    </row>
    <row r="28" spans="1:40" ht="17.100000000000001" customHeight="1">
      <c r="A28" s="79"/>
      <c r="B28" s="72"/>
      <c r="C28" s="52">
        <v>420</v>
      </c>
      <c r="D28" s="53">
        <v>50.524999999999999</v>
      </c>
      <c r="E28" s="54">
        <v>50.524999999999999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3">
        <f ca="1">Sheet2!E2</f>
        <v>3.54</v>
      </c>
      <c r="S28" s="14"/>
      <c r="T28" s="15"/>
      <c r="U28" s="12">
        <f t="shared" ref="U28:U33" ca="1" si="3">$R28-(MID(U$26,2,LEN(U$26)-2)*2%)+RANDBETWEEN(-2,2)*0.001</f>
        <v>3.4590000000000001</v>
      </c>
      <c r="V28" s="12"/>
      <c r="W28" s="12"/>
      <c r="X28" s="12">
        <f t="shared" ca="1" si="0"/>
        <v>3.1619999999999999</v>
      </c>
      <c r="Y28" s="12"/>
      <c r="Z28" s="12"/>
      <c r="AA28" s="12">
        <f t="shared" ca="1" si="1"/>
        <v>3.1</v>
      </c>
      <c r="AB28" s="12"/>
      <c r="AC28" s="12"/>
      <c r="AD28" s="12">
        <f t="shared" ca="1" si="2"/>
        <v>3.0119999999999996</v>
      </c>
      <c r="AE28" s="12"/>
      <c r="AF28" s="12"/>
    </row>
    <row r="29" spans="1:40" ht="17.100000000000001" customHeight="1">
      <c r="A29" s="79"/>
      <c r="B29" s="72"/>
      <c r="C29" s="16">
        <v>440</v>
      </c>
      <c r="D29" s="17">
        <v>80</v>
      </c>
      <c r="E29" s="18">
        <v>80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3">
        <f ca="1">Sheet2!E3</f>
        <v>3.5430000000000001</v>
      </c>
      <c r="S29" s="14"/>
      <c r="T29" s="15"/>
      <c r="U29" s="12">
        <f t="shared" ca="1" si="3"/>
        <v>3.4649999999999999</v>
      </c>
      <c r="V29" s="12"/>
      <c r="W29" s="12"/>
      <c r="X29" s="12">
        <f t="shared" ca="1" si="0"/>
        <v>3.165</v>
      </c>
      <c r="Y29" s="12"/>
      <c r="Z29" s="12"/>
      <c r="AA29" s="12">
        <f t="shared" ca="1" si="1"/>
        <v>3.1020000000000003</v>
      </c>
      <c r="AB29" s="12"/>
      <c r="AC29" s="12"/>
      <c r="AD29" s="12">
        <f t="shared" ca="1" si="2"/>
        <v>3.0110000000000001</v>
      </c>
      <c r="AE29" s="12"/>
      <c r="AF29" s="12"/>
    </row>
    <row r="30" spans="1:40" ht="17.100000000000001" customHeight="1">
      <c r="A30" s="79"/>
      <c r="B30" s="72"/>
      <c r="C30" s="52">
        <v>460</v>
      </c>
      <c r="D30" s="53">
        <v>109.47499999999999</v>
      </c>
      <c r="E30" s="54">
        <v>109.47499999999999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3">
        <f ca="1">Sheet2!E4</f>
        <v>3.5430000000000001</v>
      </c>
      <c r="S30" s="14"/>
      <c r="T30" s="15"/>
      <c r="U30" s="12">
        <f t="shared" ca="1" si="3"/>
        <v>3.4649999999999999</v>
      </c>
      <c r="V30" s="12"/>
      <c r="W30" s="12"/>
      <c r="X30" s="12">
        <f t="shared" ca="1" si="0"/>
        <v>3.1630000000000003</v>
      </c>
      <c r="Y30" s="12"/>
      <c r="Z30" s="12"/>
      <c r="AA30" s="12">
        <f t="shared" ca="1" si="1"/>
        <v>3.1020000000000003</v>
      </c>
      <c r="AB30" s="12"/>
      <c r="AC30" s="12"/>
      <c r="AD30" s="12">
        <f t="shared" ca="1" si="2"/>
        <v>3.0129999999999999</v>
      </c>
      <c r="AE30" s="12"/>
      <c r="AF30" s="12"/>
    </row>
    <row r="31" spans="1:40" ht="17.100000000000001" customHeight="1">
      <c r="A31" s="79"/>
      <c r="B31" s="72"/>
      <c r="C31" s="16">
        <v>480</v>
      </c>
      <c r="D31" s="17">
        <v>138.94999999999999</v>
      </c>
      <c r="E31" s="18">
        <v>138.94999999999999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3">
        <f ca="1">Sheet2!E5</f>
        <v>3.5369999999999999</v>
      </c>
      <c r="S31" s="14"/>
      <c r="T31" s="15"/>
      <c r="U31" s="12">
        <f t="shared" ca="1" si="3"/>
        <v>3.4579999999999997</v>
      </c>
      <c r="V31" s="12"/>
      <c r="W31" s="12"/>
      <c r="X31" s="12">
        <f t="shared" ca="1" si="0"/>
        <v>3.1560000000000001</v>
      </c>
      <c r="Y31" s="12"/>
      <c r="Z31" s="12"/>
      <c r="AA31" s="12">
        <f t="shared" ca="1" si="1"/>
        <v>3.0960000000000001</v>
      </c>
      <c r="AB31" s="12"/>
      <c r="AC31" s="12"/>
      <c r="AD31" s="12">
        <f t="shared" ca="1" si="2"/>
        <v>3.0079999999999996</v>
      </c>
      <c r="AE31" s="12"/>
      <c r="AF31" s="12"/>
    </row>
    <row r="32" spans="1:40" ht="17.100000000000001" customHeight="1">
      <c r="A32" s="79"/>
      <c r="B32" s="72"/>
      <c r="C32" s="52">
        <v>500</v>
      </c>
      <c r="D32" s="53">
        <v>168.42500000000001</v>
      </c>
      <c r="E32" s="54">
        <v>168.42500000000001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3">
        <f ca="1">Sheet2!E6</f>
        <v>3.544</v>
      </c>
      <c r="S32" s="14"/>
      <c r="T32" s="15"/>
      <c r="U32" s="12">
        <f t="shared" ca="1" si="3"/>
        <v>3.4649999999999999</v>
      </c>
      <c r="V32" s="12"/>
      <c r="W32" s="12"/>
      <c r="X32" s="12">
        <f t="shared" ca="1" si="0"/>
        <v>3.1640000000000001</v>
      </c>
      <c r="Y32" s="12"/>
      <c r="Z32" s="12"/>
      <c r="AA32" s="12">
        <f t="shared" ca="1" si="1"/>
        <v>3.1020000000000003</v>
      </c>
      <c r="AB32" s="12"/>
      <c r="AC32" s="12"/>
      <c r="AD32" s="12">
        <f t="shared" ca="1" si="2"/>
        <v>3.016</v>
      </c>
      <c r="AE32" s="12"/>
      <c r="AF32" s="12"/>
    </row>
    <row r="33" spans="1:40" ht="17.100000000000001" customHeight="1">
      <c r="A33" s="79"/>
      <c r="B33" s="72"/>
      <c r="C33" s="16">
        <v>520</v>
      </c>
      <c r="D33" s="17">
        <v>197.9</v>
      </c>
      <c r="E33" s="18">
        <v>197.9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3">
        <f ca="1">Sheet2!E7</f>
        <v>3.54</v>
      </c>
      <c r="S33" s="14"/>
      <c r="T33" s="15"/>
      <c r="U33" s="12">
        <f t="shared" ca="1" si="3"/>
        <v>3.46</v>
      </c>
      <c r="V33" s="12"/>
      <c r="W33" s="12"/>
      <c r="X33" s="12">
        <f t="shared" ca="1" si="0"/>
        <v>3.1590000000000003</v>
      </c>
      <c r="Y33" s="12"/>
      <c r="Z33" s="12"/>
      <c r="AA33" s="12">
        <f t="shared" ca="1" si="1"/>
        <v>3.101</v>
      </c>
      <c r="AB33" s="12"/>
      <c r="AC33" s="12"/>
      <c r="AD33" s="12">
        <f t="shared" ca="1" si="2"/>
        <v>3.008</v>
      </c>
      <c r="AE33" s="12"/>
      <c r="AF33" s="12"/>
    </row>
    <row r="34" spans="1:40" ht="17.100000000000001" customHeight="1">
      <c r="A34" s="79"/>
      <c r="B34" s="72"/>
      <c r="C34" s="52">
        <v>540</v>
      </c>
      <c r="D34" s="53">
        <v>227.375</v>
      </c>
      <c r="E34" s="54">
        <v>227.375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3">
        <f ca="1">Sheet2!E8</f>
        <v>3.54</v>
      </c>
      <c r="S34" s="14"/>
      <c r="T34" s="15"/>
      <c r="U34" s="12">
        <f ca="1">$R34-(MID(U$26,2,LEN(U$26)-2)*2%)+RANDBETWEEN(-2,2)*0.001</f>
        <v>3.4619999999999997</v>
      </c>
      <c r="V34" s="12"/>
      <c r="W34" s="12"/>
      <c r="X34" s="12">
        <f ca="1">$R34-(MID(X$26,2,LEN(X$26)-2)*2%)+RANDBETWEEN(-2,2)*0.001</f>
        <v>3.161</v>
      </c>
      <c r="Y34" s="12"/>
      <c r="Z34" s="12"/>
      <c r="AA34" s="12">
        <f t="shared" ca="1" si="1"/>
        <v>3.1019999999999999</v>
      </c>
      <c r="AB34" s="12"/>
      <c r="AC34" s="12"/>
      <c r="AD34" s="12">
        <f t="shared" ca="1" si="2"/>
        <v>3.0109999999999997</v>
      </c>
      <c r="AE34" s="12"/>
      <c r="AF34" s="12"/>
    </row>
    <row r="35" spans="1:40" ht="17.100000000000001" customHeight="1">
      <c r="A35" s="79"/>
      <c r="B35" s="72"/>
      <c r="C35" s="19" t="s">
        <v>13</v>
      </c>
      <c r="D35" s="20"/>
      <c r="E35" s="21"/>
      <c r="F35" s="19"/>
      <c r="G35" s="20"/>
      <c r="H35" s="21"/>
      <c r="I35" s="19"/>
      <c r="J35" s="20"/>
      <c r="K35" s="21"/>
      <c r="L35" s="19"/>
      <c r="M35" s="22"/>
      <c r="N35" s="23"/>
      <c r="O35" s="19"/>
      <c r="P35" s="20"/>
      <c r="Q35" s="21"/>
      <c r="R35" s="19" t="s">
        <v>14</v>
      </c>
      <c r="S35" s="20"/>
      <c r="T35" s="21"/>
      <c r="U35" s="19" t="s">
        <v>28</v>
      </c>
      <c r="V35" s="20"/>
      <c r="W35" s="21"/>
      <c r="X35" s="19" t="str">
        <f>CONCATENATE("右",AK35+AL35,"m")</f>
        <v>右19m</v>
      </c>
      <c r="Y35" s="22"/>
      <c r="Z35" s="23"/>
      <c r="AA35" s="19" t="str">
        <f>CONCATENATE("右",AK35+AL35+AM35,"m")</f>
        <v>右22m</v>
      </c>
      <c r="AB35" s="22"/>
      <c r="AC35" s="23"/>
      <c r="AD35" s="19" t="str">
        <f>CONCATENATE("右",AK35+AL35+AM35+AN35,"m")</f>
        <v>右26.5m</v>
      </c>
      <c r="AE35" s="22"/>
      <c r="AF35" s="23"/>
      <c r="AG35">
        <v>4</v>
      </c>
      <c r="AH35">
        <v>15</v>
      </c>
      <c r="AI35">
        <v>3</v>
      </c>
      <c r="AJ35">
        <v>4.5</v>
      </c>
      <c r="AK35">
        <v>4</v>
      </c>
      <c r="AL35">
        <v>15</v>
      </c>
      <c r="AM35">
        <v>3</v>
      </c>
      <c r="AN35">
        <v>4.5</v>
      </c>
    </row>
    <row r="36" spans="1:40" ht="17.100000000000001" customHeight="1">
      <c r="A36" s="79"/>
      <c r="B36" s="72"/>
      <c r="C36" s="16">
        <v>600</v>
      </c>
      <c r="D36" s="17">
        <v>240</v>
      </c>
      <c r="E36" s="18">
        <v>240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3">
        <f ca="1">Sheet2!E11</f>
        <v>3.5390000000000001</v>
      </c>
      <c r="S36" s="14"/>
      <c r="T36" s="15"/>
      <c r="U36" s="12">
        <f ca="1">$R36-(MID(U$35,2,LEN(U$35)-2)*2%)+RANDBETWEEN(-2,2)*0.001</f>
        <v>3.4580000000000002</v>
      </c>
      <c r="V36" s="12"/>
      <c r="W36" s="12"/>
      <c r="X36" s="12">
        <f t="shared" ref="X36:X42" ca="1" si="4">$R36-(MID(X$35,2,LEN(X$35)-2)*2%)+RANDBETWEEN(-2,2)*0.001</f>
        <v>3.16</v>
      </c>
      <c r="Y36" s="12"/>
      <c r="Z36" s="12"/>
      <c r="AA36" s="12">
        <f t="shared" ref="AA36:AA42" ca="1" si="5">$R36-(MID(AA$35,2,LEN(AA$35)-2)*2%)+RANDBETWEEN(-2,2)*0.001</f>
        <v>3.0990000000000002</v>
      </c>
      <c r="AB36" s="12"/>
      <c r="AC36" s="12"/>
      <c r="AD36" s="12">
        <f t="shared" ref="AD36:AD42" ca="1" si="6">$R36-(MID(AD$35,2,LEN(AD$35)-2)*2%)+RANDBETWEEN(-2,2)*0.001</f>
        <v>3.0110000000000001</v>
      </c>
      <c r="AE36" s="12"/>
      <c r="AF36" s="12"/>
    </row>
    <row r="37" spans="1:40" ht="17.100000000000001" customHeight="1">
      <c r="A37" s="79"/>
      <c r="B37" s="72"/>
      <c r="C37" s="16">
        <v>620</v>
      </c>
      <c r="D37" s="17">
        <v>240</v>
      </c>
      <c r="E37" s="18">
        <v>240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3">
        <f ca="1">Sheet2!E12</f>
        <v>3.5369999999999999</v>
      </c>
      <c r="S37" s="14"/>
      <c r="T37" s="15"/>
      <c r="U37" s="12">
        <f t="shared" ref="U37:U42" ca="1" si="7">$R37-(MID(U$35,2,LEN(U$35)-2)*2%)+RANDBETWEEN(-2,2)*0.001</f>
        <v>3.456</v>
      </c>
      <c r="V37" s="12"/>
      <c r="W37" s="12"/>
      <c r="X37" s="12">
        <f t="shared" ca="1" si="4"/>
        <v>3.1589999999999998</v>
      </c>
      <c r="Y37" s="12"/>
      <c r="Z37" s="12"/>
      <c r="AA37" s="12">
        <f t="shared" ca="1" si="5"/>
        <v>3.0989999999999998</v>
      </c>
      <c r="AB37" s="12"/>
      <c r="AC37" s="12"/>
      <c r="AD37" s="12">
        <f t="shared" ca="1" si="6"/>
        <v>3.0069999999999997</v>
      </c>
      <c r="AE37" s="12"/>
      <c r="AF37" s="12"/>
    </row>
    <row r="38" spans="1:40" ht="17.100000000000001" customHeight="1">
      <c r="A38" s="79"/>
      <c r="B38" s="72"/>
      <c r="C38" s="16">
        <v>640</v>
      </c>
      <c r="D38" s="17">
        <v>240</v>
      </c>
      <c r="E38" s="18">
        <v>240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3">
        <f ca="1">Sheet2!E13</f>
        <v>3.5509999999999997</v>
      </c>
      <c r="S38" s="14"/>
      <c r="T38" s="15"/>
      <c r="U38" s="12">
        <f t="shared" ca="1" si="7"/>
        <v>3.4699999999999998</v>
      </c>
      <c r="V38" s="12"/>
      <c r="W38" s="12"/>
      <c r="X38" s="12">
        <f t="shared" ca="1" si="4"/>
        <v>3.17</v>
      </c>
      <c r="Y38" s="12"/>
      <c r="Z38" s="12"/>
      <c r="AA38" s="12">
        <f t="shared" ca="1" si="5"/>
        <v>3.1129999999999995</v>
      </c>
      <c r="AB38" s="12"/>
      <c r="AC38" s="12"/>
      <c r="AD38" s="12">
        <f t="shared" ca="1" si="6"/>
        <v>3.02</v>
      </c>
      <c r="AE38" s="12"/>
      <c r="AF38" s="12"/>
    </row>
    <row r="39" spans="1:40" ht="17.100000000000001" customHeight="1">
      <c r="A39" s="79"/>
      <c r="B39" s="72"/>
      <c r="C39" s="16">
        <v>660</v>
      </c>
      <c r="D39" s="17">
        <v>240</v>
      </c>
      <c r="E39" s="18">
        <v>240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3">
        <f ca="1">Sheet2!E14</f>
        <v>3.5749999999999997</v>
      </c>
      <c r="S39" s="14"/>
      <c r="T39" s="15"/>
      <c r="U39" s="12">
        <f t="shared" ca="1" si="7"/>
        <v>3.4969999999999994</v>
      </c>
      <c r="V39" s="12"/>
      <c r="W39" s="12"/>
      <c r="X39" s="12">
        <f t="shared" ca="1" si="4"/>
        <v>3.1930000000000001</v>
      </c>
      <c r="Y39" s="12"/>
      <c r="Z39" s="12"/>
      <c r="AA39" s="12">
        <f t="shared" ca="1" si="5"/>
        <v>3.133</v>
      </c>
      <c r="AB39" s="12"/>
      <c r="AC39" s="12"/>
      <c r="AD39" s="12">
        <f t="shared" ca="1" si="6"/>
        <v>3.044</v>
      </c>
      <c r="AE39" s="12"/>
      <c r="AF39" s="12"/>
    </row>
    <row r="40" spans="1:40" ht="17.100000000000001" customHeight="1">
      <c r="A40" s="79"/>
      <c r="B40" s="72"/>
      <c r="C40" s="16">
        <v>680</v>
      </c>
      <c r="D40" s="17">
        <v>240</v>
      </c>
      <c r="E40" s="18">
        <v>240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3">
        <f ca="1">Sheet2!E15</f>
        <v>3.6120000000000001</v>
      </c>
      <c r="S40" s="14"/>
      <c r="T40" s="15"/>
      <c r="U40" s="12">
        <f t="shared" ca="1" si="7"/>
        <v>3.5339999999999998</v>
      </c>
      <c r="V40" s="12"/>
      <c r="W40" s="12"/>
      <c r="X40" s="12">
        <f t="shared" ca="1" si="4"/>
        <v>3.2320000000000002</v>
      </c>
      <c r="Y40" s="12"/>
      <c r="Z40" s="12"/>
      <c r="AA40" s="12">
        <f t="shared" ca="1" si="5"/>
        <v>3.1700000000000004</v>
      </c>
      <c r="AB40" s="12"/>
      <c r="AC40" s="12"/>
      <c r="AD40" s="12">
        <f t="shared" ca="1" si="6"/>
        <v>3.0839999999999996</v>
      </c>
      <c r="AE40" s="12"/>
      <c r="AF40" s="12"/>
    </row>
    <row r="41" spans="1:40" ht="17.100000000000001" customHeight="1">
      <c r="A41" s="81"/>
      <c r="B41" s="82"/>
      <c r="C41" s="16">
        <v>700</v>
      </c>
      <c r="D41" s="17">
        <v>240</v>
      </c>
      <c r="E41" s="18">
        <v>240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3">
        <f ca="1">Sheet2!E16</f>
        <v>3.669</v>
      </c>
      <c r="S41" s="14"/>
      <c r="T41" s="15"/>
      <c r="U41" s="12">
        <f t="shared" ca="1" si="7"/>
        <v>3.589</v>
      </c>
      <c r="V41" s="12"/>
      <c r="W41" s="12"/>
      <c r="X41" s="12">
        <f t="shared" ca="1" si="4"/>
        <v>3.2880000000000003</v>
      </c>
      <c r="Y41" s="12"/>
      <c r="Z41" s="12"/>
      <c r="AA41" s="12">
        <f t="shared" ca="1" si="5"/>
        <v>3.2309999999999999</v>
      </c>
      <c r="AB41" s="12"/>
      <c r="AC41" s="12"/>
      <c r="AD41" s="12">
        <f t="shared" ca="1" si="6"/>
        <v>3.141</v>
      </c>
      <c r="AE41" s="12"/>
      <c r="AF41" s="12"/>
    </row>
    <row r="42" spans="1:40" ht="17.100000000000001" customHeight="1">
      <c r="A42" s="79"/>
      <c r="B42" s="72"/>
      <c r="C42" s="16">
        <v>720</v>
      </c>
      <c r="D42" s="17">
        <v>240</v>
      </c>
      <c r="E42" s="18">
        <v>240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3">
        <f ca="1">Sheet2!E17</f>
        <v>3.7419999999999995</v>
      </c>
      <c r="S42" s="14"/>
      <c r="T42" s="15"/>
      <c r="U42" s="12">
        <f t="shared" ca="1" si="7"/>
        <v>3.6639999999999993</v>
      </c>
      <c r="V42" s="12"/>
      <c r="W42" s="12"/>
      <c r="X42" s="12">
        <f t="shared" ca="1" si="4"/>
        <v>3.3629999999999995</v>
      </c>
      <c r="Y42" s="12"/>
      <c r="Z42" s="12"/>
      <c r="AA42" s="12">
        <f t="shared" ca="1" si="5"/>
        <v>3.3009999999999997</v>
      </c>
      <c r="AB42" s="12"/>
      <c r="AC42" s="12"/>
      <c r="AD42" s="12">
        <f t="shared" ca="1" si="6"/>
        <v>3.21</v>
      </c>
      <c r="AE42" s="12"/>
      <c r="AF42" s="12"/>
    </row>
    <row r="43" spans="1:40" ht="17.100000000000001" customHeight="1">
      <c r="A43" s="79"/>
      <c r="B43" s="72"/>
      <c r="C43" s="19"/>
      <c r="D43" s="20"/>
      <c r="E43" s="21"/>
      <c r="F43" s="19"/>
      <c r="G43" s="20"/>
      <c r="H43" s="21"/>
      <c r="I43" s="19"/>
      <c r="J43" s="20"/>
      <c r="K43" s="21"/>
      <c r="L43" s="19"/>
      <c r="M43" s="22"/>
      <c r="N43" s="23"/>
      <c r="O43" s="19"/>
      <c r="P43" s="20"/>
      <c r="Q43" s="21"/>
      <c r="R43" s="19"/>
      <c r="S43" s="20"/>
      <c r="T43" s="21"/>
      <c r="U43" s="19"/>
      <c r="V43" s="20"/>
      <c r="W43" s="21"/>
      <c r="X43" s="19"/>
      <c r="Y43" s="22"/>
      <c r="Z43" s="23"/>
      <c r="AA43" s="19"/>
      <c r="AB43" s="22"/>
      <c r="AC43" s="23"/>
      <c r="AD43" s="19"/>
      <c r="AE43" s="22"/>
      <c r="AF43" s="23"/>
    </row>
    <row r="44" spans="1:40" ht="10.5" customHeight="1">
      <c r="A44" s="119" t="s">
        <v>19</v>
      </c>
      <c r="B44" s="120"/>
      <c r="C44" s="37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9"/>
    </row>
    <row r="45" spans="1:40" ht="10.5" customHeight="1">
      <c r="A45" s="119"/>
      <c r="B45" s="120"/>
      <c r="C45" s="40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2"/>
    </row>
    <row r="46" spans="1:40" ht="8.25" customHeight="1">
      <c r="A46" s="119"/>
      <c r="B46" s="120"/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2"/>
    </row>
    <row r="47" spans="1:40" ht="8.25" hidden="1" customHeight="1">
      <c r="A47" s="119"/>
      <c r="B47" s="12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40" ht="10.5" hidden="1" customHeight="1">
      <c r="A48" s="119"/>
      <c r="B48" s="12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24" t="s">
        <v>15</v>
      </c>
      <c r="B49" s="25"/>
      <c r="C49" s="30"/>
      <c r="D49" s="30"/>
      <c r="E49" s="30"/>
      <c r="F49" s="31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2"/>
    </row>
    <row r="50" spans="1:32" ht="9" customHeight="1">
      <c r="A50" s="26"/>
      <c r="B50" s="27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4"/>
    </row>
    <row r="51" spans="1:32" ht="9.75" customHeight="1">
      <c r="A51" s="26"/>
      <c r="B51" s="27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4"/>
    </row>
    <row r="52" spans="1:32" ht="9" hidden="1" customHeight="1">
      <c r="A52" s="26"/>
      <c r="B52" s="27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4"/>
    </row>
    <row r="53" spans="1:32" ht="3" customHeight="1" thickBot="1">
      <c r="A53" s="28"/>
      <c r="B53" s="29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6"/>
    </row>
    <row r="54" spans="1:32" ht="9.75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</row>
    <row r="55" spans="1:32">
      <c r="C55" s="2" t="s">
        <v>16</v>
      </c>
      <c r="H55" s="2" t="s">
        <v>27</v>
      </c>
      <c r="O55" s="2" t="s">
        <v>17</v>
      </c>
      <c r="U55" s="2" t="s">
        <v>18</v>
      </c>
      <c r="Y55" s="2"/>
    </row>
    <row r="57" spans="1:32" ht="5.25" customHeight="1"/>
    <row r="58" spans="1:32" ht="12" customHeight="1">
      <c r="A58" s="97"/>
      <c r="B58" s="98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100" t="s">
        <v>0</v>
      </c>
      <c r="AE58" s="100"/>
      <c r="AF58" s="100"/>
    </row>
    <row r="59" spans="1:32" ht="27">
      <c r="A59" s="101"/>
      <c r="B59" s="102"/>
      <c r="C59" s="102"/>
      <c r="D59" s="103" t="s">
        <v>1</v>
      </c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5"/>
      <c r="AE59" s="106"/>
      <c r="AF59" s="106"/>
    </row>
    <row r="60" spans="1:32" ht="15.95" customHeight="1" thickBo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7"/>
      <c r="AE60" s="108"/>
      <c r="AF60" s="108"/>
    </row>
    <row r="61" spans="1:32" ht="45" customHeight="1">
      <c r="A61" s="109" t="s">
        <v>2</v>
      </c>
      <c r="B61" s="110"/>
      <c r="C61" s="110"/>
      <c r="D61" s="110"/>
      <c r="E61" s="111"/>
      <c r="F61" s="112" t="s">
        <v>26</v>
      </c>
      <c r="G61" s="113"/>
      <c r="H61" s="113"/>
      <c r="I61" s="113"/>
      <c r="J61" s="113"/>
      <c r="K61" s="113"/>
      <c r="L61" s="113"/>
      <c r="M61" s="113"/>
      <c r="N61" s="113"/>
      <c r="O61" s="113"/>
      <c r="P61" s="114"/>
      <c r="Q61" s="115" t="s">
        <v>3</v>
      </c>
      <c r="R61" s="115"/>
      <c r="S61" s="115"/>
      <c r="T61" s="115"/>
      <c r="U61" s="116" t="s">
        <v>4</v>
      </c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7"/>
    </row>
    <row r="62" spans="1:32" ht="34.5" customHeight="1">
      <c r="A62" s="55" t="s">
        <v>5</v>
      </c>
      <c r="B62" s="56"/>
      <c r="C62" s="56"/>
      <c r="D62" s="56"/>
      <c r="E62" s="57"/>
      <c r="F62" s="76" t="s">
        <v>51</v>
      </c>
      <c r="G62" s="77"/>
      <c r="H62" s="77"/>
      <c r="I62" s="77"/>
      <c r="J62" s="77"/>
      <c r="K62" s="77"/>
      <c r="L62" s="77"/>
      <c r="M62" s="77"/>
      <c r="N62" s="77"/>
      <c r="O62" s="77"/>
      <c r="P62" s="78"/>
      <c r="Q62" s="58" t="s">
        <v>6</v>
      </c>
      <c r="R62" s="58"/>
      <c r="S62" s="58"/>
      <c r="T62" s="58"/>
      <c r="U62" s="59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1"/>
    </row>
    <row r="63" spans="1:32" ht="30" customHeight="1">
      <c r="A63" s="62" t="s">
        <v>7</v>
      </c>
      <c r="B63" s="63"/>
      <c r="C63" s="63"/>
      <c r="D63" s="63"/>
      <c r="E63" s="64"/>
      <c r="F63" s="65" t="s">
        <v>24</v>
      </c>
      <c r="G63" s="66"/>
      <c r="H63" s="66"/>
      <c r="I63" s="66"/>
      <c r="J63" s="66"/>
      <c r="K63" s="66"/>
      <c r="L63" s="66"/>
      <c r="M63" s="66"/>
      <c r="N63" s="66"/>
      <c r="O63" s="66"/>
      <c r="P63" s="65"/>
      <c r="Q63" s="67" t="s">
        <v>20</v>
      </c>
      <c r="R63" s="68"/>
      <c r="S63" s="68"/>
      <c r="T63" s="68"/>
      <c r="U63" s="69" t="s">
        <v>21</v>
      </c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1"/>
    </row>
    <row r="64" spans="1:32" ht="23.25" customHeight="1">
      <c r="A64" s="79" t="s">
        <v>8</v>
      </c>
      <c r="B64" s="72"/>
      <c r="C64" s="72" t="s">
        <v>9</v>
      </c>
      <c r="D64" s="72"/>
      <c r="E64" s="72"/>
      <c r="F64" s="72"/>
      <c r="G64" s="72"/>
      <c r="H64" s="72" t="s">
        <v>25</v>
      </c>
      <c r="I64" s="72"/>
      <c r="J64" s="72"/>
      <c r="K64" s="72"/>
      <c r="L64" s="72"/>
      <c r="M64" s="72"/>
      <c r="N64" s="72"/>
      <c r="O64" s="73" t="s">
        <v>10</v>
      </c>
      <c r="P64" s="73"/>
      <c r="Q64" s="73"/>
      <c r="R64" s="73"/>
      <c r="S64" s="73"/>
      <c r="T64" s="74" t="s">
        <v>22</v>
      </c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5"/>
    </row>
    <row r="65" spans="1:32" ht="18" customHeight="1">
      <c r="A65" s="79"/>
      <c r="B65" s="72"/>
      <c r="C65" s="43" t="s">
        <v>11</v>
      </c>
      <c r="D65" s="44"/>
      <c r="E65" s="44"/>
      <c r="F65" s="44"/>
      <c r="G65" s="83"/>
      <c r="H65" s="43" t="s">
        <v>25</v>
      </c>
      <c r="I65" s="44"/>
      <c r="J65" s="44"/>
      <c r="K65" s="44"/>
      <c r="L65" s="44"/>
      <c r="M65" s="44"/>
      <c r="N65" s="83"/>
      <c r="O65" s="85" t="s">
        <v>12</v>
      </c>
      <c r="P65" s="86"/>
      <c r="Q65" s="86"/>
      <c r="R65" s="86"/>
      <c r="S65" s="87"/>
      <c r="T65" s="91" t="s">
        <v>23</v>
      </c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3"/>
    </row>
    <row r="66" spans="1:32" ht="6" customHeight="1">
      <c r="A66" s="79"/>
      <c r="B66" s="72"/>
      <c r="C66" s="49"/>
      <c r="D66" s="50"/>
      <c r="E66" s="50"/>
      <c r="F66" s="50"/>
      <c r="G66" s="84"/>
      <c r="H66" s="49"/>
      <c r="I66" s="50"/>
      <c r="J66" s="50"/>
      <c r="K66" s="50"/>
      <c r="L66" s="50"/>
      <c r="M66" s="50"/>
      <c r="N66" s="84"/>
      <c r="O66" s="88"/>
      <c r="P66" s="89"/>
      <c r="Q66" s="89"/>
      <c r="R66" s="89"/>
      <c r="S66" s="90"/>
      <c r="T66" s="94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6"/>
    </row>
    <row r="67" spans="1:32">
      <c r="A67" s="79"/>
      <c r="B67" s="72"/>
      <c r="C67" s="43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5"/>
    </row>
    <row r="68" spans="1:32">
      <c r="A68" s="79"/>
      <c r="B68" s="72"/>
      <c r="C68" s="46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8"/>
    </row>
    <row r="69" spans="1:32">
      <c r="A69" s="79"/>
      <c r="B69" s="72"/>
      <c r="C69" s="46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8"/>
    </row>
    <row r="70" spans="1:32">
      <c r="A70" s="79"/>
      <c r="B70" s="72"/>
      <c r="C70" s="46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8"/>
    </row>
    <row r="71" spans="1:32">
      <c r="A71" s="79"/>
      <c r="B71" s="72"/>
      <c r="C71" s="46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8"/>
    </row>
    <row r="72" spans="1:32">
      <c r="A72" s="79"/>
      <c r="B72" s="72"/>
      <c r="C72" s="46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8"/>
    </row>
    <row r="73" spans="1:32">
      <c r="A73" s="79"/>
      <c r="B73" s="72"/>
      <c r="C73" s="46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8"/>
    </row>
    <row r="74" spans="1:32">
      <c r="A74" s="79"/>
      <c r="B74" s="72"/>
      <c r="C74" s="46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8"/>
    </row>
    <row r="75" spans="1:32" ht="8.25" customHeight="1">
      <c r="A75" s="79"/>
      <c r="B75" s="72"/>
      <c r="C75" s="46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8"/>
    </row>
    <row r="76" spans="1:32" ht="8.25" customHeight="1">
      <c r="A76" s="79"/>
      <c r="B76" s="72"/>
      <c r="C76" s="46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8"/>
    </row>
    <row r="77" spans="1:32" ht="8.25" customHeight="1">
      <c r="A77" s="79"/>
      <c r="B77" s="72"/>
      <c r="C77" s="46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8"/>
    </row>
    <row r="78" spans="1:32" ht="8.25" customHeight="1">
      <c r="A78" s="79"/>
      <c r="B78" s="72"/>
      <c r="C78" s="46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8"/>
    </row>
    <row r="79" spans="1:32" ht="8.25" customHeight="1">
      <c r="A79" s="79"/>
      <c r="B79" s="72"/>
      <c r="C79" s="46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8"/>
    </row>
    <row r="80" spans="1:32" ht="17.25" customHeight="1">
      <c r="A80" s="79"/>
      <c r="B80" s="72"/>
      <c r="C80" s="46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8"/>
    </row>
    <row r="81" spans="1:40" ht="18" customHeight="1">
      <c r="A81" s="79"/>
      <c r="B81" s="72"/>
      <c r="C81" s="49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1"/>
    </row>
    <row r="82" spans="1:40" ht="17.100000000000001" customHeight="1">
      <c r="A82" s="79"/>
      <c r="B82" s="80"/>
      <c r="C82" s="121" t="s">
        <v>13</v>
      </c>
      <c r="D82" s="22"/>
      <c r="E82" s="23"/>
      <c r="F82" s="121"/>
      <c r="G82" s="22"/>
      <c r="H82" s="23"/>
      <c r="I82" s="121"/>
      <c r="J82" s="22"/>
      <c r="K82" s="23"/>
      <c r="L82" s="121"/>
      <c r="M82" s="22"/>
      <c r="N82" s="23"/>
      <c r="O82" s="121"/>
      <c r="P82" s="22"/>
      <c r="Q82" s="23"/>
      <c r="R82" s="121" t="s">
        <v>14</v>
      </c>
      <c r="S82" s="22"/>
      <c r="T82" s="23"/>
      <c r="U82" s="121" t="s">
        <v>28</v>
      </c>
      <c r="V82" s="22"/>
      <c r="W82" s="23"/>
      <c r="X82" s="121" t="str">
        <f>CONCATENATE("右",AK82+AL82,"m")</f>
        <v>右22.5m</v>
      </c>
      <c r="Y82" s="22"/>
      <c r="Z82" s="23"/>
      <c r="AA82" s="121" t="str">
        <f>CONCATENATE("右",AK82+AL82+AM82,"m")</f>
        <v>右25.5m</v>
      </c>
      <c r="AB82" s="22"/>
      <c r="AC82" s="23"/>
      <c r="AD82" s="121" t="str">
        <f>CONCATENATE("右",AK82+AL82+AM82+AN82,"m")</f>
        <v>右30m</v>
      </c>
      <c r="AE82" s="22"/>
      <c r="AF82" s="23"/>
      <c r="AG82">
        <v>4</v>
      </c>
      <c r="AH82">
        <v>18.5</v>
      </c>
      <c r="AI82">
        <v>3</v>
      </c>
      <c r="AJ82">
        <v>4.5</v>
      </c>
      <c r="AK82">
        <v>4</v>
      </c>
      <c r="AL82">
        <v>18.5</v>
      </c>
      <c r="AM82">
        <v>3</v>
      </c>
      <c r="AN82">
        <v>4.5</v>
      </c>
    </row>
    <row r="83" spans="1:40" ht="17.100000000000001" customHeight="1">
      <c r="A83" s="79"/>
      <c r="B83" s="72"/>
      <c r="C83" s="52">
        <v>800</v>
      </c>
      <c r="D83" s="53">
        <v>50.524999999999999</v>
      </c>
      <c r="E83" s="54">
        <v>50.524999999999999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3">
        <f ca="1">Sheet2!E21</f>
        <v>4.1129999999999995</v>
      </c>
      <c r="S83" s="14"/>
      <c r="T83" s="15"/>
      <c r="U83" s="12">
        <f ca="1">$R83-(MID(U$82,2,LEN(U$82)-2)*2%)+RANDBETWEEN(-2,2)*0.001</f>
        <v>4.0319999999999991</v>
      </c>
      <c r="V83" s="12"/>
      <c r="W83" s="12"/>
      <c r="X83" s="12">
        <f t="shared" ref="X83:X86" ca="1" si="8">$R83-(MID(X$82,2,LEN(X$82)-2)*2%)+RANDBETWEEN(-2,2)*0.001</f>
        <v>3.6639999999999993</v>
      </c>
      <c r="Y83" s="12"/>
      <c r="Z83" s="12"/>
      <c r="AA83" s="12">
        <f t="shared" ref="AA83:AA86" ca="1" si="9">$R83-(MID(AA$82,2,LEN(AA$82)-2)*2%)+RANDBETWEEN(-2,2)*0.001</f>
        <v>3.6049999999999995</v>
      </c>
      <c r="AB83" s="12"/>
      <c r="AC83" s="12"/>
      <c r="AD83" s="12">
        <f t="shared" ref="AD83:AD86" ca="1" si="10">$R83-(MID(AD$82,2,LEN(AD$82)-2)*2%)+RANDBETWEEN(-2,2)*0.001</f>
        <v>3.5119999999999996</v>
      </c>
      <c r="AE83" s="12"/>
      <c r="AF83" s="12"/>
    </row>
    <row r="84" spans="1:40" ht="17.100000000000001" customHeight="1">
      <c r="A84" s="79"/>
      <c r="B84" s="72"/>
      <c r="C84" s="52">
        <v>820</v>
      </c>
      <c r="D84" s="53">
        <v>50.524999999999999</v>
      </c>
      <c r="E84" s="54">
        <v>50.524999999999999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3">
        <f ca="1">Sheet2!E22</f>
        <v>4.2119999999999997</v>
      </c>
      <c r="S84" s="14"/>
      <c r="T84" s="15"/>
      <c r="U84" s="12">
        <f t="shared" ref="U84:U86" ca="1" si="11">$R84-(MID(U$82,2,LEN(U$82)-2)*2%)+RANDBETWEEN(-2,2)*0.001</f>
        <v>4.1309999999999993</v>
      </c>
      <c r="V84" s="12"/>
      <c r="W84" s="12"/>
      <c r="X84" s="12">
        <f t="shared" ca="1" si="8"/>
        <v>3.7609999999999997</v>
      </c>
      <c r="Y84" s="12"/>
      <c r="Z84" s="12"/>
      <c r="AA84" s="12">
        <f t="shared" ca="1" si="9"/>
        <v>3.7039999999999997</v>
      </c>
      <c r="AB84" s="12"/>
      <c r="AC84" s="12"/>
      <c r="AD84" s="12">
        <f t="shared" ca="1" si="10"/>
        <v>3.61</v>
      </c>
      <c r="AE84" s="12"/>
      <c r="AF84" s="12"/>
    </row>
    <row r="85" spans="1:40" ht="17.100000000000001" customHeight="1">
      <c r="A85" s="79"/>
      <c r="B85" s="72"/>
      <c r="C85" s="16">
        <v>840</v>
      </c>
      <c r="D85" s="17">
        <v>80</v>
      </c>
      <c r="E85" s="18">
        <v>80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3">
        <f ca="1">Sheet2!E23</f>
        <v>4.3070000000000004</v>
      </c>
      <c r="S85" s="14"/>
      <c r="T85" s="15"/>
      <c r="U85" s="12">
        <f t="shared" ca="1" si="11"/>
        <v>4.2270000000000003</v>
      </c>
      <c r="V85" s="12"/>
      <c r="W85" s="12"/>
      <c r="X85" s="12">
        <f t="shared" ca="1" si="8"/>
        <v>3.8550000000000004</v>
      </c>
      <c r="Y85" s="12"/>
      <c r="Z85" s="12"/>
      <c r="AA85" s="12">
        <f ca="1">$R85-(MID(AA$82,2,LEN(AA$82)-2)*2%)+RANDBETWEEN(-2,2)*0.001</f>
        <v>3.7990000000000004</v>
      </c>
      <c r="AB85" s="12"/>
      <c r="AC85" s="12"/>
      <c r="AD85" s="12">
        <f t="shared" ca="1" si="10"/>
        <v>3.7050000000000005</v>
      </c>
      <c r="AE85" s="12"/>
      <c r="AF85" s="12"/>
    </row>
    <row r="86" spans="1:40" ht="17.100000000000001" customHeight="1">
      <c r="A86" s="79"/>
      <c r="B86" s="72"/>
      <c r="C86" s="52">
        <v>857.5</v>
      </c>
      <c r="D86" s="53">
        <v>109.47499999999999</v>
      </c>
      <c r="E86" s="54">
        <v>109.47499999999999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3">
        <f ca="1">Sheet2!E24</f>
        <v>4.3899999999999997</v>
      </c>
      <c r="S86" s="14"/>
      <c r="T86" s="15"/>
      <c r="U86" s="12">
        <f t="shared" ca="1" si="11"/>
        <v>4.3119999999999994</v>
      </c>
      <c r="V86" s="12"/>
      <c r="W86" s="12"/>
      <c r="X86" s="12">
        <f t="shared" ca="1" si="8"/>
        <v>3.9379999999999997</v>
      </c>
      <c r="Y86" s="12"/>
      <c r="Z86" s="12"/>
      <c r="AA86" s="12">
        <f t="shared" ca="1" si="9"/>
        <v>3.8809999999999998</v>
      </c>
      <c r="AB86" s="12"/>
      <c r="AC86" s="12"/>
      <c r="AD86" s="12">
        <f t="shared" ca="1" si="10"/>
        <v>3.7909999999999995</v>
      </c>
      <c r="AE86" s="12"/>
      <c r="AF86" s="12"/>
    </row>
    <row r="87" spans="1:40" ht="17.100000000000001" customHeight="1">
      <c r="A87" s="79"/>
      <c r="B87" s="72"/>
      <c r="C87" s="16"/>
      <c r="D87" s="17"/>
      <c r="E87" s="18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3"/>
      <c r="S87" s="14"/>
      <c r="T87" s="15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40" ht="17.100000000000001" customHeight="1">
      <c r="A88" s="79"/>
      <c r="B88" s="72"/>
      <c r="C88" s="52"/>
      <c r="D88" s="53"/>
      <c r="E88" s="54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3"/>
      <c r="S88" s="14"/>
      <c r="T88" s="15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40" ht="17.100000000000001" customHeight="1">
      <c r="A89" s="79"/>
      <c r="B89" s="72"/>
      <c r="C89" s="16"/>
      <c r="D89" s="17"/>
      <c r="E89" s="18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3"/>
      <c r="S89" s="14"/>
      <c r="T89" s="15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40" ht="17.100000000000001" customHeight="1">
      <c r="A90" s="79"/>
      <c r="B90" s="72"/>
      <c r="C90" s="52"/>
      <c r="D90" s="53"/>
      <c r="E90" s="54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3"/>
      <c r="S90" s="14"/>
      <c r="T90" s="15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40" ht="17.100000000000001" customHeight="1">
      <c r="A91" s="79"/>
      <c r="B91" s="72"/>
      <c r="C91" s="19"/>
      <c r="D91" s="20"/>
      <c r="E91" s="21"/>
      <c r="F91" s="19"/>
      <c r="G91" s="20"/>
      <c r="H91" s="21"/>
      <c r="I91" s="19"/>
      <c r="J91" s="20"/>
      <c r="K91" s="21"/>
      <c r="L91" s="19"/>
      <c r="M91" s="22"/>
      <c r="N91" s="23"/>
      <c r="O91" s="19"/>
      <c r="P91" s="20"/>
      <c r="Q91" s="21"/>
      <c r="R91" s="19"/>
      <c r="S91" s="20"/>
      <c r="T91" s="21"/>
      <c r="U91" s="19"/>
      <c r="V91" s="20"/>
      <c r="W91" s="21"/>
      <c r="X91" s="19"/>
      <c r="Y91" s="22"/>
      <c r="Z91" s="23"/>
      <c r="AA91" s="19"/>
      <c r="AB91" s="22"/>
      <c r="AC91" s="23"/>
      <c r="AD91" s="19"/>
      <c r="AE91" s="22"/>
      <c r="AF91" s="23"/>
    </row>
    <row r="92" spans="1:40" ht="17.100000000000001" customHeight="1">
      <c r="A92" s="79"/>
      <c r="B92" s="72"/>
      <c r="C92" s="16"/>
      <c r="D92" s="17"/>
      <c r="E92" s="18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4"/>
      <c r="T92" s="15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40" ht="17.100000000000001" customHeight="1">
      <c r="A93" s="79"/>
      <c r="B93" s="72"/>
      <c r="C93" s="16"/>
      <c r="D93" s="17"/>
      <c r="E93" s="18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3"/>
      <c r="S93" s="14"/>
      <c r="T93" s="15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40" ht="17.100000000000001" customHeight="1">
      <c r="A94" s="79"/>
      <c r="B94" s="72"/>
      <c r="C94" s="16"/>
      <c r="D94" s="17"/>
      <c r="E94" s="18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4"/>
      <c r="T94" s="15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40" ht="17.100000000000001" customHeight="1">
      <c r="A95" s="79"/>
      <c r="B95" s="72"/>
      <c r="C95" s="16"/>
      <c r="D95" s="17"/>
      <c r="E95" s="18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3"/>
      <c r="S95" s="14"/>
      <c r="T95" s="15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40" ht="17.100000000000001" customHeight="1">
      <c r="A96" s="79"/>
      <c r="B96" s="72"/>
      <c r="C96" s="16"/>
      <c r="D96" s="17"/>
      <c r="E96" s="18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3"/>
      <c r="S96" s="14"/>
      <c r="T96" s="15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7.100000000000001" customHeight="1">
      <c r="A97" s="81"/>
      <c r="B97" s="82"/>
      <c r="C97" s="16"/>
      <c r="D97" s="17"/>
      <c r="E97" s="18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3"/>
      <c r="S97" s="14"/>
      <c r="T97" s="15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7.100000000000001" customHeight="1">
      <c r="A98" s="79"/>
      <c r="B98" s="72"/>
      <c r="C98" s="16"/>
      <c r="D98" s="17"/>
      <c r="E98" s="18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3"/>
      <c r="S98" s="14"/>
      <c r="T98" s="15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7.100000000000001" customHeight="1">
      <c r="A99" s="79"/>
      <c r="B99" s="72"/>
      <c r="C99" s="19"/>
      <c r="D99" s="20"/>
      <c r="E99" s="21"/>
      <c r="F99" s="19"/>
      <c r="G99" s="20"/>
      <c r="H99" s="21"/>
      <c r="I99" s="19"/>
      <c r="J99" s="20"/>
      <c r="K99" s="21"/>
      <c r="L99" s="19"/>
      <c r="M99" s="22"/>
      <c r="N99" s="23"/>
      <c r="O99" s="19"/>
      <c r="P99" s="20"/>
      <c r="Q99" s="21"/>
      <c r="R99" s="19"/>
      <c r="S99" s="20"/>
      <c r="T99" s="21"/>
      <c r="U99" s="19"/>
      <c r="V99" s="20"/>
      <c r="W99" s="21"/>
      <c r="X99" s="19"/>
      <c r="Y99" s="22"/>
      <c r="Z99" s="23"/>
      <c r="AA99" s="19"/>
      <c r="AB99" s="22"/>
      <c r="AC99" s="23"/>
      <c r="AD99" s="19"/>
      <c r="AE99" s="22"/>
      <c r="AF99" s="23"/>
    </row>
    <row r="100" spans="1:32" ht="10.5" customHeight="1">
      <c r="A100" s="119" t="s">
        <v>19</v>
      </c>
      <c r="B100" s="120"/>
      <c r="C100" s="37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9"/>
    </row>
    <row r="101" spans="1:32" ht="10.5" customHeight="1">
      <c r="A101" s="119"/>
      <c r="B101" s="120"/>
      <c r="C101" s="40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2"/>
    </row>
    <row r="102" spans="1:32" ht="8.25" customHeight="1">
      <c r="A102" s="119"/>
      <c r="B102" s="120"/>
      <c r="C102" s="40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2"/>
    </row>
    <row r="103" spans="1:32" ht="8.25" hidden="1" customHeight="1">
      <c r="A103" s="119"/>
      <c r="B103" s="120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9"/>
    </row>
    <row r="104" spans="1:32" ht="10.5" hidden="1" customHeight="1">
      <c r="A104" s="119"/>
      <c r="B104" s="120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9"/>
    </row>
    <row r="105" spans="1:32" ht="9" customHeight="1" thickBot="1">
      <c r="A105" s="24" t="s">
        <v>15</v>
      </c>
      <c r="B105" s="25"/>
      <c r="C105" s="30"/>
      <c r="D105" s="30"/>
      <c r="E105" s="30"/>
      <c r="F105" s="31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2"/>
    </row>
    <row r="106" spans="1:32" ht="9" customHeight="1">
      <c r="A106" s="26"/>
      <c r="B106" s="2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4"/>
    </row>
    <row r="107" spans="1:32" ht="9.75" customHeight="1">
      <c r="A107" s="26"/>
      <c r="B107" s="2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4"/>
    </row>
    <row r="108" spans="1:32" ht="9" hidden="1" customHeight="1">
      <c r="A108" s="26"/>
      <c r="B108" s="2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4"/>
    </row>
    <row r="109" spans="1:32" ht="3" customHeight="1" thickBot="1">
      <c r="A109" s="28"/>
      <c r="B109" s="29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6"/>
    </row>
    <row r="110" spans="1:32" ht="9.75" customHeight="1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</row>
    <row r="111" spans="1:32">
      <c r="C111" s="2" t="s">
        <v>16</v>
      </c>
      <c r="H111" s="2" t="s">
        <v>27</v>
      </c>
      <c r="O111" s="2" t="s">
        <v>17</v>
      </c>
      <c r="U111" s="2" t="s">
        <v>18</v>
      </c>
      <c r="Y111" s="2"/>
    </row>
  </sheetData>
  <mergeCells count="426">
    <mergeCell ref="A100:B104"/>
    <mergeCell ref="C100:AF102"/>
    <mergeCell ref="A105:B109"/>
    <mergeCell ref="C105:AF109"/>
    <mergeCell ref="A110:AF110"/>
    <mergeCell ref="AD98:AF98"/>
    <mergeCell ref="C99:E99"/>
    <mergeCell ref="F99:H99"/>
    <mergeCell ref="I99:K99"/>
    <mergeCell ref="L99:N99"/>
    <mergeCell ref="O99:Q99"/>
    <mergeCell ref="R99:T99"/>
    <mergeCell ref="U99:W99"/>
    <mergeCell ref="X99:Z99"/>
    <mergeCell ref="AA99:AC99"/>
    <mergeCell ref="AD99:AF99"/>
    <mergeCell ref="C98:E98"/>
    <mergeCell ref="F98:H98"/>
    <mergeCell ref="I98:K98"/>
    <mergeCell ref="L98:N98"/>
    <mergeCell ref="O98:Q98"/>
    <mergeCell ref="R98:T98"/>
    <mergeCell ref="U98:W98"/>
    <mergeCell ref="X98:Z98"/>
    <mergeCell ref="AA98:AC98"/>
    <mergeCell ref="AD96:AF96"/>
    <mergeCell ref="C97:E97"/>
    <mergeCell ref="F97:H97"/>
    <mergeCell ref="I97:K97"/>
    <mergeCell ref="L97:N97"/>
    <mergeCell ref="O97:Q97"/>
    <mergeCell ref="R97:T97"/>
    <mergeCell ref="U97:W97"/>
    <mergeCell ref="X97:Z97"/>
    <mergeCell ref="AA97:AC97"/>
    <mergeCell ref="AD97:AF97"/>
    <mergeCell ref="C96:E96"/>
    <mergeCell ref="F96:H96"/>
    <mergeCell ref="I96:K96"/>
    <mergeCell ref="L96:N96"/>
    <mergeCell ref="O96:Q96"/>
    <mergeCell ref="R96:T96"/>
    <mergeCell ref="U96:W96"/>
    <mergeCell ref="X96:Z96"/>
    <mergeCell ref="AA96:AC96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AA94:AC94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88:AF88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9:AF89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6:AF86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AD87:AF87"/>
    <mergeCell ref="C86:E86"/>
    <mergeCell ref="F86:H86"/>
    <mergeCell ref="I86:K86"/>
    <mergeCell ref="L86:N86"/>
    <mergeCell ref="O86:Q86"/>
    <mergeCell ref="R86:T86"/>
    <mergeCell ref="U86:W86"/>
    <mergeCell ref="X86:Z86"/>
    <mergeCell ref="AA86:AC86"/>
    <mergeCell ref="AD84:AF84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AD85:AF85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U82:W82"/>
    <mergeCell ref="X82:Z82"/>
    <mergeCell ref="AA82:AC82"/>
    <mergeCell ref="AD82:AF82"/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D83:AF83"/>
    <mergeCell ref="A62:E62"/>
    <mergeCell ref="F62:P62"/>
    <mergeCell ref="Q62:T62"/>
    <mergeCell ref="U62:AF62"/>
    <mergeCell ref="A63:E63"/>
    <mergeCell ref="F63:P63"/>
    <mergeCell ref="Q63:T63"/>
    <mergeCell ref="U63:AF63"/>
    <mergeCell ref="A64:B99"/>
    <mergeCell ref="C64:G64"/>
    <mergeCell ref="H64:N64"/>
    <mergeCell ref="O64:S64"/>
    <mergeCell ref="T64:AF64"/>
    <mergeCell ref="C65:G66"/>
    <mergeCell ref="H65:N66"/>
    <mergeCell ref="O65:S66"/>
    <mergeCell ref="T65:AF66"/>
    <mergeCell ref="C67:AF81"/>
    <mergeCell ref="C82:E82"/>
    <mergeCell ref="F82:H82"/>
    <mergeCell ref="I82:K82"/>
    <mergeCell ref="L82:N82"/>
    <mergeCell ref="O82:Q82"/>
    <mergeCell ref="R82:T82"/>
    <mergeCell ref="A58:AC58"/>
    <mergeCell ref="AD58:AF58"/>
    <mergeCell ref="A59:C59"/>
    <mergeCell ref="D59:AC59"/>
    <mergeCell ref="AD59:AF59"/>
    <mergeCell ref="A60:AF60"/>
    <mergeCell ref="A61:E61"/>
    <mergeCell ref="F61:P61"/>
    <mergeCell ref="Q61:T61"/>
    <mergeCell ref="U61:AF61"/>
    <mergeCell ref="A54:AF54"/>
    <mergeCell ref="C39:E39"/>
    <mergeCell ref="C38:E38"/>
    <mergeCell ref="C37:E37"/>
    <mergeCell ref="U42:W42"/>
    <mergeCell ref="X42:Z42"/>
    <mergeCell ref="AA42:AC42"/>
    <mergeCell ref="AD42:AF42"/>
    <mergeCell ref="C43:E43"/>
    <mergeCell ref="F43:H43"/>
    <mergeCell ref="I43:K43"/>
    <mergeCell ref="U40:W40"/>
    <mergeCell ref="X40:Z40"/>
    <mergeCell ref="AA40:AC40"/>
    <mergeCell ref="F39:H39"/>
    <mergeCell ref="L43:N43"/>
    <mergeCell ref="O43:Q43"/>
    <mergeCell ref="R43:T43"/>
    <mergeCell ref="U43:W43"/>
    <mergeCell ref="X43:Z43"/>
    <mergeCell ref="AA43:AC43"/>
    <mergeCell ref="AD40:AF40"/>
    <mergeCell ref="AD41:AF41"/>
    <mergeCell ref="A44:B48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8:B43"/>
    <mergeCell ref="C9:G10"/>
    <mergeCell ref="H9:N10"/>
    <mergeCell ref="O9:S10"/>
    <mergeCell ref="T9:AF10"/>
    <mergeCell ref="AD43:AF43"/>
    <mergeCell ref="C42:E42"/>
    <mergeCell ref="F42:H42"/>
    <mergeCell ref="I42:K42"/>
    <mergeCell ref="L42:N42"/>
    <mergeCell ref="O42:Q42"/>
    <mergeCell ref="R42:T42"/>
    <mergeCell ref="AA35:AC35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X36:Z36"/>
    <mergeCell ref="AA36:AC36"/>
    <mergeCell ref="U36:W36"/>
    <mergeCell ref="L36:N36"/>
    <mergeCell ref="O36:Q36"/>
    <mergeCell ref="R36:T36"/>
    <mergeCell ref="AA38:AC38"/>
    <mergeCell ref="AD38:AF38"/>
    <mergeCell ref="AD37:AF37"/>
    <mergeCell ref="C32:E32"/>
    <mergeCell ref="F32:H32"/>
    <mergeCell ref="I32:K32"/>
    <mergeCell ref="X34:Z34"/>
    <mergeCell ref="C35:E35"/>
    <mergeCell ref="F35:H35"/>
    <mergeCell ref="I35:K35"/>
    <mergeCell ref="L35:N35"/>
    <mergeCell ref="O35:Q35"/>
    <mergeCell ref="R35:T35"/>
    <mergeCell ref="U35:W35"/>
    <mergeCell ref="X35:Z35"/>
    <mergeCell ref="AD31:AF31"/>
    <mergeCell ref="C30:E30"/>
    <mergeCell ref="F30:H30"/>
    <mergeCell ref="I30:K30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28:N28"/>
    <mergeCell ref="O28:Q28"/>
    <mergeCell ref="R28:T28"/>
    <mergeCell ref="U28:W28"/>
    <mergeCell ref="AD29:AF29"/>
    <mergeCell ref="C28:E28"/>
    <mergeCell ref="F28:H28"/>
    <mergeCell ref="I28:K28"/>
    <mergeCell ref="X30:Z30"/>
    <mergeCell ref="AA30:AC30"/>
    <mergeCell ref="AD30:AF30"/>
    <mergeCell ref="L30:N30"/>
    <mergeCell ref="O30:Q30"/>
    <mergeCell ref="R30:T30"/>
    <mergeCell ref="U30:W30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C27:E27"/>
    <mergeCell ref="F27:H27"/>
    <mergeCell ref="I27:K27"/>
    <mergeCell ref="O26:Q26"/>
    <mergeCell ref="R26:T26"/>
    <mergeCell ref="U26:W26"/>
    <mergeCell ref="X26:Z26"/>
    <mergeCell ref="AA26:AC26"/>
    <mergeCell ref="AD26:AF26"/>
    <mergeCell ref="A49:B53"/>
    <mergeCell ref="C49:AF53"/>
    <mergeCell ref="C44:AF46"/>
    <mergeCell ref="O27:Q27"/>
    <mergeCell ref="R27:T27"/>
    <mergeCell ref="U27:W27"/>
    <mergeCell ref="X27:Z27"/>
    <mergeCell ref="AA27:AC27"/>
    <mergeCell ref="AD27:AF27"/>
    <mergeCell ref="L27:N27"/>
    <mergeCell ref="C26:E26"/>
    <mergeCell ref="F26:H26"/>
    <mergeCell ref="I26:K26"/>
    <mergeCell ref="L26:N26"/>
    <mergeCell ref="X28:Z28"/>
    <mergeCell ref="AA28:AC28"/>
    <mergeCell ref="C41:E41"/>
    <mergeCell ref="AD28:AF28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40:E40"/>
    <mergeCell ref="F40:H40"/>
    <mergeCell ref="I40:K40"/>
    <mergeCell ref="L40:N40"/>
    <mergeCell ref="O40:Q40"/>
    <mergeCell ref="R40:T40"/>
    <mergeCell ref="F37:H37"/>
    <mergeCell ref="F38:H38"/>
  </mergeCells>
  <phoneticPr fontId="19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36"/>
  <sheetViews>
    <sheetView workbookViewId="0">
      <selection activeCell="C1" sqref="C1:C24"/>
    </sheetView>
  </sheetViews>
  <sheetFormatPr defaultColWidth="9" defaultRowHeight="14.25"/>
  <cols>
    <col min="1" max="1" width="14.12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7">
        <v>407.5</v>
      </c>
      <c r="B1" s="6">
        <v>3.7</v>
      </c>
      <c r="C1" s="5">
        <v>0.16</v>
      </c>
      <c r="D1" s="5">
        <f t="shared" ref="D1:D17" si="0">B1-C1</f>
        <v>3.54</v>
      </c>
      <c r="E1" s="4">
        <f ca="1">D1+G1</f>
        <v>3.5380000000000003</v>
      </c>
      <c r="G1">
        <f ca="1">RANDBETWEEN(-4,4)*0.001</f>
        <v>-2E-3</v>
      </c>
    </row>
    <row r="2" spans="1:7" ht="18.75">
      <c r="A2" s="10" t="s">
        <v>29</v>
      </c>
      <c r="B2" s="11">
        <v>3.7</v>
      </c>
      <c r="C2" s="5">
        <v>0.16</v>
      </c>
      <c r="D2" s="5">
        <f t="shared" ref="D2:D4" si="1">B2-C2</f>
        <v>3.54</v>
      </c>
      <c r="E2" s="4">
        <f t="shared" ref="E2:E4" ca="1" si="2">D2+G2</f>
        <v>3.54</v>
      </c>
      <c r="G2">
        <f t="shared" ref="G2:G4" ca="1" si="3">RANDBETWEEN(-4,4)*0.001</f>
        <v>0</v>
      </c>
    </row>
    <row r="3" spans="1:7" ht="18.75">
      <c r="A3" s="10" t="s">
        <v>30</v>
      </c>
      <c r="B3" s="11">
        <v>3.7</v>
      </c>
      <c r="C3" s="5">
        <v>0.16</v>
      </c>
      <c r="D3" s="5">
        <f t="shared" si="1"/>
        <v>3.54</v>
      </c>
      <c r="E3" s="4">
        <f t="shared" ca="1" si="2"/>
        <v>3.5430000000000001</v>
      </c>
      <c r="G3">
        <f t="shared" ca="1" si="3"/>
        <v>3.0000000000000001E-3</v>
      </c>
    </row>
    <row r="4" spans="1:7" ht="18.75">
      <c r="A4" s="10" t="s">
        <v>31</v>
      </c>
      <c r="B4" s="11">
        <v>3.7</v>
      </c>
      <c r="C4" s="5">
        <v>0.16</v>
      </c>
      <c r="D4" s="5">
        <f t="shared" si="1"/>
        <v>3.54</v>
      </c>
      <c r="E4" s="4">
        <f t="shared" ca="1" si="2"/>
        <v>3.5430000000000001</v>
      </c>
      <c r="G4">
        <f t="shared" ca="1" si="3"/>
        <v>3.0000000000000001E-3</v>
      </c>
    </row>
    <row r="5" spans="1:7" ht="18.75">
      <c r="A5" s="10" t="s">
        <v>32</v>
      </c>
      <c r="B5" s="11">
        <v>3.7</v>
      </c>
      <c r="C5" s="5">
        <v>0.16</v>
      </c>
      <c r="D5" s="5">
        <f t="shared" si="0"/>
        <v>3.54</v>
      </c>
      <c r="E5" s="4">
        <f t="shared" ref="E5:E17" ca="1" si="4">D5+G5</f>
        <v>3.5369999999999999</v>
      </c>
      <c r="G5">
        <f t="shared" ref="G5:G24" ca="1" si="5">RANDBETWEEN(-4,4)*0.001</f>
        <v>-3.0000000000000001E-3</v>
      </c>
    </row>
    <row r="6" spans="1:7" ht="18.75">
      <c r="A6" s="10" t="s">
        <v>33</v>
      </c>
      <c r="B6" s="11">
        <v>3.7</v>
      </c>
      <c r="C6" s="5">
        <v>0.16</v>
      </c>
      <c r="D6" s="5">
        <f t="shared" si="0"/>
        <v>3.54</v>
      </c>
      <c r="E6" s="4">
        <f t="shared" ca="1" si="4"/>
        <v>3.544</v>
      </c>
      <c r="G6">
        <f t="shared" ca="1" si="5"/>
        <v>4.0000000000000001E-3</v>
      </c>
    </row>
    <row r="7" spans="1:7" ht="18.75">
      <c r="A7" s="10" t="s">
        <v>34</v>
      </c>
      <c r="B7" s="11">
        <v>3.7</v>
      </c>
      <c r="C7" s="5">
        <v>0.16</v>
      </c>
      <c r="D7" s="5">
        <f t="shared" si="0"/>
        <v>3.54</v>
      </c>
      <c r="E7" s="4">
        <f t="shared" ca="1" si="4"/>
        <v>3.54</v>
      </c>
      <c r="G7">
        <f t="shared" ca="1" si="5"/>
        <v>0</v>
      </c>
    </row>
    <row r="8" spans="1:7" ht="18.75">
      <c r="A8" s="10" t="s">
        <v>35</v>
      </c>
      <c r="B8" s="11">
        <v>3.7</v>
      </c>
      <c r="C8" s="5">
        <v>0.16</v>
      </c>
      <c r="D8" s="5">
        <f t="shared" si="0"/>
        <v>3.54</v>
      </c>
      <c r="E8" s="4">
        <f t="shared" ca="1" si="4"/>
        <v>3.54</v>
      </c>
      <c r="G8">
        <f t="shared" ca="1" si="5"/>
        <v>0</v>
      </c>
    </row>
    <row r="9" spans="1:7" ht="22.5" customHeight="1">
      <c r="A9" s="10" t="s">
        <v>36</v>
      </c>
      <c r="B9" s="11">
        <v>3.7</v>
      </c>
      <c r="C9" s="5">
        <v>0.16</v>
      </c>
      <c r="D9" s="5">
        <f t="shared" si="0"/>
        <v>3.54</v>
      </c>
      <c r="E9" s="4">
        <f t="shared" ca="1" si="4"/>
        <v>3.536</v>
      </c>
      <c r="G9">
        <f t="shared" ca="1" si="5"/>
        <v>-4.0000000000000001E-3</v>
      </c>
    </row>
    <row r="10" spans="1:7" ht="18.75">
      <c r="A10" s="10" t="s">
        <v>37</v>
      </c>
      <c r="B10" s="11">
        <v>3.7</v>
      </c>
      <c r="C10" s="5">
        <v>0.16</v>
      </c>
      <c r="D10" s="5">
        <f t="shared" si="0"/>
        <v>3.54</v>
      </c>
      <c r="E10" s="4">
        <f t="shared" ca="1" si="4"/>
        <v>3.5409999999999999</v>
      </c>
      <c r="G10">
        <f t="shared" ca="1" si="5"/>
        <v>1E-3</v>
      </c>
    </row>
    <row r="11" spans="1:7" ht="18.75">
      <c r="A11" s="10" t="s">
        <v>38</v>
      </c>
      <c r="B11" s="11">
        <v>3.7</v>
      </c>
      <c r="C11" s="5">
        <v>0.16</v>
      </c>
      <c r="D11" s="5">
        <f t="shared" si="0"/>
        <v>3.54</v>
      </c>
      <c r="E11" s="4">
        <f t="shared" ca="1" si="4"/>
        <v>3.5390000000000001</v>
      </c>
      <c r="G11">
        <f t="shared" ca="1" si="5"/>
        <v>-1E-3</v>
      </c>
    </row>
    <row r="12" spans="1:7" ht="18.75">
      <c r="A12" s="10" t="s">
        <v>39</v>
      </c>
      <c r="B12" s="11">
        <v>3.7</v>
      </c>
      <c r="C12" s="5">
        <v>0.16</v>
      </c>
      <c r="D12" s="5">
        <f t="shared" si="0"/>
        <v>3.54</v>
      </c>
      <c r="E12" s="4">
        <f t="shared" ca="1" si="4"/>
        <v>3.5369999999999999</v>
      </c>
      <c r="G12">
        <f t="shared" ca="1" si="5"/>
        <v>-3.0000000000000001E-3</v>
      </c>
    </row>
    <row r="13" spans="1:7" ht="18.75">
      <c r="A13" s="10" t="s">
        <v>40</v>
      </c>
      <c r="B13" s="11">
        <v>3.7090000000000001</v>
      </c>
      <c r="C13" s="5">
        <v>0.16</v>
      </c>
      <c r="D13" s="5">
        <f t="shared" si="0"/>
        <v>3.5489999999999999</v>
      </c>
      <c r="E13" s="4">
        <f t="shared" ca="1" si="4"/>
        <v>3.5509999999999997</v>
      </c>
      <c r="G13">
        <f t="shared" ca="1" si="5"/>
        <v>2E-3</v>
      </c>
    </row>
    <row r="14" spans="1:7" ht="18.75">
      <c r="A14" s="10" t="s">
        <v>41</v>
      </c>
      <c r="B14" s="11">
        <v>3.734</v>
      </c>
      <c r="C14" s="5">
        <v>0.16</v>
      </c>
      <c r="D14" s="5">
        <f t="shared" si="0"/>
        <v>3.5739999999999998</v>
      </c>
      <c r="E14" s="4">
        <f t="shared" ca="1" si="4"/>
        <v>3.5749999999999997</v>
      </c>
      <c r="G14">
        <f t="shared" ca="1" si="5"/>
        <v>1E-3</v>
      </c>
    </row>
    <row r="15" spans="1:7" ht="18.75">
      <c r="A15" s="10" t="s">
        <v>42</v>
      </c>
      <c r="B15" s="11">
        <v>3.774</v>
      </c>
      <c r="C15" s="5">
        <v>0.16</v>
      </c>
      <c r="D15" s="5">
        <f t="shared" si="0"/>
        <v>3.6139999999999999</v>
      </c>
      <c r="E15" s="4">
        <f t="shared" ca="1" si="4"/>
        <v>3.6120000000000001</v>
      </c>
      <c r="G15">
        <f t="shared" ca="1" si="5"/>
        <v>-2E-3</v>
      </c>
    </row>
    <row r="16" spans="1:7" ht="18.75">
      <c r="A16" s="10" t="s">
        <v>43</v>
      </c>
      <c r="B16" s="11">
        <v>3.8290000000000002</v>
      </c>
      <c r="C16" s="5">
        <v>0.16</v>
      </c>
      <c r="D16" s="5">
        <f t="shared" si="0"/>
        <v>3.669</v>
      </c>
      <c r="E16" s="4">
        <f t="shared" ca="1" si="4"/>
        <v>3.669</v>
      </c>
      <c r="G16">
        <f t="shared" ca="1" si="5"/>
        <v>0</v>
      </c>
    </row>
    <row r="17" spans="1:7" ht="18.75">
      <c r="A17" s="10" t="s">
        <v>44</v>
      </c>
      <c r="B17" s="11">
        <v>3.9</v>
      </c>
      <c r="C17" s="5">
        <v>0.16</v>
      </c>
      <c r="D17" s="5">
        <f t="shared" si="0"/>
        <v>3.7399999999999998</v>
      </c>
      <c r="E17" s="4">
        <f t="shared" ca="1" si="4"/>
        <v>3.7419999999999995</v>
      </c>
      <c r="G17">
        <f t="shared" ca="1" si="5"/>
        <v>2E-3</v>
      </c>
    </row>
    <row r="18" spans="1:7" ht="18.75">
      <c r="A18" s="10" t="s">
        <v>45</v>
      </c>
      <c r="B18" s="11">
        <v>3.9860000000000002</v>
      </c>
      <c r="C18" s="5">
        <v>0.16</v>
      </c>
      <c r="D18" s="5">
        <f t="shared" ref="D18:D24" si="6">B18-C18</f>
        <v>3.8260000000000001</v>
      </c>
      <c r="E18" s="4">
        <f t="shared" ref="E18:E24" ca="1" si="7">D18+G18</f>
        <v>3.8220000000000001</v>
      </c>
      <c r="G18">
        <f t="shared" ca="1" si="5"/>
        <v>-4.0000000000000001E-3</v>
      </c>
    </row>
    <row r="19" spans="1:7" ht="18.75">
      <c r="A19" s="10" t="s">
        <v>46</v>
      </c>
      <c r="B19" s="11">
        <v>4.0819999999999999</v>
      </c>
      <c r="C19" s="5">
        <v>0.16</v>
      </c>
      <c r="D19" s="5">
        <f t="shared" si="6"/>
        <v>3.9219999999999997</v>
      </c>
      <c r="E19" s="4">
        <f t="shared" ca="1" si="7"/>
        <v>3.9259999999999997</v>
      </c>
      <c r="G19">
        <f t="shared" ca="1" si="5"/>
        <v>4.0000000000000001E-3</v>
      </c>
    </row>
    <row r="20" spans="1:7" ht="18.75">
      <c r="A20" s="10" t="s">
        <v>47</v>
      </c>
      <c r="B20" s="11">
        <v>4.1769999999999996</v>
      </c>
      <c r="C20" s="5">
        <v>0.16</v>
      </c>
      <c r="D20" s="5">
        <f t="shared" si="6"/>
        <v>4.0169999999999995</v>
      </c>
      <c r="E20" s="4">
        <f t="shared" ca="1" si="7"/>
        <v>4.0189999999999992</v>
      </c>
      <c r="G20">
        <f t="shared" ca="1" si="5"/>
        <v>2E-3</v>
      </c>
    </row>
    <row r="21" spans="1:7" ht="18.75">
      <c r="A21" s="10" t="s">
        <v>48</v>
      </c>
      <c r="B21" s="11">
        <v>4.2729999999999997</v>
      </c>
      <c r="C21" s="5">
        <v>0.16</v>
      </c>
      <c r="D21" s="5">
        <f t="shared" si="6"/>
        <v>4.1129999999999995</v>
      </c>
      <c r="E21" s="4">
        <f t="shared" ca="1" si="7"/>
        <v>4.1129999999999995</v>
      </c>
      <c r="G21">
        <f t="shared" ca="1" si="5"/>
        <v>0</v>
      </c>
    </row>
    <row r="22" spans="1:7" ht="18.75">
      <c r="A22" s="10" t="s">
        <v>49</v>
      </c>
      <c r="B22" s="11">
        <v>4.3680000000000003</v>
      </c>
      <c r="C22" s="5">
        <v>0.16</v>
      </c>
      <c r="D22" s="5">
        <f t="shared" si="6"/>
        <v>4.2080000000000002</v>
      </c>
      <c r="E22" s="4">
        <f t="shared" ca="1" si="7"/>
        <v>4.2119999999999997</v>
      </c>
      <c r="G22">
        <f t="shared" ca="1" si="5"/>
        <v>4.0000000000000001E-3</v>
      </c>
    </row>
    <row r="23" spans="1:7" ht="18.75">
      <c r="A23" s="10" t="s">
        <v>50</v>
      </c>
      <c r="B23" s="11">
        <v>4.4640000000000004</v>
      </c>
      <c r="C23" s="5">
        <v>0.16</v>
      </c>
      <c r="D23" s="5">
        <f t="shared" si="6"/>
        <v>4.3040000000000003</v>
      </c>
      <c r="E23" s="4">
        <f t="shared" ca="1" si="7"/>
        <v>4.3070000000000004</v>
      </c>
      <c r="G23">
        <f t="shared" ca="1" si="5"/>
        <v>3.0000000000000001E-3</v>
      </c>
    </row>
    <row r="24" spans="1:7" ht="18.75">
      <c r="A24" s="6">
        <v>857.5</v>
      </c>
      <c r="B24" s="6">
        <v>4.5469999999999997</v>
      </c>
      <c r="C24" s="5">
        <v>0.16</v>
      </c>
      <c r="D24" s="5">
        <f t="shared" si="6"/>
        <v>4.3869999999999996</v>
      </c>
      <c r="E24" s="4">
        <f t="shared" ca="1" si="7"/>
        <v>4.3899999999999997</v>
      </c>
      <c r="G24">
        <f t="shared" ca="1" si="5"/>
        <v>3.0000000000000001E-3</v>
      </c>
    </row>
    <row r="25" spans="1:7" ht="18.75">
      <c r="A25" s="6"/>
      <c r="B25" s="6"/>
      <c r="C25" s="5"/>
      <c r="D25" s="5"/>
      <c r="E25" s="4"/>
    </row>
    <row r="26" spans="1:7" ht="18.75">
      <c r="A26" s="6"/>
      <c r="B26" s="6"/>
      <c r="C26" s="5"/>
      <c r="D26" s="5"/>
      <c r="E26" s="4"/>
    </row>
    <row r="27" spans="1:7" ht="18.75">
      <c r="A27" s="6"/>
      <c r="B27" s="6"/>
      <c r="C27" s="5"/>
      <c r="D27" s="5"/>
      <c r="E27" s="4"/>
    </row>
    <row r="28" spans="1:7" ht="18.75">
      <c r="A28" s="6"/>
      <c r="B28" s="6"/>
      <c r="C28" s="5"/>
      <c r="D28" s="5"/>
      <c r="E28" s="4"/>
    </row>
    <row r="29" spans="1:7" ht="18.75">
      <c r="A29" s="6"/>
      <c r="B29" s="6"/>
      <c r="C29" s="5"/>
      <c r="D29" s="5"/>
      <c r="E29" s="4"/>
    </row>
    <row r="30" spans="1:7" ht="18.75">
      <c r="A30" s="6"/>
      <c r="B30" s="6"/>
      <c r="C30" s="5"/>
      <c r="D30" s="5"/>
      <c r="E30" s="4"/>
    </row>
    <row r="31" spans="1:7" ht="18.75">
      <c r="A31" s="6"/>
      <c r="B31" s="6"/>
      <c r="C31" s="5"/>
      <c r="D31" s="5"/>
      <c r="E31" s="4"/>
    </row>
    <row r="32" spans="1:7" ht="18.75">
      <c r="A32" s="6"/>
      <c r="B32" s="6"/>
      <c r="C32" s="5"/>
      <c r="D32" s="5"/>
      <c r="E32" s="4"/>
    </row>
    <row r="33" spans="1:5" ht="18.75">
      <c r="A33" s="6"/>
      <c r="B33" s="6"/>
      <c r="C33" s="5"/>
      <c r="D33" s="5"/>
      <c r="E33" s="4"/>
    </row>
    <row r="34" spans="1:5" ht="18.75">
      <c r="A34" s="6"/>
      <c r="B34" s="6"/>
      <c r="C34" s="5"/>
      <c r="D34" s="5"/>
      <c r="E34" s="4"/>
    </row>
    <row r="35" spans="1:5" ht="18.75">
      <c r="A35" s="6"/>
      <c r="B35" s="6"/>
      <c r="C35" s="5"/>
      <c r="D35" s="5"/>
      <c r="E35" s="4"/>
    </row>
    <row r="36" spans="1:5" ht="18.75">
      <c r="A36" s="6"/>
      <c r="B36" s="6"/>
      <c r="C36" s="5"/>
      <c r="D36" s="5"/>
      <c r="E36" s="4"/>
    </row>
  </sheetData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>
      <selection sqref="A1:AD18"/>
    </sheetView>
  </sheetViews>
  <sheetFormatPr defaultColWidth="9" defaultRowHeight="14.25"/>
  <sheetData/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2018-04-12T05:55:01Z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