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d poi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<sst xmlns="http://schemas.openxmlformats.org/spreadsheetml/2006/main" count="43" uniqueCount="43">
  <si>
    <t xml:space="preserve">User: marmic_student</t>
  </si>
  <si>
    <t xml:space="preserve">Path: C:\Program Files (x86)\BMG\SPECTROstar Nano\marmic_student\Data\</t>
  </si>
  <si>
    <t xml:space="preserve">sample</t>
  </si>
  <si>
    <t xml:space="preserve">Mittelwert</t>
  </si>
  <si>
    <t xml:space="preserve">sd</t>
  </si>
  <si>
    <t xml:space="preserve">dilution</t>
  </si>
  <si>
    <t xml:space="preserve">mg/ml</t>
  </si>
  <si>
    <t xml:space="preserve">sd mg/ml</t>
  </si>
  <si>
    <t xml:space="preserve">Test ID: 1021</t>
  </si>
  <si>
    <t xml:space="preserve">C1</t>
  </si>
  <si>
    <t xml:space="preserve">Test Name: BCA_Assay</t>
  </si>
  <si>
    <t xml:space="preserve">C2</t>
  </si>
  <si>
    <t xml:space="preserve">Date: 5/24/2023</t>
  </si>
  <si>
    <t xml:space="preserve">C3</t>
  </si>
  <si>
    <t xml:space="preserve">Time: 1:33:17 PM</t>
  </si>
  <si>
    <t xml:space="preserve">B1</t>
  </si>
  <si>
    <t xml:space="preserve">Absorbance</t>
  </si>
  <si>
    <t xml:space="preserve">Absorbance values are displayed as OD</t>
  </si>
  <si>
    <t xml:space="preserve">B2</t>
  </si>
  <si>
    <t xml:space="preserve">B3</t>
  </si>
  <si>
    <t xml:space="preserve">LB0.1A</t>
  </si>
  <si>
    <t xml:space="preserve">LB0.1B</t>
  </si>
  <si>
    <t xml:space="preserve">Raw Data (562)</t>
  </si>
  <si>
    <t xml:space="preserve">LB0.1C</t>
  </si>
  <si>
    <t xml:space="preserve">LB0.5A</t>
  </si>
  <si>
    <t xml:space="preserve">A</t>
  </si>
  <si>
    <t xml:space="preserve">LB0.5B</t>
  </si>
  <si>
    <t xml:space="preserve">B</t>
  </si>
  <si>
    <t xml:space="preserve">LB0.5C</t>
  </si>
  <si>
    <t xml:space="preserve">C</t>
  </si>
  <si>
    <t xml:space="preserve">BHI0.1A</t>
  </si>
  <si>
    <t xml:space="preserve">D</t>
  </si>
  <si>
    <t xml:space="preserve">BHI0.1B</t>
  </si>
  <si>
    <t xml:space="preserve">E</t>
  </si>
  <si>
    <t xml:space="preserve">BHI0.1C</t>
  </si>
  <si>
    <t xml:space="preserve">F</t>
  </si>
  <si>
    <t xml:space="preserve">BHI0.5A</t>
  </si>
  <si>
    <t xml:space="preserve">G</t>
  </si>
  <si>
    <t xml:space="preserve">BHI0.5B</t>
  </si>
  <si>
    <t xml:space="preserve">H</t>
  </si>
  <si>
    <t xml:space="preserve">BHI0.5C</t>
  </si>
  <si>
    <t xml:space="preserve">LB0.5BHI0.5</t>
  </si>
  <si>
    <t xml:space="preserve">4gen2C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</si>
</sst>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BCA Assay d14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604765154805"/>
          <c:y val="0.135105568318565"/>
          <c:w val="0.749581187565924"/>
          <c:h val="0.76687452138715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'End point'!$O$6:$O$13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0.05</c:v>
                </c:pt>
                <c:pt idx="6">
                  <c:v>0.025</c:v>
                </c:pt>
                <c:pt idx="7">
                  <c:v>0</c:v>
                </c:pt>
              </c:numCache>
            </c:numRef>
          </c:xVal>
          <c:yVal>
            <c:numRef>
              <c:f>'End point'!$P$6:$P$13</c:f>
              <c:numCache>
                <c:formatCode>General</c:formatCode>
                <c:ptCount val="8"/>
                <c:pt idx="0">
                  <c:v>2.44033333333333</c:v>
                </c:pt>
                <c:pt idx="1">
                  <c:v>1.45166666666667</c:v>
                </c:pt>
                <c:pt idx="2">
                  <c:v>0.836</c:v>
                </c:pt>
                <c:pt idx="3">
                  <c:v>0.504666666666667</c:v>
                </c:pt>
                <c:pt idx="4">
                  <c:v>0.284</c:v>
                </c:pt>
                <c:pt idx="5">
                  <c:v>0.155333333333333</c:v>
                </c:pt>
                <c:pt idx="6">
                  <c:v>0.24</c:v>
                </c:pt>
                <c:pt idx="7">
                  <c:v>0.0886666666666667</c:v>
                </c:pt>
              </c:numCache>
            </c:numRef>
          </c:yVal>
          <c:smooth val="0"/>
        </c:ser>
        <c:axId val="21323041"/>
        <c:axId val="68433082"/>
      </c:scatterChart>
      <c:valAx>
        <c:axId val="213230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33082"/>
        <c:crosses val="autoZero"/>
        <c:crossBetween val="midCat"/>
      </c:valAx>
      <c:valAx>
        <c:axId val="68433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230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231120</xdr:colOff>
      <xdr:row>23</xdr:row>
      <xdr:rowOff>107280</xdr:rowOff>
    </xdr:from>
    <xdr:to>
      <xdr:col>13</xdr:col>
      <xdr:colOff>529920</xdr:colOff>
      <xdr:row>42</xdr:row>
      <xdr:rowOff>68040</xdr:rowOff>
    </xdr:to>
    <xdr:graphicFrame>
      <xdr:nvGraphicFramePr>
        <xdr:cNvPr id="0" name=""/>
        <xdr:cNvGraphicFramePr/>
      </xdr:nvGraphicFramePr>
      <xdr:xfrm>
        <a:off x="2368440" y="4138200"/>
        <a:ext cx="5802120" cy="329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X2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P33" activeCellId="0" sqref="P33"/>
    </sheetView>
  </sheetViews>
  <sheetFormatPr defaultRowHeight="13.8" zeroHeight="false" outlineLevelRow="0" outlineLevelCol="0"/>
  <cols>
    <col collapsed="false" customWidth="true" hidden="false" outlineLevel="0" max="1" min="1" style="0" width="4.29"/>
    <col collapsed="false" customWidth="true" hidden="false" outlineLevel="0" max="1025" min="2" style="0" width="8.67"/>
  </cols>
  <sheetData>
    <row r="3" customFormat="false" ht="13.8" hidden="false" customHeight="false" outlineLevel="0" collapsed="false">
      <c r="A3" s="1" t="s">
        <v>0</v>
      </c>
    </row>
    <row r="4" customFormat="false" ht="13.8" hidden="false" customHeight="false" outlineLevel="0" collapsed="false">
      <c r="A4" s="1" t="s">
        <v>1</v>
      </c>
      <c r="R4" s="1" t="s">
        <v>2</v>
      </c>
      <c r="S4" s="1" t="s">
        <v>3</v>
      </c>
      <c r="T4" s="1" t="s">
        <v>4</v>
      </c>
      <c r="U4" s="1" t="s">
        <v>5</v>
      </c>
      <c r="V4" s="1"/>
      <c r="W4" s="1" t="s">
        <v>6</v>
      </c>
      <c r="X4" s="0" t="s">
        <v>7</v>
      </c>
    </row>
    <row r="5" customFormat="false" ht="13.8" hidden="false" customHeight="false" outlineLevel="0" collapsed="false">
      <c r="A5" s="1" t="s">
        <v>8</v>
      </c>
      <c r="R5" s="1" t="s">
        <v>9</v>
      </c>
      <c r="S5" s="1" t="n">
        <f aca="false">AVERAGE(E15:G15)</f>
        <v>1.081</v>
      </c>
      <c r="T5" s="1" t="n">
        <f aca="false">_xlfn.STDEV.S(E15:G15)</f>
        <v>0.0157162336455018</v>
      </c>
      <c r="U5" s="1" t="n">
        <v>1</v>
      </c>
      <c r="V5" s="1" t="n">
        <f aca="false">S5*U5</f>
        <v>1.081</v>
      </c>
      <c r="W5" s="1" t="n">
        <f aca="false">1.172*V5</f>
        <v>1.266932</v>
      </c>
      <c r="X5" s="0" t="n">
        <f aca="false">1.172*T5</f>
        <v>0.0184194258325281</v>
      </c>
    </row>
    <row r="6" customFormat="false" ht="13.8" hidden="false" customHeight="false" outlineLevel="0" collapsed="false">
      <c r="A6" s="1" t="s">
        <v>10</v>
      </c>
      <c r="O6" s="2" t="n">
        <v>2</v>
      </c>
      <c r="P6" s="1" t="n">
        <f aca="false">AVERAGE(B15:D15)</f>
        <v>2.44033333333333</v>
      </c>
      <c r="R6" s="1" t="s">
        <v>11</v>
      </c>
      <c r="S6" s="1" t="n">
        <f aca="false">AVERAGE(E16:G16)</f>
        <v>1.5</v>
      </c>
      <c r="T6" s="1" t="n">
        <f aca="false">_xlfn.STDEV.S(E16:G16)</f>
        <v>0.264204466275648</v>
      </c>
      <c r="U6" s="1" t="n">
        <v>1</v>
      </c>
      <c r="V6" s="1" t="n">
        <f aca="false">S6*U6</f>
        <v>1.5</v>
      </c>
      <c r="W6" s="1" t="n">
        <f aca="false">1.172*V6</f>
        <v>1.758</v>
      </c>
      <c r="X6" s="0" t="n">
        <f aca="false">1.172*T6</f>
        <v>0.309647634475059</v>
      </c>
    </row>
    <row r="7" customFormat="false" ht="13.8" hidden="false" customHeight="false" outlineLevel="0" collapsed="false">
      <c r="A7" s="1" t="s">
        <v>12</v>
      </c>
      <c r="O7" s="2" t="n">
        <v>1</v>
      </c>
      <c r="P7" s="1" t="n">
        <f aca="false">AVERAGE(B16:D16)</f>
        <v>1.45166666666667</v>
      </c>
      <c r="R7" s="1" t="s">
        <v>13</v>
      </c>
      <c r="S7" s="1" t="n">
        <f aca="false">AVERAGE(E17:G17)</f>
        <v>1.095</v>
      </c>
      <c r="T7" s="1" t="n">
        <f aca="false">_xlfn.STDEV.S(E17:G17)</f>
        <v>0.0576107628833363</v>
      </c>
      <c r="U7" s="1" t="n">
        <v>1</v>
      </c>
      <c r="V7" s="1" t="n">
        <f aca="false">S7*U7</f>
        <v>1.095</v>
      </c>
      <c r="W7" s="1" t="n">
        <f aca="false">1.172*V7</f>
        <v>1.28334</v>
      </c>
      <c r="X7" s="0" t="n">
        <f aca="false">1.172*T7</f>
        <v>0.0675198140992702</v>
      </c>
    </row>
    <row r="8" customFormat="false" ht="13.8" hidden="false" customHeight="false" outlineLevel="0" collapsed="false">
      <c r="A8" s="1" t="s">
        <v>14</v>
      </c>
      <c r="O8" s="2" t="n">
        <v>0.5</v>
      </c>
      <c r="P8" s="1" t="n">
        <f aca="false">AVERAGE(B17:D17)</f>
        <v>0.836</v>
      </c>
      <c r="R8" s="3" t="s">
        <v>15</v>
      </c>
      <c r="S8" s="1" t="n">
        <f aca="false">AVERAGE(E18:G18)</f>
        <v>1.22066666666667</v>
      </c>
      <c r="T8" s="1" t="n">
        <f aca="false">_xlfn.STDEV.S(E18:G18)</f>
        <v>0.0327159492195066</v>
      </c>
      <c r="U8" s="1" t="n">
        <v>1</v>
      </c>
      <c r="V8" s="1" t="n">
        <f aca="false">S8*U8</f>
        <v>1.22066666666667</v>
      </c>
      <c r="W8" s="1" t="n">
        <f aca="false">1.172*V8</f>
        <v>1.43062133333333</v>
      </c>
      <c r="X8" s="0" t="n">
        <f aca="false">1.172*T8</f>
        <v>0.0383430924852617</v>
      </c>
    </row>
    <row r="9" customFormat="false" ht="13.8" hidden="false" customHeight="false" outlineLevel="0" collapsed="false">
      <c r="A9" s="1" t="s">
        <v>16</v>
      </c>
      <c r="D9" s="1" t="s">
        <v>17</v>
      </c>
      <c r="O9" s="2" t="n">
        <v>0.25</v>
      </c>
      <c r="P9" s="1" t="n">
        <f aca="false">AVERAGE(B18:D18)</f>
        <v>0.504666666666667</v>
      </c>
      <c r="R9" s="3" t="s">
        <v>18</v>
      </c>
      <c r="S9" s="1" t="n">
        <f aca="false">AVERAGE(E19:G19)</f>
        <v>1.08466666666667</v>
      </c>
      <c r="T9" s="1" t="n">
        <f aca="false">_xlfn.STDEV.S(E19:G19)</f>
        <v>0.0293995464817628</v>
      </c>
      <c r="U9" s="1" t="n">
        <v>1</v>
      </c>
      <c r="V9" s="1" t="n">
        <f aca="false">S9*U9</f>
        <v>1.08466666666667</v>
      </c>
      <c r="W9" s="1" t="n">
        <f aca="false">1.172*V9</f>
        <v>1.27122933333333</v>
      </c>
      <c r="X9" s="0" t="n">
        <f aca="false">1.172*T9</f>
        <v>0.034456268476626</v>
      </c>
    </row>
    <row r="10" customFormat="false" ht="13.8" hidden="false" customHeight="false" outlineLevel="0" collapsed="false">
      <c r="O10" s="2" t="n">
        <v>0.125</v>
      </c>
      <c r="P10" s="1" t="n">
        <f aca="false">AVERAGE(B19:D19)</f>
        <v>0.284</v>
      </c>
      <c r="R10" s="3" t="s">
        <v>19</v>
      </c>
      <c r="S10" s="1" t="n">
        <f aca="false">AVERAGE(E20:G20)</f>
        <v>0.600333333333333</v>
      </c>
      <c r="T10" s="1" t="n">
        <f aca="false">_xlfn.STDEV.S(E20:G20)</f>
        <v>0.0209841209807161</v>
      </c>
      <c r="U10" s="1" t="n">
        <v>1</v>
      </c>
      <c r="V10" s="1" t="n">
        <f aca="false">S10*U10</f>
        <v>0.600333333333333</v>
      </c>
      <c r="W10" s="1" t="n">
        <f aca="false">1.172*V10</f>
        <v>0.703590666666667</v>
      </c>
      <c r="X10" s="0" t="n">
        <f aca="false">1.172*T10</f>
        <v>0.0245933897893993</v>
      </c>
    </row>
    <row r="11" customFormat="false" ht="13.8" hidden="false" customHeight="false" outlineLevel="0" collapsed="false">
      <c r="O11" s="2" t="n">
        <v>0.05</v>
      </c>
      <c r="P11" s="1" t="n">
        <f aca="false">AVERAGE(B20:D20)</f>
        <v>0.155333333333333</v>
      </c>
      <c r="R11" s="3" t="s">
        <v>20</v>
      </c>
      <c r="S11" s="1" t="n">
        <f aca="false">AVERAGE(E21:G21)</f>
        <v>1.225</v>
      </c>
      <c r="T11" s="1" t="n">
        <f aca="false">_xlfn.STDEV.S(E21:G21)</f>
        <v>0.0445084261685358</v>
      </c>
      <c r="U11" s="1" t="n">
        <v>1</v>
      </c>
      <c r="V11" s="1" t="n">
        <f aca="false">S11*U11</f>
        <v>1.225</v>
      </c>
      <c r="W11" s="1" t="n">
        <f aca="false">1.172*V11</f>
        <v>1.4357</v>
      </c>
      <c r="X11" s="0" t="n">
        <f aca="false">1.172*T11</f>
        <v>0.0521638754695239</v>
      </c>
    </row>
    <row r="12" customFormat="false" ht="13.8" hidden="false" customHeight="false" outlineLevel="0" collapsed="false">
      <c r="O12" s="2" t="n">
        <v>0.025</v>
      </c>
      <c r="P12" s="1" t="n">
        <f aca="false">AVERAGE(B21:D21)</f>
        <v>0.24</v>
      </c>
      <c r="R12" s="3" t="s">
        <v>21</v>
      </c>
      <c r="S12" s="1" t="n">
        <f aca="false">AVERAGE(E22:G22)</f>
        <v>1.131</v>
      </c>
      <c r="T12" s="1" t="n">
        <f aca="false">_xlfn.STDEV.S(E22:G22)</f>
        <v>0.0681469001496033</v>
      </c>
      <c r="U12" s="1" t="n">
        <v>1</v>
      </c>
      <c r="V12" s="1" t="n">
        <f aca="false">S12*U12</f>
        <v>1.131</v>
      </c>
      <c r="W12" s="1" t="n">
        <f aca="false">1.172*V12</f>
        <v>1.325532</v>
      </c>
      <c r="X12" s="0" t="n">
        <f aca="false">1.172*T12</f>
        <v>0.0798681669753351</v>
      </c>
    </row>
    <row r="13" customFormat="false" ht="13.8" hidden="false" customHeight="false" outlineLevel="0" collapsed="false">
      <c r="B13" s="0" t="s">
        <v>22</v>
      </c>
      <c r="O13" s="2" t="n">
        <v>0</v>
      </c>
      <c r="P13" s="1" t="n">
        <f aca="false">AVERAGE(B22:D22)</f>
        <v>0.0886666666666667</v>
      </c>
      <c r="R13" s="3" t="s">
        <v>23</v>
      </c>
      <c r="S13" s="1" t="n">
        <f aca="false">AVERAGE(G15:I15)</f>
        <v>1.176</v>
      </c>
      <c r="T13" s="1" t="n">
        <f aca="false">_xlfn.STDEV.S(H15:J15)</f>
        <v>0.0408084958474744</v>
      </c>
      <c r="U13" s="1" t="n">
        <v>1</v>
      </c>
      <c r="V13" s="1" t="n">
        <f aca="false">S13*U13</f>
        <v>1.176</v>
      </c>
      <c r="W13" s="1" t="n">
        <f aca="false">1.172*V13</f>
        <v>1.378272</v>
      </c>
      <c r="X13" s="0" t="n">
        <f aca="false">1.172*T13</f>
        <v>0.04782755713324</v>
      </c>
    </row>
    <row r="14" customFormat="false" ht="13.8" hidden="false" customHeight="false" outlineLevel="0" collapsed="false">
      <c r="B14" s="4" t="n">
        <v>1</v>
      </c>
      <c r="C14" s="4" t="n">
        <v>2</v>
      </c>
      <c r="D14" s="4" t="n">
        <v>3</v>
      </c>
      <c r="E14" s="4" t="n">
        <v>4</v>
      </c>
      <c r="F14" s="4" t="n">
        <v>5</v>
      </c>
      <c r="G14" s="4" t="n">
        <v>6</v>
      </c>
      <c r="H14" s="4" t="n">
        <v>7</v>
      </c>
      <c r="I14" s="4" t="n">
        <v>8</v>
      </c>
      <c r="J14" s="4" t="n">
        <v>9</v>
      </c>
      <c r="K14" s="4" t="n">
        <v>10</v>
      </c>
      <c r="L14" s="4" t="n">
        <v>11</v>
      </c>
      <c r="M14" s="4" t="n">
        <v>12</v>
      </c>
      <c r="R14" s="3" t="s">
        <v>24</v>
      </c>
      <c r="S14" s="1" t="n">
        <f aca="false">AVERAGE(G16:I16)</f>
        <v>0.888</v>
      </c>
      <c r="T14" s="1" t="n">
        <f aca="false">_xlfn.STDEV.S(H16:J16)</f>
        <v>0.00945163125250516</v>
      </c>
      <c r="U14" s="1" t="n">
        <v>5</v>
      </c>
      <c r="V14" s="1" t="n">
        <f aca="false">S14*U14</f>
        <v>4.44</v>
      </c>
      <c r="W14" s="1" t="n">
        <f aca="false">1.172*V14</f>
        <v>5.20368</v>
      </c>
      <c r="X14" s="0" t="n">
        <f aca="false">1.172*T14</f>
        <v>0.0110773118279361</v>
      </c>
    </row>
    <row r="15" customFormat="false" ht="13.8" hidden="false" customHeight="false" outlineLevel="0" collapsed="false">
      <c r="A15" s="4" t="s">
        <v>25</v>
      </c>
      <c r="B15" s="5" t="n">
        <v>2.423</v>
      </c>
      <c r="C15" s="6" t="n">
        <v>2.444</v>
      </c>
      <c r="D15" s="6" t="n">
        <v>2.454</v>
      </c>
      <c r="E15" s="6" t="n">
        <v>1.067</v>
      </c>
      <c r="F15" s="6" t="n">
        <v>1.078</v>
      </c>
      <c r="G15" s="6" t="n">
        <v>1.098</v>
      </c>
      <c r="H15" s="6" t="n">
        <v>1.188</v>
      </c>
      <c r="I15" s="6" t="n">
        <v>1.242</v>
      </c>
      <c r="J15" s="6" t="n">
        <v>1.268</v>
      </c>
      <c r="K15" s="6" t="n">
        <v>0.64</v>
      </c>
      <c r="L15" s="6" t="n">
        <v>0.629</v>
      </c>
      <c r="M15" s="7" t="n">
        <v>0.642</v>
      </c>
      <c r="R15" s="3" t="s">
        <v>26</v>
      </c>
      <c r="S15" s="1" t="n">
        <f aca="false">AVERAGE(G17:I17)</f>
        <v>0.757666666666667</v>
      </c>
      <c r="T15" s="1" t="n">
        <f aca="false">_xlfn.STDEV.S(H17:J17)</f>
        <v>0.0230651251893416</v>
      </c>
      <c r="U15" s="1" t="n">
        <v>5</v>
      </c>
      <c r="V15" s="1" t="n">
        <f aca="false">S15*U15</f>
        <v>3.78833333333333</v>
      </c>
      <c r="W15" s="1" t="n">
        <f aca="false">1.172*V15</f>
        <v>4.43992666666667</v>
      </c>
      <c r="X15" s="0" t="n">
        <f aca="false">1.172*T15</f>
        <v>0.0270323267219084</v>
      </c>
    </row>
    <row r="16" customFormat="false" ht="13.8" hidden="false" customHeight="false" outlineLevel="0" collapsed="false">
      <c r="A16" s="4" t="s">
        <v>27</v>
      </c>
      <c r="B16" s="8" t="n">
        <v>1.436</v>
      </c>
      <c r="C16" s="9" t="n">
        <v>1.466</v>
      </c>
      <c r="D16" s="9" t="n">
        <v>1.453</v>
      </c>
      <c r="E16" s="9" t="n">
        <v>1.23</v>
      </c>
      <c r="F16" s="9" t="n">
        <v>1.758</v>
      </c>
      <c r="G16" s="9" t="n">
        <v>1.512</v>
      </c>
      <c r="H16" s="9" t="n">
        <v>0.574</v>
      </c>
      <c r="I16" s="9" t="n">
        <v>0.578</v>
      </c>
      <c r="J16" s="9" t="n">
        <v>0.56</v>
      </c>
      <c r="K16" s="9" t="n">
        <v>0.701</v>
      </c>
      <c r="L16" s="9" t="n">
        <v>0.69</v>
      </c>
      <c r="M16" s="10" t="n">
        <v>0.698</v>
      </c>
      <c r="R16" s="3" t="s">
        <v>28</v>
      </c>
      <c r="S16" s="1" t="n">
        <f aca="false">AVERAGE(G18:I18)</f>
        <v>0.812666666666667</v>
      </c>
      <c r="T16" s="1" t="n">
        <f aca="false">_xlfn.STDEV.S(H18:J18)</f>
        <v>0.0380043857118271</v>
      </c>
      <c r="U16" s="1" t="n">
        <v>5</v>
      </c>
      <c r="V16" s="1" t="n">
        <f aca="false">S16*U16</f>
        <v>4.06333333333333</v>
      </c>
      <c r="W16" s="1" t="n">
        <f aca="false">1.172*V16</f>
        <v>4.76222666666667</v>
      </c>
      <c r="X16" s="0" t="n">
        <f aca="false">1.172*T16</f>
        <v>0.0445411400542614</v>
      </c>
    </row>
    <row r="17" customFormat="false" ht="13.8" hidden="false" customHeight="false" outlineLevel="0" collapsed="false">
      <c r="A17" s="4" t="s">
        <v>29</v>
      </c>
      <c r="B17" s="8" t="n">
        <v>0.824</v>
      </c>
      <c r="C17" s="9" t="n">
        <v>0.849</v>
      </c>
      <c r="D17" s="9" t="n">
        <v>0.835</v>
      </c>
      <c r="E17" s="9" t="n">
        <v>1.032</v>
      </c>
      <c r="F17" s="9" t="n">
        <v>1.108</v>
      </c>
      <c r="G17" s="9" t="n">
        <v>1.145</v>
      </c>
      <c r="H17" s="9" t="n">
        <v>0.577</v>
      </c>
      <c r="I17" s="9" t="n">
        <v>0.551</v>
      </c>
      <c r="J17" s="9" t="n">
        <v>0.531</v>
      </c>
      <c r="K17" s="9" t="n">
        <v>0.503</v>
      </c>
      <c r="L17" s="9" t="n">
        <v>0.513</v>
      </c>
      <c r="M17" s="10" t="n">
        <v>0.6</v>
      </c>
      <c r="R17" s="3" t="s">
        <v>30</v>
      </c>
      <c r="S17" s="1" t="n">
        <f aca="false">AVERAGE(G19:I19)</f>
        <v>1.23333333333333</v>
      </c>
      <c r="T17" s="1" t="n">
        <f aca="false">_xlfn.STDEV.S(H19:J19)</f>
        <v>0.0300055550412475</v>
      </c>
      <c r="U17" s="1" t="n">
        <v>1</v>
      </c>
      <c r="V17" s="1" t="n">
        <f aca="false">S17*U17</f>
        <v>1.23333333333333</v>
      </c>
      <c r="W17" s="1" t="n">
        <f aca="false">1.172*V17</f>
        <v>1.44546666666667</v>
      </c>
      <c r="X17" s="0" t="n">
        <f aca="false">1.172*T17</f>
        <v>0.0351665105083421</v>
      </c>
    </row>
    <row r="18" customFormat="false" ht="13.8" hidden="false" customHeight="false" outlineLevel="0" collapsed="false">
      <c r="A18" s="4" t="s">
        <v>31</v>
      </c>
      <c r="B18" s="8" t="n">
        <v>0.498</v>
      </c>
      <c r="C18" s="9" t="n">
        <v>0.517</v>
      </c>
      <c r="D18" s="9" t="n">
        <v>0.499</v>
      </c>
      <c r="E18" s="9" t="n">
        <v>1.183</v>
      </c>
      <c r="F18" s="9" t="n">
        <v>1.242</v>
      </c>
      <c r="G18" s="9" t="n">
        <v>1.237</v>
      </c>
      <c r="H18" s="9" t="n">
        <v>0.63</v>
      </c>
      <c r="I18" s="9" t="n">
        <v>0.571</v>
      </c>
      <c r="J18" s="9" t="n">
        <v>0.559</v>
      </c>
      <c r="K18" s="9" t="n">
        <v>0.848</v>
      </c>
      <c r="L18" s="9" t="n">
        <v>0.831</v>
      </c>
      <c r="M18" s="10" t="n">
        <v>0.893</v>
      </c>
      <c r="R18" s="3" t="s">
        <v>32</v>
      </c>
      <c r="S18" s="1" t="n">
        <f aca="false">AVERAGE(G20:I20)</f>
        <v>0.708333333333333</v>
      </c>
      <c r="T18" s="1" t="n">
        <f aca="false">_xlfn.STDEV.S(H20:J20)</f>
        <v>0.0345591280754207</v>
      </c>
      <c r="U18" s="1" t="n">
        <v>1</v>
      </c>
      <c r="V18" s="1" t="n">
        <f aca="false">S18*U18</f>
        <v>0.708333333333333</v>
      </c>
      <c r="W18" s="1" t="n">
        <f aca="false">1.172*V18</f>
        <v>0.830166666666667</v>
      </c>
      <c r="X18" s="0" t="n">
        <f aca="false">1.172*T18</f>
        <v>0.0405032981043931</v>
      </c>
    </row>
    <row r="19" customFormat="false" ht="13.8" hidden="false" customHeight="false" outlineLevel="0" collapsed="false">
      <c r="A19" s="4" t="s">
        <v>33</v>
      </c>
      <c r="B19" s="8" t="n">
        <v>0.289</v>
      </c>
      <c r="C19" s="9" t="n">
        <v>0.282</v>
      </c>
      <c r="D19" s="9" t="n">
        <v>0.281</v>
      </c>
      <c r="E19" s="9" t="n">
        <v>1.052</v>
      </c>
      <c r="F19" s="9" t="n">
        <v>1.093</v>
      </c>
      <c r="G19" s="9" t="n">
        <v>1.109</v>
      </c>
      <c r="H19" s="9" t="n">
        <v>1.281</v>
      </c>
      <c r="I19" s="9" t="n">
        <v>1.31</v>
      </c>
      <c r="J19" s="9" t="n">
        <v>1.341</v>
      </c>
      <c r="K19" s="9" t="n">
        <v>0.047</v>
      </c>
      <c r="L19" s="9" t="n">
        <v>0.049</v>
      </c>
      <c r="M19" s="10" t="n">
        <v>0.049</v>
      </c>
      <c r="R19" s="3" t="s">
        <v>34</v>
      </c>
      <c r="S19" s="1" t="n">
        <f aca="false">AVERAGE(G21:I21)</f>
        <v>1.26066666666667</v>
      </c>
      <c r="T19" s="1" t="n">
        <f aca="false">_xlfn.STDEV.S(H21:J21)</f>
        <v>0.0251462389500564</v>
      </c>
      <c r="U19" s="1" t="n">
        <v>1</v>
      </c>
      <c r="V19" s="1" t="n">
        <f aca="false">S19*U19</f>
        <v>1.26066666666667</v>
      </c>
      <c r="W19" s="1" t="n">
        <f aca="false">1.172*V19</f>
        <v>1.47750133333333</v>
      </c>
      <c r="X19" s="0" t="n">
        <f aca="false">1.172*T19</f>
        <v>0.0294713920494661</v>
      </c>
    </row>
    <row r="20" customFormat="false" ht="13.8" hidden="false" customHeight="false" outlineLevel="0" collapsed="false">
      <c r="A20" s="4" t="s">
        <v>35</v>
      </c>
      <c r="B20" s="8" t="n">
        <v>0.158</v>
      </c>
      <c r="C20" s="9" t="n">
        <v>0.156</v>
      </c>
      <c r="D20" s="9" t="n">
        <v>0.152</v>
      </c>
      <c r="E20" s="9" t="n">
        <v>0.593</v>
      </c>
      <c r="F20" s="9" t="n">
        <v>0.584</v>
      </c>
      <c r="G20" s="9" t="n">
        <v>0.624</v>
      </c>
      <c r="H20" s="9" t="n">
        <v>0.766</v>
      </c>
      <c r="I20" s="9" t="n">
        <v>0.735</v>
      </c>
      <c r="J20" s="9" t="n">
        <v>0.804</v>
      </c>
      <c r="K20" s="9" t="n">
        <v>0.045</v>
      </c>
      <c r="L20" s="9" t="n">
        <v>0.048</v>
      </c>
      <c r="M20" s="10" t="n">
        <v>0.048</v>
      </c>
      <c r="R20" s="3" t="s">
        <v>36</v>
      </c>
      <c r="S20" s="1" t="n">
        <f aca="false">AVERAGE(G22:I22)</f>
        <v>0.862666666666667</v>
      </c>
      <c r="T20" s="1" t="n">
        <f aca="false">_xlfn.STDEV.S(H22:J22)</f>
        <v>0.0305122926047847</v>
      </c>
      <c r="U20" s="1" t="n">
        <v>5</v>
      </c>
      <c r="V20" s="1" t="n">
        <f aca="false">S20*U20</f>
        <v>4.31333333333333</v>
      </c>
      <c r="W20" s="1" t="n">
        <f aca="false">1.172*V20</f>
        <v>5.05522666666667</v>
      </c>
      <c r="X20" s="0" t="n">
        <f aca="false">1.172*T20</f>
        <v>0.0357604069328076</v>
      </c>
    </row>
    <row r="21" customFormat="false" ht="13.8" hidden="false" customHeight="false" outlineLevel="0" collapsed="false">
      <c r="A21" s="4" t="s">
        <v>37</v>
      </c>
      <c r="B21" s="8" t="n">
        <v>0.179</v>
      </c>
      <c r="C21" s="9" t="n">
        <v>0.195</v>
      </c>
      <c r="D21" s="9" t="n">
        <v>0.346</v>
      </c>
      <c r="E21" s="9" t="n">
        <v>1.226</v>
      </c>
      <c r="F21" s="9" t="n">
        <v>1.18</v>
      </c>
      <c r="G21" s="9" t="n">
        <v>1.269</v>
      </c>
      <c r="H21" s="9" t="n">
        <v>1.262</v>
      </c>
      <c r="I21" s="9" t="n">
        <v>1.251</v>
      </c>
      <c r="J21" s="9" t="n">
        <v>1.299</v>
      </c>
      <c r="K21" s="9" t="n">
        <v>0.046</v>
      </c>
      <c r="L21" s="9" t="n">
        <v>0.047</v>
      </c>
      <c r="M21" s="10" t="n">
        <v>0.046</v>
      </c>
      <c r="R21" s="3" t="s">
        <v>38</v>
      </c>
      <c r="S21" s="1" t="n">
        <f aca="false">AVERAGE(K15:M15)</f>
        <v>0.637</v>
      </c>
      <c r="T21" s="1" t="n">
        <f aca="false">_xlfn.STDEV.S(K15:M15)</f>
        <v>0.00700000000000001</v>
      </c>
      <c r="U21" s="1" t="n">
        <v>5</v>
      </c>
      <c r="V21" s="1" t="n">
        <f aca="false">S21*U21</f>
        <v>3.185</v>
      </c>
      <c r="W21" s="1" t="n">
        <f aca="false">1.172*V21</f>
        <v>3.73282</v>
      </c>
      <c r="X21" s="0" t="n">
        <f aca="false">1.172*T21</f>
        <v>0.00820400000000001</v>
      </c>
    </row>
    <row r="22" customFormat="false" ht="13.8" hidden="false" customHeight="false" outlineLevel="0" collapsed="false">
      <c r="A22" s="4" t="s">
        <v>39</v>
      </c>
      <c r="B22" s="11" t="n">
        <v>0.085</v>
      </c>
      <c r="C22" s="12" t="n">
        <v>0.088</v>
      </c>
      <c r="D22" s="12" t="n">
        <v>0.093</v>
      </c>
      <c r="E22" s="12" t="n">
        <v>1.083</v>
      </c>
      <c r="F22" s="12" t="n">
        <v>1.101</v>
      </c>
      <c r="G22" s="12" t="n">
        <v>1.209</v>
      </c>
      <c r="H22" s="12" t="n">
        <v>0.714</v>
      </c>
      <c r="I22" s="12" t="n">
        <v>0.665</v>
      </c>
      <c r="J22" s="12" t="n">
        <v>0.721</v>
      </c>
      <c r="K22" s="12" t="n">
        <v>0.046</v>
      </c>
      <c r="L22" s="12" t="n">
        <v>0.044</v>
      </c>
      <c r="M22" s="13" t="n">
        <v>0.045</v>
      </c>
      <c r="R22" s="3" t="s">
        <v>40</v>
      </c>
      <c r="S22" s="1" t="n">
        <f aca="false">AVERAGE(K16:M16)</f>
        <v>0.696333333333334</v>
      </c>
      <c r="T22" s="1" t="n">
        <f aca="false">_xlfn.STDEV.S(K16:M16)</f>
        <v>0.00568624070307733</v>
      </c>
      <c r="U22" s="1" t="n">
        <v>5</v>
      </c>
      <c r="V22" s="1" t="n">
        <f aca="false">S22*U22</f>
        <v>3.48166666666667</v>
      </c>
      <c r="W22" s="1" t="n">
        <f aca="false">1.172*V22</f>
        <v>4.08051333333333</v>
      </c>
      <c r="X22" s="0" t="n">
        <f aca="false">1.172*T22</f>
        <v>0.00666427410400663</v>
      </c>
    </row>
    <row r="23" customFormat="false" ht="13.8" hidden="false" customHeight="false" outlineLevel="0" collapsed="false">
      <c r="R23" s="3" t="s">
        <v>41</v>
      </c>
      <c r="S23" s="1" t="n">
        <f aca="false">AVERAGE(K17:M17)</f>
        <v>0.538666666666667</v>
      </c>
      <c r="T23" s="1" t="n">
        <f aca="false">_xlfn.STDEV.S(K17:M17)</f>
        <v>0.0533510387277824</v>
      </c>
      <c r="U23" s="1" t="n">
        <v>10</v>
      </c>
      <c r="V23" s="1" t="n">
        <f aca="false">S23*U23</f>
        <v>5.38666666666667</v>
      </c>
      <c r="W23" s="1" t="n">
        <f aca="false">1.172*V23</f>
        <v>6.31317333333333</v>
      </c>
      <c r="X23" s="0" t="n">
        <f aca="false">1.172*T23</f>
        <v>0.062527417388961</v>
      </c>
    </row>
    <row r="24" customFormat="false" ht="13.8" hidden="false" customHeight="false" outlineLevel="0" collapsed="false">
      <c r="R24" s="3" t="s">
        <v>42</v>
      </c>
      <c r="S24" s="1" t="n">
        <f aca="false">AVERAGE(K18:M18)</f>
        <v>0.857333333333333</v>
      </c>
      <c r="T24" s="1" t="n">
        <f aca="false">_xlfn.STDEV.S(K18:M18)</f>
        <v>0.0320364375880549</v>
      </c>
      <c r="U24" s="1" t="n">
        <v>1</v>
      </c>
      <c r="V24" s="1" t="n">
        <f aca="false">S24*U24</f>
        <v>0.857333333333333</v>
      </c>
      <c r="W24" s="1" t="n">
        <f aca="false">1.172*V24</f>
        <v>1.00479466666667</v>
      </c>
      <c r="X24" s="0" t="n">
        <f aca="false">1.172*T24</f>
        <v>0.0375467048532003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1683</TotalTime>
  <Application>LibreOffice/6.1.3.2$Windows_X86_64 LibreOffice_project/86daf60bf00efa86ad547e59e09d6bb77c699acb</Application>
  <Company>MPIMM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2023-05-24T11:35:18Z</dcterms:created>
  <dc:creator>Mara Maeke</dc:creator>
  <dc:description/>
  <dc:language>de-DE</dc:language>
  <cp:lastModifiedBy/>
  <dcterms:modified xsi:type="dcterms:W3CDTF">2023-08-19T21:50:06Z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MPIMM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