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d poi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<sst xmlns="http://schemas.openxmlformats.org/spreadsheetml/2006/main" count="43" uniqueCount="42">
  <si>
    <t xml:space="preserve">User: marmic_student</t>
  </si>
  <si>
    <t xml:space="preserve">Path: C:\Program Files (x86)\BMG\SPECTROstar Nano\marmic_student\Data\</t>
  </si>
  <si>
    <t xml:space="preserve">sample</t>
  </si>
  <si>
    <t xml:space="preserve">Mittelwert</t>
  </si>
  <si>
    <t xml:space="preserve">sd</t>
  </si>
  <si>
    <t xml:space="preserve">dilution</t>
  </si>
  <si>
    <t xml:space="preserve">mg/ml</t>
  </si>
  <si>
    <t xml:space="preserve">Test ID: 1022</t>
  </si>
  <si>
    <t xml:space="preserve">C1</t>
  </si>
  <si>
    <t xml:space="preserve">Test Name: BCA_Assay</t>
  </si>
  <si>
    <t xml:space="preserve">C2</t>
  </si>
  <si>
    <t xml:space="preserve">Date: 5/24/2023</t>
  </si>
  <si>
    <t xml:space="preserve">C3</t>
  </si>
  <si>
    <t xml:space="preserve">Time: 1:36:38 PM</t>
  </si>
  <si>
    <t xml:space="preserve">B1</t>
  </si>
  <si>
    <t xml:space="preserve">Absorbance</t>
  </si>
  <si>
    <t xml:space="preserve">Absorbance values are displayed as OD</t>
  </si>
  <si>
    <t xml:space="preserve">B2</t>
  </si>
  <si>
    <t xml:space="preserve">B3</t>
  </si>
  <si>
    <t xml:space="preserve">LB0.1A</t>
  </si>
  <si>
    <t xml:space="preserve">LB0.1B</t>
  </si>
  <si>
    <t xml:space="preserve">Raw Data (562)</t>
  </si>
  <si>
    <t xml:space="preserve">LB0.1C</t>
  </si>
  <si>
    <t xml:space="preserve">LB0.5A</t>
  </si>
  <si>
    <t xml:space="preserve">A</t>
  </si>
  <si>
    <t xml:space="preserve">LB0.5B</t>
  </si>
  <si>
    <t xml:space="preserve">B</t>
  </si>
  <si>
    <t xml:space="preserve">LB0.5C</t>
  </si>
  <si>
    <t xml:space="preserve">C</t>
  </si>
  <si>
    <t xml:space="preserve">BHI0.1A</t>
  </si>
  <si>
    <t xml:space="preserve">D</t>
  </si>
  <si>
    <t xml:space="preserve">BHI0.1B</t>
  </si>
  <si>
    <t xml:space="preserve">E</t>
  </si>
  <si>
    <t xml:space="preserve">BHI0.1C</t>
  </si>
  <si>
    <t xml:space="preserve">F</t>
  </si>
  <si>
    <t xml:space="preserve">BHI0.5A</t>
  </si>
  <si>
    <t xml:space="preserve">G</t>
  </si>
  <si>
    <t xml:space="preserve">BHI0.5B</t>
  </si>
  <si>
    <t xml:space="preserve">H</t>
  </si>
  <si>
    <t xml:space="preserve">BHI0.5C</t>
  </si>
  <si>
    <t xml:space="preserve">LB0.5BHI0.5</t>
  </si>
  <si>
    <t xml:space="preserve">4gen2C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</si>
</sst>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BCA Assay d28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'End point'!$O$6:$O$13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0.05</c:v>
                </c:pt>
                <c:pt idx="6">
                  <c:v>0.025</c:v>
                </c:pt>
                <c:pt idx="7">
                  <c:v>0</c:v>
                </c:pt>
              </c:numCache>
            </c:numRef>
          </c:xVal>
          <c:yVal>
            <c:numRef>
              <c:f>'End point'!$P$6:$P$13</c:f>
              <c:numCache>
                <c:formatCode>General</c:formatCode>
                <c:ptCount val="8"/>
                <c:pt idx="0">
                  <c:v>2.509</c:v>
                </c:pt>
                <c:pt idx="1">
                  <c:v>1.51133333333333</c:v>
                </c:pt>
                <c:pt idx="2">
                  <c:v>0.895</c:v>
                </c:pt>
                <c:pt idx="3">
                  <c:v>0.540333333333333</c:v>
                </c:pt>
                <c:pt idx="4">
                  <c:v>0.307333333333333</c:v>
                </c:pt>
                <c:pt idx="5">
                  <c:v>0.170666666666667</c:v>
                </c:pt>
                <c:pt idx="6">
                  <c:v>0.183</c:v>
                </c:pt>
                <c:pt idx="7">
                  <c:v>0.0906666666666667</c:v>
                </c:pt>
              </c:numCache>
            </c:numRef>
          </c:yVal>
          <c:smooth val="0"/>
        </c:ser>
        <c:axId val="31468712"/>
        <c:axId val="20212662"/>
      </c:scatterChart>
      <c:valAx>
        <c:axId val="314687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212662"/>
        <c:crosses val="autoZero"/>
        <c:crossBetween val="midCat"/>
      </c:valAx>
      <c:valAx>
        <c:axId val="2021266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4687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321120</xdr:colOff>
      <xdr:row>23</xdr:row>
      <xdr:rowOff>169560</xdr:rowOff>
    </xdr:from>
    <xdr:to>
      <xdr:col>13</xdr:col>
      <xdr:colOff>570240</xdr:colOff>
      <xdr:row>42</xdr:row>
      <xdr:rowOff>77400</xdr:rowOff>
    </xdr:to>
    <xdr:graphicFrame>
      <xdr:nvGraphicFramePr>
        <xdr:cNvPr id="0" name="Chart 1"/>
        <xdr:cNvGraphicFramePr/>
      </xdr:nvGraphicFramePr>
      <xdr:xfrm>
        <a:off x="2467080" y="4550760"/>
        <a:ext cx="5781240" cy="352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X24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P30" activeCellId="0" sqref="P30"/>
    </sheetView>
  </sheetViews>
  <sheetFormatPr defaultRowHeight="15" zeroHeight="false" outlineLevelRow="0" outlineLevelCol="0"/>
  <cols>
    <col collapsed="false" customWidth="true" hidden="false" outlineLevel="0" max="1" min="1" style="0" width="4.29"/>
    <col collapsed="false" customWidth="true" hidden="false" outlineLevel="0" max="1025" min="2" style="0" width="8.71"/>
  </cols>
  <sheetData>
    <row r="3" customFormat="false" ht="15" hidden="false" customHeight="false" outlineLevel="0" collapsed="false">
      <c r="A3" s="1" t="s">
        <v>0</v>
      </c>
    </row>
    <row r="4" customFormat="false" ht="15" hidden="false" customHeight="false" outlineLevel="0" collapsed="false">
      <c r="A4" s="1" t="s">
        <v>1</v>
      </c>
      <c r="R4" s="1" t="s">
        <v>2</v>
      </c>
      <c r="S4" s="1" t="s">
        <v>3</v>
      </c>
      <c r="T4" s="1" t="s">
        <v>4</v>
      </c>
      <c r="U4" s="1" t="s">
        <v>5</v>
      </c>
      <c r="V4" s="1"/>
      <c r="W4" s="1" t="s">
        <v>6</v>
      </c>
      <c r="X4" s="0" t="s">
        <v>4</v>
      </c>
    </row>
    <row r="5" customFormat="false" ht="15" hidden="false" customHeight="false" outlineLevel="0" collapsed="false">
      <c r="A5" s="1" t="s">
        <v>7</v>
      </c>
      <c r="R5" s="1" t="s">
        <v>8</v>
      </c>
      <c r="S5" s="1" t="n">
        <f aca="false">AVERAGE(E15:G15)</f>
        <v>0.899</v>
      </c>
      <c r="T5" s="1" t="n">
        <f aca="false">_xlfn.STDEV.S(E15:G15)</f>
        <v>0.0185202591774521</v>
      </c>
      <c r="U5" s="1" t="n">
        <v>1</v>
      </c>
      <c r="V5" s="1" t="n">
        <f aca="false">S5*U5</f>
        <v>0.899</v>
      </c>
      <c r="W5" s="1" t="n">
        <f aca="false">1.212*V5</f>
        <v>1.089588</v>
      </c>
      <c r="X5" s="0" t="n">
        <f aca="false">1.212*T5</f>
        <v>0.022446554123072</v>
      </c>
    </row>
    <row r="6" customFormat="false" ht="15" hidden="false" customHeight="false" outlineLevel="0" collapsed="false">
      <c r="A6" s="1" t="s">
        <v>9</v>
      </c>
      <c r="O6" s="2" t="n">
        <v>2</v>
      </c>
      <c r="P6" s="1" t="n">
        <f aca="false">AVERAGE(B15:D15)</f>
        <v>2.509</v>
      </c>
      <c r="R6" s="1" t="s">
        <v>10</v>
      </c>
      <c r="S6" s="1" t="n">
        <f aca="false">AVERAGE(E16:G16)</f>
        <v>1.29233333333333</v>
      </c>
      <c r="T6" s="1" t="n">
        <f aca="false">_xlfn.STDEV.S(E16:G16)</f>
        <v>0.0119303534454489</v>
      </c>
      <c r="U6" s="1" t="n">
        <v>1</v>
      </c>
      <c r="V6" s="1" t="n">
        <f aca="false">S6*U6</f>
        <v>1.29233333333333</v>
      </c>
      <c r="W6" s="1" t="n">
        <f aca="false">1.212*V6</f>
        <v>1.566308</v>
      </c>
      <c r="X6" s="0" t="n">
        <f aca="false">1.212*T6</f>
        <v>0.0144595883758841</v>
      </c>
    </row>
    <row r="7" customFormat="false" ht="15" hidden="false" customHeight="false" outlineLevel="0" collapsed="false">
      <c r="A7" s="1" t="s">
        <v>11</v>
      </c>
      <c r="O7" s="2" t="n">
        <v>1</v>
      </c>
      <c r="P7" s="1" t="n">
        <f aca="false">AVERAGE(B16:D16)</f>
        <v>1.51133333333333</v>
      </c>
      <c r="R7" s="1" t="s">
        <v>12</v>
      </c>
      <c r="S7" s="1" t="n">
        <f aca="false">AVERAGE(E17:G17)</f>
        <v>1.07866666666667</v>
      </c>
      <c r="T7" s="1" t="n">
        <f aca="false">_xlfn.STDEV.S(E17:G17)</f>
        <v>0.0106926766215637</v>
      </c>
      <c r="U7" s="1" t="n">
        <v>1</v>
      </c>
      <c r="V7" s="1" t="n">
        <f aca="false">S7*U7</f>
        <v>1.07866666666667</v>
      </c>
      <c r="W7" s="1" t="n">
        <f aca="false">1.212*V7</f>
        <v>1.307344</v>
      </c>
      <c r="X7" s="0" t="n">
        <f aca="false">1.212*T7</f>
        <v>0.0129595240653352</v>
      </c>
    </row>
    <row r="8" customFormat="false" ht="15" hidden="false" customHeight="false" outlineLevel="0" collapsed="false">
      <c r="A8" s="1" t="s">
        <v>13</v>
      </c>
      <c r="O8" s="2" t="n">
        <v>0.5</v>
      </c>
      <c r="P8" s="1" t="n">
        <f aca="false">AVERAGE(B17:D17)</f>
        <v>0.895</v>
      </c>
      <c r="R8" s="3" t="s">
        <v>14</v>
      </c>
      <c r="S8" s="1" t="n">
        <f aca="false">AVERAGE(E18:G18)</f>
        <v>1.16233333333333</v>
      </c>
      <c r="T8" s="1" t="n">
        <f aca="false">_xlfn.STDEV.S(E18:G18)</f>
        <v>0.010598742063723</v>
      </c>
      <c r="U8" s="1" t="n">
        <v>1</v>
      </c>
      <c r="V8" s="1" t="n">
        <f aca="false">S8*U8</f>
        <v>1.16233333333333</v>
      </c>
      <c r="W8" s="1" t="n">
        <f aca="false">1.212*V8</f>
        <v>1.408748</v>
      </c>
      <c r="X8" s="0" t="n">
        <f aca="false">1.212*T8</f>
        <v>0.0128456753812323</v>
      </c>
    </row>
    <row r="9" customFormat="false" ht="15" hidden="false" customHeight="false" outlineLevel="0" collapsed="false">
      <c r="A9" s="1" t="s">
        <v>15</v>
      </c>
      <c r="D9" s="1" t="s">
        <v>16</v>
      </c>
      <c r="O9" s="2" t="n">
        <v>0.25</v>
      </c>
      <c r="P9" s="1" t="n">
        <f aca="false">AVERAGE(B18:D18)</f>
        <v>0.540333333333333</v>
      </c>
      <c r="R9" s="3" t="s">
        <v>17</v>
      </c>
      <c r="S9" s="1" t="n">
        <f aca="false">AVERAGE(E19:G19)</f>
        <v>1.04066666666667</v>
      </c>
      <c r="T9" s="1" t="n">
        <f aca="false">_xlfn.STDEV.S(E19:G19)</f>
        <v>0.0246644143115812</v>
      </c>
      <c r="U9" s="1" t="n">
        <v>1</v>
      </c>
      <c r="V9" s="1" t="n">
        <f aca="false">S9*U9</f>
        <v>1.04066666666667</v>
      </c>
      <c r="W9" s="1" t="n">
        <f aca="false">1.212*V9</f>
        <v>1.261288</v>
      </c>
      <c r="X9" s="0" t="n">
        <f aca="false">1.212*T9</f>
        <v>0.0298932701456364</v>
      </c>
    </row>
    <row r="10" customFormat="false" ht="15" hidden="false" customHeight="false" outlineLevel="0" collapsed="false">
      <c r="O10" s="2" t="n">
        <v>0.125</v>
      </c>
      <c r="P10" s="1" t="n">
        <f aca="false">AVERAGE(B19:D19)</f>
        <v>0.307333333333333</v>
      </c>
      <c r="R10" s="3" t="s">
        <v>18</v>
      </c>
      <c r="S10" s="1" t="n">
        <f aca="false">AVERAGE(E20:G20)</f>
        <v>0.555666666666667</v>
      </c>
      <c r="T10" s="1" t="n">
        <f aca="false">_xlfn.STDEV.S(E20:G20)</f>
        <v>0.00802080627701065</v>
      </c>
      <c r="U10" s="1" t="n">
        <v>1</v>
      </c>
      <c r="V10" s="1" t="n">
        <f aca="false">S10*U10</f>
        <v>0.555666666666667</v>
      </c>
      <c r="W10" s="1" t="n">
        <f aca="false">1.212*V10</f>
        <v>0.673468</v>
      </c>
      <c r="X10" s="0" t="n">
        <f aca="false">1.212*T10</f>
        <v>0.0097212172077369</v>
      </c>
    </row>
    <row r="11" customFormat="false" ht="15" hidden="false" customHeight="false" outlineLevel="0" collapsed="false">
      <c r="O11" s="2" t="n">
        <v>0.05</v>
      </c>
      <c r="P11" s="1" t="n">
        <f aca="false">AVERAGE(B20:D20)</f>
        <v>0.170666666666667</v>
      </c>
      <c r="R11" s="3" t="s">
        <v>19</v>
      </c>
      <c r="S11" s="1" t="n">
        <f aca="false">AVERAGE(E21:G21)</f>
        <v>1.08766666666667</v>
      </c>
      <c r="T11" s="1" t="n">
        <f aca="false">_xlfn.STDEV.S(E21:G21)</f>
        <v>0.0687192355409556</v>
      </c>
      <c r="U11" s="1" t="n">
        <v>1</v>
      </c>
      <c r="V11" s="1" t="n">
        <f aca="false">S11*U11</f>
        <v>1.08766666666667</v>
      </c>
      <c r="W11" s="1" t="n">
        <f aca="false">1.212*V11</f>
        <v>1.318252</v>
      </c>
      <c r="X11" s="0" t="n">
        <f aca="false">1.212*T11</f>
        <v>0.0832877134756382</v>
      </c>
    </row>
    <row r="12" customFormat="false" ht="15" hidden="false" customHeight="false" outlineLevel="0" collapsed="false">
      <c r="O12" s="2" t="n">
        <v>0.025</v>
      </c>
      <c r="P12" s="1" t="n">
        <f aca="false">AVERAGE(B21:D21)</f>
        <v>0.183</v>
      </c>
      <c r="R12" s="3" t="s">
        <v>20</v>
      </c>
      <c r="S12" s="1" t="n">
        <f aca="false">AVERAGE(E22:G22)</f>
        <v>1.21566666666667</v>
      </c>
      <c r="T12" s="1" t="n">
        <f aca="false">_xlfn.STDEV.S(E22:G22)</f>
        <v>0.0327159492195065</v>
      </c>
      <c r="U12" s="1" t="n">
        <v>1</v>
      </c>
      <c r="V12" s="1" t="n">
        <f aca="false">S12*U12</f>
        <v>1.21566666666667</v>
      </c>
      <c r="W12" s="1" t="n">
        <f aca="false">1.212*V12</f>
        <v>1.473388</v>
      </c>
      <c r="X12" s="0" t="n">
        <f aca="false">1.212*T12</f>
        <v>0.0396517304540419</v>
      </c>
    </row>
    <row r="13" customFormat="false" ht="15" hidden="false" customHeight="false" outlineLevel="0" collapsed="false">
      <c r="B13" s="0" t="s">
        <v>21</v>
      </c>
      <c r="O13" s="2" t="n">
        <v>0</v>
      </c>
      <c r="P13" s="1" t="n">
        <f aca="false">AVERAGE(B22:D22)</f>
        <v>0.0906666666666667</v>
      </c>
      <c r="R13" s="3" t="s">
        <v>22</v>
      </c>
      <c r="S13" s="1" t="n">
        <f aca="false">AVERAGE(G15:I15)</f>
        <v>1.176</v>
      </c>
      <c r="T13" s="1" t="n">
        <f aca="false">_xlfn.STDEV.S(H15:J15)</f>
        <v>0.023629078131263</v>
      </c>
      <c r="U13" s="1" t="n">
        <v>1</v>
      </c>
      <c r="V13" s="1" t="n">
        <f aca="false">S13*U13</f>
        <v>1.176</v>
      </c>
      <c r="W13" s="1" t="n">
        <f aca="false">1.212*V13</f>
        <v>1.425312</v>
      </c>
      <c r="X13" s="0" t="n">
        <f aca="false">1.212*T13</f>
        <v>0.0286384426950908</v>
      </c>
    </row>
    <row r="14" customFormat="false" ht="15" hidden="false" customHeight="false" outlineLevel="0" collapsed="false">
      <c r="B14" s="4" t="n">
        <v>1</v>
      </c>
      <c r="C14" s="4" t="n">
        <v>2</v>
      </c>
      <c r="D14" s="4" t="n">
        <v>3</v>
      </c>
      <c r="E14" s="4" t="n">
        <v>4</v>
      </c>
      <c r="F14" s="4" t="n">
        <v>5</v>
      </c>
      <c r="G14" s="4" t="n">
        <v>6</v>
      </c>
      <c r="H14" s="4" t="n">
        <v>7</v>
      </c>
      <c r="I14" s="4" t="n">
        <v>8</v>
      </c>
      <c r="J14" s="4" t="n">
        <v>9</v>
      </c>
      <c r="K14" s="4" t="n">
        <v>10</v>
      </c>
      <c r="L14" s="4" t="n">
        <v>11</v>
      </c>
      <c r="M14" s="4" t="n">
        <v>12</v>
      </c>
      <c r="R14" s="3" t="s">
        <v>23</v>
      </c>
      <c r="S14" s="1" t="n">
        <f aca="false">AVERAGE(G16:I16)</f>
        <v>1.194</v>
      </c>
      <c r="T14" s="1" t="n">
        <f aca="false">_xlfn.STDEV.S(H16:J16)</f>
        <v>0.0120554275466834</v>
      </c>
      <c r="U14" s="1" t="n">
        <v>2</v>
      </c>
      <c r="V14" s="1" t="n">
        <f aca="false">S14*U14</f>
        <v>2.388</v>
      </c>
      <c r="W14" s="1" t="n">
        <f aca="false">1.212*V14</f>
        <v>2.894256</v>
      </c>
      <c r="X14" s="0" t="n">
        <f aca="false">1.212*T14</f>
        <v>0.0146111781865803</v>
      </c>
    </row>
    <row r="15" customFormat="false" ht="15" hidden="false" customHeight="false" outlineLevel="0" collapsed="false">
      <c r="A15" s="4" t="s">
        <v>24</v>
      </c>
      <c r="B15" s="5" t="n">
        <v>2.569</v>
      </c>
      <c r="C15" s="6" t="n">
        <v>2.484</v>
      </c>
      <c r="D15" s="6" t="n">
        <v>2.474</v>
      </c>
      <c r="E15" s="6" t="n">
        <v>0.898</v>
      </c>
      <c r="F15" s="6" t="n">
        <v>0.881</v>
      </c>
      <c r="G15" s="6" t="n">
        <v>0.918</v>
      </c>
      <c r="H15" s="6" t="n">
        <v>1.3</v>
      </c>
      <c r="I15" s="6" t="n">
        <v>1.31</v>
      </c>
      <c r="J15" s="6" t="n">
        <v>1.345</v>
      </c>
      <c r="K15" s="6" t="n">
        <v>1.208</v>
      </c>
      <c r="L15" s="6" t="n">
        <v>1.22</v>
      </c>
      <c r="M15" s="7" t="n">
        <v>1.284</v>
      </c>
      <c r="R15" s="3" t="s">
        <v>25</v>
      </c>
      <c r="S15" s="1" t="n">
        <f aca="false">AVERAGE(G17:I17)</f>
        <v>0.997333333333333</v>
      </c>
      <c r="T15" s="1" t="n">
        <f aca="false">_xlfn.STDEV.S(H17:J17)</f>
        <v>0.0232880512996114</v>
      </c>
      <c r="U15" s="1" t="n">
        <v>2</v>
      </c>
      <c r="V15" s="1" t="n">
        <f aca="false">S15*U15</f>
        <v>1.99466666666667</v>
      </c>
      <c r="W15" s="1" t="n">
        <f aca="false">1.212*V15</f>
        <v>2.417536</v>
      </c>
      <c r="X15" s="0" t="n">
        <f aca="false">1.212*T15</f>
        <v>0.0282251181751291</v>
      </c>
    </row>
    <row r="16" customFormat="false" ht="15" hidden="false" customHeight="false" outlineLevel="0" collapsed="false">
      <c r="A16" s="4" t="s">
        <v>26</v>
      </c>
      <c r="B16" s="8" t="n">
        <v>1.558</v>
      </c>
      <c r="C16" s="9" t="n">
        <v>1.512</v>
      </c>
      <c r="D16" s="9" t="n">
        <v>1.464</v>
      </c>
      <c r="E16" s="9" t="n">
        <v>1.306</v>
      </c>
      <c r="F16" s="9" t="n">
        <v>1.287</v>
      </c>
      <c r="G16" s="9" t="n">
        <v>1.284</v>
      </c>
      <c r="H16" s="9" t="n">
        <v>1.161</v>
      </c>
      <c r="I16" s="9" t="n">
        <v>1.137</v>
      </c>
      <c r="J16" s="9" t="n">
        <v>1.151</v>
      </c>
      <c r="K16" s="9" t="n">
        <v>1.09</v>
      </c>
      <c r="L16" s="9" t="n">
        <v>1.067</v>
      </c>
      <c r="M16" s="10" t="n">
        <v>1.081</v>
      </c>
      <c r="R16" s="3" t="s">
        <v>27</v>
      </c>
      <c r="S16" s="1" t="n">
        <f aca="false">AVERAGE(G18:I18)</f>
        <v>1.15333333333333</v>
      </c>
      <c r="T16" s="1" t="n">
        <f aca="false">_xlfn.STDEV.S(H18:J18)</f>
        <v>0.0238607068908977</v>
      </c>
      <c r="U16" s="1" t="n">
        <v>2</v>
      </c>
      <c r="V16" s="1" t="n">
        <f aca="false">S16*U16</f>
        <v>2.30666666666667</v>
      </c>
      <c r="W16" s="1" t="n">
        <f aca="false">1.212*V16</f>
        <v>2.79568</v>
      </c>
      <c r="X16" s="0" t="n">
        <f aca="false">1.212*T16</f>
        <v>0.028919176751768</v>
      </c>
    </row>
    <row r="17" customFormat="false" ht="15" hidden="false" customHeight="false" outlineLevel="0" collapsed="false">
      <c r="A17" s="4" t="s">
        <v>28</v>
      </c>
      <c r="B17" s="8" t="n">
        <v>0.933</v>
      </c>
      <c r="C17" s="9" t="n">
        <v>0.88</v>
      </c>
      <c r="D17" s="9" t="n">
        <v>0.872</v>
      </c>
      <c r="E17" s="9" t="n">
        <v>1.088</v>
      </c>
      <c r="F17" s="9" t="n">
        <v>1.067</v>
      </c>
      <c r="G17" s="9" t="n">
        <v>1.081</v>
      </c>
      <c r="H17" s="9" t="n">
        <v>0.977</v>
      </c>
      <c r="I17" s="9" t="n">
        <v>0.934</v>
      </c>
      <c r="J17" s="9" t="n">
        <v>0.94</v>
      </c>
      <c r="K17" s="9" t="n">
        <v>0.96</v>
      </c>
      <c r="L17" s="9" t="n">
        <v>0.845</v>
      </c>
      <c r="M17" s="10" t="n">
        <v>0.815</v>
      </c>
      <c r="R17" s="3" t="s">
        <v>29</v>
      </c>
      <c r="S17" s="1" t="n">
        <f aca="false">AVERAGE(G19:I19)</f>
        <v>1.21066666666667</v>
      </c>
      <c r="T17" s="1" t="n">
        <f aca="false">_xlfn.STDEV.S(H19:J19)</f>
        <v>0.0118462370959446</v>
      </c>
      <c r="U17" s="1" t="n">
        <v>1</v>
      </c>
      <c r="V17" s="1" t="n">
        <f aca="false">S17*U17</f>
        <v>1.21066666666667</v>
      </c>
      <c r="W17" s="1" t="n">
        <f aca="false">1.212*V17</f>
        <v>1.467328</v>
      </c>
      <c r="X17" s="0" t="n">
        <f aca="false">1.212*T17</f>
        <v>0.0143576393602849</v>
      </c>
    </row>
    <row r="18" customFormat="false" ht="15" hidden="false" customHeight="false" outlineLevel="0" collapsed="false">
      <c r="A18" s="4" t="s">
        <v>30</v>
      </c>
      <c r="B18" s="8" t="n">
        <v>0.552</v>
      </c>
      <c r="C18" s="9" t="n">
        <v>0.527</v>
      </c>
      <c r="D18" s="9" t="n">
        <v>0.542</v>
      </c>
      <c r="E18" s="9" t="n">
        <v>1.151</v>
      </c>
      <c r="F18" s="9" t="n">
        <v>1.164</v>
      </c>
      <c r="G18" s="9" t="n">
        <v>1.172</v>
      </c>
      <c r="H18" s="9" t="n">
        <v>1.125</v>
      </c>
      <c r="I18" s="9" t="n">
        <v>1.163</v>
      </c>
      <c r="J18" s="9" t="n">
        <v>1.169</v>
      </c>
      <c r="K18" s="9" t="n">
        <v>0.813</v>
      </c>
      <c r="L18" s="9" t="n">
        <v>0.828</v>
      </c>
      <c r="M18" s="10" t="n">
        <v>0.845</v>
      </c>
      <c r="R18" s="3" t="s">
        <v>31</v>
      </c>
      <c r="S18" s="1" t="n">
        <f aca="false">AVERAGE(G20:I20)</f>
        <v>0.807666666666667</v>
      </c>
      <c r="T18" s="1" t="n">
        <f aca="false">_xlfn.STDEV.S(H20:J20)</f>
        <v>0.0117189305541646</v>
      </c>
      <c r="U18" s="1" t="n">
        <v>1</v>
      </c>
      <c r="V18" s="1" t="n">
        <f aca="false">S18*U18</f>
        <v>0.807666666666667</v>
      </c>
      <c r="W18" s="1" t="n">
        <f aca="false">1.212*V18</f>
        <v>0.978892</v>
      </c>
      <c r="X18" s="0" t="n">
        <f aca="false">1.212*T18</f>
        <v>0.0142033438316475</v>
      </c>
    </row>
    <row r="19" customFormat="false" ht="15" hidden="false" customHeight="false" outlineLevel="0" collapsed="false">
      <c r="A19" s="4" t="s">
        <v>32</v>
      </c>
      <c r="B19" s="8" t="n">
        <v>0.315</v>
      </c>
      <c r="C19" s="9" t="n">
        <v>0.305</v>
      </c>
      <c r="D19" s="9" t="n">
        <v>0.302</v>
      </c>
      <c r="E19" s="9" t="n">
        <v>1.024</v>
      </c>
      <c r="F19" s="9" t="n">
        <v>1.069</v>
      </c>
      <c r="G19" s="9" t="n">
        <v>1.029</v>
      </c>
      <c r="H19" s="9" t="n">
        <v>1.291</v>
      </c>
      <c r="I19" s="9" t="n">
        <v>1.312</v>
      </c>
      <c r="J19" s="9" t="n">
        <v>1.292</v>
      </c>
      <c r="K19" s="9" t="n">
        <v>0.053</v>
      </c>
      <c r="L19" s="9" t="n">
        <v>0.056</v>
      </c>
      <c r="M19" s="10" t="n">
        <v>0.056</v>
      </c>
      <c r="R19" s="3" t="s">
        <v>33</v>
      </c>
      <c r="S19" s="1" t="n">
        <f aca="false">AVERAGE(G21:I21)</f>
        <v>1.105</v>
      </c>
      <c r="T19" s="1" t="n">
        <f aca="false">_xlfn.STDEV.S(H21:J21)</f>
        <v>0.0200748598998847</v>
      </c>
      <c r="U19" s="1" t="n">
        <v>1</v>
      </c>
      <c r="V19" s="1" t="n">
        <f aca="false">S19*U19</f>
        <v>1.105</v>
      </c>
      <c r="W19" s="1" t="n">
        <f aca="false">1.212*V19</f>
        <v>1.33926</v>
      </c>
      <c r="X19" s="0" t="n">
        <f aca="false">1.212*T19</f>
        <v>0.0243307301986603</v>
      </c>
    </row>
    <row r="20" customFormat="false" ht="15" hidden="false" customHeight="false" outlineLevel="0" collapsed="false">
      <c r="A20" s="4" t="s">
        <v>34</v>
      </c>
      <c r="B20" s="8" t="n">
        <v>0.175</v>
      </c>
      <c r="C20" s="9" t="n">
        <v>0.171</v>
      </c>
      <c r="D20" s="9" t="n">
        <v>0.166</v>
      </c>
      <c r="E20" s="9" t="n">
        <v>0.564</v>
      </c>
      <c r="F20" s="9" t="n">
        <v>0.548</v>
      </c>
      <c r="G20" s="9" t="n">
        <v>0.555</v>
      </c>
      <c r="H20" s="9" t="n">
        <v>0.945</v>
      </c>
      <c r="I20" s="9" t="n">
        <v>0.923</v>
      </c>
      <c r="J20" s="9" t="n">
        <v>0.927</v>
      </c>
      <c r="K20" s="9" t="n">
        <v>0.046</v>
      </c>
      <c r="L20" s="9" t="n">
        <v>0.051</v>
      </c>
      <c r="M20" s="10" t="n">
        <v>0.054</v>
      </c>
      <c r="R20" s="3" t="s">
        <v>35</v>
      </c>
      <c r="S20" s="1" t="n">
        <f aca="false">AVERAGE(G22:I22)</f>
        <v>1.06366666666667</v>
      </c>
      <c r="T20" s="1" t="n">
        <f aca="false">_xlfn.STDEV.S(H22:J22)</f>
        <v>0.0060827625302981</v>
      </c>
      <c r="U20" s="1" t="n">
        <v>2</v>
      </c>
      <c r="V20" s="1" t="n">
        <f aca="false">S20*U20</f>
        <v>2.12733333333333</v>
      </c>
      <c r="W20" s="1" t="n">
        <f aca="false">1.212*V20</f>
        <v>2.578328</v>
      </c>
      <c r="X20" s="0" t="n">
        <f aca="false">1.212*T20</f>
        <v>0.00737230818672129</v>
      </c>
    </row>
    <row r="21" customFormat="false" ht="15" hidden="false" customHeight="false" outlineLevel="0" collapsed="false">
      <c r="A21" s="4" t="s">
        <v>36</v>
      </c>
      <c r="B21" s="8" t="n">
        <v>0.146</v>
      </c>
      <c r="C21" s="9" t="n">
        <v>0.169</v>
      </c>
      <c r="D21" s="9" t="n">
        <v>0.234</v>
      </c>
      <c r="E21" s="9" t="n">
        <v>1.094</v>
      </c>
      <c r="F21" s="9" t="n">
        <v>1.153</v>
      </c>
      <c r="G21" s="9" t="n">
        <v>1.016</v>
      </c>
      <c r="H21" s="9" t="n">
        <v>1.131</v>
      </c>
      <c r="I21" s="9" t="n">
        <v>1.168</v>
      </c>
      <c r="J21" s="9" t="n">
        <v>1.136</v>
      </c>
      <c r="K21" s="9" t="n">
        <v>0.049</v>
      </c>
      <c r="L21" s="9" t="n">
        <v>0.048</v>
      </c>
      <c r="M21" s="10" t="n">
        <v>0.048</v>
      </c>
      <c r="R21" s="3" t="s">
        <v>37</v>
      </c>
      <c r="S21" s="1" t="n">
        <f aca="false">AVERAGE(K15:M15)</f>
        <v>1.23733333333333</v>
      </c>
      <c r="T21" s="1" t="n">
        <f aca="false">_xlfn.STDEV.S(K15:M15)</f>
        <v>0.0408574758561189</v>
      </c>
      <c r="U21" s="1" t="n">
        <v>2</v>
      </c>
      <c r="V21" s="1" t="n">
        <f aca="false">S21*U21</f>
        <v>2.47466666666667</v>
      </c>
      <c r="W21" s="1" t="n">
        <f aca="false">1.212*V21</f>
        <v>2.999296</v>
      </c>
      <c r="X21" s="0" t="n">
        <f aca="false">1.212*T21</f>
        <v>0.0495192607376161</v>
      </c>
    </row>
    <row r="22" customFormat="false" ht="15" hidden="false" customHeight="false" outlineLevel="0" collapsed="false">
      <c r="A22" s="4" t="s">
        <v>38</v>
      </c>
      <c r="B22" s="11" t="n">
        <v>0.092</v>
      </c>
      <c r="C22" s="12" t="n">
        <v>0.092</v>
      </c>
      <c r="D22" s="12" t="n">
        <v>0.088</v>
      </c>
      <c r="E22" s="12" t="n">
        <v>1.192</v>
      </c>
      <c r="F22" s="12" t="n">
        <v>1.253</v>
      </c>
      <c r="G22" s="12" t="n">
        <v>1.202</v>
      </c>
      <c r="H22" s="12" t="n">
        <v>1</v>
      </c>
      <c r="I22" s="12" t="n">
        <v>0.989</v>
      </c>
      <c r="J22" s="12" t="n">
        <v>0.999</v>
      </c>
      <c r="K22" s="12" t="n">
        <v>0.045</v>
      </c>
      <c r="L22" s="12" t="n">
        <v>0.046</v>
      </c>
      <c r="M22" s="13" t="n">
        <v>0.049</v>
      </c>
      <c r="R22" s="3" t="s">
        <v>39</v>
      </c>
      <c r="S22" s="1" t="n">
        <f aca="false">AVERAGE(K16:M16)</f>
        <v>1.07933333333333</v>
      </c>
      <c r="T22" s="1" t="n">
        <f aca="false">_xlfn.STDEV.S(K16:M16)</f>
        <v>0.0115902257671425</v>
      </c>
      <c r="U22" s="1" t="n">
        <v>2</v>
      </c>
      <c r="V22" s="1" t="n">
        <f aca="false">S22*U22</f>
        <v>2.15866666666667</v>
      </c>
      <c r="W22" s="1" t="n">
        <f aca="false">1.212*V22</f>
        <v>2.616304</v>
      </c>
      <c r="X22" s="0" t="n">
        <f aca="false">1.212*T22</f>
        <v>0.0140473536297768</v>
      </c>
    </row>
    <row r="23" customFormat="false" ht="15" hidden="false" customHeight="false" outlineLevel="0" collapsed="false">
      <c r="R23" s="3" t="s">
        <v>40</v>
      </c>
      <c r="S23" s="1" t="n">
        <f aca="false">AVERAGE(K17:M17)</f>
        <v>0.873333333333333</v>
      </c>
      <c r="T23" s="1" t="n">
        <f aca="false">_xlfn.STDEV.S(K17:M17)</f>
        <v>0.0765397500213669</v>
      </c>
      <c r="U23" s="1" t="n">
        <v>5</v>
      </c>
      <c r="V23" s="1" t="n">
        <f aca="false">S23*U23</f>
        <v>4.36666666666667</v>
      </c>
      <c r="W23" s="1" t="n">
        <f aca="false">1.212*V23</f>
        <v>5.2924</v>
      </c>
      <c r="X23" s="0" t="n">
        <f aca="false">1.212*T23</f>
        <v>0.0927661770258967</v>
      </c>
    </row>
    <row r="24" customFormat="false" ht="15" hidden="false" customHeight="false" outlineLevel="0" collapsed="false">
      <c r="R24" s="3" t="s">
        <v>41</v>
      </c>
      <c r="S24" s="1" t="n">
        <f aca="false">AVERAGE(K18:M18)</f>
        <v>0.828666666666667</v>
      </c>
      <c r="T24" s="1" t="n">
        <f aca="false">_xlfn.STDEV.S(K18:M18)</f>
        <v>0.0160104132780305</v>
      </c>
      <c r="U24" s="1" t="n">
        <v>1</v>
      </c>
      <c r="V24" s="1" t="n">
        <f aca="false">S24*U24</f>
        <v>0.828666666666667</v>
      </c>
      <c r="W24" s="1" t="n">
        <f aca="false">1.212*V24</f>
        <v>1.004344</v>
      </c>
      <c r="X24" s="0" t="n">
        <f aca="false">1.212*T24</f>
        <v>0.0194046208929729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LibreOffice/6.1.3.2$Windows_X86_64 LibreOffice_project/86daf60bf00efa86ad547e59e09d6bb77c699acb</Application>
  <Company>MPIMM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2023-05-24T11:38:19Z</dcterms:created>
  <dc:creator>Mara Maeke</dc:creator>
  <dc:description/>
  <dc:language>de-DE</dc:language>
  <cp:lastModifiedBy/>
  <dcterms:modified xsi:type="dcterms:W3CDTF">2023-08-19T21:45:04Z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MPIMM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