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d poi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<sst xmlns="http://schemas.openxmlformats.org/spreadsheetml/2006/main" count="43" uniqueCount="42">
  <si>
    <t xml:space="preserve">User: marmic_student</t>
  </si>
  <si>
    <t xml:space="preserve">Path: C:\Program Files (x86)\BMG\SPECTROstar Nano\marmic_student\Data\</t>
  </si>
  <si>
    <t xml:space="preserve">sample</t>
  </si>
  <si>
    <t xml:space="preserve">Mittelwert</t>
  </si>
  <si>
    <t xml:space="preserve">sd</t>
  </si>
  <si>
    <t xml:space="preserve">dilution</t>
  </si>
  <si>
    <t xml:space="preserve">mg/ml</t>
  </si>
  <si>
    <t xml:space="preserve">Test ID: 1023</t>
  </si>
  <si>
    <t xml:space="preserve">C1</t>
  </si>
  <si>
    <t xml:space="preserve">Test Name: BCA_Assay</t>
  </si>
  <si>
    <t xml:space="preserve">C2</t>
  </si>
  <si>
    <t xml:space="preserve">Date: 5/24/2023</t>
  </si>
  <si>
    <t xml:space="preserve">C3</t>
  </si>
  <si>
    <t xml:space="preserve">Time: 1:39:06 PM</t>
  </si>
  <si>
    <t xml:space="preserve">B1</t>
  </si>
  <si>
    <t xml:space="preserve">Absorbance</t>
  </si>
  <si>
    <t xml:space="preserve">Absorbance values are displayed as OD</t>
  </si>
  <si>
    <t xml:space="preserve">B2</t>
  </si>
  <si>
    <t xml:space="preserve">B3</t>
  </si>
  <si>
    <t xml:space="preserve">LB0.1A</t>
  </si>
  <si>
    <t xml:space="preserve">LB0.1B</t>
  </si>
  <si>
    <t xml:space="preserve">Raw Data (562)</t>
  </si>
  <si>
    <t xml:space="preserve">LB0.1C</t>
  </si>
  <si>
    <t xml:space="preserve">LB0.5A</t>
  </si>
  <si>
    <t xml:space="preserve">A</t>
  </si>
  <si>
    <t xml:space="preserve">LB0.5B</t>
  </si>
  <si>
    <t xml:space="preserve">B</t>
  </si>
  <si>
    <t xml:space="preserve">LB0.5C</t>
  </si>
  <si>
    <t xml:space="preserve">C</t>
  </si>
  <si>
    <t xml:space="preserve">BHI0.1A</t>
  </si>
  <si>
    <t xml:space="preserve">D</t>
  </si>
  <si>
    <t xml:space="preserve">BHI0.1B</t>
  </si>
  <si>
    <t xml:space="preserve">E</t>
  </si>
  <si>
    <t xml:space="preserve">BHI0.1C</t>
  </si>
  <si>
    <t xml:space="preserve">F</t>
  </si>
  <si>
    <t xml:space="preserve">BHI0.5A</t>
  </si>
  <si>
    <t xml:space="preserve">G</t>
  </si>
  <si>
    <t xml:space="preserve">BHI0.5B</t>
  </si>
  <si>
    <t xml:space="preserve">H</t>
  </si>
  <si>
    <t xml:space="preserve">BHI0.5C</t>
  </si>
  <si>
    <t xml:space="preserve">LB0.5BHI0.5</t>
  </si>
  <si>
    <t xml:space="preserve">4gen2C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</si>
</sst>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BCA Assay d42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'End point'!$O$6:$O$13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0.05</c:v>
                </c:pt>
                <c:pt idx="6">
                  <c:v>0.025</c:v>
                </c:pt>
                <c:pt idx="7">
                  <c:v>0</c:v>
                </c:pt>
              </c:numCache>
            </c:numRef>
          </c:xVal>
          <c:yVal>
            <c:numRef>
              <c:f>'End point'!$P$6:$P$13</c:f>
              <c:numCache>
                <c:formatCode>General</c:formatCode>
                <c:ptCount val="8"/>
                <c:pt idx="0">
                  <c:v>2.33433333333333</c:v>
                </c:pt>
                <c:pt idx="1">
                  <c:v>1.427</c:v>
                </c:pt>
                <c:pt idx="2">
                  <c:v>0.835666666666667</c:v>
                </c:pt>
                <c:pt idx="3">
                  <c:v>0.491333333333333</c:v>
                </c:pt>
                <c:pt idx="4">
                  <c:v>0.288333333333333</c:v>
                </c:pt>
                <c:pt idx="5">
                  <c:v>0.164</c:v>
                </c:pt>
                <c:pt idx="6">
                  <c:v>0.139333333333333</c:v>
                </c:pt>
                <c:pt idx="7">
                  <c:v>0.0866666666666667</c:v>
                </c:pt>
              </c:numCache>
            </c:numRef>
          </c:yVal>
          <c:smooth val="0"/>
        </c:ser>
        <c:axId val="19213410"/>
        <c:axId val="73163136"/>
      </c:scatterChart>
      <c:valAx>
        <c:axId val="19213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63136"/>
        <c:crosses val="autoZero"/>
        <c:crossBetween val="midCat"/>
      </c:valAx>
      <c:valAx>
        <c:axId val="73163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134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242280</xdr:colOff>
      <xdr:row>23</xdr:row>
      <xdr:rowOff>93240</xdr:rowOff>
    </xdr:from>
    <xdr:to>
      <xdr:col>13</xdr:col>
      <xdr:colOff>491400</xdr:colOff>
      <xdr:row>42</xdr:row>
      <xdr:rowOff>1080</xdr:rowOff>
    </xdr:to>
    <xdr:graphicFrame>
      <xdr:nvGraphicFramePr>
        <xdr:cNvPr id="0" name=""/>
        <xdr:cNvGraphicFramePr/>
      </xdr:nvGraphicFramePr>
      <xdr:xfrm>
        <a:off x="2379600" y="4124160"/>
        <a:ext cx="57524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X24"/>
  <sheetViews>
    <sheetView showFormulas="false" showGridLines="true" showRowColHeaders="true" showZeros="true" rightToLeft="false" tabSelected="true" showOutlineSymbols="true" defaultGridColor="true" view="normal" topLeftCell="D22" colorId="64" zoomScale="100" zoomScaleNormal="100" zoomScalePageLayoutView="100" workbookViewId="0">
      <selection pane="topLeft" activeCell="P39" activeCellId="0" sqref="P39"/>
    </sheetView>
  </sheetViews>
  <sheetFormatPr defaultRowHeight="13.8" zeroHeight="false" outlineLevelRow="0" outlineLevelCol="0"/>
  <cols>
    <col collapsed="false" customWidth="true" hidden="false" outlineLevel="0" max="1" min="1" style="0" width="4.29"/>
    <col collapsed="false" customWidth="true" hidden="false" outlineLevel="0" max="1025" min="2" style="0" width="8.67"/>
  </cols>
  <sheetData>
    <row r="3" customFormat="false" ht="13.8" hidden="false" customHeight="false" outlineLevel="0" collapsed="false">
      <c r="A3" s="1" t="s">
        <v>0</v>
      </c>
    </row>
    <row r="4" customFormat="false" ht="13.8" hidden="false" customHeight="false" outlineLevel="0" collapsed="false">
      <c r="A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/>
      <c r="W4" s="1" t="s">
        <v>6</v>
      </c>
      <c r="X4" s="0" t="s">
        <v>4</v>
      </c>
    </row>
    <row r="5" customFormat="false" ht="13.8" hidden="false" customHeight="false" outlineLevel="0" collapsed="false">
      <c r="A5" s="1" t="s">
        <v>7</v>
      </c>
      <c r="R5" s="1" t="s">
        <v>8</v>
      </c>
      <c r="S5" s="1" t="n">
        <f aca="false">AVERAGE(E15:G15)</f>
        <v>0.913333333333333</v>
      </c>
      <c r="T5" s="1" t="n">
        <f aca="false">_xlfn.STDEV.S(E15:G15)</f>
        <v>0.0145716619962629</v>
      </c>
      <c r="U5" s="1" t="n">
        <v>1</v>
      </c>
      <c r="V5" s="1" t="n">
        <f aca="false">S5*U5</f>
        <v>0.913333333333333</v>
      </c>
      <c r="W5" s="1" t="n">
        <f aca="false">1.135*V5</f>
        <v>1.03663333333333</v>
      </c>
      <c r="X5" s="0" t="n">
        <f aca="false">1.135*T5</f>
        <v>0.0165388363657584</v>
      </c>
    </row>
    <row r="6" customFormat="false" ht="13.8" hidden="false" customHeight="false" outlineLevel="0" collapsed="false">
      <c r="A6" s="1" t="s">
        <v>9</v>
      </c>
      <c r="O6" s="2" t="n">
        <v>2</v>
      </c>
      <c r="P6" s="1" t="n">
        <f aca="false">AVERAGE(B15:D15)</f>
        <v>2.33433333333333</v>
      </c>
      <c r="R6" s="1" t="s">
        <v>10</v>
      </c>
      <c r="S6" s="1" t="n">
        <f aca="false">AVERAGE(E16:G16)</f>
        <v>1.293</v>
      </c>
      <c r="T6" s="1" t="n">
        <f aca="false">_xlfn.STDEV.S(E16:G16)</f>
        <v>0.0400374824383352</v>
      </c>
      <c r="U6" s="1" t="n">
        <v>1</v>
      </c>
      <c r="V6" s="1" t="n">
        <f aca="false">S6*U6</f>
        <v>1.293</v>
      </c>
      <c r="W6" s="1" t="n">
        <f aca="false">1.135*V6</f>
        <v>1.467555</v>
      </c>
      <c r="X6" s="0" t="n">
        <f aca="false">1.135*T6</f>
        <v>0.0454425425675105</v>
      </c>
    </row>
    <row r="7" customFormat="false" ht="13.8" hidden="false" customHeight="false" outlineLevel="0" collapsed="false">
      <c r="A7" s="1" t="s">
        <v>11</v>
      </c>
      <c r="O7" s="2" t="n">
        <v>1</v>
      </c>
      <c r="P7" s="1" t="n">
        <f aca="false">AVERAGE(B16:D16)</f>
        <v>1.427</v>
      </c>
      <c r="R7" s="1" t="s">
        <v>12</v>
      </c>
      <c r="S7" s="1" t="n">
        <f aca="false">AVERAGE(E17:G17)</f>
        <v>1.04733333333333</v>
      </c>
      <c r="T7" s="1" t="n">
        <f aca="false">_xlfn.STDEV.S(E17:G17)</f>
        <v>0.0334713808100791</v>
      </c>
      <c r="U7" s="1" t="n">
        <v>1</v>
      </c>
      <c r="V7" s="1" t="n">
        <f aca="false">S7*U7</f>
        <v>1.04733333333333</v>
      </c>
      <c r="W7" s="1" t="n">
        <f aca="false">1.135*V7</f>
        <v>1.18872333333333</v>
      </c>
      <c r="X7" s="0" t="n">
        <f aca="false">1.135*T7</f>
        <v>0.0379900172194398</v>
      </c>
    </row>
    <row r="8" customFormat="false" ht="13.8" hidden="false" customHeight="false" outlineLevel="0" collapsed="false">
      <c r="A8" s="1" t="s">
        <v>13</v>
      </c>
      <c r="O8" s="2" t="n">
        <v>0.5</v>
      </c>
      <c r="P8" s="1" t="n">
        <f aca="false">AVERAGE(B17:D17)</f>
        <v>0.835666666666667</v>
      </c>
      <c r="R8" s="3" t="s">
        <v>14</v>
      </c>
      <c r="S8" s="1" t="n">
        <f aca="false">AVERAGE(E18:G18)</f>
        <v>0.935333333333333</v>
      </c>
      <c r="T8" s="1" t="n">
        <f aca="false">_xlfn.STDEV.S(E18:G18)</f>
        <v>0.0331260219968129</v>
      </c>
      <c r="U8" s="1" t="n">
        <v>1</v>
      </c>
      <c r="V8" s="1" t="n">
        <f aca="false">S8*U8</f>
        <v>0.935333333333333</v>
      </c>
      <c r="W8" s="1" t="n">
        <f aca="false">1.135*V8</f>
        <v>1.06160333333333</v>
      </c>
      <c r="X8" s="0" t="n">
        <f aca="false">1.135*T8</f>
        <v>0.0375980349663826</v>
      </c>
    </row>
    <row r="9" customFormat="false" ht="13.8" hidden="false" customHeight="false" outlineLevel="0" collapsed="false">
      <c r="A9" s="1" t="s">
        <v>15</v>
      </c>
      <c r="D9" s="1" t="s">
        <v>16</v>
      </c>
      <c r="O9" s="2" t="n">
        <v>0.25</v>
      </c>
      <c r="P9" s="1" t="n">
        <f aca="false">AVERAGE(B18:D18)</f>
        <v>0.491333333333333</v>
      </c>
      <c r="R9" s="3" t="s">
        <v>17</v>
      </c>
      <c r="S9" s="1" t="n">
        <f aca="false">AVERAGE(E19:G19)</f>
        <v>0.905666666666667</v>
      </c>
      <c r="T9" s="1" t="n">
        <f aca="false">_xlfn.STDEV.S(E19:G19)</f>
        <v>0.0127410099024109</v>
      </c>
      <c r="U9" s="1" t="n">
        <v>1</v>
      </c>
      <c r="V9" s="1" t="n">
        <f aca="false">S9*U9</f>
        <v>0.905666666666667</v>
      </c>
      <c r="W9" s="1" t="n">
        <f aca="false">1.135*V9</f>
        <v>1.02793166666667</v>
      </c>
      <c r="X9" s="0" t="n">
        <f aca="false">1.135*T9</f>
        <v>0.0144610462392364</v>
      </c>
    </row>
    <row r="10" customFormat="false" ht="13.8" hidden="false" customHeight="false" outlineLevel="0" collapsed="false">
      <c r="O10" s="2" t="n">
        <v>0.125</v>
      </c>
      <c r="P10" s="1" t="n">
        <f aca="false">AVERAGE(B19:D19)</f>
        <v>0.288333333333333</v>
      </c>
      <c r="R10" s="3" t="s">
        <v>18</v>
      </c>
      <c r="S10" s="1" t="n">
        <f aca="false">AVERAGE(E20:G20)</f>
        <v>0.484333333333333</v>
      </c>
      <c r="T10" s="1" t="n">
        <f aca="false">_xlfn.STDEV.S(E20:G20)</f>
        <v>0.00680685928555405</v>
      </c>
      <c r="U10" s="1" t="n">
        <v>1</v>
      </c>
      <c r="V10" s="1" t="n">
        <f aca="false">S10*U10</f>
        <v>0.484333333333333</v>
      </c>
      <c r="W10" s="1" t="n">
        <f aca="false">1.135*V10</f>
        <v>0.549718333333333</v>
      </c>
      <c r="X10" s="0" t="n">
        <f aca="false">1.135*T10</f>
        <v>0.00772578528910385</v>
      </c>
    </row>
    <row r="11" customFormat="false" ht="13.8" hidden="false" customHeight="false" outlineLevel="0" collapsed="false">
      <c r="O11" s="2" t="n">
        <v>0.05</v>
      </c>
      <c r="P11" s="1" t="n">
        <f aca="false">AVERAGE(B20:D20)</f>
        <v>0.164</v>
      </c>
      <c r="R11" s="3" t="s">
        <v>19</v>
      </c>
      <c r="S11" s="1" t="n">
        <f aca="false">AVERAGE(E21:G21)</f>
        <v>1.21266666666667</v>
      </c>
      <c r="T11" s="1" t="n">
        <f aca="false">_xlfn.STDEV.S(E21:G21)</f>
        <v>0.0255799400572663</v>
      </c>
      <c r="U11" s="1" t="n">
        <v>1</v>
      </c>
      <c r="V11" s="1" t="n">
        <f aca="false">S11*U11</f>
        <v>1.21266666666667</v>
      </c>
      <c r="W11" s="1" t="n">
        <f aca="false">1.135*V11</f>
        <v>1.37637666666667</v>
      </c>
      <c r="X11" s="0" t="n">
        <f aca="false">1.135*T11</f>
        <v>0.0290332319649973</v>
      </c>
    </row>
    <row r="12" customFormat="false" ht="13.8" hidden="false" customHeight="false" outlineLevel="0" collapsed="false">
      <c r="O12" s="2" t="n">
        <v>0.025</v>
      </c>
      <c r="P12" s="1" t="n">
        <f aca="false">AVERAGE(B21:D21)</f>
        <v>0.139333333333333</v>
      </c>
      <c r="R12" s="3" t="s">
        <v>20</v>
      </c>
      <c r="S12" s="1" t="n">
        <f aca="false">AVERAGE(E22:G22)</f>
        <v>1.14566666666667</v>
      </c>
      <c r="T12" s="1" t="n">
        <f aca="false">_xlfn.STDEV.S(E22:G22)</f>
        <v>0.0135030860670195</v>
      </c>
      <c r="U12" s="1" t="n">
        <v>1</v>
      </c>
      <c r="V12" s="1" t="n">
        <f aca="false">S12*U12</f>
        <v>1.14566666666667</v>
      </c>
      <c r="W12" s="1" t="n">
        <f aca="false">1.135*V12</f>
        <v>1.30033166666667</v>
      </c>
      <c r="X12" s="0" t="n">
        <f aca="false">1.135*T12</f>
        <v>0.0153260026860671</v>
      </c>
    </row>
    <row r="13" customFormat="false" ht="13.8" hidden="false" customHeight="false" outlineLevel="0" collapsed="false">
      <c r="B13" s="0" t="s">
        <v>21</v>
      </c>
      <c r="O13" s="2" t="n">
        <v>0</v>
      </c>
      <c r="P13" s="1" t="n">
        <f aca="false">AVERAGE(B22:D22)</f>
        <v>0.0866666666666667</v>
      </c>
      <c r="R13" s="3" t="s">
        <v>22</v>
      </c>
      <c r="S13" s="1" t="n">
        <f aca="false">AVERAGE(G15:I15)</f>
        <v>1.118</v>
      </c>
      <c r="T13" s="1" t="n">
        <f aca="false">_xlfn.STDEV.S(H15:J15)</f>
        <v>0.0130511813003013</v>
      </c>
      <c r="U13" s="1" t="n">
        <v>1</v>
      </c>
      <c r="V13" s="1" t="n">
        <f aca="false">S13*U13</f>
        <v>1.118</v>
      </c>
      <c r="W13" s="1" t="n">
        <f aca="false">1.135*V13</f>
        <v>1.26893</v>
      </c>
      <c r="X13" s="0" t="n">
        <f aca="false">1.135*T13</f>
        <v>0.014813090775842</v>
      </c>
    </row>
    <row r="14" customFormat="false" ht="13.8" hidden="false" customHeight="false" outlineLevel="0" collapsed="false">
      <c r="B14" s="4" t="n">
        <v>1</v>
      </c>
      <c r="C14" s="4" t="n">
        <v>2</v>
      </c>
      <c r="D14" s="4" t="n">
        <v>3</v>
      </c>
      <c r="E14" s="4" t="n">
        <v>4</v>
      </c>
      <c r="F14" s="4" t="n">
        <v>5</v>
      </c>
      <c r="G14" s="4" t="n">
        <v>6</v>
      </c>
      <c r="H14" s="4" t="n">
        <v>7</v>
      </c>
      <c r="I14" s="4" t="n">
        <v>8</v>
      </c>
      <c r="J14" s="4" t="n">
        <v>9</v>
      </c>
      <c r="K14" s="4" t="n">
        <v>10</v>
      </c>
      <c r="L14" s="4" t="n">
        <v>11</v>
      </c>
      <c r="M14" s="4" t="n">
        <v>12</v>
      </c>
      <c r="R14" s="3" t="s">
        <v>23</v>
      </c>
      <c r="S14" s="1" t="n">
        <f aca="false">AVERAGE(G16:I16)</f>
        <v>0.99</v>
      </c>
      <c r="T14" s="1" t="n">
        <f aca="false">_xlfn.STDEV.S(H16:J16)</f>
        <v>0.015534906930308</v>
      </c>
      <c r="U14" s="1" t="n">
        <v>2</v>
      </c>
      <c r="V14" s="1" t="n">
        <f aca="false">S14*U14</f>
        <v>1.98</v>
      </c>
      <c r="W14" s="1" t="n">
        <f aca="false">1.135*V14</f>
        <v>2.2473</v>
      </c>
      <c r="X14" s="0" t="n">
        <f aca="false">1.135*T14</f>
        <v>0.0176321193658996</v>
      </c>
    </row>
    <row r="15" customFormat="false" ht="13.8" hidden="false" customHeight="false" outlineLevel="0" collapsed="false">
      <c r="A15" s="4" t="s">
        <v>24</v>
      </c>
      <c r="B15" s="5" t="n">
        <v>2.474</v>
      </c>
      <c r="C15" s="6" t="n">
        <v>2.34</v>
      </c>
      <c r="D15" s="6" t="n">
        <v>2.189</v>
      </c>
      <c r="E15" s="6" t="n">
        <v>0.907</v>
      </c>
      <c r="F15" s="6" t="n">
        <v>0.903</v>
      </c>
      <c r="G15" s="6" t="n">
        <v>0.93</v>
      </c>
      <c r="H15" s="6" t="n">
        <v>1.215</v>
      </c>
      <c r="I15" s="6" t="n">
        <v>1.209</v>
      </c>
      <c r="J15" s="6" t="n">
        <v>1.19</v>
      </c>
      <c r="K15" s="6" t="n">
        <v>1.262</v>
      </c>
      <c r="L15" s="6" t="n">
        <v>1.276</v>
      </c>
      <c r="M15" s="7" t="n">
        <v>1.204</v>
      </c>
      <c r="R15" s="3" t="s">
        <v>25</v>
      </c>
      <c r="S15" s="1" t="n">
        <f aca="false">AVERAGE(G17:I17)</f>
        <v>1.051</v>
      </c>
      <c r="T15" s="1" t="n">
        <f aca="false">_xlfn.STDEV.S(H17:J17)</f>
        <v>0.0153079500042735</v>
      </c>
      <c r="U15" s="1" t="n">
        <v>2</v>
      </c>
      <c r="V15" s="1" t="n">
        <f aca="false">S15*U15</f>
        <v>2.102</v>
      </c>
      <c r="W15" s="1" t="n">
        <f aca="false">1.135*V15</f>
        <v>2.38577</v>
      </c>
      <c r="X15" s="0" t="n">
        <f aca="false">1.135*T15</f>
        <v>0.0173745232548504</v>
      </c>
    </row>
    <row r="16" customFormat="false" ht="13.8" hidden="false" customHeight="false" outlineLevel="0" collapsed="false">
      <c r="A16" s="4" t="s">
        <v>26</v>
      </c>
      <c r="B16" s="8" t="n">
        <v>1.462</v>
      </c>
      <c r="C16" s="9" t="n">
        <v>1.424</v>
      </c>
      <c r="D16" s="9" t="n">
        <v>1.395</v>
      </c>
      <c r="E16" s="9" t="n">
        <v>1.252</v>
      </c>
      <c r="F16" s="9" t="n">
        <v>1.295</v>
      </c>
      <c r="G16" s="9" t="n">
        <v>1.332</v>
      </c>
      <c r="H16" s="9" t="n">
        <v>0.823</v>
      </c>
      <c r="I16" s="9" t="n">
        <v>0.815</v>
      </c>
      <c r="J16" s="9" t="n">
        <v>0.793</v>
      </c>
      <c r="K16" s="9" t="n">
        <v>1.397</v>
      </c>
      <c r="L16" s="9" t="n">
        <v>1.065</v>
      </c>
      <c r="M16" s="10" t="n">
        <v>1.054</v>
      </c>
      <c r="R16" s="3" t="s">
        <v>27</v>
      </c>
      <c r="S16" s="1" t="n">
        <f aca="false">AVERAGE(G18:I18)</f>
        <v>1.00133333333333</v>
      </c>
      <c r="T16" s="1" t="n">
        <f aca="false">_xlfn.STDEV.S(H18:J18)</f>
        <v>0.0196299091524473</v>
      </c>
      <c r="U16" s="1" t="n">
        <v>2</v>
      </c>
      <c r="V16" s="1" t="n">
        <f aca="false">S16*U16</f>
        <v>2.00266666666667</v>
      </c>
      <c r="W16" s="1" t="n">
        <f aca="false">1.135*V16</f>
        <v>2.27302666666667</v>
      </c>
      <c r="X16" s="0" t="n">
        <f aca="false">1.135*T16</f>
        <v>0.0222799468880277</v>
      </c>
    </row>
    <row r="17" customFormat="false" ht="13.8" hidden="false" customHeight="false" outlineLevel="0" collapsed="false">
      <c r="A17" s="4" t="s">
        <v>28</v>
      </c>
      <c r="B17" s="8" t="n">
        <v>0.853</v>
      </c>
      <c r="C17" s="9" t="n">
        <v>0.834</v>
      </c>
      <c r="D17" s="9" t="n">
        <v>0.82</v>
      </c>
      <c r="E17" s="9" t="n">
        <v>1.021</v>
      </c>
      <c r="F17" s="9" t="n">
        <v>1.036</v>
      </c>
      <c r="G17" s="9" t="n">
        <v>1.085</v>
      </c>
      <c r="H17" s="9" t="n">
        <v>1.037</v>
      </c>
      <c r="I17" s="9" t="n">
        <v>1.031</v>
      </c>
      <c r="J17" s="9" t="n">
        <v>1.06</v>
      </c>
      <c r="K17" s="9" t="n">
        <v>0.941</v>
      </c>
      <c r="L17" s="9" t="n">
        <v>0.886</v>
      </c>
      <c r="M17" s="10" t="n">
        <v>0.863</v>
      </c>
      <c r="R17" s="3" t="s">
        <v>29</v>
      </c>
      <c r="S17" s="1" t="n">
        <f aca="false">AVERAGE(G19:I19)</f>
        <v>1.11533333333333</v>
      </c>
      <c r="T17" s="1" t="n">
        <f aca="false">_xlfn.STDEV.S(H19:J19)</f>
        <v>0.0220680764907139</v>
      </c>
      <c r="U17" s="1" t="n">
        <v>1</v>
      </c>
      <c r="V17" s="1" t="n">
        <f aca="false">S17*U17</f>
        <v>1.11533333333333</v>
      </c>
      <c r="W17" s="1" t="n">
        <f aca="false">1.135*V17</f>
        <v>1.26590333333333</v>
      </c>
      <c r="X17" s="0" t="n">
        <f aca="false">1.135*T17</f>
        <v>0.0250472668169603</v>
      </c>
    </row>
    <row r="18" customFormat="false" ht="13.8" hidden="false" customHeight="false" outlineLevel="0" collapsed="false">
      <c r="A18" s="4" t="s">
        <v>30</v>
      </c>
      <c r="B18" s="8" t="n">
        <v>0.508</v>
      </c>
      <c r="C18" s="9" t="n">
        <v>0.49</v>
      </c>
      <c r="D18" s="9" t="n">
        <v>0.476</v>
      </c>
      <c r="E18" s="9" t="n">
        <v>0.932</v>
      </c>
      <c r="F18" s="9" t="n">
        <v>0.904</v>
      </c>
      <c r="G18" s="9" t="n">
        <v>0.97</v>
      </c>
      <c r="H18" s="9" t="n">
        <v>1.034</v>
      </c>
      <c r="I18" s="9" t="n">
        <v>1</v>
      </c>
      <c r="J18" s="9" t="n">
        <v>1</v>
      </c>
      <c r="K18" s="9" t="n">
        <v>0.751</v>
      </c>
      <c r="L18" s="9" t="n">
        <v>0.749</v>
      </c>
      <c r="M18" s="10" t="n">
        <v>0.704</v>
      </c>
      <c r="R18" s="3" t="s">
        <v>31</v>
      </c>
      <c r="S18" s="1" t="n">
        <f aca="false">AVERAGE(G20:I20)</f>
        <v>0.855333333333333</v>
      </c>
      <c r="T18" s="1" t="n">
        <f aca="false">_xlfn.STDEV.S(H20:J20)</f>
        <v>0.0691761037738707</v>
      </c>
      <c r="U18" s="1" t="n">
        <v>1</v>
      </c>
      <c r="V18" s="1" t="n">
        <f aca="false">S18*U18</f>
        <v>0.855333333333333</v>
      </c>
      <c r="W18" s="1" t="n">
        <f aca="false">1.135*V18</f>
        <v>0.970803333333333</v>
      </c>
      <c r="X18" s="0" t="n">
        <f aca="false">1.135*T18</f>
        <v>0.0785148777833432</v>
      </c>
    </row>
    <row r="19" customFormat="false" ht="13.8" hidden="false" customHeight="false" outlineLevel="0" collapsed="false">
      <c r="A19" s="4" t="s">
        <v>32</v>
      </c>
      <c r="B19" s="8" t="n">
        <v>0.295</v>
      </c>
      <c r="C19" s="9" t="n">
        <v>0.282</v>
      </c>
      <c r="D19" s="9" t="n">
        <v>0.288</v>
      </c>
      <c r="E19" s="9" t="n">
        <v>0.891</v>
      </c>
      <c r="F19" s="9" t="n">
        <v>0.914</v>
      </c>
      <c r="G19" s="9" t="n">
        <v>0.912</v>
      </c>
      <c r="H19" s="9" t="n">
        <v>1.195</v>
      </c>
      <c r="I19" s="9" t="n">
        <v>1.239</v>
      </c>
      <c r="J19" s="9" t="n">
        <v>1.22</v>
      </c>
      <c r="K19" s="9" t="n">
        <v>0.047</v>
      </c>
      <c r="L19" s="9" t="n">
        <v>0.05</v>
      </c>
      <c r="M19" s="10" t="n">
        <v>0.06</v>
      </c>
      <c r="R19" s="3" t="s">
        <v>33</v>
      </c>
      <c r="S19" s="1" t="n">
        <f aca="false">AVERAGE(G21:I21)</f>
        <v>1.279</v>
      </c>
      <c r="T19" s="1" t="n">
        <f aca="false">_xlfn.STDEV.S(H21:J21)</f>
        <v>0.0223681320930768</v>
      </c>
      <c r="U19" s="1" t="n">
        <v>1</v>
      </c>
      <c r="V19" s="1" t="n">
        <f aca="false">S19*U19</f>
        <v>1.279</v>
      </c>
      <c r="W19" s="1" t="n">
        <f aca="false">1.135*V19</f>
        <v>1.451665</v>
      </c>
      <c r="X19" s="0" t="n">
        <f aca="false">1.135*T19</f>
        <v>0.0253878299256422</v>
      </c>
    </row>
    <row r="20" customFormat="false" ht="13.8" hidden="false" customHeight="false" outlineLevel="0" collapsed="false">
      <c r="A20" s="4" t="s">
        <v>34</v>
      </c>
      <c r="B20" s="8" t="n">
        <v>0.16</v>
      </c>
      <c r="C20" s="9" t="n">
        <v>0.158</v>
      </c>
      <c r="D20" s="9" t="n">
        <v>0.174</v>
      </c>
      <c r="E20" s="9" t="n">
        <v>0.479</v>
      </c>
      <c r="F20" s="9" t="n">
        <v>0.482</v>
      </c>
      <c r="G20" s="9" t="n">
        <v>0.492</v>
      </c>
      <c r="H20" s="9" t="n">
        <v>0.969</v>
      </c>
      <c r="I20" s="9" t="n">
        <v>1.105</v>
      </c>
      <c r="J20" s="9" t="n">
        <v>1.015</v>
      </c>
      <c r="K20" s="9" t="n">
        <v>0.059</v>
      </c>
      <c r="L20" s="9" t="n">
        <v>0.046</v>
      </c>
      <c r="M20" s="10" t="n">
        <v>0.047</v>
      </c>
      <c r="R20" s="3" t="s">
        <v>35</v>
      </c>
      <c r="S20" s="1" t="n">
        <f aca="false">AVERAGE(G22:I22)</f>
        <v>1.35633333333333</v>
      </c>
      <c r="T20" s="1" t="n">
        <f aca="false">_xlfn.STDEV.S(H22:J22)</f>
        <v>0.0724729834720038</v>
      </c>
      <c r="U20" s="1" t="n">
        <v>2</v>
      </c>
      <c r="V20" s="1" t="n">
        <f aca="false">S20*U20</f>
        <v>2.71266666666667</v>
      </c>
      <c r="W20" s="1" t="n">
        <f aca="false">1.135*V20</f>
        <v>3.07887666666667</v>
      </c>
      <c r="X20" s="0" t="n">
        <f aca="false">1.135*T20</f>
        <v>0.0822568362407243</v>
      </c>
    </row>
    <row r="21" customFormat="false" ht="13.8" hidden="false" customHeight="false" outlineLevel="0" collapsed="false">
      <c r="A21" s="4" t="s">
        <v>36</v>
      </c>
      <c r="B21" s="8" t="n">
        <v>0.13</v>
      </c>
      <c r="C21" s="9" t="n">
        <v>0.127</v>
      </c>
      <c r="D21" s="9" t="n">
        <v>0.161</v>
      </c>
      <c r="E21" s="9" t="n">
        <v>1.186</v>
      </c>
      <c r="F21" s="9" t="n">
        <v>1.215</v>
      </c>
      <c r="G21" s="9" t="n">
        <v>1.237</v>
      </c>
      <c r="H21" s="9" t="n">
        <v>1.282</v>
      </c>
      <c r="I21" s="9" t="n">
        <v>1.318</v>
      </c>
      <c r="J21" s="9" t="n">
        <v>1.323</v>
      </c>
      <c r="K21" s="9" t="n">
        <v>0.046</v>
      </c>
      <c r="L21" s="9" t="n">
        <v>0.045</v>
      </c>
      <c r="M21" s="10" t="n">
        <v>0.047</v>
      </c>
      <c r="R21" s="3" t="s">
        <v>37</v>
      </c>
      <c r="S21" s="1" t="n">
        <f aca="false">AVERAGE(K15:M15)</f>
        <v>1.24733333333333</v>
      </c>
      <c r="T21" s="1" t="n">
        <f aca="false">_xlfn.STDEV.S(K15:M15)</f>
        <v>0.0381750354725878</v>
      </c>
      <c r="U21" s="1" t="n">
        <v>2</v>
      </c>
      <c r="V21" s="1" t="n">
        <f aca="false">S21*U21</f>
        <v>2.49466666666667</v>
      </c>
      <c r="W21" s="1" t="n">
        <f aca="false">1.135*V21</f>
        <v>2.83144666666667</v>
      </c>
      <c r="X21" s="0" t="n">
        <f aca="false">1.135*T21</f>
        <v>0.0433286652613871</v>
      </c>
    </row>
    <row r="22" customFormat="false" ht="13.8" hidden="false" customHeight="false" outlineLevel="0" collapsed="false">
      <c r="A22" s="4" t="s">
        <v>38</v>
      </c>
      <c r="B22" s="11" t="n">
        <v>0.087</v>
      </c>
      <c r="C22" s="12" t="n">
        <v>0.087</v>
      </c>
      <c r="D22" s="12" t="n">
        <v>0.086</v>
      </c>
      <c r="E22" s="12" t="n">
        <v>1.146</v>
      </c>
      <c r="F22" s="12" t="n">
        <v>1.159</v>
      </c>
      <c r="G22" s="12" t="n">
        <v>1.132</v>
      </c>
      <c r="H22" s="12" t="n">
        <v>1.532</v>
      </c>
      <c r="I22" s="12" t="n">
        <v>1.405</v>
      </c>
      <c r="J22" s="12" t="n">
        <v>1.408</v>
      </c>
      <c r="K22" s="12" t="n">
        <v>0.045</v>
      </c>
      <c r="L22" s="12" t="n">
        <v>0.045</v>
      </c>
      <c r="M22" s="13" t="n">
        <v>0.046</v>
      </c>
      <c r="R22" s="3" t="s">
        <v>39</v>
      </c>
      <c r="S22" s="1" t="n">
        <f aca="false">AVERAGE(K16:M16)</f>
        <v>1.172</v>
      </c>
      <c r="T22" s="1" t="n">
        <f aca="false">_xlfn.STDEV.S(K16:M16)</f>
        <v>0.194933321933424</v>
      </c>
      <c r="U22" s="1" t="n">
        <v>2</v>
      </c>
      <c r="V22" s="1" t="n">
        <f aca="false">S22*U22</f>
        <v>2.344</v>
      </c>
      <c r="W22" s="1" t="n">
        <f aca="false">1.135*V22</f>
        <v>2.66044</v>
      </c>
      <c r="X22" s="0" t="n">
        <f aca="false">1.135*T22</f>
        <v>0.221249320394436</v>
      </c>
    </row>
    <row r="23" customFormat="false" ht="13.8" hidden="false" customHeight="false" outlineLevel="0" collapsed="false">
      <c r="R23" s="3" t="s">
        <v>40</v>
      </c>
      <c r="S23" s="1" t="n">
        <f aca="false">AVERAGE(K17:M17)</f>
        <v>0.896666666666667</v>
      </c>
      <c r="T23" s="1" t="n">
        <f aca="false">_xlfn.STDEV.S(K17:M17)</f>
        <v>0.0400790884793221</v>
      </c>
      <c r="U23" s="1" t="n">
        <v>5</v>
      </c>
      <c r="V23" s="1" t="n">
        <f aca="false">S23*U23</f>
        <v>4.48333333333333</v>
      </c>
      <c r="W23" s="1" t="n">
        <f aca="false">1.135*V23</f>
        <v>5.08858333333333</v>
      </c>
      <c r="X23" s="0" t="n">
        <f aca="false">1.135*T23</f>
        <v>0.0454897654240306</v>
      </c>
    </row>
    <row r="24" customFormat="false" ht="13.8" hidden="false" customHeight="false" outlineLevel="0" collapsed="false">
      <c r="R24" s="3" t="s">
        <v>41</v>
      </c>
      <c r="S24" s="1" t="n">
        <f aca="false">AVERAGE(K18:M18)</f>
        <v>0.734666666666667</v>
      </c>
      <c r="T24" s="1" t="n">
        <f aca="false">_xlfn.STDEV.S(K18:M18)</f>
        <v>0.0265769323537035</v>
      </c>
      <c r="U24" s="1" t="n">
        <v>1</v>
      </c>
      <c r="V24" s="1" t="n">
        <f aca="false">S24*U24</f>
        <v>0.734666666666667</v>
      </c>
      <c r="W24" s="1" t="n">
        <f aca="false">1.135*V24</f>
        <v>0.833846666666667</v>
      </c>
      <c r="X24" s="0" t="n">
        <f aca="false">1.135*T24</f>
        <v>0.0301648182214535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1652</TotalTime>
  <Application>LibreOffice/6.1.3.2$Windows_X86_64 LibreOffice_project/86daf60bf00efa86ad547e59e09d6bb77c699acb</Application>
  <Company>MPIMM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2023-05-24T11:41:08Z</dcterms:created>
  <dc:creator>Mara Maeke</dc:creator>
  <dc:description/>
  <dc:language>de-DE</dc:language>
  <cp:lastModifiedBy/>
  <dcterms:modified xsi:type="dcterms:W3CDTF">2023-08-19T21:46:11Z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MPIMM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