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ktop\Gasmessung_Substratemessung\"/>
    </mc:Choice>
  </mc:AlternateContent>
  <xr:revisionPtr revIDLastSave="0" documentId="13_ncr:1_{1D65BFDC-0721-467E-8C67-1B25F12FDA87}" xr6:coauthVersionLast="36" xr6:coauthVersionMax="36" xr10:uidLastSave="{00000000-0000-0000-0000-000000000000}"/>
  <bookViews>
    <workbookView xWindow="0" yWindow="0" windowWidth="28800" windowHeight="12225" tabRatio="500" xr2:uid="{00000000-000D-0000-FFFF-FFFF00000000}"/>
  </bookViews>
  <sheets>
    <sheet name="Tabelle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5" i="1" l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2" i="1"/>
  <c r="M2" i="1"/>
  <c r="K2" i="1"/>
  <c r="M3" i="1"/>
  <c r="M4" i="1"/>
  <c r="M5" i="1"/>
  <c r="M6" i="1"/>
  <c r="M7" i="1"/>
  <c r="M8" i="1"/>
  <c r="M9" i="1"/>
  <c r="M10" i="1"/>
  <c r="M11" i="1"/>
  <c r="M12" i="1"/>
  <c r="M13" i="1" l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K83" i="1" l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8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42" i="1"/>
  <c r="K41" i="1"/>
  <c r="Q3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2" i="1"/>
  <c r="Q7" i="1" l="1"/>
  <c r="P2" i="1" s="1"/>
  <c r="P38" i="1"/>
  <c r="P14" i="1"/>
  <c r="P6" i="1"/>
  <c r="P33" i="1"/>
  <c r="P41" i="1"/>
  <c r="P75" i="1"/>
  <c r="P63" i="1"/>
  <c r="P51" i="1"/>
  <c r="P43" i="1"/>
  <c r="P12" i="1"/>
  <c r="P35" i="1"/>
  <c r="P69" i="1"/>
  <c r="P101" i="1"/>
  <c r="P93" i="1"/>
  <c r="P5" i="1"/>
  <c r="P88" i="1"/>
  <c r="P45" i="1"/>
  <c r="P56" i="1"/>
  <c r="P72" i="1"/>
  <c r="P77" i="1"/>
  <c r="P82" i="1"/>
  <c r="P97" i="1"/>
  <c r="P49" i="1"/>
  <c r="P71" i="1"/>
  <c r="P95" i="1"/>
  <c r="P17" i="1"/>
  <c r="P3" i="1"/>
  <c r="P9" i="1"/>
  <c r="P19" i="1"/>
  <c r="P92" i="1"/>
  <c r="P8" i="1"/>
  <c r="P23" i="1"/>
  <c r="P39" i="1"/>
  <c r="P52" i="1"/>
  <c r="P57" i="1"/>
  <c r="P68" i="1"/>
  <c r="P73" i="1"/>
  <c r="P83" i="1"/>
  <c r="P91" i="1"/>
  <c r="P99" i="1"/>
  <c r="P31" i="1"/>
  <c r="P55" i="1"/>
  <c r="P65" i="1"/>
  <c r="P81" i="1"/>
  <c r="P87" i="1"/>
  <c r="P21" i="1"/>
  <c r="P96" i="1"/>
  <c r="P48" i="1"/>
  <c r="P85" i="1"/>
  <c r="P34" i="1"/>
  <c r="P7" i="1"/>
  <c r="P13" i="1"/>
  <c r="P25" i="1"/>
  <c r="P84" i="1"/>
  <c r="P100" i="1"/>
  <c r="P16" i="1"/>
  <c r="P44" i="1"/>
  <c r="P60" i="1"/>
  <c r="P76" i="1"/>
  <c r="P64" i="1"/>
  <c r="P37" i="1"/>
  <c r="P40" i="1"/>
  <c r="P36" i="1"/>
  <c r="P32" i="1"/>
  <c r="P28" i="1"/>
  <c r="P24" i="1"/>
  <c r="P42" i="1"/>
  <c r="P78" i="1"/>
  <c r="P74" i="1"/>
  <c r="P70" i="1"/>
  <c r="P66" i="1"/>
  <c r="P62" i="1"/>
  <c r="P58" i="1"/>
  <c r="P54" i="1"/>
  <c r="P50" i="1"/>
  <c r="P46" i="1"/>
  <c r="P98" i="1"/>
  <c r="P94" i="1"/>
  <c r="P90" i="1"/>
  <c r="P86" i="1"/>
  <c r="P26" i="1" l="1"/>
  <c r="P89" i="1"/>
  <c r="P61" i="1"/>
  <c r="P15" i="1"/>
  <c r="P53" i="1"/>
  <c r="P4" i="1"/>
  <c r="P47" i="1"/>
  <c r="P67" i="1"/>
  <c r="P29" i="1"/>
  <c r="P10" i="1"/>
  <c r="P80" i="1"/>
  <c r="P11" i="1"/>
  <c r="P27" i="1"/>
  <c r="P20" i="1"/>
  <c r="P59" i="1"/>
  <c r="P79" i="1"/>
  <c r="P22" i="1"/>
  <c r="P18" i="1"/>
  <c r="P30" i="1"/>
</calcChain>
</file>

<file path=xl/sharedStrings.xml><?xml version="1.0" encoding="utf-8"?>
<sst xmlns="http://schemas.openxmlformats.org/spreadsheetml/2006/main" count="211" uniqueCount="35">
  <si>
    <t>H2 con  nM</t>
  </si>
  <si>
    <t>sample</t>
  </si>
  <si>
    <t>C1</t>
  </si>
  <si>
    <t>C2</t>
  </si>
  <si>
    <t>C3</t>
  </si>
  <si>
    <t>B1</t>
  </si>
  <si>
    <t>B2</t>
  </si>
  <si>
    <t>B3</t>
  </si>
  <si>
    <t>LB 0.1 A</t>
  </si>
  <si>
    <t>LB 0.1 B</t>
  </si>
  <si>
    <t>LB 0.1 C</t>
  </si>
  <si>
    <t>LB 0.5 A</t>
  </si>
  <si>
    <t>LB 0.5 B</t>
  </si>
  <si>
    <t>LB 0.5 C</t>
  </si>
  <si>
    <t>BHI 0.1 A</t>
  </si>
  <si>
    <t>BHI 0.1 B</t>
  </si>
  <si>
    <t>BHI 0.1 C</t>
  </si>
  <si>
    <t>BHI 0.5 A</t>
  </si>
  <si>
    <t>BHI 0.5 B</t>
  </si>
  <si>
    <t>BHI 0.5 C</t>
  </si>
  <si>
    <t>BHI 0.5 LB 0.5</t>
  </si>
  <si>
    <t>4. Gen 2C</t>
  </si>
  <si>
    <t>henry  mM in aq</t>
  </si>
  <si>
    <t>H2 con µM gas</t>
  </si>
  <si>
    <t>area</t>
  </si>
  <si>
    <t>n in mol</t>
  </si>
  <si>
    <t>p in atm</t>
  </si>
  <si>
    <t>c H2 in liquid mol</t>
  </si>
  <si>
    <t>oswald L</t>
  </si>
  <si>
    <t>for 292,25 K and 27 ppt</t>
  </si>
  <si>
    <t>atm/mol</t>
  </si>
  <si>
    <t>mol /atm</t>
  </si>
  <si>
    <t>c in µM</t>
  </si>
  <si>
    <t>alpha bunsen coeff</t>
  </si>
  <si>
    <t>p  1.5 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</si>
</sst>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);[Red]\(0\)"/>
    <numFmt numFmtId="165" formatCode="0.0"/>
    <numFmt numFmtId="166" formatCode="0.00000E+00"/>
  </numFmts>
  <fonts count="5" x14ac:knownFonts="1">
    <font>
      <sz val="10"/>
      <name val="Arial"/>
      <family val="2"/>
    </font>
    <font>
      <sz val="12"/>
      <name val="Arial"/>
      <family val="2"/>
    </font>
    <font>
      <sz val="10"/>
      <color rgb="FF0000FF"/>
      <name val="Verdana"/>
      <family val="2"/>
    </font>
    <font>
      <sz val="10"/>
      <name val="Verdana"/>
      <family val="2"/>
    </font>
    <font>
      <sz val="10"/>
      <color indexed="1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4" fontId="3" fillId="0" borderId="0" xfId="1" applyNumberFormat="1" applyFont="1"/>
    <xf numFmtId="0" fontId="2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6" fontId="0" fillId="0" borderId="0" xfId="0" applyNumberFormat="1"/>
    <xf numFmtId="0" fontId="0" fillId="0" borderId="0" xfId="0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Normal" xfId="0" builtinId="0"/>
    <cellStyle name="一般_H2 GC_routine test_20080414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zoomScaleNormal="100" workbookViewId="0">
      <selection activeCell="S15" sqref="S15"/>
    </sheetView>
  </sheetViews>
  <sheetFormatPr defaultRowHeight="12.75" x14ac:dyDescent="0.2"/>
  <cols>
    <col min="2" max="3" width="11.5703125"/>
    <col min="5" max="5" width="18.42578125" customWidth="1"/>
    <col min="6" max="10" width="11.5703125"/>
    <col min="11" max="11" width="12.42578125" bestFit="1" customWidth="1"/>
    <col min="12" max="12" width="11.5703125"/>
    <col min="13" max="13" width="12.42578125" bestFit="1" customWidth="1"/>
    <col min="14" max="14" width="11.5703125"/>
    <col min="15" max="15" width="12.42578125" bestFit="1" customWidth="1"/>
    <col min="16" max="1025" width="11.5703125"/>
  </cols>
  <sheetData>
    <row r="1" spans="1:18" x14ac:dyDescent="0.2">
      <c r="A1" t="s">
        <v>1</v>
      </c>
      <c r="B1" t="s">
        <v>0</v>
      </c>
      <c r="C1" t="s">
        <v>23</v>
      </c>
      <c r="E1" t="s">
        <v>22</v>
      </c>
      <c r="I1" t="s">
        <v>1</v>
      </c>
      <c r="J1" t="s">
        <v>24</v>
      </c>
      <c r="K1" t="s">
        <v>25</v>
      </c>
      <c r="M1" t="s">
        <v>26</v>
      </c>
      <c r="N1" t="s">
        <v>34</v>
      </c>
      <c r="O1" t="s">
        <v>27</v>
      </c>
      <c r="P1" t="s">
        <v>32</v>
      </c>
      <c r="Q1" t="s">
        <v>33</v>
      </c>
    </row>
    <row r="2" spans="1:18" x14ac:dyDescent="0.2">
      <c r="A2" s="6" t="s">
        <v>2</v>
      </c>
      <c r="B2" s="3">
        <v>12.861457202423388</v>
      </c>
      <c r="C2">
        <f>B2/1000</f>
        <v>1.2861457202423389E-2</v>
      </c>
      <c r="E2" s="7">
        <f>C2/0.017</f>
        <v>0.7565563060249052</v>
      </c>
      <c r="I2" s="6" t="s">
        <v>2</v>
      </c>
      <c r="J2" s="2">
        <v>278276</v>
      </c>
      <c r="K2">
        <f>J2*7.48*10^-7*10^-6</f>
        <v>2.08150448E-7</v>
      </c>
      <c r="M2">
        <f>K2*0.082058*293.15/0.0109</f>
        <v>4.5936899392482659E-4</v>
      </c>
      <c r="N2">
        <f>M2/1.5</f>
        <v>3.0624599594988438E-4</v>
      </c>
      <c r="O2">
        <f>N2/$Q$7</f>
        <v>2.1821038707805474E-7</v>
      </c>
      <c r="P2">
        <f>O2*10^6</f>
        <v>0.21821038707805473</v>
      </c>
      <c r="Q2">
        <v>1.602E-2</v>
      </c>
      <c r="R2" t="s">
        <v>29</v>
      </c>
    </row>
    <row r="3" spans="1:18" x14ac:dyDescent="0.2">
      <c r="A3" s="6" t="s">
        <v>3</v>
      </c>
      <c r="B3" s="3">
        <v>9.9191509059282694</v>
      </c>
      <c r="C3">
        <f t="shared" ref="C3:C63" si="0">B3/1000</f>
        <v>9.9191509059282697E-3</v>
      </c>
      <c r="E3" s="7">
        <f t="shared" ref="E3:E66" si="1">C3/0.017</f>
        <v>0.58347946505460402</v>
      </c>
      <c r="I3" s="6" t="s">
        <v>3</v>
      </c>
      <c r="J3" s="2">
        <v>214615</v>
      </c>
      <c r="K3">
        <f t="shared" ref="K3:K21" si="2">J3*7.48*10^-7*10^-6</f>
        <v>1.6053201999999999E-7</v>
      </c>
      <c r="M3">
        <f>K3*0.082058*293.15/0.0109</f>
        <v>3.5427948019655541E-4</v>
      </c>
      <c r="N3">
        <f t="shared" ref="N3:N66" si="3">M3/1.5</f>
        <v>2.3618632013103693E-4</v>
      </c>
      <c r="O3">
        <f t="shared" ref="O3:O66" si="4">N3/$Q$7</f>
        <v>1.682905540641547E-7</v>
      </c>
      <c r="P3">
        <f t="shared" ref="P3:P66" si="5">O3*10^6</f>
        <v>0.16829055406415469</v>
      </c>
      <c r="Q3">
        <f>Q2*(292.25/273.15)</f>
        <v>1.7140197693574961E-2</v>
      </c>
      <c r="R3" t="s">
        <v>28</v>
      </c>
    </row>
    <row r="4" spans="1:18" x14ac:dyDescent="0.2">
      <c r="A4" s="6" t="s">
        <v>4</v>
      </c>
      <c r="B4" s="3">
        <v>9.9563104582818642</v>
      </c>
      <c r="C4">
        <f t="shared" si="0"/>
        <v>9.956310458281865E-3</v>
      </c>
      <c r="E4" s="7">
        <f t="shared" si="1"/>
        <v>0.58566532107540381</v>
      </c>
      <c r="I4" s="6" t="s">
        <v>4</v>
      </c>
      <c r="J4" s="2">
        <v>215419</v>
      </c>
      <c r="K4">
        <f t="shared" si="2"/>
        <v>1.61133412E-7</v>
      </c>
      <c r="M4">
        <f t="shared" ref="M3:M66" si="6">K4*0.082058*293.15/0.0109</f>
        <v>3.556066973159461E-4</v>
      </c>
      <c r="N4">
        <f t="shared" si="3"/>
        <v>2.3707113154396406E-4</v>
      </c>
      <c r="O4">
        <f t="shared" si="4"/>
        <v>1.6892101142019962E-7</v>
      </c>
      <c r="P4">
        <f t="shared" si="5"/>
        <v>0.16892101142019961</v>
      </c>
    </row>
    <row r="5" spans="1:18" x14ac:dyDescent="0.2">
      <c r="A5" s="6" t="s">
        <v>5</v>
      </c>
      <c r="B5" s="3">
        <v>802.70826342486157</v>
      </c>
      <c r="C5">
        <f t="shared" si="0"/>
        <v>0.80270826342486157</v>
      </c>
      <c r="E5" s="7">
        <f t="shared" si="1"/>
        <v>47.218133142638912</v>
      </c>
      <c r="I5" s="6" t="s">
        <v>5</v>
      </c>
      <c r="J5" s="1">
        <v>17367740</v>
      </c>
      <c r="K5">
        <f t="shared" si="2"/>
        <v>1.299106952E-5</v>
      </c>
      <c r="M5">
        <f t="shared" si="6"/>
        <v>2.8670101807370982E-2</v>
      </c>
      <c r="N5">
        <f t="shared" si="3"/>
        <v>1.9113401204913987E-2</v>
      </c>
      <c r="O5">
        <f t="shared" si="4"/>
        <v>1.3618929652830334E-5</v>
      </c>
      <c r="P5">
        <f t="shared" si="5"/>
        <v>13.618929652830333</v>
      </c>
      <c r="Q5">
        <f>Q3/(0.082058*293.15)</f>
        <v>7.1253302888493525E-4</v>
      </c>
      <c r="R5" t="s">
        <v>30</v>
      </c>
    </row>
    <row r="6" spans="1:18" x14ac:dyDescent="0.2">
      <c r="A6" s="6" t="s">
        <v>6</v>
      </c>
      <c r="B6" s="3">
        <v>765.95436951779539</v>
      </c>
      <c r="C6">
        <f t="shared" si="0"/>
        <v>0.76595436951779539</v>
      </c>
      <c r="E6" s="7">
        <f t="shared" si="1"/>
        <v>45.056139383399724</v>
      </c>
      <c r="I6" s="6" t="s">
        <v>6</v>
      </c>
      <c r="J6" s="2">
        <v>16572517</v>
      </c>
      <c r="K6">
        <f t="shared" si="2"/>
        <v>1.2396242716E-5</v>
      </c>
      <c r="M6">
        <f t="shared" si="6"/>
        <v>2.7357373474866983E-2</v>
      </c>
      <c r="N6">
        <f t="shared" si="3"/>
        <v>1.8238248983244654E-2</v>
      </c>
      <c r="O6">
        <f t="shared" si="4"/>
        <v>1.2995354789588904E-5</v>
      </c>
      <c r="P6">
        <f t="shared" si="5"/>
        <v>12.995354789588903</v>
      </c>
    </row>
    <row r="7" spans="1:18" x14ac:dyDescent="0.2">
      <c r="A7" s="6" t="s">
        <v>7</v>
      </c>
      <c r="B7" s="3">
        <v>200.69033052229182</v>
      </c>
      <c r="C7">
        <f t="shared" si="0"/>
        <v>0.20069033052229182</v>
      </c>
      <c r="E7" s="7">
        <f t="shared" si="1"/>
        <v>11.805313560134811</v>
      </c>
      <c r="I7" s="6" t="s">
        <v>7</v>
      </c>
      <c r="J7" s="2">
        <v>4342222</v>
      </c>
      <c r="K7">
        <f t="shared" si="2"/>
        <v>3.2479820559999998E-6</v>
      </c>
      <c r="M7">
        <f t="shared" si="6"/>
        <v>7.167999222132875E-3</v>
      </c>
      <c r="N7">
        <f t="shared" si="3"/>
        <v>4.7786661480885831E-3</v>
      </c>
      <c r="O7">
        <f t="shared" si="4"/>
        <v>3.4049574645274647E-6</v>
      </c>
      <c r="P7">
        <f t="shared" si="5"/>
        <v>3.4049574645274645</v>
      </c>
      <c r="Q7">
        <f>1/Q5</f>
        <v>1403.4437134302821</v>
      </c>
      <c r="R7" t="s">
        <v>31</v>
      </c>
    </row>
    <row r="8" spans="1:18" x14ac:dyDescent="0.2">
      <c r="A8" s="6" t="s">
        <v>8</v>
      </c>
      <c r="B8" s="3">
        <v>411.61257151615473</v>
      </c>
      <c r="C8">
        <f t="shared" si="0"/>
        <v>0.41161257151615471</v>
      </c>
      <c r="E8" s="7">
        <f t="shared" si="1"/>
        <v>24.21250420683263</v>
      </c>
      <c r="I8" s="6" t="s">
        <v>8</v>
      </c>
      <c r="J8" s="2">
        <v>8905826</v>
      </c>
      <c r="K8">
        <f t="shared" si="2"/>
        <v>6.6615578480000003E-6</v>
      </c>
      <c r="M8">
        <f t="shared" si="6"/>
        <v>1.4701448668550512E-2</v>
      </c>
      <c r="N8">
        <f t="shared" si="3"/>
        <v>9.8009657790336744E-3</v>
      </c>
      <c r="O8">
        <f t="shared" si="4"/>
        <v>6.9835118325324634E-6</v>
      </c>
      <c r="P8">
        <f t="shared" si="5"/>
        <v>6.9835118325324634</v>
      </c>
    </row>
    <row r="9" spans="1:18" x14ac:dyDescent="0.2">
      <c r="A9" s="6" t="s">
        <v>9</v>
      </c>
      <c r="B9" s="4">
        <v>334.77539873517742</v>
      </c>
      <c r="C9">
        <f t="shared" si="0"/>
        <v>0.33477539873517742</v>
      </c>
      <c r="E9" s="7">
        <f t="shared" si="1"/>
        <v>19.692670513833963</v>
      </c>
      <c r="I9" s="6" t="s">
        <v>9</v>
      </c>
      <c r="J9" s="2">
        <v>7243344</v>
      </c>
      <c r="K9">
        <f t="shared" si="2"/>
        <v>5.4180213119999999E-6</v>
      </c>
      <c r="M9">
        <f t="shared" si="6"/>
        <v>1.1957077311487261E-2</v>
      </c>
      <c r="N9">
        <f t="shared" si="3"/>
        <v>7.9713848743248415E-3</v>
      </c>
      <c r="O9">
        <f t="shared" si="4"/>
        <v>5.6798750089102381E-6</v>
      </c>
      <c r="P9">
        <f t="shared" si="5"/>
        <v>5.6798750089102379</v>
      </c>
    </row>
    <row r="10" spans="1:18" x14ac:dyDescent="0.2">
      <c r="A10" s="6" t="s">
        <v>10</v>
      </c>
      <c r="B10" s="4">
        <v>608.16742285195096</v>
      </c>
      <c r="C10">
        <f t="shared" si="0"/>
        <v>0.60816742285195091</v>
      </c>
      <c r="E10" s="7">
        <f t="shared" si="1"/>
        <v>35.774554285408875</v>
      </c>
      <c r="I10" s="6" t="s">
        <v>10</v>
      </c>
      <c r="J10" s="2">
        <v>13158571</v>
      </c>
      <c r="K10">
        <f t="shared" si="2"/>
        <v>9.8426111079999988E-6</v>
      </c>
      <c r="M10">
        <f t="shared" si="6"/>
        <v>2.172174216158921E-2</v>
      </c>
      <c r="N10">
        <f t="shared" si="3"/>
        <v>1.4481161441059473E-2</v>
      </c>
      <c r="O10">
        <f t="shared" si="4"/>
        <v>1.0318305823369841E-5</v>
      </c>
      <c r="P10">
        <f t="shared" si="5"/>
        <v>10.318305823369842</v>
      </c>
    </row>
    <row r="11" spans="1:18" x14ac:dyDescent="0.2">
      <c r="A11" s="6" t="s">
        <v>11</v>
      </c>
      <c r="B11" s="4">
        <v>391.95128597981341</v>
      </c>
      <c r="C11">
        <f t="shared" si="0"/>
        <v>0.39195128597981338</v>
      </c>
      <c r="E11" s="7">
        <f t="shared" si="1"/>
        <v>23.055957998812548</v>
      </c>
      <c r="I11" s="6" t="s">
        <v>11</v>
      </c>
      <c r="J11" s="2">
        <v>8480426</v>
      </c>
      <c r="K11">
        <f t="shared" si="2"/>
        <v>6.3433586479999992E-6</v>
      </c>
      <c r="M11">
        <f t="shared" si="6"/>
        <v>1.3999212147917682E-2</v>
      </c>
      <c r="N11">
        <f t="shared" si="3"/>
        <v>9.3328080986117886E-3</v>
      </c>
      <c r="O11">
        <f t="shared" si="4"/>
        <v>6.6499340225057113E-6</v>
      </c>
      <c r="P11">
        <f t="shared" si="5"/>
        <v>6.6499340225057111</v>
      </c>
    </row>
    <row r="12" spans="1:18" x14ac:dyDescent="0.2">
      <c r="A12" s="6" t="s">
        <v>12</v>
      </c>
      <c r="B12" s="4">
        <v>294.4143475855883</v>
      </c>
      <c r="C12">
        <f t="shared" si="0"/>
        <v>0.29441434758558832</v>
      </c>
      <c r="E12" s="7">
        <f t="shared" si="1"/>
        <v>17.318491034446371</v>
      </c>
      <c r="I12" s="6" t="s">
        <v>12</v>
      </c>
      <c r="J12" s="2">
        <v>6370075</v>
      </c>
      <c r="K12">
        <f t="shared" si="2"/>
        <v>4.7648161000000001E-6</v>
      </c>
      <c r="M12">
        <f t="shared" si="6"/>
        <v>1.0515513173883804E-2</v>
      </c>
      <c r="N12">
        <f t="shared" si="3"/>
        <v>7.0103421159225356E-3</v>
      </c>
      <c r="O12">
        <f t="shared" si="4"/>
        <v>4.9951003013779105E-6</v>
      </c>
      <c r="P12">
        <f t="shared" si="5"/>
        <v>4.9951003013779101</v>
      </c>
    </row>
    <row r="13" spans="1:18" x14ac:dyDescent="0.2">
      <c r="A13" s="6" t="s">
        <v>13</v>
      </c>
      <c r="B13" s="4">
        <v>1301.4186197881063</v>
      </c>
      <c r="C13">
        <f t="shared" si="0"/>
        <v>1.3014186197881064</v>
      </c>
      <c r="E13" s="7">
        <f t="shared" si="1"/>
        <v>76.554036458123903</v>
      </c>
      <c r="I13" s="6" t="s">
        <v>13</v>
      </c>
      <c r="J13" s="2">
        <v>28158051</v>
      </c>
      <c r="K13">
        <f t="shared" si="2"/>
        <v>2.1062222148E-5</v>
      </c>
      <c r="M13">
        <f t="shared" si="6"/>
        <v>4.6482397183925155E-2</v>
      </c>
      <c r="N13">
        <f t="shared" si="3"/>
        <v>3.0988264789283435E-2</v>
      </c>
      <c r="O13">
        <f t="shared" si="4"/>
        <v>2.2080162170196517E-5</v>
      </c>
      <c r="P13">
        <f>O13*10^6</f>
        <v>22.080162170196516</v>
      </c>
    </row>
    <row r="14" spans="1:18" x14ac:dyDescent="0.2">
      <c r="A14" s="6" t="s">
        <v>14</v>
      </c>
      <c r="B14" s="4">
        <v>207.78188907319469</v>
      </c>
      <c r="C14">
        <f t="shared" si="0"/>
        <v>0.2077818890731947</v>
      </c>
      <c r="E14" s="7">
        <f t="shared" si="1"/>
        <v>12.222464063129099</v>
      </c>
      <c r="I14" s="6" t="s">
        <v>14</v>
      </c>
      <c r="J14" s="2">
        <v>4495658</v>
      </c>
      <c r="K14">
        <f t="shared" si="2"/>
        <v>3.362752184E-6</v>
      </c>
      <c r="M14">
        <f t="shared" si="6"/>
        <v>7.4212863936886321E-3</v>
      </c>
      <c r="N14">
        <f t="shared" si="3"/>
        <v>4.9475242624590883E-3</v>
      </c>
      <c r="O14">
        <f t="shared" si="4"/>
        <v>3.5252744482116799E-6</v>
      </c>
      <c r="P14">
        <f t="shared" si="5"/>
        <v>3.5252744482116798</v>
      </c>
    </row>
    <row r="15" spans="1:18" x14ac:dyDescent="0.2">
      <c r="A15" s="6" t="s">
        <v>15</v>
      </c>
      <c r="B15" s="3">
        <v>256.10335751086967</v>
      </c>
      <c r="C15">
        <f t="shared" si="0"/>
        <v>0.25610335751086966</v>
      </c>
      <c r="E15" s="7">
        <f t="shared" si="1"/>
        <v>15.064903382992332</v>
      </c>
      <c r="I15" s="6" t="s">
        <v>15</v>
      </c>
      <c r="J15" s="2">
        <v>5541162</v>
      </c>
      <c r="K15">
        <f t="shared" si="2"/>
        <v>4.1447891760000002E-6</v>
      </c>
      <c r="M15">
        <f t="shared" si="6"/>
        <v>9.1471704822351906E-3</v>
      </c>
      <c r="N15">
        <f t="shared" si="3"/>
        <v>6.0981136548234607E-3</v>
      </c>
      <c r="O15">
        <f t="shared" si="4"/>
        <v>4.3451073929559434E-6</v>
      </c>
      <c r="P15">
        <f t="shared" si="5"/>
        <v>4.3451073929559438</v>
      </c>
    </row>
    <row r="16" spans="1:18" x14ac:dyDescent="0.2">
      <c r="A16" s="6" t="s">
        <v>16</v>
      </c>
      <c r="B16" s="3">
        <v>246.41964287321159</v>
      </c>
      <c r="C16">
        <f t="shared" si="0"/>
        <v>0.24641964287321158</v>
      </c>
      <c r="E16" s="7">
        <f t="shared" si="1"/>
        <v>14.495273110188915</v>
      </c>
      <c r="I16" s="6" t="s">
        <v>16</v>
      </c>
      <c r="J16" s="2">
        <v>5331641</v>
      </c>
      <c r="K16">
        <f t="shared" si="2"/>
        <v>3.9880674679999993E-6</v>
      </c>
      <c r="M16">
        <f t="shared" si="6"/>
        <v>8.8013000119965632E-3</v>
      </c>
      <c r="N16">
        <f t="shared" si="3"/>
        <v>5.8675333413310419E-3</v>
      </c>
      <c r="O16">
        <f t="shared" si="4"/>
        <v>4.1808113037819519E-6</v>
      </c>
      <c r="P16">
        <f t="shared" si="5"/>
        <v>4.1808113037819519</v>
      </c>
    </row>
    <row r="17" spans="1:16" x14ac:dyDescent="0.2">
      <c r="A17" s="6" t="s">
        <v>17</v>
      </c>
      <c r="B17" s="3">
        <v>407.48102088929846</v>
      </c>
      <c r="C17">
        <f t="shared" si="0"/>
        <v>0.40748102088929844</v>
      </c>
      <c r="E17" s="7">
        <f t="shared" si="1"/>
        <v>23.969471817017553</v>
      </c>
      <c r="I17" s="6" t="s">
        <v>17</v>
      </c>
      <c r="J17" s="2">
        <v>8816434</v>
      </c>
      <c r="K17">
        <f t="shared" si="2"/>
        <v>6.5946926320000001E-6</v>
      </c>
      <c r="M17">
        <f t="shared" si="6"/>
        <v>1.4553883254699054E-2</v>
      </c>
      <c r="N17">
        <f t="shared" si="3"/>
        <v>9.7025888364660352E-3</v>
      </c>
      <c r="O17">
        <f t="shared" si="4"/>
        <v>6.9134150116723037E-6</v>
      </c>
      <c r="P17">
        <f t="shared" si="5"/>
        <v>6.9134150116723037</v>
      </c>
    </row>
    <row r="18" spans="1:16" x14ac:dyDescent="0.2">
      <c r="A18" s="6" t="s">
        <v>18</v>
      </c>
      <c r="B18" s="3">
        <v>146.15674627274899</v>
      </c>
      <c r="C18">
        <f t="shared" si="0"/>
        <v>0.14615674627274899</v>
      </c>
      <c r="E18" s="7">
        <f t="shared" si="1"/>
        <v>8.5974556631028811</v>
      </c>
      <c r="I18" s="6" t="s">
        <v>18</v>
      </c>
      <c r="J18" s="2">
        <v>3162310</v>
      </c>
      <c r="K18">
        <f t="shared" si="2"/>
        <v>2.3654078799999996E-6</v>
      </c>
      <c r="M18">
        <f t="shared" si="6"/>
        <v>5.2202387671894737E-3</v>
      </c>
      <c r="N18">
        <f t="shared" si="3"/>
        <v>3.4801591781263158E-3</v>
      </c>
      <c r="O18">
        <f t="shared" si="4"/>
        <v>2.4797283601920509E-6</v>
      </c>
      <c r="P18">
        <f t="shared" si="5"/>
        <v>2.479728360192051</v>
      </c>
    </row>
    <row r="19" spans="1:16" x14ac:dyDescent="0.2">
      <c r="A19" s="6" t="s">
        <v>19</v>
      </c>
      <c r="B19" s="3">
        <v>132.83832825674355</v>
      </c>
      <c r="C19">
        <f t="shared" si="0"/>
        <v>0.13283832825674355</v>
      </c>
      <c r="E19" s="7">
        <f t="shared" si="1"/>
        <v>7.8140193092202086</v>
      </c>
      <c r="I19" s="6" t="s">
        <v>19</v>
      </c>
      <c r="J19" s="2">
        <v>2874147</v>
      </c>
      <c r="K19">
        <f t="shared" si="2"/>
        <v>2.149861956E-6</v>
      </c>
      <c r="M19">
        <f t="shared" si="6"/>
        <v>4.7445486343847777E-3</v>
      </c>
      <c r="N19">
        <f t="shared" si="3"/>
        <v>3.1630324229231853E-3</v>
      </c>
      <c r="O19">
        <f t="shared" si="4"/>
        <v>2.2537650727667129E-6</v>
      </c>
      <c r="P19">
        <f t="shared" si="5"/>
        <v>2.2537650727667131</v>
      </c>
    </row>
    <row r="20" spans="1:16" x14ac:dyDescent="0.2">
      <c r="A20" s="6" t="s">
        <v>20</v>
      </c>
      <c r="B20" s="3">
        <v>1016.4417816966593</v>
      </c>
      <c r="C20">
        <f t="shared" si="0"/>
        <v>1.0164417816966593</v>
      </c>
      <c r="E20" s="7">
        <f t="shared" si="1"/>
        <v>59.790693040979953</v>
      </c>
      <c r="I20" s="6" t="s">
        <v>20</v>
      </c>
      <c r="J20" s="2">
        <v>21992170</v>
      </c>
      <c r="K20">
        <f t="shared" si="2"/>
        <v>1.6450143160000002E-5</v>
      </c>
      <c r="M20">
        <f t="shared" si="6"/>
        <v>3.6303960841480236E-2</v>
      </c>
      <c r="N20">
        <f t="shared" si="3"/>
        <v>2.4202640560986824E-2</v>
      </c>
      <c r="O20">
        <f t="shared" si="4"/>
        <v>1.7245180785933331E-5</v>
      </c>
      <c r="P20">
        <f t="shared" si="5"/>
        <v>17.245180785933332</v>
      </c>
    </row>
    <row r="21" spans="1:16" x14ac:dyDescent="0.2">
      <c r="A21" s="6" t="s">
        <v>2</v>
      </c>
      <c r="B21" s="4">
        <v>20.737835691675613</v>
      </c>
      <c r="C21">
        <f t="shared" si="0"/>
        <v>2.0737835691675612E-2</v>
      </c>
      <c r="E21" s="7">
        <f t="shared" si="1"/>
        <v>1.2198726877456241</v>
      </c>
      <c r="I21" s="6" t="s">
        <v>21</v>
      </c>
      <c r="J21" s="2">
        <v>5385363</v>
      </c>
      <c r="K21">
        <f t="shared" si="2"/>
        <v>4.028251524E-6</v>
      </c>
      <c r="M21">
        <f t="shared" si="6"/>
        <v>8.8899825469317718E-3</v>
      </c>
      <c r="N21">
        <f t="shared" si="3"/>
        <v>5.9266550312878476E-3</v>
      </c>
      <c r="O21">
        <f t="shared" si="4"/>
        <v>4.2229374605996711E-6</v>
      </c>
      <c r="P21">
        <f t="shared" si="5"/>
        <v>4.2229374605996712</v>
      </c>
    </row>
    <row r="22" spans="1:16" x14ac:dyDescent="0.2">
      <c r="A22" s="6" t="s">
        <v>3</v>
      </c>
      <c r="B22" s="4">
        <v>29.436840848255176</v>
      </c>
      <c r="C22">
        <f t="shared" si="0"/>
        <v>2.9436840848255177E-2</v>
      </c>
      <c r="E22" s="7">
        <f t="shared" si="1"/>
        <v>1.731578873426775</v>
      </c>
      <c r="I22" s="6" t="s">
        <v>2</v>
      </c>
      <c r="J22" s="2">
        <v>90146</v>
      </c>
      <c r="K22">
        <f>J22*7.16*10^-7*10^-6</f>
        <v>6.4544535999999998E-8</v>
      </c>
      <c r="M22">
        <f t="shared" si="6"/>
        <v>1.4244388542303184E-4</v>
      </c>
      <c r="N22">
        <f t="shared" si="3"/>
        <v>9.4962590282021223E-5</v>
      </c>
      <c r="O22">
        <f t="shared" si="4"/>
        <v>6.7663982084407697E-8</v>
      </c>
      <c r="P22">
        <f t="shared" si="5"/>
        <v>6.7663982084407701E-2</v>
      </c>
    </row>
    <row r="23" spans="1:16" x14ac:dyDescent="0.2">
      <c r="A23" s="6" t="s">
        <v>4</v>
      </c>
      <c r="B23" s="3">
        <v>20.345835247744489</v>
      </c>
      <c r="C23">
        <f t="shared" si="0"/>
        <v>2.0345835247744488E-2</v>
      </c>
      <c r="E23" s="7">
        <f t="shared" si="1"/>
        <v>1.1968138381026168</v>
      </c>
      <c r="I23" s="6" t="s">
        <v>3</v>
      </c>
      <c r="J23" s="2">
        <v>127960</v>
      </c>
      <c r="K23">
        <f t="shared" ref="K23:K40" si="7">J23*7.16*10^-7*10^-6</f>
        <v>9.161935999999999E-8</v>
      </c>
      <c r="M23">
        <f t="shared" si="6"/>
        <v>2.0219554476883227E-4</v>
      </c>
      <c r="N23">
        <f t="shared" si="3"/>
        <v>1.3479702984588819E-4</v>
      </c>
      <c r="O23">
        <f t="shared" si="4"/>
        <v>9.6047335960783725E-8</v>
      </c>
      <c r="P23">
        <f t="shared" si="5"/>
        <v>9.6047335960783728E-2</v>
      </c>
    </row>
    <row r="24" spans="1:16" x14ac:dyDescent="0.2">
      <c r="A24" s="6" t="s">
        <v>5</v>
      </c>
      <c r="B24" s="3">
        <v>4671.4495062672595</v>
      </c>
      <c r="C24">
        <f t="shared" si="0"/>
        <v>4.6714495062672592</v>
      </c>
      <c r="E24" s="7">
        <f t="shared" si="1"/>
        <v>274.79114742748584</v>
      </c>
      <c r="I24" s="6" t="s">
        <v>4</v>
      </c>
      <c r="J24" s="2">
        <v>88442</v>
      </c>
      <c r="K24">
        <f t="shared" si="7"/>
        <v>6.3324471999999983E-8</v>
      </c>
      <c r="M24">
        <f t="shared" si="6"/>
        <v>1.3975131580529118E-4</v>
      </c>
      <c r="N24">
        <f t="shared" si="3"/>
        <v>9.3167543870194118E-5</v>
      </c>
      <c r="O24">
        <f t="shared" si="4"/>
        <v>6.6384952227599506E-8</v>
      </c>
      <c r="P24">
        <f t="shared" si="5"/>
        <v>6.6384952227599506E-2</v>
      </c>
    </row>
    <row r="25" spans="1:16" x14ac:dyDescent="0.2">
      <c r="A25" s="6" t="s">
        <v>6</v>
      </c>
      <c r="B25" s="3">
        <v>2360.2326024844269</v>
      </c>
      <c r="C25">
        <f t="shared" si="0"/>
        <v>2.3602326024844271</v>
      </c>
      <c r="E25" s="7">
        <f t="shared" si="1"/>
        <v>138.83721191084865</v>
      </c>
      <c r="I25" s="6" t="s">
        <v>5</v>
      </c>
      <c r="J25" s="2">
        <v>10153241</v>
      </c>
      <c r="K25">
        <f t="shared" si="7"/>
        <v>7.2697205559999996E-6</v>
      </c>
      <c r="M25">
        <f t="shared" si="6"/>
        <v>1.6043608121008468E-2</v>
      </c>
      <c r="N25">
        <f t="shared" si="3"/>
        <v>1.0695738747338979E-2</v>
      </c>
      <c r="O25">
        <f t="shared" si="4"/>
        <v>7.6210671258034063E-6</v>
      </c>
      <c r="P25">
        <f t="shared" si="5"/>
        <v>7.621067125803406</v>
      </c>
    </row>
    <row r="26" spans="1:16" x14ac:dyDescent="0.2">
      <c r="A26" s="6" t="s">
        <v>7</v>
      </c>
      <c r="B26" s="3">
        <v>164.63857612061059</v>
      </c>
      <c r="C26">
        <f t="shared" si="0"/>
        <v>0.16463857612061059</v>
      </c>
      <c r="E26" s="7">
        <f t="shared" si="1"/>
        <v>9.6846221247417983</v>
      </c>
      <c r="I26" s="6" t="s">
        <v>6</v>
      </c>
      <c r="J26" s="2">
        <v>10259775</v>
      </c>
      <c r="K26">
        <f t="shared" si="7"/>
        <v>7.3459988999999995E-6</v>
      </c>
      <c r="M26">
        <f t="shared" si="6"/>
        <v>1.6211947447097891E-2</v>
      </c>
      <c r="N26">
        <f t="shared" si="3"/>
        <v>1.0807964964731928E-2</v>
      </c>
      <c r="O26">
        <f t="shared" si="4"/>
        <v>7.7010320124027025E-6</v>
      </c>
      <c r="P26">
        <f t="shared" si="5"/>
        <v>7.7010320124027025</v>
      </c>
    </row>
    <row r="27" spans="1:16" x14ac:dyDescent="0.2">
      <c r="A27" s="6" t="s">
        <v>8</v>
      </c>
      <c r="B27" s="3">
        <v>639.03824951712704</v>
      </c>
      <c r="C27">
        <f t="shared" si="0"/>
        <v>0.63903824951712707</v>
      </c>
      <c r="E27" s="7">
        <f t="shared" si="1"/>
        <v>37.590485265713355</v>
      </c>
      <c r="I27" s="6" t="s">
        <v>7</v>
      </c>
      <c r="J27" s="2">
        <v>715673</v>
      </c>
      <c r="K27">
        <f t="shared" si="7"/>
        <v>5.1242186799999987E-7</v>
      </c>
      <c r="M27">
        <f t="shared" si="6"/>
        <v>1.1308681784256368E-3</v>
      </c>
      <c r="N27">
        <f t="shared" si="3"/>
        <v>7.5391211895042452E-4</v>
      </c>
      <c r="O27">
        <f t="shared" si="4"/>
        <v>5.3718728562880556E-7</v>
      </c>
      <c r="P27">
        <f t="shared" si="5"/>
        <v>0.53718728562880558</v>
      </c>
    </row>
    <row r="28" spans="1:16" x14ac:dyDescent="0.2">
      <c r="A28" s="6" t="s">
        <v>9</v>
      </c>
      <c r="B28" s="3">
        <v>4628.8535049766633</v>
      </c>
      <c r="C28">
        <f t="shared" si="0"/>
        <v>4.6288535049766635</v>
      </c>
      <c r="E28" s="7">
        <f t="shared" si="1"/>
        <v>272.28550029274487</v>
      </c>
      <c r="I28" s="6" t="s">
        <v>8</v>
      </c>
      <c r="J28" s="2">
        <v>2777857</v>
      </c>
      <c r="K28">
        <f t="shared" si="7"/>
        <v>1.988945612E-6</v>
      </c>
      <c r="M28">
        <f t="shared" si="6"/>
        <v>4.3894209862841054E-3</v>
      </c>
      <c r="N28">
        <f t="shared" si="3"/>
        <v>2.9262806575227371E-3</v>
      </c>
      <c r="O28">
        <f t="shared" si="4"/>
        <v>2.085071620272076E-6</v>
      </c>
      <c r="P28">
        <f t="shared" si="5"/>
        <v>2.085071620272076</v>
      </c>
    </row>
    <row r="29" spans="1:16" x14ac:dyDescent="0.2">
      <c r="A29" s="6" t="s">
        <v>10</v>
      </c>
      <c r="B29" s="3">
        <v>6827.3019571082596</v>
      </c>
      <c r="C29">
        <f t="shared" si="0"/>
        <v>6.8273019571082596</v>
      </c>
      <c r="E29" s="7">
        <f t="shared" si="1"/>
        <v>401.60599747695642</v>
      </c>
      <c r="I29" s="6" t="s">
        <v>9</v>
      </c>
      <c r="J29" s="2">
        <v>10060660</v>
      </c>
      <c r="K29">
        <f t="shared" si="7"/>
        <v>7.2034325599999982E-6</v>
      </c>
      <c r="M29">
        <f t="shared" si="6"/>
        <v>1.5897316578884026E-2</v>
      </c>
      <c r="N29">
        <f t="shared" si="3"/>
        <v>1.0598211052589351E-2</v>
      </c>
      <c r="O29">
        <f t="shared" si="4"/>
        <v>7.5515754220632884E-6</v>
      </c>
      <c r="P29">
        <f t="shared" si="5"/>
        <v>7.551575422063288</v>
      </c>
    </row>
    <row r="30" spans="1:16" x14ac:dyDescent="0.2">
      <c r="A30" s="6" t="s">
        <v>11</v>
      </c>
      <c r="B30" s="3">
        <v>1699.1026894513666</v>
      </c>
      <c r="C30">
        <f t="shared" si="0"/>
        <v>1.6991026894513666</v>
      </c>
      <c r="E30" s="7">
        <f t="shared" si="1"/>
        <v>99.947217026550973</v>
      </c>
      <c r="I30" s="6" t="s">
        <v>10</v>
      </c>
      <c r="J30" s="2">
        <v>14838915</v>
      </c>
      <c r="K30">
        <f t="shared" si="7"/>
        <v>1.062466314E-5</v>
      </c>
      <c r="M30">
        <f t="shared" si="6"/>
        <v>2.3447659442039678E-2</v>
      </c>
      <c r="N30">
        <f t="shared" si="3"/>
        <v>1.5631772961359786E-2</v>
      </c>
      <c r="O30">
        <f t="shared" si="4"/>
        <v>1.1138154534999322E-5</v>
      </c>
      <c r="P30">
        <f t="shared" si="5"/>
        <v>11.138154534999321</v>
      </c>
    </row>
    <row r="31" spans="1:16" x14ac:dyDescent="0.2">
      <c r="A31" s="6" t="s">
        <v>12</v>
      </c>
      <c r="B31" s="3">
        <v>668.41458794944697</v>
      </c>
      <c r="C31">
        <f t="shared" si="0"/>
        <v>0.66841458794944697</v>
      </c>
      <c r="E31" s="7">
        <f t="shared" si="1"/>
        <v>39.318505173496881</v>
      </c>
      <c r="I31" s="6" t="s">
        <v>11</v>
      </c>
      <c r="J31" s="2">
        <v>7385887</v>
      </c>
      <c r="K31">
        <f t="shared" si="7"/>
        <v>5.2882950920000002E-6</v>
      </c>
      <c r="M31">
        <f t="shared" si="6"/>
        <v>1.1670783413301317E-2</v>
      </c>
      <c r="N31">
        <f t="shared" si="3"/>
        <v>7.7805222755342116E-3</v>
      </c>
      <c r="O31">
        <f t="shared" si="4"/>
        <v>5.543879103293101E-6</v>
      </c>
      <c r="P31">
        <f t="shared" si="5"/>
        <v>5.5438791032931007</v>
      </c>
    </row>
    <row r="32" spans="1:16" x14ac:dyDescent="0.2">
      <c r="A32" s="6" t="s">
        <v>13</v>
      </c>
      <c r="B32" s="3">
        <v>354.52943435995331</v>
      </c>
      <c r="C32">
        <f t="shared" si="0"/>
        <v>0.35452943435995332</v>
      </c>
      <c r="E32" s="7">
        <f t="shared" si="1"/>
        <v>20.854672609409018</v>
      </c>
      <c r="I32" s="6" t="s">
        <v>12</v>
      </c>
      <c r="J32" s="2">
        <v>2905554</v>
      </c>
      <c r="K32">
        <f t="shared" si="7"/>
        <v>2.0803766640000001E-6</v>
      </c>
      <c r="M32">
        <f t="shared" si="6"/>
        <v>4.5912009525262559E-3</v>
      </c>
      <c r="N32">
        <f t="shared" si="3"/>
        <v>3.0608006350175041E-3</v>
      </c>
      <c r="O32">
        <f t="shared" si="4"/>
        <v>2.1809215472819553E-6</v>
      </c>
      <c r="P32">
        <f t="shared" si="5"/>
        <v>2.1809215472819554</v>
      </c>
    </row>
    <row r="33" spans="1:16" x14ac:dyDescent="0.2">
      <c r="A33" s="6" t="s">
        <v>14</v>
      </c>
      <c r="B33" s="5">
        <v>1007.478868645249</v>
      </c>
      <c r="C33">
        <f t="shared" si="0"/>
        <v>1.0074788686452489</v>
      </c>
      <c r="E33" s="7">
        <f t="shared" si="1"/>
        <v>59.26346286148523</v>
      </c>
      <c r="I33" s="6" t="s">
        <v>13</v>
      </c>
      <c r="J33" s="2">
        <v>1541116</v>
      </c>
      <c r="K33">
        <f t="shared" si="7"/>
        <v>1.1034390559999999E-6</v>
      </c>
      <c r="M33">
        <f t="shared" si="6"/>
        <v>2.4351890369800227E-3</v>
      </c>
      <c r="N33">
        <f t="shared" si="3"/>
        <v>1.6234593579866818E-3</v>
      </c>
      <c r="O33">
        <f t="shared" si="4"/>
        <v>1.1567684136178427E-6</v>
      </c>
      <c r="P33">
        <f t="shared" si="5"/>
        <v>1.1567684136178427</v>
      </c>
    </row>
    <row r="34" spans="1:16" x14ac:dyDescent="0.2">
      <c r="A34" s="6" t="s">
        <v>15</v>
      </c>
      <c r="B34" s="5">
        <v>181.50126657870649</v>
      </c>
      <c r="C34">
        <f t="shared" si="0"/>
        <v>0.18150126657870649</v>
      </c>
      <c r="E34" s="7">
        <f t="shared" si="1"/>
        <v>10.676545092865087</v>
      </c>
      <c r="I34" s="6" t="s">
        <v>14</v>
      </c>
      <c r="J34" s="2">
        <v>4379444</v>
      </c>
      <c r="K34">
        <f t="shared" si="7"/>
        <v>3.1356819039999995E-6</v>
      </c>
      <c r="M34">
        <f t="shared" si="6"/>
        <v>6.920163061617645E-3</v>
      </c>
      <c r="N34">
        <f t="shared" si="3"/>
        <v>4.6134420410784303E-3</v>
      </c>
      <c r="O34">
        <f t="shared" si="4"/>
        <v>3.2872298311147119E-6</v>
      </c>
      <c r="P34">
        <f t="shared" si="5"/>
        <v>3.2872298311147121</v>
      </c>
    </row>
    <row r="35" spans="1:16" x14ac:dyDescent="0.2">
      <c r="A35" s="6" t="s">
        <v>16</v>
      </c>
      <c r="B35" s="5">
        <v>1361.5712133083305</v>
      </c>
      <c r="C35">
        <f t="shared" si="0"/>
        <v>1.3615712133083304</v>
      </c>
      <c r="E35" s="7">
        <f t="shared" si="1"/>
        <v>80.092424312254721</v>
      </c>
      <c r="I35" s="6" t="s">
        <v>15</v>
      </c>
      <c r="J35" s="2">
        <v>788974</v>
      </c>
      <c r="K35">
        <f t="shared" si="7"/>
        <v>5.6490538400000003E-7</v>
      </c>
      <c r="M35">
        <f t="shared" si="6"/>
        <v>1.2466944962366733E-3</v>
      </c>
      <c r="N35">
        <f t="shared" si="3"/>
        <v>8.3112966415778216E-4</v>
      </c>
      <c r="O35">
        <f t="shared" si="4"/>
        <v>5.9220733699846354E-7</v>
      </c>
      <c r="P35">
        <f t="shared" si="5"/>
        <v>0.59220733699846351</v>
      </c>
    </row>
    <row r="36" spans="1:16" x14ac:dyDescent="0.2">
      <c r="A36" s="6" t="s">
        <v>17</v>
      </c>
      <c r="B36" s="5">
        <v>102.39332253075833</v>
      </c>
      <c r="C36">
        <f t="shared" si="0"/>
        <v>0.10239332253075832</v>
      </c>
      <c r="E36" s="7">
        <f t="shared" si="1"/>
        <v>6.0231366194563716</v>
      </c>
      <c r="I36" s="6" t="s">
        <v>16</v>
      </c>
      <c r="J36" s="2">
        <v>5918660</v>
      </c>
      <c r="K36">
        <f t="shared" si="7"/>
        <v>4.2377605599999996E-6</v>
      </c>
      <c r="M36">
        <f t="shared" si="6"/>
        <v>9.3523498202680282E-3</v>
      </c>
      <c r="N36">
        <f t="shared" si="3"/>
        <v>6.2348998801786855E-3</v>
      </c>
      <c r="O36">
        <f t="shared" si="4"/>
        <v>4.4425720964180387E-6</v>
      </c>
      <c r="P36">
        <f t="shared" si="5"/>
        <v>4.4425720964180391</v>
      </c>
    </row>
    <row r="37" spans="1:16" x14ac:dyDescent="0.2">
      <c r="A37" s="6" t="s">
        <v>18</v>
      </c>
      <c r="B37" s="5">
        <v>176.20235916936988</v>
      </c>
      <c r="C37">
        <f t="shared" si="0"/>
        <v>0.17620235916936988</v>
      </c>
      <c r="E37" s="7">
        <f t="shared" si="1"/>
        <v>10.364844657021758</v>
      </c>
      <c r="I37" s="6" t="s">
        <v>17</v>
      </c>
      <c r="J37" s="2">
        <v>445097</v>
      </c>
      <c r="K37">
        <f t="shared" si="7"/>
        <v>3.1868945199999997E-7</v>
      </c>
      <c r="M37">
        <f t="shared" si="6"/>
        <v>7.0331846194102024E-4</v>
      </c>
      <c r="N37">
        <f t="shared" si="3"/>
        <v>4.6887897462734681E-4</v>
      </c>
      <c r="O37">
        <f t="shared" si="4"/>
        <v>3.3409175597168614E-7</v>
      </c>
      <c r="P37">
        <f t="shared" si="5"/>
        <v>0.33409175597168611</v>
      </c>
    </row>
    <row r="38" spans="1:16" x14ac:dyDescent="0.2">
      <c r="A38" s="6" t="s">
        <v>19</v>
      </c>
      <c r="B38" s="5">
        <v>584.99026812128761</v>
      </c>
      <c r="C38">
        <f t="shared" si="0"/>
        <v>0.58499026812128763</v>
      </c>
      <c r="E38" s="7">
        <f t="shared" si="1"/>
        <v>34.411192242428683</v>
      </c>
      <c r="I38" s="6" t="s">
        <v>18</v>
      </c>
      <c r="J38" s="2">
        <v>765940</v>
      </c>
      <c r="K38">
        <f t="shared" si="7"/>
        <v>5.4841303999999999E-7</v>
      </c>
      <c r="M38">
        <f t="shared" si="6"/>
        <v>1.2102974020024961E-3</v>
      </c>
      <c r="N38">
        <f t="shared" si="3"/>
        <v>8.0686493466833071E-4</v>
      </c>
      <c r="O38">
        <f t="shared" si="4"/>
        <v>5.7491791580027109E-7</v>
      </c>
      <c r="P38">
        <f t="shared" si="5"/>
        <v>0.57491791580027107</v>
      </c>
    </row>
    <row r="39" spans="1:16" x14ac:dyDescent="0.2">
      <c r="A39" s="6" t="s">
        <v>20</v>
      </c>
      <c r="B39" s="5">
        <v>193.69905973513846</v>
      </c>
      <c r="C39">
        <f t="shared" si="0"/>
        <v>0.19369905973513846</v>
      </c>
      <c r="E39" s="7">
        <f t="shared" si="1"/>
        <v>11.394062337361085</v>
      </c>
      <c r="I39" s="6" t="s">
        <v>19</v>
      </c>
      <c r="J39" s="2">
        <v>2542914</v>
      </c>
      <c r="K39">
        <f t="shared" si="7"/>
        <v>1.8207264239999999E-6</v>
      </c>
      <c r="M39">
        <f t="shared" si="6"/>
        <v>4.0181766296521603E-3</v>
      </c>
      <c r="N39">
        <f t="shared" si="3"/>
        <v>2.678784419768107E-3</v>
      </c>
      <c r="O39">
        <f t="shared" si="4"/>
        <v>1.9087223763471432E-6</v>
      </c>
      <c r="P39">
        <f t="shared" si="5"/>
        <v>1.9087223763471433</v>
      </c>
    </row>
    <row r="40" spans="1:16" x14ac:dyDescent="0.2">
      <c r="A40" s="6" t="s">
        <v>2</v>
      </c>
      <c r="B40" s="4">
        <v>83.678314951483415</v>
      </c>
      <c r="C40">
        <f t="shared" si="0"/>
        <v>8.367831495148341E-2</v>
      </c>
      <c r="E40" s="7">
        <f t="shared" si="1"/>
        <v>4.9222538206754942</v>
      </c>
      <c r="I40" s="6" t="s">
        <v>20</v>
      </c>
      <c r="J40" s="2">
        <v>841997</v>
      </c>
      <c r="K40">
        <f t="shared" si="7"/>
        <v>6.0286985199999999E-7</v>
      </c>
      <c r="M40">
        <f t="shared" si="6"/>
        <v>1.3304786035380001E-3</v>
      </c>
      <c r="N40">
        <f t="shared" si="3"/>
        <v>8.8698573569200012E-4</v>
      </c>
      <c r="O40">
        <f t="shared" si="4"/>
        <v>6.3200663283035346E-7</v>
      </c>
      <c r="P40">
        <f t="shared" si="5"/>
        <v>0.63200663283035341</v>
      </c>
    </row>
    <row r="41" spans="1:16" x14ac:dyDescent="0.2">
      <c r="A41" s="6" t="s">
        <v>3</v>
      </c>
      <c r="B41" s="4">
        <v>110.7700775571391</v>
      </c>
      <c r="C41">
        <f t="shared" si="0"/>
        <v>0.11077007755713911</v>
      </c>
      <c r="E41" s="7">
        <f t="shared" si="1"/>
        <v>6.5158869151258294</v>
      </c>
      <c r="I41" s="6" t="s">
        <v>21</v>
      </c>
      <c r="J41" s="2">
        <v>336213</v>
      </c>
      <c r="K41">
        <f>J41*7.16*10^-7*10^-6</f>
        <v>2.40728508E-7</v>
      </c>
      <c r="M41">
        <f t="shared" si="6"/>
        <v>5.3126579160177724E-4</v>
      </c>
      <c r="N41">
        <f t="shared" si="3"/>
        <v>3.5417719440118483E-4</v>
      </c>
      <c r="O41">
        <f t="shared" si="4"/>
        <v>2.5236294908864477E-7</v>
      </c>
      <c r="P41">
        <f t="shared" si="5"/>
        <v>0.25236294908864476</v>
      </c>
    </row>
    <row r="42" spans="1:16" x14ac:dyDescent="0.2">
      <c r="A42" s="6" t="s">
        <v>4</v>
      </c>
      <c r="B42" s="4">
        <v>102.91120480738847</v>
      </c>
      <c r="C42">
        <f t="shared" si="0"/>
        <v>0.10291120480738847</v>
      </c>
      <c r="E42" s="7">
        <f t="shared" si="1"/>
        <v>6.0536002827875564</v>
      </c>
      <c r="I42" s="6" t="s">
        <v>2</v>
      </c>
      <c r="J42" s="2">
        <v>125429</v>
      </c>
      <c r="K42">
        <f>J42*7.72*10^-7*10^-6</f>
        <v>9.6831187999999996E-8</v>
      </c>
      <c r="M42">
        <f t="shared" si="6"/>
        <v>2.1369757230647776E-4</v>
      </c>
      <c r="N42">
        <f t="shared" si="3"/>
        <v>1.4246504820431851E-4</v>
      </c>
      <c r="O42">
        <f t="shared" si="4"/>
        <v>1.0151105230726138E-7</v>
      </c>
      <c r="P42">
        <f t="shared" si="5"/>
        <v>0.10151105230726137</v>
      </c>
    </row>
    <row r="43" spans="1:16" x14ac:dyDescent="0.2">
      <c r="A43" s="6" t="s">
        <v>5</v>
      </c>
      <c r="B43" s="5">
        <v>4213.7448189135648</v>
      </c>
      <c r="C43">
        <f t="shared" si="0"/>
        <v>4.2137448189135647</v>
      </c>
      <c r="E43" s="7">
        <f t="shared" si="1"/>
        <v>247.86734228903319</v>
      </c>
      <c r="I43" s="6" t="s">
        <v>3</v>
      </c>
      <c r="J43" s="2">
        <v>166038</v>
      </c>
      <c r="K43">
        <f t="shared" ref="K43:K81" si="8">J43*7.72*10^-7*10^-6</f>
        <v>1.2818133599999998E-7</v>
      </c>
      <c r="M43">
        <f t="shared" si="6"/>
        <v>2.828844805477437E-4</v>
      </c>
      <c r="N43">
        <f t="shared" si="3"/>
        <v>1.885896536984958E-4</v>
      </c>
      <c r="O43">
        <f t="shared" si="4"/>
        <v>1.3437635716615026E-7</v>
      </c>
      <c r="P43">
        <f t="shared" si="5"/>
        <v>0.13437635716615026</v>
      </c>
    </row>
    <row r="44" spans="1:16" x14ac:dyDescent="0.2">
      <c r="A44" s="6" t="s">
        <v>6</v>
      </c>
      <c r="B44" s="5">
        <v>2281.9818143367652</v>
      </c>
      <c r="C44">
        <f t="shared" si="0"/>
        <v>2.2819818143367652</v>
      </c>
      <c r="E44" s="7">
        <f t="shared" si="1"/>
        <v>134.23422437275087</v>
      </c>
      <c r="I44" s="6" t="s">
        <v>4</v>
      </c>
      <c r="J44" s="2">
        <v>154258</v>
      </c>
      <c r="K44">
        <f t="shared" si="8"/>
        <v>1.1908717599999999E-7</v>
      </c>
      <c r="M44">
        <f t="shared" si="6"/>
        <v>2.6281450150166745E-4</v>
      </c>
      <c r="N44">
        <f t="shared" si="3"/>
        <v>1.7520966766777831E-4</v>
      </c>
      <c r="O44">
        <f t="shared" si="4"/>
        <v>1.24842675193245E-7</v>
      </c>
      <c r="P44">
        <f t="shared" si="5"/>
        <v>0.12484267519324499</v>
      </c>
    </row>
    <row r="45" spans="1:16" x14ac:dyDescent="0.2">
      <c r="A45" s="6" t="s">
        <v>7</v>
      </c>
      <c r="B45" s="5">
        <v>394.67285634724004</v>
      </c>
      <c r="C45">
        <f t="shared" si="0"/>
        <v>0.39467285634724003</v>
      </c>
      <c r="E45" s="7">
        <f t="shared" si="1"/>
        <v>23.216050373367057</v>
      </c>
      <c r="I45" s="6" t="s">
        <v>5</v>
      </c>
      <c r="J45" s="2">
        <v>3330340</v>
      </c>
      <c r="K45">
        <f t="shared" si="8"/>
        <v>2.5710224799999998E-6</v>
      </c>
      <c r="M45">
        <f t="shared" si="6"/>
        <v>5.6740113765967612E-3</v>
      </c>
      <c r="N45">
        <f t="shared" si="3"/>
        <v>3.7826742510645075E-3</v>
      </c>
      <c r="O45">
        <f t="shared" si="4"/>
        <v>2.6952803413960476E-6</v>
      </c>
      <c r="P45">
        <f t="shared" si="5"/>
        <v>2.6952803413960478</v>
      </c>
    </row>
    <row r="46" spans="1:16" x14ac:dyDescent="0.2">
      <c r="A46" s="6" t="s">
        <v>8</v>
      </c>
      <c r="B46" s="5">
        <v>462.77285741252405</v>
      </c>
      <c r="C46">
        <f t="shared" si="0"/>
        <v>0.46277285741252405</v>
      </c>
      <c r="E46" s="7">
        <f t="shared" si="1"/>
        <v>27.221932788972001</v>
      </c>
      <c r="I46" s="6" t="s">
        <v>6</v>
      </c>
      <c r="J46" s="2">
        <v>1803568</v>
      </c>
      <c r="K46">
        <f t="shared" si="8"/>
        <v>1.3923544959999997E-6</v>
      </c>
      <c r="M46">
        <f t="shared" si="6"/>
        <v>3.072798978622563E-3</v>
      </c>
      <c r="N46">
        <f t="shared" si="3"/>
        <v>2.0485326524150422E-3</v>
      </c>
      <c r="O46">
        <f t="shared" si="4"/>
        <v>1.4596471755949804E-6</v>
      </c>
      <c r="P46">
        <f t="shared" si="5"/>
        <v>1.4596471755949805</v>
      </c>
    </row>
    <row r="47" spans="1:16" x14ac:dyDescent="0.2">
      <c r="A47" s="6" t="s">
        <v>9</v>
      </c>
      <c r="B47" s="5">
        <v>1451.4628503197268</v>
      </c>
      <c r="C47">
        <f t="shared" si="0"/>
        <v>1.4514628503197269</v>
      </c>
      <c r="E47" s="7">
        <f t="shared" si="1"/>
        <v>85.380167665866281</v>
      </c>
      <c r="I47" s="6" t="s">
        <v>7</v>
      </c>
      <c r="J47" s="2">
        <v>591592</v>
      </c>
      <c r="K47">
        <f t="shared" si="8"/>
        <v>4.5670902400000002E-7</v>
      </c>
      <c r="M47">
        <f t="shared" si="6"/>
        <v>1.0079150291872996E-3</v>
      </c>
      <c r="N47">
        <f t="shared" si="3"/>
        <v>6.7194335279153301E-4</v>
      </c>
      <c r="O47">
        <f t="shared" si="4"/>
        <v>4.7878183240364966E-7</v>
      </c>
      <c r="P47">
        <f t="shared" si="5"/>
        <v>0.47878183240364969</v>
      </c>
    </row>
    <row r="48" spans="1:16" x14ac:dyDescent="0.2">
      <c r="A48" s="6" t="s">
        <v>10</v>
      </c>
      <c r="B48" s="5">
        <v>1342.1874354881215</v>
      </c>
      <c r="C48">
        <f t="shared" si="0"/>
        <v>1.3421874354881216</v>
      </c>
      <c r="E48" s="7">
        <f t="shared" si="1"/>
        <v>78.952202087536563</v>
      </c>
      <c r="I48" s="6" t="s">
        <v>8</v>
      </c>
      <c r="J48" s="2">
        <v>693670</v>
      </c>
      <c r="K48">
        <f t="shared" si="8"/>
        <v>5.3551323999999985E-7</v>
      </c>
      <c r="M48">
        <f t="shared" si="6"/>
        <v>1.1818287236750225E-3</v>
      </c>
      <c r="N48">
        <f t="shared" si="3"/>
        <v>7.8788581578334831E-4</v>
      </c>
      <c r="O48">
        <f t="shared" si="4"/>
        <v>5.613946667355873E-7</v>
      </c>
      <c r="P48">
        <f t="shared" si="5"/>
        <v>0.56139466673558724</v>
      </c>
    </row>
    <row r="49" spans="1:16" x14ac:dyDescent="0.2">
      <c r="A49" s="6" t="s">
        <v>11</v>
      </c>
      <c r="B49" s="5">
        <v>507.24620496062494</v>
      </c>
      <c r="C49">
        <f t="shared" si="0"/>
        <v>0.50724620496062489</v>
      </c>
      <c r="E49" s="7">
        <f t="shared" si="1"/>
        <v>29.838012056507345</v>
      </c>
      <c r="I49" s="6" t="s">
        <v>9</v>
      </c>
      <c r="J49" s="2">
        <v>1147166</v>
      </c>
      <c r="K49">
        <f t="shared" si="8"/>
        <v>8.8561215199999987E-7</v>
      </c>
      <c r="M49">
        <f t="shared" si="6"/>
        <v>1.954464990014533E-3</v>
      </c>
      <c r="N49">
        <f t="shared" si="3"/>
        <v>1.3029766600096886E-3</v>
      </c>
      <c r="O49">
        <f t="shared" si="4"/>
        <v>9.2841390612307994E-7</v>
      </c>
      <c r="P49">
        <f t="shared" si="5"/>
        <v>0.92841390612307995</v>
      </c>
    </row>
    <row r="50" spans="1:16" x14ac:dyDescent="0.2">
      <c r="A50" s="6" t="s">
        <v>12</v>
      </c>
      <c r="B50" s="5">
        <v>735.42170373950592</v>
      </c>
      <c r="C50">
        <f t="shared" si="0"/>
        <v>0.73542170373950588</v>
      </c>
      <c r="E50" s="7">
        <f t="shared" si="1"/>
        <v>43.26010021997093</v>
      </c>
      <c r="I50" s="6" t="s">
        <v>10</v>
      </c>
      <c r="J50" s="2">
        <v>1060800</v>
      </c>
      <c r="K50">
        <f t="shared" si="8"/>
        <v>8.1893759999999992E-7</v>
      </c>
      <c r="M50">
        <f t="shared" si="6"/>
        <v>1.8073203541661943E-3</v>
      </c>
      <c r="N50">
        <f t="shared" si="3"/>
        <v>1.2048802361107962E-3</v>
      </c>
      <c r="O50">
        <f t="shared" si="4"/>
        <v>8.5851696407962167E-7</v>
      </c>
      <c r="P50">
        <f t="shared" si="5"/>
        <v>0.85851696407962164</v>
      </c>
    </row>
    <row r="51" spans="1:16" x14ac:dyDescent="0.2">
      <c r="A51" s="6" t="s">
        <v>13</v>
      </c>
      <c r="B51" s="4">
        <v>315.71586927775877</v>
      </c>
      <c r="C51">
        <f t="shared" si="0"/>
        <v>0.31571586927775874</v>
      </c>
      <c r="E51" s="7">
        <f t="shared" si="1"/>
        <v>18.5715217222211</v>
      </c>
      <c r="I51" s="6" t="s">
        <v>11</v>
      </c>
      <c r="J51" s="2">
        <v>760333</v>
      </c>
      <c r="K51">
        <f t="shared" si="8"/>
        <v>5.8697707599999991E-7</v>
      </c>
      <c r="M51">
        <f t="shared" si="6"/>
        <v>1.295404701022101E-3</v>
      </c>
      <c r="N51">
        <f t="shared" si="3"/>
        <v>8.6360313401473399E-4</v>
      </c>
      <c r="O51">
        <f t="shared" si="4"/>
        <v>6.1534575683404107E-7</v>
      </c>
      <c r="P51">
        <f t="shared" si="5"/>
        <v>0.61534575683404102</v>
      </c>
    </row>
    <row r="52" spans="1:16" x14ac:dyDescent="0.2">
      <c r="A52" s="6" t="s">
        <v>14</v>
      </c>
      <c r="B52" s="4">
        <v>958.11867424835702</v>
      </c>
      <c r="C52">
        <f t="shared" si="0"/>
        <v>0.95811867424835706</v>
      </c>
      <c r="E52" s="7">
        <f t="shared" si="1"/>
        <v>56.359922014609232</v>
      </c>
      <c r="I52" s="6" t="s">
        <v>12</v>
      </c>
      <c r="J52" s="2">
        <v>1102355</v>
      </c>
      <c r="K52">
        <f t="shared" si="8"/>
        <v>8.5101805999999985E-7</v>
      </c>
      <c r="M52">
        <f t="shared" si="6"/>
        <v>1.8781189941712625E-3</v>
      </c>
      <c r="N52">
        <f t="shared" si="3"/>
        <v>1.2520793294475082E-3</v>
      </c>
      <c r="O52">
        <f t="shared" si="4"/>
        <v>8.9214787701545182E-7</v>
      </c>
      <c r="P52">
        <f t="shared" si="5"/>
        <v>0.89214787701545184</v>
      </c>
    </row>
    <row r="53" spans="1:16" x14ac:dyDescent="0.2">
      <c r="A53" s="6" t="s">
        <v>15</v>
      </c>
      <c r="B53" s="4">
        <v>366.7438369248664</v>
      </c>
      <c r="C53">
        <f t="shared" si="0"/>
        <v>0.3667438369248664</v>
      </c>
      <c r="E53" s="7">
        <f t="shared" si="1"/>
        <v>21.573166877933314</v>
      </c>
      <c r="I53" s="6" t="s">
        <v>13</v>
      </c>
      <c r="J53" s="2">
        <v>473240</v>
      </c>
      <c r="K53">
        <f t="shared" si="8"/>
        <v>3.6534128E-7</v>
      </c>
      <c r="M53">
        <f t="shared" si="6"/>
        <v>8.0627477790875743E-4</v>
      </c>
      <c r="N53">
        <f t="shared" si="3"/>
        <v>5.3751651860583832E-4</v>
      </c>
      <c r="O53">
        <f t="shared" si="4"/>
        <v>3.8299827307790364E-7</v>
      </c>
      <c r="P53">
        <f t="shared" si="5"/>
        <v>0.38299827307790363</v>
      </c>
    </row>
    <row r="54" spans="1:16" x14ac:dyDescent="0.2">
      <c r="A54" s="6" t="s">
        <v>16</v>
      </c>
      <c r="B54" s="4">
        <v>865.4566937240262</v>
      </c>
      <c r="C54">
        <f t="shared" si="0"/>
        <v>0.86545669372402623</v>
      </c>
      <c r="E54" s="7">
        <f t="shared" si="1"/>
        <v>50.90921727788389</v>
      </c>
      <c r="I54" s="6" t="s">
        <v>14</v>
      </c>
      <c r="J54" s="2">
        <v>1436165</v>
      </c>
      <c r="K54">
        <f t="shared" si="8"/>
        <v>1.1087193799999999E-6</v>
      </c>
      <c r="M54">
        <f t="shared" si="6"/>
        <v>2.4468422289225986E-3</v>
      </c>
      <c r="N54">
        <f t="shared" si="3"/>
        <v>1.6312281526150657E-3</v>
      </c>
      <c r="O54">
        <f t="shared" si="4"/>
        <v>1.1623039363851903E-6</v>
      </c>
      <c r="P54">
        <f t="shared" si="5"/>
        <v>1.1623039363851904</v>
      </c>
    </row>
    <row r="55" spans="1:16" x14ac:dyDescent="0.2">
      <c r="A55" s="6" t="s">
        <v>17</v>
      </c>
      <c r="B55" s="5">
        <v>1005.2292139848928</v>
      </c>
      <c r="C55">
        <f t="shared" si="0"/>
        <v>1.0052292139848928</v>
      </c>
      <c r="E55" s="7">
        <f t="shared" si="1"/>
        <v>59.131130234405454</v>
      </c>
      <c r="I55" s="6" t="s">
        <v>15</v>
      </c>
      <c r="J55" s="2">
        <v>549728</v>
      </c>
      <c r="K55">
        <f t="shared" si="8"/>
        <v>4.2439001599999996E-7</v>
      </c>
      <c r="M55">
        <f t="shared" si="6"/>
        <v>9.3658993557227909E-4</v>
      </c>
      <c r="N55">
        <f t="shared" si="3"/>
        <v>6.2439329038151939E-4</v>
      </c>
      <c r="O55">
        <f t="shared" si="4"/>
        <v>4.4490084241097494E-7</v>
      </c>
      <c r="P55">
        <f t="shared" si="5"/>
        <v>0.44490084241097494</v>
      </c>
    </row>
    <row r="56" spans="1:16" x14ac:dyDescent="0.2">
      <c r="A56" s="6" t="s">
        <v>18</v>
      </c>
      <c r="B56" s="5">
        <v>339.45260038439102</v>
      </c>
      <c r="C56">
        <f t="shared" si="0"/>
        <v>0.33945260038439101</v>
      </c>
      <c r="E56" s="7">
        <f t="shared" si="1"/>
        <v>19.967800022611236</v>
      </c>
      <c r="I56" s="6" t="s">
        <v>16</v>
      </c>
      <c r="J56" s="8">
        <v>1297270</v>
      </c>
      <c r="K56">
        <f t="shared" si="8"/>
        <v>1.00149244E-6</v>
      </c>
      <c r="M56">
        <f t="shared" si="6"/>
        <v>2.2102021831157418E-3</v>
      </c>
      <c r="N56">
        <f t="shared" si="3"/>
        <v>1.4734681220771612E-3</v>
      </c>
      <c r="O56">
        <f t="shared" si="4"/>
        <v>1.0498947039890372E-6</v>
      </c>
      <c r="P56">
        <f t="shared" si="5"/>
        <v>1.0498947039890372</v>
      </c>
    </row>
    <row r="57" spans="1:16" x14ac:dyDescent="0.2">
      <c r="A57" s="6" t="s">
        <v>19</v>
      </c>
      <c r="B57" s="5">
        <v>502.79573466235786</v>
      </c>
      <c r="C57">
        <f t="shared" si="0"/>
        <v>0.50279573466235783</v>
      </c>
      <c r="E57" s="7">
        <f t="shared" si="1"/>
        <v>29.576219686021048</v>
      </c>
      <c r="I57" s="6" t="s">
        <v>17</v>
      </c>
      <c r="J57" s="8">
        <v>1506781</v>
      </c>
      <c r="K57">
        <f t="shared" si="8"/>
        <v>1.1632349319999998E-6</v>
      </c>
      <c r="M57">
        <f t="shared" si="6"/>
        <v>2.5671530642636616E-3</v>
      </c>
      <c r="N57">
        <f t="shared" si="3"/>
        <v>1.7114353761757744E-3</v>
      </c>
      <c r="O57">
        <f t="shared" si="4"/>
        <v>1.2194542323273532E-6</v>
      </c>
      <c r="P57">
        <f t="shared" si="5"/>
        <v>1.2194542323273532</v>
      </c>
    </row>
    <row r="58" spans="1:16" x14ac:dyDescent="0.2">
      <c r="A58" s="6" t="s">
        <v>20</v>
      </c>
      <c r="B58" s="5">
        <v>503.05658519250665</v>
      </c>
      <c r="C58">
        <f t="shared" si="0"/>
        <v>0.50305658519250662</v>
      </c>
      <c r="E58" s="7">
        <f t="shared" si="1"/>
        <v>29.591563834853329</v>
      </c>
      <c r="I58" s="6" t="s">
        <v>18</v>
      </c>
      <c r="J58" s="8">
        <v>508820</v>
      </c>
      <c r="K58">
        <f t="shared" si="8"/>
        <v>3.9280903999999999E-7</v>
      </c>
      <c r="M58">
        <f t="shared" si="6"/>
        <v>8.6689361105471647E-4</v>
      </c>
      <c r="N58">
        <f t="shared" si="3"/>
        <v>5.7792907403647761E-4</v>
      </c>
      <c r="O58">
        <f t="shared" si="4"/>
        <v>4.117935536038774E-7</v>
      </c>
      <c r="P58">
        <f t="shared" si="5"/>
        <v>0.41179355360387743</v>
      </c>
    </row>
    <row r="59" spans="1:16" x14ac:dyDescent="0.2">
      <c r="A59" s="6" t="s">
        <v>2</v>
      </c>
      <c r="B59" s="4">
        <v>26.578274230715177</v>
      </c>
      <c r="C59">
        <f t="shared" si="0"/>
        <v>2.6578274230715179E-2</v>
      </c>
      <c r="E59" s="7">
        <f t="shared" si="1"/>
        <v>1.5634278959244221</v>
      </c>
      <c r="I59" s="6" t="s">
        <v>19</v>
      </c>
      <c r="J59" s="8">
        <v>753662</v>
      </c>
      <c r="K59">
        <f t="shared" si="8"/>
        <v>5.818270639999999E-7</v>
      </c>
      <c r="M59">
        <f t="shared" si="6"/>
        <v>1.2840390957405752E-3</v>
      </c>
      <c r="N59">
        <f t="shared" si="3"/>
        <v>8.5602606382705016E-4</v>
      </c>
      <c r="O59">
        <f t="shared" si="4"/>
        <v>6.0994684406313695E-7</v>
      </c>
      <c r="P59">
        <f t="shared" si="5"/>
        <v>0.60994684406313693</v>
      </c>
    </row>
    <row r="60" spans="1:16" x14ac:dyDescent="0.2">
      <c r="A60" s="6" t="s">
        <v>3</v>
      </c>
      <c r="B60" s="4">
        <v>17.552141943108577</v>
      </c>
      <c r="C60">
        <f t="shared" si="0"/>
        <v>1.7552141943108578E-2</v>
      </c>
      <c r="E60" s="7">
        <f t="shared" si="1"/>
        <v>1.0324789378299162</v>
      </c>
      <c r="I60" s="6" t="s">
        <v>20</v>
      </c>
      <c r="J60" s="2">
        <v>754053</v>
      </c>
      <c r="K60">
        <f t="shared" si="8"/>
        <v>5.8212891599999986E-7</v>
      </c>
      <c r="M60">
        <f t="shared" si="6"/>
        <v>1.2847052554865019E-3</v>
      </c>
      <c r="N60">
        <f t="shared" si="3"/>
        <v>8.5647017032433462E-4</v>
      </c>
      <c r="O60">
        <f t="shared" si="4"/>
        <v>6.1026328461079452E-7</v>
      </c>
      <c r="P60">
        <f t="shared" si="5"/>
        <v>0.61026328461079449</v>
      </c>
    </row>
    <row r="61" spans="1:16" x14ac:dyDescent="0.2">
      <c r="A61" s="6" t="s">
        <v>4</v>
      </c>
      <c r="B61" s="4">
        <v>29.142380420889076</v>
      </c>
      <c r="C61">
        <f t="shared" si="0"/>
        <v>2.9142380420889076E-2</v>
      </c>
      <c r="E61" s="7">
        <f t="shared" si="1"/>
        <v>1.7142576718170044</v>
      </c>
      <c r="I61" s="6" t="s">
        <v>21</v>
      </c>
      <c r="J61" s="2">
        <v>209414</v>
      </c>
      <c r="K61">
        <f t="shared" si="8"/>
        <v>1.61667608E-7</v>
      </c>
      <c r="M61">
        <f t="shared" si="6"/>
        <v>3.5678561901146256E-4</v>
      </c>
      <c r="N61">
        <f t="shared" si="3"/>
        <v>2.3785707934097504E-4</v>
      </c>
      <c r="O61">
        <f t="shared" si="4"/>
        <v>1.6948102518454931E-7</v>
      </c>
      <c r="P61">
        <f t="shared" si="5"/>
        <v>0.1694810251845493</v>
      </c>
    </row>
    <row r="62" spans="1:16" x14ac:dyDescent="0.2">
      <c r="A62" s="6" t="s">
        <v>5</v>
      </c>
      <c r="B62" s="4">
        <v>5387.116343033912</v>
      </c>
      <c r="C62">
        <f t="shared" si="0"/>
        <v>5.3871163430339122</v>
      </c>
      <c r="E62" s="7">
        <f t="shared" si="1"/>
        <v>316.88919664905364</v>
      </c>
      <c r="I62" s="6" t="s">
        <v>2</v>
      </c>
      <c r="J62" s="2">
        <v>57767</v>
      </c>
      <c r="K62">
        <f t="shared" si="8"/>
        <v>4.4596123999999991E-8</v>
      </c>
      <c r="M62">
        <f t="shared" si="6"/>
        <v>9.8419565327223369E-5</v>
      </c>
      <c r="N62">
        <f t="shared" si="3"/>
        <v>6.5613043551482242E-5</v>
      </c>
      <c r="O62">
        <f t="shared" si="4"/>
        <v>4.6751460656096812E-8</v>
      </c>
      <c r="P62">
        <f t="shared" si="5"/>
        <v>4.675146065609681E-2</v>
      </c>
    </row>
    <row r="63" spans="1:16" x14ac:dyDescent="0.2">
      <c r="A63" s="6" t="s">
        <v>6</v>
      </c>
      <c r="B63" s="4">
        <v>2454.997191493198</v>
      </c>
      <c r="C63">
        <f t="shared" si="0"/>
        <v>2.4549971914931978</v>
      </c>
      <c r="E63" s="7">
        <f t="shared" si="1"/>
        <v>144.41159949959987</v>
      </c>
      <c r="I63" s="6" t="s">
        <v>3</v>
      </c>
      <c r="J63" s="8">
        <v>38149</v>
      </c>
      <c r="K63">
        <f t="shared" si="8"/>
        <v>2.9451027999999996E-8</v>
      </c>
      <c r="M63">
        <f t="shared" si="6"/>
        <v>6.4995724162034453E-5</v>
      </c>
      <c r="N63">
        <f t="shared" si="3"/>
        <v>4.3330482774689637E-5</v>
      </c>
      <c r="O63">
        <f t="shared" si="4"/>
        <v>3.0874400134496124E-8</v>
      </c>
      <c r="P63">
        <f t="shared" si="5"/>
        <v>3.0874400134496122E-2</v>
      </c>
    </row>
    <row r="64" spans="1:16" x14ac:dyDescent="0.2">
      <c r="A64" s="6" t="s">
        <v>7</v>
      </c>
      <c r="B64" s="5">
        <v>209.25278157470848</v>
      </c>
      <c r="C64">
        <f t="shared" ref="C64:C96" si="9">B64/1000</f>
        <v>0.20925278157470847</v>
      </c>
      <c r="E64" s="7">
        <f t="shared" si="1"/>
        <v>12.308987151453438</v>
      </c>
      <c r="I64" s="6" t="s">
        <v>4</v>
      </c>
      <c r="J64" s="8">
        <v>63340</v>
      </c>
      <c r="K64">
        <f t="shared" si="8"/>
        <v>4.8898479999999993E-8</v>
      </c>
      <c r="M64">
        <f t="shared" si="6"/>
        <v>1.0791447137338496E-4</v>
      </c>
      <c r="N64">
        <f t="shared" si="3"/>
        <v>7.1942980915589975E-5</v>
      </c>
      <c r="O64">
        <f t="shared" si="4"/>
        <v>5.126175009879642E-8</v>
      </c>
      <c r="P64">
        <f t="shared" si="5"/>
        <v>5.1261750098796417E-2</v>
      </c>
    </row>
    <row r="65" spans="1:16" x14ac:dyDescent="0.2">
      <c r="A65" s="6" t="s">
        <v>8</v>
      </c>
      <c r="B65" s="5">
        <v>591.47115808984847</v>
      </c>
      <c r="C65">
        <f t="shared" si="9"/>
        <v>0.59147115808984851</v>
      </c>
      <c r="E65" s="7">
        <f t="shared" si="1"/>
        <v>34.792421064108737</v>
      </c>
      <c r="I65" s="6" t="s">
        <v>5</v>
      </c>
      <c r="J65" s="8">
        <v>4878633</v>
      </c>
      <c r="K65">
        <f t="shared" si="8"/>
        <v>3.7663046759999994E-6</v>
      </c>
      <c r="M65">
        <f t="shared" si="6"/>
        <v>8.3118898203307715E-3</v>
      </c>
      <c r="N65">
        <f t="shared" si="3"/>
        <v>5.5412598802205143E-3</v>
      </c>
      <c r="O65">
        <f t="shared" si="4"/>
        <v>3.9483306862920964E-6</v>
      </c>
      <c r="P65">
        <f t="shared" si="5"/>
        <v>3.9483306862920964</v>
      </c>
    </row>
    <row r="66" spans="1:16" x14ac:dyDescent="0.2">
      <c r="A66" s="6" t="s">
        <v>9</v>
      </c>
      <c r="B66" s="5">
        <v>893.36680326582996</v>
      </c>
      <c r="C66">
        <f t="shared" si="9"/>
        <v>0.89336680326582996</v>
      </c>
      <c r="E66" s="7">
        <f t="shared" si="1"/>
        <v>52.550988427401755</v>
      </c>
      <c r="I66" s="6" t="s">
        <v>6</v>
      </c>
      <c r="J66" s="8">
        <v>2223273</v>
      </c>
      <c r="K66">
        <f t="shared" si="8"/>
        <v>1.7163667559999997E-6</v>
      </c>
      <c r="M66">
        <f t="shared" si="6"/>
        <v>3.7878643908070674E-3</v>
      </c>
      <c r="N66">
        <f t="shared" si="3"/>
        <v>2.5252429272047115E-3</v>
      </c>
      <c r="O66">
        <f t="shared" si="4"/>
        <v>1.7993189915914332E-6</v>
      </c>
      <c r="P66">
        <f t="shared" si="5"/>
        <v>1.7993189915914332</v>
      </c>
    </row>
    <row r="67" spans="1:16" x14ac:dyDescent="0.2">
      <c r="A67" s="6" t="s">
        <v>10</v>
      </c>
      <c r="B67" s="5">
        <v>700.48160454626623</v>
      </c>
      <c r="C67">
        <f t="shared" si="9"/>
        <v>0.70048160454626618</v>
      </c>
      <c r="E67" s="7">
        <f t="shared" ref="E67:E96" si="10">C67/0.017</f>
        <v>41.204800267427416</v>
      </c>
      <c r="I67" s="6" t="s">
        <v>7</v>
      </c>
      <c r="J67" s="8">
        <v>454804</v>
      </c>
      <c r="K67">
        <f t="shared" si="8"/>
        <v>3.5110868799999992E-7</v>
      </c>
      <c r="M67">
        <f t="shared" ref="M67:M102" si="11">K67*0.082058*293.15/0.0109</f>
        <v>7.7486474958163819E-4</v>
      </c>
      <c r="N67">
        <f t="shared" ref="N67:N101" si="12">M67/1.5</f>
        <v>5.1657649972109212E-4</v>
      </c>
      <c r="O67">
        <f t="shared" ref="O67:O101" si="13">N67/$Q$7</f>
        <v>3.6807781799704769E-7</v>
      </c>
      <c r="P67">
        <f t="shared" ref="P67:P101" si="14">O67*10^6</f>
        <v>0.3680778179970477</v>
      </c>
    </row>
    <row r="68" spans="1:16" x14ac:dyDescent="0.2">
      <c r="A68" s="6" t="s">
        <v>11</v>
      </c>
      <c r="B68" s="5">
        <v>538.70062884491836</v>
      </c>
      <c r="C68">
        <f t="shared" si="9"/>
        <v>0.53870062884491832</v>
      </c>
      <c r="E68" s="7">
        <f t="shared" si="10"/>
        <v>31.688272284995193</v>
      </c>
      <c r="I68" s="6" t="s">
        <v>8</v>
      </c>
      <c r="J68" s="2">
        <v>1285543</v>
      </c>
      <c r="K68">
        <f t="shared" si="8"/>
        <v>9.924391959999999E-7</v>
      </c>
      <c r="M68">
        <f t="shared" si="11"/>
        <v>2.1902225019380392E-3</v>
      </c>
      <c r="N68">
        <f t="shared" si="12"/>
        <v>1.4601483346253594E-3</v>
      </c>
      <c r="O68">
        <f t="shared" si="13"/>
        <v>1.0404039154919014E-6</v>
      </c>
      <c r="P68">
        <f t="shared" si="14"/>
        <v>1.0404039154919014</v>
      </c>
    </row>
    <row r="69" spans="1:16" x14ac:dyDescent="0.2">
      <c r="A69" s="6" t="s">
        <v>12</v>
      </c>
      <c r="B69" s="5">
        <v>281.32473173906897</v>
      </c>
      <c r="C69">
        <f t="shared" si="9"/>
        <v>0.28132473173906897</v>
      </c>
      <c r="E69" s="7">
        <f t="shared" si="10"/>
        <v>16.548513631709937</v>
      </c>
      <c r="I69" s="6" t="s">
        <v>9</v>
      </c>
      <c r="J69" s="2">
        <v>809043</v>
      </c>
      <c r="K69">
        <f t="shared" si="8"/>
        <v>6.2458119599999989E-7</v>
      </c>
      <c r="M69">
        <f t="shared" si="11"/>
        <v>1.3783935532576171E-3</v>
      </c>
      <c r="N69">
        <f t="shared" si="12"/>
        <v>9.1892903550507812E-4</v>
      </c>
      <c r="O69">
        <f t="shared" si="13"/>
        <v>6.5476728899874554E-7</v>
      </c>
      <c r="P69">
        <f t="shared" si="14"/>
        <v>0.65476728899874559</v>
      </c>
    </row>
    <row r="70" spans="1:16" x14ac:dyDescent="0.2">
      <c r="A70" s="6" t="s">
        <v>13</v>
      </c>
      <c r="B70" s="5">
        <v>479.21778213929446</v>
      </c>
      <c r="C70">
        <f t="shared" si="9"/>
        <v>0.47921778213929445</v>
      </c>
      <c r="E70" s="7">
        <f t="shared" si="10"/>
        <v>28.189281302311436</v>
      </c>
      <c r="I70" s="6" t="s">
        <v>10</v>
      </c>
      <c r="J70" s="2">
        <v>634364</v>
      </c>
      <c r="K70">
        <f t="shared" si="8"/>
        <v>4.8972900799999993E-7</v>
      </c>
      <c r="M70">
        <f t="shared" si="11"/>
        <v>1.0807871126982313E-3</v>
      </c>
      <c r="N70">
        <f t="shared" si="12"/>
        <v>7.2052474179882088E-4</v>
      </c>
      <c r="O70">
        <f t="shared" si="13"/>
        <v>5.1339767666044977E-7</v>
      </c>
      <c r="P70">
        <f t="shared" si="14"/>
        <v>0.51339767666044978</v>
      </c>
    </row>
    <row r="71" spans="1:16" x14ac:dyDescent="0.2">
      <c r="A71" s="6" t="s">
        <v>14</v>
      </c>
      <c r="B71" s="5">
        <v>1520.9419383928034</v>
      </c>
      <c r="C71">
        <f t="shared" si="9"/>
        <v>1.5209419383928033</v>
      </c>
      <c r="E71" s="7">
        <f t="shared" si="10"/>
        <v>89.467172846635478</v>
      </c>
      <c r="I71" s="6" t="s">
        <v>11</v>
      </c>
      <c r="J71" s="2">
        <v>1170848</v>
      </c>
      <c r="K71">
        <f t="shared" si="8"/>
        <v>9.0389465599999993E-7</v>
      </c>
      <c r="M71">
        <f t="shared" si="11"/>
        <v>1.9948128035772814E-3</v>
      </c>
      <c r="N71">
        <f t="shared" si="12"/>
        <v>1.3298752023848542E-3</v>
      </c>
      <c r="O71">
        <f t="shared" si="13"/>
        <v>9.4758000599424646E-7</v>
      </c>
      <c r="P71">
        <f t="shared" si="14"/>
        <v>0.94758000599424641</v>
      </c>
    </row>
    <row r="72" spans="1:16" x14ac:dyDescent="0.2">
      <c r="A72" s="6" t="s">
        <v>15</v>
      </c>
      <c r="B72" s="3">
        <v>188.45513360872414</v>
      </c>
      <c r="C72">
        <f t="shared" si="9"/>
        <v>0.18845513360872415</v>
      </c>
      <c r="E72" s="7">
        <f t="shared" si="10"/>
        <v>11.085596094630832</v>
      </c>
      <c r="I72" s="6" t="s">
        <v>12</v>
      </c>
      <c r="J72" s="2">
        <v>611450</v>
      </c>
      <c r="K72">
        <f t="shared" si="8"/>
        <v>4.7203939999999998E-7</v>
      </c>
      <c r="M72">
        <f t="shared" si="11"/>
        <v>1.0417477663602183E-3</v>
      </c>
      <c r="N72">
        <f t="shared" si="12"/>
        <v>6.9449851090681218E-4</v>
      </c>
      <c r="O72">
        <f t="shared" si="13"/>
        <v>4.9485312753250815E-7</v>
      </c>
      <c r="P72">
        <f t="shared" si="14"/>
        <v>0.49485312753250815</v>
      </c>
    </row>
    <row r="73" spans="1:16" x14ac:dyDescent="0.2">
      <c r="A73" s="6" t="s">
        <v>16</v>
      </c>
      <c r="B73" s="3">
        <v>1309.7673424351133</v>
      </c>
      <c r="C73">
        <f t="shared" si="9"/>
        <v>1.3097673424351133</v>
      </c>
      <c r="E73" s="7">
        <f t="shared" si="10"/>
        <v>77.045137790300771</v>
      </c>
      <c r="I73" s="6" t="s">
        <v>13</v>
      </c>
      <c r="J73" s="2">
        <v>1041564</v>
      </c>
      <c r="K73">
        <f t="shared" si="8"/>
        <v>8.0408740800000002E-7</v>
      </c>
      <c r="M73">
        <f t="shared" si="11"/>
        <v>1.7745473391466424E-3</v>
      </c>
      <c r="N73">
        <f t="shared" si="12"/>
        <v>1.183031559431095E-3</v>
      </c>
      <c r="O73">
        <f t="shared" si="13"/>
        <v>8.4294906030790642E-7</v>
      </c>
      <c r="P73">
        <f t="shared" si="14"/>
        <v>0.84294906030790639</v>
      </c>
    </row>
    <row r="74" spans="1:16" x14ac:dyDescent="0.2">
      <c r="A74" s="6" t="s">
        <v>17</v>
      </c>
      <c r="B74" s="5">
        <v>553.23501150194227</v>
      </c>
      <c r="C74">
        <f t="shared" si="9"/>
        <v>0.55323501150194232</v>
      </c>
      <c r="E74" s="7">
        <f t="shared" si="10"/>
        <v>32.54323597070249</v>
      </c>
      <c r="I74" s="6" t="s">
        <v>14</v>
      </c>
      <c r="J74" s="2">
        <v>3305717</v>
      </c>
      <c r="K74">
        <f t="shared" si="8"/>
        <v>2.5520135239999998E-6</v>
      </c>
      <c r="M74">
        <f t="shared" si="11"/>
        <v>5.632060349937038E-3</v>
      </c>
      <c r="N74">
        <f t="shared" si="12"/>
        <v>3.7547068999580252E-3</v>
      </c>
      <c r="O74">
        <f t="shared" si="13"/>
        <v>2.6753526800022575E-6</v>
      </c>
      <c r="P74">
        <f t="shared" si="14"/>
        <v>2.6753526800022573</v>
      </c>
    </row>
    <row r="75" spans="1:16" x14ac:dyDescent="0.2">
      <c r="A75" s="6" t="s">
        <v>18</v>
      </c>
      <c r="B75" s="5">
        <v>363.96873143470799</v>
      </c>
      <c r="C75">
        <f t="shared" si="9"/>
        <v>0.36396873143470798</v>
      </c>
      <c r="E75" s="7">
        <f t="shared" si="10"/>
        <v>21.409925378512234</v>
      </c>
      <c r="I75" s="6" t="s">
        <v>15</v>
      </c>
      <c r="J75" s="2">
        <v>409601</v>
      </c>
      <c r="K75">
        <f t="shared" si="8"/>
        <v>3.1621197199999995E-7</v>
      </c>
      <c r="M75">
        <f t="shared" si="11"/>
        <v>6.9785089025907563E-4</v>
      </c>
      <c r="N75">
        <f t="shared" si="12"/>
        <v>4.6523392683938373E-4</v>
      </c>
      <c r="O75">
        <f t="shared" si="13"/>
        <v>3.3149453903089845E-7</v>
      </c>
      <c r="P75">
        <f t="shared" si="14"/>
        <v>0.33149453903089843</v>
      </c>
    </row>
    <row r="76" spans="1:16" x14ac:dyDescent="0.2">
      <c r="A76" s="6" t="s">
        <v>19</v>
      </c>
      <c r="B76" s="5">
        <v>458.56874467024636</v>
      </c>
      <c r="C76">
        <f t="shared" si="9"/>
        <v>0.45856874467024639</v>
      </c>
      <c r="E76" s="7">
        <f t="shared" si="10"/>
        <v>26.974632039426258</v>
      </c>
      <c r="I76" s="6" t="s">
        <v>16</v>
      </c>
      <c r="J76" s="2">
        <v>2846736</v>
      </c>
      <c r="K76">
        <f t="shared" si="8"/>
        <v>2.1976801919999994E-6</v>
      </c>
      <c r="M76">
        <f t="shared" si="11"/>
        <v>4.8500791060875322E-3</v>
      </c>
      <c r="N76">
        <f t="shared" si="12"/>
        <v>3.2333860707250213E-3</v>
      </c>
      <c r="O76">
        <f t="shared" si="13"/>
        <v>2.3038943705280592E-6</v>
      </c>
      <c r="P76">
        <f t="shared" si="14"/>
        <v>2.303894370528059</v>
      </c>
    </row>
    <row r="77" spans="1:16" x14ac:dyDescent="0.2">
      <c r="A77" s="6" t="s">
        <v>20</v>
      </c>
      <c r="B77" s="5">
        <v>510.61370501836967</v>
      </c>
      <c r="C77">
        <f t="shared" si="9"/>
        <v>0.51061370501836967</v>
      </c>
      <c r="E77" s="7">
        <f t="shared" si="10"/>
        <v>30.036100295198214</v>
      </c>
      <c r="I77" s="6" t="s">
        <v>17</v>
      </c>
      <c r="J77" s="2">
        <v>1202438</v>
      </c>
      <c r="K77">
        <f t="shared" si="8"/>
        <v>9.2828213599999986E-7</v>
      </c>
      <c r="M77">
        <f t="shared" si="11"/>
        <v>2.0486337405947307E-3</v>
      </c>
      <c r="N77">
        <f t="shared" si="12"/>
        <v>1.3657558270631538E-3</v>
      </c>
      <c r="O77">
        <f t="shared" si="13"/>
        <v>9.7314613617455879E-7</v>
      </c>
      <c r="P77">
        <f t="shared" si="14"/>
        <v>0.97314613617455881</v>
      </c>
    </row>
    <row r="78" spans="1:16" x14ac:dyDescent="0.2">
      <c r="A78" s="6" t="s">
        <v>2</v>
      </c>
      <c r="B78" s="5">
        <v>41.97901467638016</v>
      </c>
      <c r="C78">
        <f t="shared" si="9"/>
        <v>4.1979014676380162E-2</v>
      </c>
      <c r="E78" s="7">
        <f t="shared" si="10"/>
        <v>2.4693538044929504</v>
      </c>
      <c r="I78" s="6" t="s">
        <v>18</v>
      </c>
      <c r="J78" s="2">
        <v>791074</v>
      </c>
      <c r="K78">
        <f t="shared" si="8"/>
        <v>6.1070912800000001E-7</v>
      </c>
      <c r="M78">
        <f t="shared" si="11"/>
        <v>1.347779168412206E-3</v>
      </c>
      <c r="N78">
        <f t="shared" si="12"/>
        <v>8.9851944560813727E-4</v>
      </c>
      <c r="O78">
        <f t="shared" si="13"/>
        <v>6.402247820911789E-7</v>
      </c>
      <c r="P78">
        <f t="shared" si="14"/>
        <v>0.64022478209117895</v>
      </c>
    </row>
    <row r="79" spans="1:16" x14ac:dyDescent="0.2">
      <c r="A79" s="6" t="s">
        <v>3</v>
      </c>
      <c r="B79" s="5">
        <v>62.917911628616693</v>
      </c>
      <c r="C79">
        <f t="shared" si="9"/>
        <v>6.2917911628616693E-2</v>
      </c>
      <c r="E79" s="7">
        <f t="shared" si="10"/>
        <v>3.7010536252127464</v>
      </c>
      <c r="I79" s="6" t="s">
        <v>19</v>
      </c>
      <c r="J79" s="2">
        <v>996684</v>
      </c>
      <c r="K79">
        <f t="shared" si="8"/>
        <v>7.6944004799999979E-7</v>
      </c>
      <c r="M79">
        <f t="shared" si="11"/>
        <v>1.6980837857011493E-3</v>
      </c>
      <c r="N79">
        <f t="shared" si="12"/>
        <v>1.1320558571340995E-3</v>
      </c>
      <c r="O79">
        <f t="shared" si="13"/>
        <v>8.0662718875069151E-7</v>
      </c>
      <c r="P79">
        <f t="shared" si="14"/>
        <v>0.8066271887506915</v>
      </c>
    </row>
    <row r="80" spans="1:16" x14ac:dyDescent="0.2">
      <c r="A80" s="6" t="s">
        <v>4</v>
      </c>
      <c r="B80" s="5">
        <v>53.06821033322052</v>
      </c>
      <c r="C80">
        <f t="shared" si="9"/>
        <v>5.3068210333220518E-2</v>
      </c>
      <c r="E80" s="7">
        <f t="shared" si="10"/>
        <v>3.1216594313659125</v>
      </c>
      <c r="I80" s="6" t="s">
        <v>20</v>
      </c>
      <c r="J80" s="2">
        <v>1109802</v>
      </c>
      <c r="K80">
        <f t="shared" si="8"/>
        <v>8.5676714399999982E-7</v>
      </c>
      <c r="M80">
        <f t="shared" si="11"/>
        <v>1.8908066965444483E-3</v>
      </c>
      <c r="N80">
        <f t="shared" si="12"/>
        <v>1.2605377976962989E-3</v>
      </c>
      <c r="O80">
        <f t="shared" si="13"/>
        <v>8.9817481501648966E-7</v>
      </c>
      <c r="P80">
        <f t="shared" si="14"/>
        <v>0.89817481501648966</v>
      </c>
    </row>
    <row r="81" spans="1:16" x14ac:dyDescent="0.2">
      <c r="A81" s="6" t="s">
        <v>5</v>
      </c>
      <c r="B81" s="3">
        <v>5131.7164594334572</v>
      </c>
      <c r="C81">
        <f t="shared" si="9"/>
        <v>5.1317164594334574</v>
      </c>
      <c r="E81" s="7">
        <f t="shared" si="10"/>
        <v>301.86567408432103</v>
      </c>
      <c r="I81" s="6" t="s">
        <v>21</v>
      </c>
      <c r="J81" s="2">
        <v>515036</v>
      </c>
      <c r="K81">
        <f t="shared" si="8"/>
        <v>3.9760779199999996E-7</v>
      </c>
      <c r="M81">
        <f t="shared" si="11"/>
        <v>8.7748401765492092E-4</v>
      </c>
      <c r="N81">
        <f t="shared" si="12"/>
        <v>5.8498934510328065E-4</v>
      </c>
      <c r="O81">
        <f t="shared" si="13"/>
        <v>4.1682422993185523E-7</v>
      </c>
      <c r="P81">
        <f t="shared" si="14"/>
        <v>0.41682422993185525</v>
      </c>
    </row>
    <row r="82" spans="1:16" x14ac:dyDescent="0.2">
      <c r="A82" s="6" t="s">
        <v>6</v>
      </c>
      <c r="B82" s="3">
        <v>1946.4710268670869</v>
      </c>
      <c r="C82">
        <f t="shared" si="9"/>
        <v>1.9464710268670868</v>
      </c>
      <c r="E82" s="7">
        <f t="shared" si="10"/>
        <v>114.49829569806393</v>
      </c>
      <c r="I82" s="6" t="s">
        <v>2</v>
      </c>
      <c r="J82" s="9">
        <v>45620</v>
      </c>
      <c r="K82">
        <f>J82*7.82*10^-7*10^-6</f>
        <v>3.5674839999999995E-8</v>
      </c>
      <c r="M82">
        <f t="shared" si="11"/>
        <v>7.8731107795786053E-5</v>
      </c>
      <c r="N82">
        <f t="shared" si="12"/>
        <v>5.2487405197190702E-5</v>
      </c>
      <c r="O82">
        <f t="shared" si="13"/>
        <v>3.7399009803465181E-8</v>
      </c>
      <c r="P82">
        <f t="shared" si="14"/>
        <v>3.739900980346518E-2</v>
      </c>
    </row>
    <row r="83" spans="1:16" x14ac:dyDescent="0.2">
      <c r="A83" s="6" t="s">
        <v>7</v>
      </c>
      <c r="B83" s="5">
        <v>184.74355194065791</v>
      </c>
      <c r="C83">
        <f t="shared" si="9"/>
        <v>0.18474355194065792</v>
      </c>
      <c r="E83" s="7">
        <f t="shared" si="10"/>
        <v>10.867267761215171</v>
      </c>
      <c r="I83" s="6" t="s">
        <v>3</v>
      </c>
      <c r="J83" s="9">
        <v>136750</v>
      </c>
      <c r="K83">
        <f t="shared" ref="K83:K101" si="15">J83*7.82*10^-7*10^-6</f>
        <v>1.0693849999999999E-7</v>
      </c>
      <c r="M83">
        <f t="shared" si="11"/>
        <v>2.3600348511779355E-4</v>
      </c>
      <c r="N83">
        <f t="shared" si="12"/>
        <v>1.573356567451957E-4</v>
      </c>
      <c r="O83">
        <f t="shared" si="13"/>
        <v>1.1210685205225479E-7</v>
      </c>
      <c r="P83">
        <f t="shared" si="14"/>
        <v>0.11210685205225479</v>
      </c>
    </row>
    <row r="84" spans="1:16" x14ac:dyDescent="0.2">
      <c r="A84" s="6" t="s">
        <v>8</v>
      </c>
      <c r="B84" s="5">
        <v>101.58148593062161</v>
      </c>
      <c r="C84">
        <f t="shared" si="9"/>
        <v>0.10158148593062161</v>
      </c>
      <c r="E84" s="7">
        <f t="shared" si="10"/>
        <v>5.9753815253306826</v>
      </c>
      <c r="I84" s="6" t="s">
        <v>4</v>
      </c>
      <c r="J84" s="9">
        <v>115342</v>
      </c>
      <c r="K84">
        <f t="shared" si="15"/>
        <v>9.0197443999999993E-8</v>
      </c>
      <c r="M84">
        <f t="shared" si="11"/>
        <v>1.990575062556237E-4</v>
      </c>
      <c r="N84">
        <f t="shared" si="12"/>
        <v>1.327050041704158E-4</v>
      </c>
      <c r="O84">
        <f t="shared" si="13"/>
        <v>9.4556698569734339E-8</v>
      </c>
      <c r="P84">
        <f t="shared" si="14"/>
        <v>9.4556698569734338E-2</v>
      </c>
    </row>
    <row r="85" spans="1:16" x14ac:dyDescent="0.2">
      <c r="A85" s="6" t="s">
        <v>9</v>
      </c>
      <c r="B85" s="5">
        <v>142.55123749220445</v>
      </c>
      <c r="C85">
        <f t="shared" si="9"/>
        <v>0.14255123749220444</v>
      </c>
      <c r="E85" s="7">
        <f t="shared" si="10"/>
        <v>8.3853669113061429</v>
      </c>
      <c r="I85" s="6" t="s">
        <v>5</v>
      </c>
      <c r="J85" s="10">
        <v>4647340</v>
      </c>
      <c r="K85">
        <f t="shared" si="15"/>
        <v>3.63421988E-6</v>
      </c>
      <c r="M85">
        <f t="shared" si="11"/>
        <v>8.0203907607117129E-3</v>
      </c>
      <c r="N85">
        <f t="shared" si="12"/>
        <v>5.3469271738078089E-3</v>
      </c>
      <c r="O85">
        <f t="shared" si="13"/>
        <v>3.8098622143804449E-6</v>
      </c>
      <c r="P85">
        <f t="shared" si="14"/>
        <v>3.8098622143804448</v>
      </c>
    </row>
    <row r="86" spans="1:16" x14ac:dyDescent="0.2">
      <c r="A86" s="6" t="s">
        <v>10</v>
      </c>
      <c r="B86" s="5">
        <v>1615.9461905837854</v>
      </c>
      <c r="C86">
        <f t="shared" si="9"/>
        <v>1.6159461905837855</v>
      </c>
      <c r="E86" s="7">
        <f t="shared" si="10"/>
        <v>95.055658269634435</v>
      </c>
      <c r="I86" s="6" t="s">
        <v>6</v>
      </c>
      <c r="J86" s="10">
        <v>1762746</v>
      </c>
      <c r="K86">
        <f t="shared" si="15"/>
        <v>1.378467372E-6</v>
      </c>
      <c r="M86">
        <f t="shared" si="11"/>
        <v>3.0421513665627067E-3</v>
      </c>
      <c r="N86">
        <f t="shared" si="12"/>
        <v>2.0281009110418046E-3</v>
      </c>
      <c r="O86">
        <f t="shared" si="13"/>
        <v>1.4450888850289136E-6</v>
      </c>
      <c r="P86">
        <f t="shared" si="14"/>
        <v>1.4450888850289136</v>
      </c>
    </row>
    <row r="87" spans="1:16" x14ac:dyDescent="0.2">
      <c r="A87" s="6" t="s">
        <v>11</v>
      </c>
      <c r="B87" s="5">
        <v>76.881317113200865</v>
      </c>
      <c r="C87">
        <f t="shared" si="9"/>
        <v>7.688131711320087E-2</v>
      </c>
      <c r="E87" s="7">
        <f t="shared" si="10"/>
        <v>4.5224304184235802</v>
      </c>
      <c r="I87" s="6" t="s">
        <v>7</v>
      </c>
      <c r="J87" s="9">
        <v>401534</v>
      </c>
      <c r="K87">
        <f t="shared" si="15"/>
        <v>3.1399958799999997E-7</v>
      </c>
      <c r="M87">
        <f t="shared" si="11"/>
        <v>6.9296836119406302E-4</v>
      </c>
      <c r="N87">
        <f t="shared" si="12"/>
        <v>4.619789074627087E-4</v>
      </c>
      <c r="O87">
        <f t="shared" si="13"/>
        <v>3.2917523021535706E-7</v>
      </c>
      <c r="P87">
        <f t="shared" si="14"/>
        <v>0.32917523021535705</v>
      </c>
    </row>
    <row r="88" spans="1:16" x14ac:dyDescent="0.2">
      <c r="A88" s="6" t="s">
        <v>12</v>
      </c>
      <c r="B88" s="5">
        <v>442.89286776276117</v>
      </c>
      <c r="C88">
        <f t="shared" si="9"/>
        <v>0.44289286776276116</v>
      </c>
      <c r="E88" s="7">
        <f t="shared" si="10"/>
        <v>26.052521633103595</v>
      </c>
      <c r="I88" s="6" t="s">
        <v>8</v>
      </c>
      <c r="J88" s="9">
        <v>220784</v>
      </c>
      <c r="K88">
        <f t="shared" si="15"/>
        <v>1.7265308800000001E-7</v>
      </c>
      <c r="M88">
        <f t="shared" si="11"/>
        <v>3.8102956825043468E-4</v>
      </c>
      <c r="N88">
        <f t="shared" si="12"/>
        <v>2.5401971216695645E-4</v>
      </c>
      <c r="O88">
        <f t="shared" si="13"/>
        <v>1.8099743490680092E-7</v>
      </c>
      <c r="P88">
        <f t="shared" si="14"/>
        <v>0.18099743490680092</v>
      </c>
    </row>
    <row r="89" spans="1:16" x14ac:dyDescent="0.2">
      <c r="A89" s="6" t="s">
        <v>13</v>
      </c>
      <c r="B89" s="5">
        <v>420.85710571858596</v>
      </c>
      <c r="C89">
        <f t="shared" si="9"/>
        <v>0.42085710571858598</v>
      </c>
      <c r="E89" s="7">
        <f t="shared" si="10"/>
        <v>24.756300336387408</v>
      </c>
      <c r="I89" s="6" t="s">
        <v>9</v>
      </c>
      <c r="J89" s="9">
        <v>129096</v>
      </c>
      <c r="K89">
        <f t="shared" si="15"/>
        <v>1.00953072E-7</v>
      </c>
      <c r="M89">
        <f t="shared" si="11"/>
        <v>2.2279419316099949E-4</v>
      </c>
      <c r="N89">
        <f t="shared" si="12"/>
        <v>1.48529462107333E-4</v>
      </c>
      <c r="O89">
        <f t="shared" si="13"/>
        <v>1.058321475139882E-7</v>
      </c>
      <c r="P89">
        <f t="shared" si="14"/>
        <v>0.1058321475139882</v>
      </c>
    </row>
    <row r="90" spans="1:16" x14ac:dyDescent="0.2">
      <c r="A90" s="6" t="s">
        <v>14</v>
      </c>
      <c r="B90" s="5">
        <v>125.19445163887659</v>
      </c>
      <c r="C90">
        <f t="shared" si="9"/>
        <v>0.12519445163887657</v>
      </c>
      <c r="E90" s="7">
        <f t="shared" si="10"/>
        <v>7.3643795081692094</v>
      </c>
      <c r="I90" s="6" t="s">
        <v>10</v>
      </c>
      <c r="J90" s="9">
        <v>1463419</v>
      </c>
      <c r="K90">
        <f t="shared" si="15"/>
        <v>1.1443936580000001E-6</v>
      </c>
      <c r="M90">
        <f t="shared" si="11"/>
        <v>2.5255720964358053E-3</v>
      </c>
      <c r="N90">
        <f t="shared" si="12"/>
        <v>1.6837147309572036E-3</v>
      </c>
      <c r="O90">
        <f t="shared" si="13"/>
        <v>1.1997023570271202E-6</v>
      </c>
      <c r="P90">
        <f t="shared" si="14"/>
        <v>1.1997023570271201</v>
      </c>
    </row>
    <row r="91" spans="1:16" x14ac:dyDescent="0.2">
      <c r="A91" s="6" t="s">
        <v>15</v>
      </c>
      <c r="B91" s="5">
        <v>116.55755922869456</v>
      </c>
      <c r="C91">
        <f t="shared" si="9"/>
        <v>0.11655755922869455</v>
      </c>
      <c r="E91" s="7">
        <f t="shared" si="10"/>
        <v>6.8563270134526206</v>
      </c>
      <c r="I91" s="6" t="s">
        <v>11</v>
      </c>
      <c r="J91" s="9">
        <v>167099</v>
      </c>
      <c r="K91">
        <f t="shared" si="15"/>
        <v>1.3067141799999997E-7</v>
      </c>
      <c r="M91">
        <f t="shared" si="11"/>
        <v>2.8837986369066311E-4</v>
      </c>
      <c r="N91">
        <f t="shared" si="12"/>
        <v>1.9225324246044208E-4</v>
      </c>
      <c r="O91">
        <f t="shared" si="13"/>
        <v>1.3698678516328865E-7</v>
      </c>
      <c r="P91">
        <f t="shared" si="14"/>
        <v>0.13698678516328866</v>
      </c>
    </row>
    <row r="92" spans="1:16" x14ac:dyDescent="0.2">
      <c r="A92" s="6" t="s">
        <v>16</v>
      </c>
      <c r="B92" s="5">
        <v>147.21871132260787</v>
      </c>
      <c r="C92">
        <f t="shared" si="9"/>
        <v>0.14721871132260789</v>
      </c>
      <c r="E92" s="7">
        <f t="shared" si="10"/>
        <v>8.6599241954475215</v>
      </c>
      <c r="I92" s="6" t="s">
        <v>12</v>
      </c>
      <c r="J92" s="9">
        <v>962613</v>
      </c>
      <c r="K92">
        <f t="shared" si="15"/>
        <v>7.527633659999999E-7</v>
      </c>
      <c r="M92">
        <f t="shared" si="11"/>
        <v>1.6612798743670537E-3</v>
      </c>
      <c r="N92">
        <f t="shared" si="12"/>
        <v>1.1075199162447025E-3</v>
      </c>
      <c r="O92">
        <f t="shared" si="13"/>
        <v>7.8914452047222767E-7</v>
      </c>
      <c r="P92">
        <f t="shared" si="14"/>
        <v>0.78914452047222772</v>
      </c>
    </row>
    <row r="93" spans="1:16" x14ac:dyDescent="0.2">
      <c r="A93" s="6" t="s">
        <v>17</v>
      </c>
      <c r="B93" s="5">
        <v>627.41695466614783</v>
      </c>
      <c r="C93">
        <f t="shared" si="9"/>
        <v>0.62741695466614789</v>
      </c>
      <c r="E93" s="7">
        <f t="shared" si="10"/>
        <v>36.90687968624399</v>
      </c>
      <c r="I93" s="6" t="s">
        <v>13</v>
      </c>
      <c r="J93" s="9">
        <v>914719</v>
      </c>
      <c r="K93">
        <f t="shared" si="15"/>
        <v>7.1531025799999989E-7</v>
      </c>
      <c r="M93">
        <f t="shared" si="11"/>
        <v>1.5786242917986324E-3</v>
      </c>
      <c r="N93">
        <f t="shared" si="12"/>
        <v>1.0524161945324217E-3</v>
      </c>
      <c r="O93">
        <f t="shared" si="13"/>
        <v>7.4988129873774371E-7</v>
      </c>
      <c r="P93">
        <f t="shared" si="14"/>
        <v>0.74988129873774367</v>
      </c>
    </row>
    <row r="94" spans="1:16" x14ac:dyDescent="0.2">
      <c r="A94" s="6" t="s">
        <v>18</v>
      </c>
      <c r="B94" s="5">
        <v>4400.1911802943514</v>
      </c>
      <c r="C94">
        <f t="shared" si="9"/>
        <v>4.4001911802943514</v>
      </c>
      <c r="E94" s="7">
        <f t="shared" si="10"/>
        <v>258.8347753114324</v>
      </c>
      <c r="I94" s="6" t="s">
        <v>14</v>
      </c>
      <c r="J94" s="9">
        <v>272106</v>
      </c>
      <c r="K94">
        <f t="shared" si="15"/>
        <v>2.1278689199999996E-7</v>
      </c>
      <c r="M94">
        <f t="shared" si="11"/>
        <v>4.6960120161946862E-4</v>
      </c>
      <c r="N94">
        <f t="shared" si="12"/>
        <v>3.1306746774631243E-4</v>
      </c>
      <c r="O94">
        <f t="shared" si="13"/>
        <v>2.2307091103861678E-7</v>
      </c>
      <c r="P94">
        <f t="shared" si="14"/>
        <v>0.22307091103861679</v>
      </c>
    </row>
    <row r="95" spans="1:16" x14ac:dyDescent="0.2">
      <c r="A95" s="6" t="s">
        <v>19</v>
      </c>
      <c r="B95" s="5">
        <v>307.22850755334861</v>
      </c>
      <c r="C95">
        <f t="shared" si="9"/>
        <v>0.30722850755334863</v>
      </c>
      <c r="E95" s="7">
        <f t="shared" si="10"/>
        <v>18.072265150196976</v>
      </c>
      <c r="I95" s="6" t="s">
        <v>15</v>
      </c>
      <c r="J95" s="9">
        <v>253334</v>
      </c>
      <c r="K95">
        <f t="shared" si="15"/>
        <v>1.9810718799999998E-7</v>
      </c>
      <c r="M95">
        <f t="shared" si="11"/>
        <v>4.3720443801704658E-4</v>
      </c>
      <c r="N95">
        <f t="shared" si="12"/>
        <v>2.9146962534469772E-4</v>
      </c>
      <c r="O95">
        <f t="shared" si="13"/>
        <v>2.0768173497481476E-7</v>
      </c>
      <c r="P95">
        <f t="shared" si="14"/>
        <v>0.20768173497481476</v>
      </c>
    </row>
    <row r="96" spans="1:16" x14ac:dyDescent="0.2">
      <c r="A96" s="6" t="s">
        <v>20</v>
      </c>
      <c r="B96" s="5">
        <v>448.45264870696741</v>
      </c>
      <c r="C96">
        <f t="shared" si="9"/>
        <v>0.44845264870696738</v>
      </c>
      <c r="E96" s="7">
        <f t="shared" si="10"/>
        <v>26.379567570998081</v>
      </c>
      <c r="I96" s="6" t="s">
        <v>16</v>
      </c>
      <c r="J96" s="10">
        <v>319975</v>
      </c>
      <c r="K96">
        <f t="shared" si="15"/>
        <v>2.5022044999999996E-7</v>
      </c>
      <c r="M96">
        <f t="shared" si="11"/>
        <v>5.5221363912662518E-4</v>
      </c>
      <c r="N96">
        <f t="shared" si="12"/>
        <v>3.6814242608441679E-4</v>
      </c>
      <c r="O96">
        <f t="shared" si="13"/>
        <v>2.623136379189779E-7</v>
      </c>
      <c r="P96">
        <f t="shared" si="14"/>
        <v>0.26231363791897788</v>
      </c>
    </row>
    <row r="97" spans="9:16" x14ac:dyDescent="0.2">
      <c r="I97" s="6" t="s">
        <v>17</v>
      </c>
      <c r="J97" s="9">
        <v>1363670</v>
      </c>
      <c r="K97">
        <f t="shared" si="15"/>
        <v>1.06638994E-6</v>
      </c>
      <c r="M97">
        <f t="shared" si="11"/>
        <v>2.3534250277921867E-3</v>
      </c>
      <c r="N97">
        <f t="shared" si="12"/>
        <v>1.5689500185281245E-3</v>
      </c>
      <c r="O97">
        <f t="shared" si="13"/>
        <v>1.1179287088709198E-6</v>
      </c>
      <c r="P97">
        <f t="shared" si="14"/>
        <v>1.1179287088709198</v>
      </c>
    </row>
    <row r="98" spans="9:16" x14ac:dyDescent="0.2">
      <c r="I98" s="6" t="s">
        <v>18</v>
      </c>
      <c r="J98" s="9">
        <v>9563670</v>
      </c>
      <c r="K98">
        <f t="shared" si="15"/>
        <v>7.4787899399999998E-6</v>
      </c>
      <c r="M98">
        <f t="shared" si="11"/>
        <v>1.6505005122606865E-2</v>
      </c>
      <c r="N98">
        <f t="shared" si="12"/>
        <v>1.1003336748404577E-2</v>
      </c>
      <c r="O98">
        <f t="shared" si="13"/>
        <v>7.8402408611816274E-6</v>
      </c>
      <c r="P98">
        <f t="shared" si="14"/>
        <v>7.840240861181627</v>
      </c>
    </row>
    <row r="99" spans="9:16" x14ac:dyDescent="0.2">
      <c r="I99" s="6" t="s">
        <v>19</v>
      </c>
      <c r="J99" s="9">
        <v>667751</v>
      </c>
      <c r="K99">
        <f t="shared" si="15"/>
        <v>5.2218128200000003E-7</v>
      </c>
      <c r="M99">
        <f t="shared" si="11"/>
        <v>1.1524063121820241E-3</v>
      </c>
      <c r="N99">
        <f t="shared" si="12"/>
        <v>7.6827087478801605E-4</v>
      </c>
      <c r="O99">
        <f t="shared" si="13"/>
        <v>5.4741837341678393E-7</v>
      </c>
      <c r="P99">
        <f t="shared" si="14"/>
        <v>0.5474183734167839</v>
      </c>
    </row>
    <row r="100" spans="9:16" x14ac:dyDescent="0.2">
      <c r="I100" s="6" t="s">
        <v>20</v>
      </c>
      <c r="J100" s="9">
        <v>974697</v>
      </c>
      <c r="K100">
        <f t="shared" si="15"/>
        <v>7.622130539999999E-7</v>
      </c>
      <c r="M100">
        <f t="shared" si="11"/>
        <v>1.6821344711799489E-3</v>
      </c>
      <c r="N100">
        <f t="shared" si="12"/>
        <v>1.1214229807866326E-3</v>
      </c>
      <c r="O100">
        <f t="shared" si="13"/>
        <v>7.9905091316107192E-7</v>
      </c>
      <c r="P100">
        <f t="shared" si="14"/>
        <v>0.79905091316107191</v>
      </c>
    </row>
    <row r="101" spans="9:16" x14ac:dyDescent="0.2">
      <c r="I101" s="6" t="s">
        <v>21</v>
      </c>
      <c r="J101" s="9">
        <v>538399</v>
      </c>
      <c r="K101">
        <f t="shared" si="15"/>
        <v>4.2102801799999991E-7</v>
      </c>
      <c r="M101">
        <f t="shared" si="11"/>
        <v>9.2917031359367403E-4</v>
      </c>
      <c r="N101">
        <f t="shared" si="12"/>
        <v>6.1944687572911602E-4</v>
      </c>
      <c r="O101">
        <f t="shared" si="13"/>
        <v>4.4137635859657713E-7</v>
      </c>
      <c r="P101">
        <f t="shared" si="14"/>
        <v>0.44137635859657715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crecke</cp:lastModifiedBy>
  <cp:revision>1</cp:revision>
  <dcterms:created xsi:type="dcterms:W3CDTF">2023-04-18T15:09:54Z</dcterms:created>
  <dcterms:modified xsi:type="dcterms:W3CDTF">2023-07-11T15:56:42Z</dcterms:modified>
  <dc:language>de-DE</dc:language>
</cp:coreProperties>
</file>