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creds2\LDT\RScripts\new_method\"/>
    </mc:Choice>
  </mc:AlternateContent>
  <bookViews>
    <workbookView xWindow="1035" yWindow="1695" windowWidth="24120" windowHeight="13320" activeTab="1"/>
  </bookViews>
  <sheets>
    <sheet name="v1" sheetId="1" r:id="rId1"/>
    <sheet name="v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G21" i="2"/>
  <c r="I50" i="2"/>
  <c r="C50" i="2"/>
  <c r="D50" i="2"/>
  <c r="E50" i="2"/>
  <c r="F50" i="2"/>
  <c r="G50" i="2"/>
  <c r="H50" i="2"/>
  <c r="B50" i="2"/>
  <c r="H21" i="2"/>
  <c r="F21" i="2"/>
  <c r="K3" i="2" l="1"/>
  <c r="K2" i="2"/>
  <c r="C9" i="2" s="1"/>
  <c r="C13" i="2"/>
  <c r="C20" i="2"/>
  <c r="C3" i="2"/>
  <c r="G7" i="2"/>
  <c r="G13" i="2"/>
  <c r="G14" i="2"/>
  <c r="G15" i="2"/>
  <c r="G19" i="2"/>
  <c r="E18" i="2" l="1"/>
  <c r="C19" i="2"/>
  <c r="C8" i="2"/>
  <c r="C7" i="2"/>
  <c r="G3" i="2"/>
  <c r="G9" i="2"/>
  <c r="C15" i="2"/>
  <c r="G20" i="2"/>
  <c r="G8" i="2"/>
  <c r="C14" i="2"/>
  <c r="G18" i="2"/>
  <c r="G12" i="2"/>
  <c r="G6" i="2"/>
  <c r="C18" i="2"/>
  <c r="C12" i="2"/>
  <c r="C6" i="2"/>
  <c r="G17" i="2"/>
  <c r="G11" i="2"/>
  <c r="G5" i="2"/>
  <c r="C17" i="2"/>
  <c r="C11" i="2"/>
  <c r="C5" i="2"/>
  <c r="G16" i="2"/>
  <c r="G10" i="2"/>
  <c r="G4" i="2"/>
  <c r="C16" i="2"/>
  <c r="C10" i="2"/>
  <c r="C4" i="2"/>
  <c r="I3" i="2"/>
  <c r="I9" i="2"/>
  <c r="I15" i="2"/>
  <c r="E7" i="2"/>
  <c r="E16" i="2"/>
  <c r="I4" i="2"/>
  <c r="I13" i="2"/>
  <c r="E5" i="2"/>
  <c r="I8" i="2"/>
  <c r="I14" i="2"/>
  <c r="I17" i="2"/>
  <c r="I20" i="2"/>
  <c r="I6" i="2"/>
  <c r="I12" i="2"/>
  <c r="I18" i="2"/>
  <c r="E4" i="2"/>
  <c r="E10" i="2"/>
  <c r="E13" i="2"/>
  <c r="E19" i="2"/>
  <c r="I7" i="2"/>
  <c r="I10" i="2"/>
  <c r="I16" i="2"/>
  <c r="I19" i="2"/>
  <c r="E8" i="2"/>
  <c r="E11" i="2"/>
  <c r="E14" i="2"/>
  <c r="E17" i="2"/>
  <c r="E20" i="2"/>
  <c r="I5" i="2"/>
  <c r="I11" i="2"/>
  <c r="E3" i="2"/>
  <c r="E6" i="2"/>
  <c r="E9" i="2"/>
  <c r="E12" i="2"/>
  <c r="E15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K3" i="1"/>
  <c r="K2" i="1"/>
  <c r="F20" i="1"/>
  <c r="H20" i="1"/>
</calcChain>
</file>

<file path=xl/sharedStrings.xml><?xml version="1.0" encoding="utf-8"?>
<sst xmlns="http://schemas.openxmlformats.org/spreadsheetml/2006/main" count="169" uniqueCount="68">
  <si>
    <t>country</t>
  </si>
  <si>
    <t>Spain</t>
  </si>
  <si>
    <t>Italy</t>
  </si>
  <si>
    <t>Portugal</t>
  </si>
  <si>
    <t>Germany</t>
  </si>
  <si>
    <t>France</t>
  </si>
  <si>
    <t>Poland</t>
  </si>
  <si>
    <t>Switzerland</t>
  </si>
  <si>
    <t>Netherlands</t>
  </si>
  <si>
    <t>Sweden</t>
  </si>
  <si>
    <t>Denmark</t>
  </si>
  <si>
    <t>Czech Republic</t>
  </si>
  <si>
    <t>Austria</t>
  </si>
  <si>
    <t>Norway</t>
  </si>
  <si>
    <t>Belgium</t>
  </si>
  <si>
    <t>Gibraltar</t>
  </si>
  <si>
    <t>Slovak Republic</t>
  </si>
  <si>
    <t>Luxembourg</t>
  </si>
  <si>
    <t>Bosnia-Herzegovina</t>
  </si>
  <si>
    <t>Faroe Islands</t>
  </si>
  <si>
    <t>Belarus</t>
  </si>
  <si>
    <t>Kosovo</t>
  </si>
  <si>
    <t>Republic of Montenegro</t>
  </si>
  <si>
    <t>Macedonia</t>
  </si>
  <si>
    <t>Isle of Man</t>
  </si>
  <si>
    <t>Guernsey</t>
  </si>
  <si>
    <t>Albania</t>
  </si>
  <si>
    <t>Slovenia</t>
  </si>
  <si>
    <t>Estonia</t>
  </si>
  <si>
    <t>Republic of Serbia</t>
  </si>
  <si>
    <t>Republic of Moldova</t>
  </si>
  <si>
    <t>Jersey</t>
  </si>
  <si>
    <t>Ukraine</t>
  </si>
  <si>
    <t>Latvia</t>
  </si>
  <si>
    <t>Lithuania</t>
  </si>
  <si>
    <t>Russia</t>
  </si>
  <si>
    <t>Finland</t>
  </si>
  <si>
    <t>Croatia</t>
  </si>
  <si>
    <t>Iceland</t>
  </si>
  <si>
    <t>Hungary</t>
  </si>
  <si>
    <t>Malta</t>
  </si>
  <si>
    <t>Bulgaria</t>
  </si>
  <si>
    <t>Irish Republic</t>
  </si>
  <si>
    <t>Romania</t>
  </si>
  <si>
    <t>Greece</t>
  </si>
  <si>
    <t>In Study Area</t>
  </si>
  <si>
    <t>Outside Study Area</t>
  </si>
  <si>
    <t>Passengers</t>
  </si>
  <si>
    <t>Passenger km</t>
  </si>
  <si>
    <t>Other Europe</t>
  </si>
  <si>
    <t>Total Passengers</t>
  </si>
  <si>
    <t>Total Passengers km</t>
  </si>
  <si>
    <t>%</t>
  </si>
  <si>
    <t>airport2_country</t>
  </si>
  <si>
    <t>pass_2018_FALSE</t>
  </si>
  <si>
    <t>pass_2018_TRUE</t>
  </si>
  <si>
    <t>pass_km_2018_FALSE</t>
  </si>
  <si>
    <t>pass_km_2018_TRUE</t>
  </si>
  <si>
    <t>Czech Republic</t>
  </si>
  <si>
    <t>Faroe Islands</t>
  </si>
  <si>
    <t>Irish Republic</t>
  </si>
  <si>
    <t>Isle of Man</t>
  </si>
  <si>
    <t>Republic of Moldova</t>
  </si>
  <si>
    <t>Republic of Montenegro</t>
  </si>
  <si>
    <t>Republic of Serbia</t>
  </si>
  <si>
    <t>Slovak Republic</t>
  </si>
  <si>
    <t>United Kingdom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</si>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</sst>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0" fillId="0" borderId="0" xfId="0" applyNumberFormat="1" applyFont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horizontal="right" vertical="center"/>
    </xf>
    <xf numFmtId="165" fontId="5" fillId="0" borderId="0" xfId="1" applyNumberFormat="1" applyFont="1" applyFill="1" applyBorder="1" applyAlignment="1">
      <alignment horizontal="right" vertical="center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K2" sqref="K2:L3"/>
    </sheetView>
  </sheetViews>
  <sheetFormatPr defaultRowHeight="15" x14ac:dyDescent="0.25"/>
  <cols>
    <col min="1" max="1" width="15.140625" style="1" customWidth="1"/>
    <col min="2" max="2" width="11.7109375" style="1" customWidth="1"/>
    <col min="3" max="3" width="6.28515625" style="1" customWidth="1"/>
    <col min="4" max="4" width="17" style="1" bestFit="1" customWidth="1"/>
    <col min="5" max="5" width="5.7109375" style="1" customWidth="1"/>
    <col min="6" max="6" width="11.28515625" style="1" customWidth="1"/>
    <col min="7" max="7" width="6.7109375" style="1" customWidth="1"/>
    <col min="8" max="8" width="15" style="1" customWidth="1"/>
    <col min="9" max="9" width="5.7109375" style="1" customWidth="1"/>
    <col min="10" max="10" width="9.140625" style="1"/>
    <col min="11" max="11" width="16.28515625" style="1" bestFit="1" customWidth="1"/>
    <col min="12" max="12" width="22.28515625" style="1" customWidth="1"/>
    <col min="13" max="16384" width="9.140625" style="1"/>
  </cols>
  <sheetData>
    <row r="1" spans="1:12" x14ac:dyDescent="0.25">
      <c r="B1" s="15" t="s">
        <v>45</v>
      </c>
      <c r="C1" s="15"/>
      <c r="D1" s="15"/>
      <c r="E1" s="15"/>
      <c r="F1" s="15" t="s">
        <v>46</v>
      </c>
      <c r="G1" s="15"/>
      <c r="H1" s="15"/>
      <c r="I1" s="15"/>
    </row>
    <row r="2" spans="1:12" ht="18" customHeight="1" x14ac:dyDescent="0.25">
      <c r="A2" s="7" t="s">
        <v>0</v>
      </c>
      <c r="B2" s="8" t="s">
        <v>47</v>
      </c>
      <c r="C2" s="8" t="s">
        <v>52</v>
      </c>
      <c r="D2" s="8" t="s">
        <v>48</v>
      </c>
      <c r="E2" s="8" t="s">
        <v>52</v>
      </c>
      <c r="F2" s="8" t="s">
        <v>47</v>
      </c>
      <c r="G2" s="8" t="s">
        <v>52</v>
      </c>
      <c r="H2" s="8" t="s">
        <v>48</v>
      </c>
      <c r="I2" s="8" t="s">
        <v>52</v>
      </c>
      <c r="K2" s="6">
        <f>SUM(B3:B19,F3:F20)</f>
        <v>181150670</v>
      </c>
      <c r="L2" s="2" t="s">
        <v>50</v>
      </c>
    </row>
    <row r="3" spans="1:12" x14ac:dyDescent="0.25">
      <c r="A3" s="9" t="s">
        <v>1</v>
      </c>
      <c r="B3" s="10">
        <v>24943132</v>
      </c>
      <c r="C3" s="11">
        <f>B3/$K$2 * 100</f>
        <v>13.769273941962235</v>
      </c>
      <c r="D3" s="10">
        <v>37377802204</v>
      </c>
      <c r="E3" s="11">
        <f>D3/$K$3 * 100</f>
        <v>15.626963736288124</v>
      </c>
      <c r="F3" s="10">
        <v>18889847</v>
      </c>
      <c r="G3" s="11">
        <f>F3/$K$2 * 100</f>
        <v>10.427699218556576</v>
      </c>
      <c r="H3" s="10">
        <v>43517530000</v>
      </c>
      <c r="I3" s="11">
        <f>H3/$K$3 * 100</f>
        <v>18.193869706176972</v>
      </c>
      <c r="K3" s="6">
        <f>SUM(D3:D19,H3:H20)</f>
        <v>239187873183.60001</v>
      </c>
      <c r="L3" s="1" t="s">
        <v>51</v>
      </c>
    </row>
    <row r="4" spans="1:12" x14ac:dyDescent="0.25">
      <c r="A4" s="9" t="s">
        <v>2</v>
      </c>
      <c r="B4" s="10">
        <v>13855423</v>
      </c>
      <c r="C4" s="11">
        <f t="shared" ref="C4:C20" si="0">B4/$K$2 * 100</f>
        <v>7.6485629338274048</v>
      </c>
      <c r="D4" s="10">
        <v>17472158469</v>
      </c>
      <c r="E4" s="11">
        <f t="shared" ref="E4:E19" si="1">D4/$K$3 * 100</f>
        <v>7.3047844091946974</v>
      </c>
      <c r="F4" s="10">
        <v>2550292</v>
      </c>
      <c r="G4" s="11">
        <f t="shared" ref="G4:G20" si="2">F4/$K$2 * 100</f>
        <v>1.4078291844021333</v>
      </c>
      <c r="H4" s="10">
        <v>4257045000</v>
      </c>
      <c r="I4" s="11">
        <f t="shared" ref="I4:I20" si="3">H4/$K$3 * 100</f>
        <v>1.7797913177363733</v>
      </c>
    </row>
    <row r="5" spans="1:12" x14ac:dyDescent="0.25">
      <c r="A5" s="9" t="s">
        <v>3</v>
      </c>
      <c r="B5" s="10">
        <v>7484058</v>
      </c>
      <c r="C5" s="11">
        <f t="shared" si="0"/>
        <v>4.1313995692094316</v>
      </c>
      <c r="D5" s="10">
        <v>12620662143</v>
      </c>
      <c r="E5" s="11">
        <f t="shared" si="1"/>
        <v>5.2764640510484453</v>
      </c>
      <c r="F5" s="10">
        <v>692757</v>
      </c>
      <c r="G5" s="11">
        <f t="shared" si="2"/>
        <v>0.38242033551407789</v>
      </c>
      <c r="H5" s="10">
        <v>1743017000</v>
      </c>
      <c r="I5" s="11">
        <f t="shared" si="3"/>
        <v>0.72872298114464384</v>
      </c>
    </row>
    <row r="6" spans="1:12" x14ac:dyDescent="0.25">
      <c r="A6" s="9" t="s">
        <v>4</v>
      </c>
      <c r="B6" s="10">
        <v>14846320</v>
      </c>
      <c r="C6" s="11">
        <f t="shared" si="0"/>
        <v>8.1955644988782002</v>
      </c>
      <c r="D6" s="10">
        <v>12049605102</v>
      </c>
      <c r="E6" s="11">
        <f t="shared" si="1"/>
        <v>5.0377157259769412</v>
      </c>
      <c r="F6" s="10">
        <v>258385</v>
      </c>
      <c r="G6" s="11">
        <f t="shared" si="2"/>
        <v>0.1426354095184964</v>
      </c>
      <c r="H6" s="10">
        <v>168839700</v>
      </c>
      <c r="I6" s="11">
        <f t="shared" si="3"/>
        <v>7.0588737527842421E-2</v>
      </c>
    </row>
    <row r="7" spans="1:12" x14ac:dyDescent="0.25">
      <c r="A7" s="9" t="s">
        <v>5</v>
      </c>
      <c r="B7" s="10">
        <v>12715752</v>
      </c>
      <c r="C7" s="11">
        <f t="shared" si="0"/>
        <v>7.0194341539007272</v>
      </c>
      <c r="D7" s="10">
        <v>9559256845</v>
      </c>
      <c r="E7" s="11">
        <f t="shared" si="1"/>
        <v>3.9965474494028124</v>
      </c>
      <c r="F7" s="10">
        <v>777621</v>
      </c>
      <c r="G7" s="11">
        <f t="shared" si="2"/>
        <v>0.42926752630834875</v>
      </c>
      <c r="H7" s="10">
        <v>727593300</v>
      </c>
      <c r="I7" s="11">
        <f t="shared" si="3"/>
        <v>0.30419322280670191</v>
      </c>
    </row>
    <row r="8" spans="1:12" x14ac:dyDescent="0.25">
      <c r="A8" s="9" t="s">
        <v>6</v>
      </c>
      <c r="B8" s="10">
        <v>6409521</v>
      </c>
      <c r="C8" s="11">
        <f t="shared" si="0"/>
        <v>3.5382264940008228</v>
      </c>
      <c r="D8" s="10">
        <v>8970121470</v>
      </c>
      <c r="E8" s="11">
        <f t="shared" si="1"/>
        <v>3.750240909209706</v>
      </c>
      <c r="F8" s="10">
        <v>1594619</v>
      </c>
      <c r="G8" s="11">
        <f t="shared" si="2"/>
        <v>0.88027220655601224</v>
      </c>
      <c r="H8" s="10">
        <v>2361592000</v>
      </c>
      <c r="I8" s="11">
        <f t="shared" si="3"/>
        <v>0.98733768086446749</v>
      </c>
    </row>
    <row r="9" spans="1:12" x14ac:dyDescent="0.25">
      <c r="A9" s="9" t="s">
        <v>7</v>
      </c>
      <c r="B9" s="10">
        <v>5864613</v>
      </c>
      <c r="C9" s="11">
        <f t="shared" si="0"/>
        <v>3.2374227486986387</v>
      </c>
      <c r="D9" s="10">
        <v>4820481949</v>
      </c>
      <c r="E9" s="11">
        <f t="shared" si="1"/>
        <v>2.0153538241045399</v>
      </c>
      <c r="F9" s="10">
        <v>10466</v>
      </c>
      <c r="G9" s="11">
        <f t="shared" si="2"/>
        <v>5.777511063028362E-3</v>
      </c>
      <c r="H9" s="10">
        <v>8106309</v>
      </c>
      <c r="I9" s="11">
        <f t="shared" si="3"/>
        <v>3.3890969856057956E-3</v>
      </c>
    </row>
    <row r="10" spans="1:12" x14ac:dyDescent="0.25">
      <c r="A10" s="9" t="s">
        <v>8</v>
      </c>
      <c r="B10" s="10">
        <v>10559859</v>
      </c>
      <c r="C10" s="11">
        <f t="shared" si="0"/>
        <v>5.8293237336632542</v>
      </c>
      <c r="D10" s="10">
        <v>4791087901</v>
      </c>
      <c r="E10" s="11">
        <f t="shared" si="1"/>
        <v>2.0030647194736217</v>
      </c>
      <c r="F10" s="10">
        <v>437916</v>
      </c>
      <c r="G10" s="11">
        <f t="shared" si="2"/>
        <v>0.24174130849198625</v>
      </c>
      <c r="H10" s="10">
        <v>196712100</v>
      </c>
      <c r="I10" s="11">
        <f t="shared" si="3"/>
        <v>8.2241669438234549E-2</v>
      </c>
    </row>
    <row r="11" spans="1:12" x14ac:dyDescent="0.25">
      <c r="A11" s="9" t="s">
        <v>9</v>
      </c>
      <c r="B11" s="10">
        <v>2741384</v>
      </c>
      <c r="C11" s="11">
        <f t="shared" si="0"/>
        <v>1.5133170636354809</v>
      </c>
      <c r="D11" s="10">
        <v>3697854832</v>
      </c>
      <c r="E11" s="11">
        <f t="shared" si="1"/>
        <v>1.5460043114984914</v>
      </c>
      <c r="F11" s="10">
        <v>83510</v>
      </c>
      <c r="G11" s="11">
        <f t="shared" si="2"/>
        <v>4.6099746691524793E-2</v>
      </c>
      <c r="H11" s="10">
        <v>118132700</v>
      </c>
      <c r="I11" s="11">
        <f t="shared" si="3"/>
        <v>4.9389084165367206E-2</v>
      </c>
    </row>
    <row r="12" spans="1:12" x14ac:dyDescent="0.25">
      <c r="A12" s="9" t="s">
        <v>10</v>
      </c>
      <c r="B12" s="10">
        <v>3387083</v>
      </c>
      <c r="C12" s="11">
        <f t="shared" si="0"/>
        <v>1.8697601284058181</v>
      </c>
      <c r="D12" s="10">
        <v>3232609969</v>
      </c>
      <c r="E12" s="11">
        <f t="shared" si="1"/>
        <v>1.3514940895513783</v>
      </c>
      <c r="F12" s="10">
        <v>205181</v>
      </c>
      <c r="G12" s="11">
        <f t="shared" si="2"/>
        <v>0.11326538289921864</v>
      </c>
      <c r="H12" s="10">
        <v>174084400</v>
      </c>
      <c r="I12" s="11">
        <f t="shared" si="3"/>
        <v>7.278144902704714E-2</v>
      </c>
    </row>
    <row r="13" spans="1:12" x14ac:dyDescent="0.25">
      <c r="A13" s="9" t="s">
        <v>11</v>
      </c>
      <c r="B13" s="10">
        <v>2056678</v>
      </c>
      <c r="C13" s="11">
        <f t="shared" si="0"/>
        <v>1.1353410947914242</v>
      </c>
      <c r="D13" s="10">
        <v>2254470544</v>
      </c>
      <c r="E13" s="11">
        <f t="shared" si="1"/>
        <v>0.94255219296568349</v>
      </c>
      <c r="F13" s="10">
        <v>213701</v>
      </c>
      <c r="G13" s="11">
        <f t="shared" si="2"/>
        <v>0.11796865007454845</v>
      </c>
      <c r="H13" s="10">
        <v>257803400</v>
      </c>
      <c r="I13" s="11">
        <f t="shared" si="3"/>
        <v>0.10778280544436747</v>
      </c>
    </row>
    <row r="14" spans="1:12" x14ac:dyDescent="0.25">
      <c r="A14" s="9" t="s">
        <v>12</v>
      </c>
      <c r="B14" s="10">
        <v>1568220</v>
      </c>
      <c r="C14" s="11">
        <f t="shared" si="0"/>
        <v>0.86569925465911879</v>
      </c>
      <c r="D14" s="10">
        <v>2037932615</v>
      </c>
      <c r="E14" s="11">
        <f t="shared" si="1"/>
        <v>0.85202171325621023</v>
      </c>
      <c r="F14" s="10">
        <v>827445</v>
      </c>
      <c r="G14" s="11">
        <f t="shared" si="2"/>
        <v>0.45677170280408014</v>
      </c>
      <c r="H14" s="10">
        <v>873577600</v>
      </c>
      <c r="I14" s="11">
        <f t="shared" si="3"/>
        <v>0.36522654278941813</v>
      </c>
    </row>
    <row r="15" spans="1:12" x14ac:dyDescent="0.25">
      <c r="A15" s="9" t="s">
        <v>13</v>
      </c>
      <c r="B15" s="10">
        <v>1726325</v>
      </c>
      <c r="C15" s="11">
        <f t="shared" si="0"/>
        <v>0.95297743033464899</v>
      </c>
      <c r="D15" s="10">
        <v>2022690827</v>
      </c>
      <c r="E15" s="11">
        <f t="shared" si="1"/>
        <v>0.84564940524697407</v>
      </c>
      <c r="F15" s="10">
        <v>853779</v>
      </c>
      <c r="G15" s="11">
        <f t="shared" si="2"/>
        <v>0.47130877296782836</v>
      </c>
      <c r="H15" s="10">
        <v>840704700</v>
      </c>
      <c r="I15" s="11">
        <f t="shared" si="3"/>
        <v>0.35148299485679912</v>
      </c>
    </row>
    <row r="16" spans="1:12" x14ac:dyDescent="0.25">
      <c r="A16" s="9" t="s">
        <v>14</v>
      </c>
      <c r="B16" s="10">
        <v>1626000</v>
      </c>
      <c r="C16" s="11">
        <f t="shared" si="0"/>
        <v>0.89759535529181311</v>
      </c>
      <c r="D16" s="10">
        <v>788214179</v>
      </c>
      <c r="E16" s="11">
        <f t="shared" si="1"/>
        <v>0.32953768454430327</v>
      </c>
      <c r="F16" s="10">
        <v>84</v>
      </c>
      <c r="G16" s="11">
        <f t="shared" si="2"/>
        <v>4.6370239756772634E-5</v>
      </c>
      <c r="H16" s="10">
        <v>17236.5</v>
      </c>
      <c r="I16" s="11">
        <f t="shared" si="3"/>
        <v>7.206259987423905E-6</v>
      </c>
    </row>
    <row r="17" spans="1:9" x14ac:dyDescent="0.25">
      <c r="A17" s="9" t="s">
        <v>15</v>
      </c>
      <c r="B17" s="10">
        <v>435195</v>
      </c>
      <c r="C17" s="11">
        <f t="shared" si="0"/>
        <v>0.24023924393986509</v>
      </c>
      <c r="D17" s="10">
        <v>760377642</v>
      </c>
      <c r="E17" s="11">
        <f t="shared" si="1"/>
        <v>0.31789974628702689</v>
      </c>
      <c r="F17" s="12"/>
      <c r="G17" s="11">
        <f t="shared" si="2"/>
        <v>0</v>
      </c>
      <c r="H17" s="12"/>
      <c r="I17" s="11">
        <f t="shared" si="3"/>
        <v>0</v>
      </c>
    </row>
    <row r="18" spans="1:9" x14ac:dyDescent="0.25">
      <c r="A18" s="9" t="s">
        <v>16</v>
      </c>
      <c r="B18" s="10">
        <v>491099</v>
      </c>
      <c r="C18" s="11">
        <f t="shared" si="0"/>
        <v>0.2710997425513248</v>
      </c>
      <c r="D18" s="10">
        <v>672432358</v>
      </c>
      <c r="E18" s="11">
        <f t="shared" si="1"/>
        <v>0.28113145915380194</v>
      </c>
      <c r="F18" s="10">
        <v>217538</v>
      </c>
      <c r="G18" s="11">
        <f t="shared" si="2"/>
        <v>0.12008677638343816</v>
      </c>
      <c r="H18" s="10">
        <v>338662400</v>
      </c>
      <c r="I18" s="11">
        <f t="shared" si="3"/>
        <v>0.14158844906825341</v>
      </c>
    </row>
    <row r="19" spans="1:9" x14ac:dyDescent="0.25">
      <c r="A19" s="9" t="s">
        <v>17</v>
      </c>
      <c r="B19" s="10">
        <v>555312</v>
      </c>
      <c r="C19" s="11">
        <f t="shared" si="0"/>
        <v>0.30654703071205869</v>
      </c>
      <c r="D19" s="10">
        <v>281529324</v>
      </c>
      <c r="E19" s="11">
        <f t="shared" si="1"/>
        <v>0.11770217287893137</v>
      </c>
      <c r="F19" s="12"/>
      <c r="G19" s="11">
        <f t="shared" si="2"/>
        <v>0</v>
      </c>
      <c r="H19" s="12"/>
      <c r="I19" s="11">
        <f t="shared" si="3"/>
        <v>0</v>
      </c>
    </row>
    <row r="20" spans="1:9" x14ac:dyDescent="0.25">
      <c r="A20" s="9" t="s">
        <v>49</v>
      </c>
      <c r="B20" s="10"/>
      <c r="C20" s="11">
        <f t="shared" si="0"/>
        <v>0</v>
      </c>
      <c r="D20" s="10"/>
      <c r="E20" s="11">
        <f>D20/$K$3 * 100</f>
        <v>0</v>
      </c>
      <c r="F20" s="10">
        <f>SUM(F21:F47)</f>
        <v>42271555</v>
      </c>
      <c r="G20" s="11">
        <f t="shared" si="2"/>
        <v>23.33502547906668</v>
      </c>
      <c r="H20" s="10">
        <f>SUM(H21:H47)</f>
        <v>60195166965.099998</v>
      </c>
      <c r="I20" s="11">
        <f t="shared" si="3"/>
        <v>25.166479455626224</v>
      </c>
    </row>
    <row r="21" spans="1:9" x14ac:dyDescent="0.25">
      <c r="A21" s="3" t="s">
        <v>18</v>
      </c>
      <c r="B21" s="5"/>
      <c r="C21" s="5"/>
      <c r="D21" s="5"/>
      <c r="E21" s="5"/>
      <c r="F21" s="4">
        <v>197</v>
      </c>
      <c r="G21" s="4"/>
      <c r="H21" s="4">
        <v>421245.1</v>
      </c>
      <c r="I21" s="4"/>
    </row>
    <row r="22" spans="1:9" x14ac:dyDescent="0.25">
      <c r="A22" s="3" t="s">
        <v>19</v>
      </c>
      <c r="B22" s="5"/>
      <c r="C22" s="5"/>
      <c r="D22" s="5"/>
      <c r="E22" s="5"/>
      <c r="F22" s="4">
        <v>15810</v>
      </c>
      <c r="G22" s="4"/>
      <c r="H22" s="4">
        <v>11443220</v>
      </c>
      <c r="I22" s="4"/>
    </row>
    <row r="23" spans="1:9" x14ac:dyDescent="0.25">
      <c r="A23" s="3" t="s">
        <v>20</v>
      </c>
      <c r="B23" s="5"/>
      <c r="C23" s="5"/>
      <c r="D23" s="5"/>
      <c r="E23" s="5"/>
      <c r="F23" s="4">
        <v>35011</v>
      </c>
      <c r="G23" s="4"/>
      <c r="H23" s="4">
        <v>67636100</v>
      </c>
      <c r="I23" s="4"/>
    </row>
    <row r="24" spans="1:9" x14ac:dyDescent="0.25">
      <c r="A24" s="3" t="s">
        <v>21</v>
      </c>
      <c r="B24" s="5"/>
      <c r="C24" s="5"/>
      <c r="D24" s="5"/>
      <c r="E24" s="5"/>
      <c r="F24" s="4">
        <v>56374</v>
      </c>
      <c r="G24" s="4"/>
      <c r="H24" s="4">
        <v>107768000</v>
      </c>
      <c r="I24" s="4"/>
    </row>
    <row r="25" spans="1:9" x14ac:dyDescent="0.25">
      <c r="A25" s="3" t="s">
        <v>22</v>
      </c>
      <c r="B25" s="5"/>
      <c r="C25" s="5"/>
      <c r="D25" s="5"/>
      <c r="E25" s="5"/>
      <c r="F25" s="4">
        <v>60877</v>
      </c>
      <c r="G25" s="4"/>
      <c r="H25" s="4">
        <v>110538800</v>
      </c>
      <c r="I25" s="4"/>
    </row>
    <row r="26" spans="1:9" x14ac:dyDescent="0.25">
      <c r="A26" s="3" t="s">
        <v>23</v>
      </c>
      <c r="B26" s="5"/>
      <c r="C26" s="5"/>
      <c r="D26" s="5"/>
      <c r="E26" s="5"/>
      <c r="F26" s="4">
        <v>85330</v>
      </c>
      <c r="G26" s="4"/>
      <c r="H26" s="4">
        <v>170282300</v>
      </c>
      <c r="I26" s="4"/>
    </row>
    <row r="27" spans="1:9" x14ac:dyDescent="0.25">
      <c r="A27" s="3" t="s">
        <v>24</v>
      </c>
      <c r="B27" s="5"/>
      <c r="C27" s="5"/>
      <c r="D27" s="5"/>
      <c r="E27" s="5"/>
      <c r="F27" s="4">
        <v>546496</v>
      </c>
      <c r="G27" s="4"/>
      <c r="H27" s="4">
        <v>205786500</v>
      </c>
      <c r="I27" s="4"/>
    </row>
    <row r="28" spans="1:9" x14ac:dyDescent="0.25">
      <c r="A28" s="3" t="s">
        <v>25</v>
      </c>
      <c r="B28" s="5"/>
      <c r="C28" s="5"/>
      <c r="D28" s="5"/>
      <c r="E28" s="5"/>
      <c r="F28" s="4">
        <v>943393</v>
      </c>
      <c r="G28" s="4"/>
      <c r="H28" s="4">
        <v>233490100</v>
      </c>
      <c r="I28" s="4"/>
    </row>
    <row r="29" spans="1:9" x14ac:dyDescent="0.25">
      <c r="A29" s="3" t="s">
        <v>26</v>
      </c>
      <c r="B29" s="5"/>
      <c r="C29" s="5"/>
      <c r="D29" s="5"/>
      <c r="E29" s="5"/>
      <c r="F29" s="4">
        <v>148866</v>
      </c>
      <c r="G29" s="4"/>
      <c r="H29" s="4">
        <v>280430400</v>
      </c>
      <c r="I29" s="4"/>
    </row>
    <row r="30" spans="1:9" x14ac:dyDescent="0.25">
      <c r="A30" s="3" t="s">
        <v>27</v>
      </c>
      <c r="B30" s="5"/>
      <c r="C30" s="5"/>
      <c r="D30" s="5"/>
      <c r="E30" s="5"/>
      <c r="F30" s="4">
        <v>250448</v>
      </c>
      <c r="G30" s="4"/>
      <c r="H30" s="4">
        <v>306603300</v>
      </c>
      <c r="I30" s="4"/>
    </row>
    <row r="31" spans="1:9" x14ac:dyDescent="0.25">
      <c r="A31" s="3" t="s">
        <v>28</v>
      </c>
      <c r="B31" s="5"/>
      <c r="C31" s="5"/>
      <c r="D31" s="5"/>
      <c r="E31" s="5"/>
      <c r="F31" s="4">
        <v>179785</v>
      </c>
      <c r="G31" s="4"/>
      <c r="H31" s="4">
        <v>320217000</v>
      </c>
      <c r="I31" s="4"/>
    </row>
    <row r="32" spans="1:9" x14ac:dyDescent="0.25">
      <c r="A32" s="3" t="s">
        <v>29</v>
      </c>
      <c r="B32" s="5"/>
      <c r="C32" s="5"/>
      <c r="D32" s="5"/>
      <c r="E32" s="5"/>
      <c r="F32" s="4">
        <v>200227</v>
      </c>
      <c r="G32" s="4"/>
      <c r="H32" s="4">
        <v>348090000</v>
      </c>
      <c r="I32" s="4"/>
    </row>
    <row r="33" spans="1:9" x14ac:dyDescent="0.25">
      <c r="A33" s="3" t="s">
        <v>30</v>
      </c>
      <c r="B33" s="5"/>
      <c r="C33" s="5"/>
      <c r="D33" s="5"/>
      <c r="E33" s="5"/>
      <c r="F33" s="4">
        <v>185029</v>
      </c>
      <c r="G33" s="4"/>
      <c r="H33" s="4">
        <v>400658700</v>
      </c>
      <c r="I33" s="4"/>
    </row>
    <row r="34" spans="1:9" x14ac:dyDescent="0.25">
      <c r="A34" s="3" t="s">
        <v>31</v>
      </c>
      <c r="B34" s="5"/>
      <c r="C34" s="5"/>
      <c r="D34" s="5"/>
      <c r="E34" s="5"/>
      <c r="F34" s="4">
        <v>2184049</v>
      </c>
      <c r="G34" s="4"/>
      <c r="H34" s="4">
        <v>652053600</v>
      </c>
      <c r="I34" s="4"/>
    </row>
    <row r="35" spans="1:9" x14ac:dyDescent="0.25">
      <c r="A35" s="3" t="s">
        <v>32</v>
      </c>
      <c r="B35" s="5"/>
      <c r="C35" s="5"/>
      <c r="D35" s="5"/>
      <c r="E35" s="5"/>
      <c r="F35" s="4">
        <v>399715</v>
      </c>
      <c r="G35" s="4"/>
      <c r="H35" s="4">
        <v>854033700</v>
      </c>
      <c r="I35" s="4"/>
    </row>
    <row r="36" spans="1:9" x14ac:dyDescent="0.25">
      <c r="A36" s="3" t="s">
        <v>33</v>
      </c>
      <c r="B36" s="5"/>
      <c r="C36" s="5"/>
      <c r="D36" s="5"/>
      <c r="E36" s="5"/>
      <c r="F36" s="4">
        <v>828698</v>
      </c>
      <c r="G36" s="4"/>
      <c r="H36" s="4">
        <v>1378450000</v>
      </c>
      <c r="I36" s="4"/>
    </row>
    <row r="37" spans="1:9" x14ac:dyDescent="0.25">
      <c r="A37" s="3" t="s">
        <v>34</v>
      </c>
      <c r="B37" s="5"/>
      <c r="C37" s="5"/>
      <c r="D37" s="5"/>
      <c r="E37" s="5"/>
      <c r="F37" s="4">
        <v>1181742</v>
      </c>
      <c r="G37" s="4"/>
      <c r="H37" s="4">
        <v>2001774000</v>
      </c>
      <c r="I37" s="4"/>
    </row>
    <row r="38" spans="1:9" x14ac:dyDescent="0.25">
      <c r="A38" s="3" t="s">
        <v>35</v>
      </c>
      <c r="B38" s="5"/>
      <c r="C38" s="5"/>
      <c r="D38" s="5"/>
      <c r="E38" s="5"/>
      <c r="F38" s="4">
        <v>871345</v>
      </c>
      <c r="G38" s="4"/>
      <c r="H38" s="4">
        <v>2151237000</v>
      </c>
      <c r="I38" s="4"/>
    </row>
    <row r="39" spans="1:9" x14ac:dyDescent="0.25">
      <c r="A39" s="3" t="s">
        <v>36</v>
      </c>
      <c r="B39" s="5"/>
      <c r="C39" s="5"/>
      <c r="D39" s="5"/>
      <c r="E39" s="5"/>
      <c r="F39" s="4">
        <v>1407108</v>
      </c>
      <c r="G39" s="4"/>
      <c r="H39" s="4">
        <v>2678566000</v>
      </c>
      <c r="I39" s="4"/>
    </row>
    <row r="40" spans="1:9" x14ac:dyDescent="0.25">
      <c r="A40" s="3" t="s">
        <v>37</v>
      </c>
      <c r="B40" s="5"/>
      <c r="C40" s="5"/>
      <c r="D40" s="5"/>
      <c r="E40" s="5"/>
      <c r="F40" s="4">
        <v>1661554</v>
      </c>
      <c r="G40" s="4"/>
      <c r="H40" s="4">
        <v>2737106000</v>
      </c>
      <c r="I40" s="4"/>
    </row>
    <row r="41" spans="1:9" x14ac:dyDescent="0.25">
      <c r="A41" s="3" t="s">
        <v>38</v>
      </c>
      <c r="B41" s="5"/>
      <c r="C41" s="5"/>
      <c r="D41" s="5"/>
      <c r="E41" s="5"/>
      <c r="F41" s="4">
        <v>1601261</v>
      </c>
      <c r="G41" s="4"/>
      <c r="H41" s="4">
        <v>2877836000</v>
      </c>
      <c r="I41" s="4"/>
    </row>
    <row r="42" spans="1:9" x14ac:dyDescent="0.25">
      <c r="A42" s="3" t="s">
        <v>39</v>
      </c>
      <c r="B42" s="5"/>
      <c r="C42" s="5"/>
      <c r="D42" s="5"/>
      <c r="E42" s="5"/>
      <c r="F42" s="4">
        <v>2256345</v>
      </c>
      <c r="G42" s="4"/>
      <c r="H42" s="4">
        <v>3475810000</v>
      </c>
      <c r="I42" s="4"/>
    </row>
    <row r="43" spans="1:9" x14ac:dyDescent="0.25">
      <c r="A43" s="3" t="s">
        <v>40</v>
      </c>
      <c r="B43" s="5"/>
      <c r="C43" s="5"/>
      <c r="D43" s="5"/>
      <c r="E43" s="5"/>
      <c r="F43" s="4">
        <v>1673142</v>
      </c>
      <c r="G43" s="4"/>
      <c r="H43" s="4">
        <v>3712611000</v>
      </c>
      <c r="I43" s="4"/>
    </row>
    <row r="44" spans="1:9" x14ac:dyDescent="0.25">
      <c r="A44" s="3" t="s">
        <v>41</v>
      </c>
      <c r="B44" s="5"/>
      <c r="C44" s="5"/>
      <c r="D44" s="5"/>
      <c r="E44" s="5"/>
      <c r="F44" s="4">
        <v>1843155</v>
      </c>
      <c r="G44" s="4"/>
      <c r="H44" s="4">
        <v>4078522000</v>
      </c>
      <c r="I44" s="4"/>
    </row>
    <row r="45" spans="1:9" x14ac:dyDescent="0.25">
      <c r="A45" s="3" t="s">
        <v>42</v>
      </c>
      <c r="B45" s="5"/>
      <c r="C45" s="5"/>
      <c r="D45" s="5"/>
      <c r="E45" s="5"/>
      <c r="F45" s="4">
        <v>13008093</v>
      </c>
      <c r="G45" s="4"/>
      <c r="H45" s="4">
        <v>5551957000</v>
      </c>
      <c r="I45" s="4"/>
    </row>
    <row r="46" spans="1:9" x14ac:dyDescent="0.25">
      <c r="A46" s="3" t="s">
        <v>43</v>
      </c>
      <c r="B46" s="5"/>
      <c r="C46" s="5"/>
      <c r="D46" s="5"/>
      <c r="E46" s="5"/>
      <c r="F46" s="4">
        <v>2948904</v>
      </c>
      <c r="G46" s="4"/>
      <c r="H46" s="4">
        <v>6026265000</v>
      </c>
      <c r="I46" s="4"/>
    </row>
    <row r="47" spans="1:9" x14ac:dyDescent="0.25">
      <c r="A47" s="3" t="s">
        <v>44</v>
      </c>
      <c r="B47" s="5"/>
      <c r="C47" s="5"/>
      <c r="D47" s="5"/>
      <c r="E47" s="5"/>
      <c r="F47" s="4">
        <v>7698601</v>
      </c>
      <c r="G47" s="4"/>
      <c r="H47" s="4">
        <v>19455580000</v>
      </c>
      <c r="I47" s="4"/>
    </row>
  </sheetData>
  <mergeCells count="2"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>
      <selection activeCell="B8" activeCellId="1" sqref="B3:B6 B8:B20"/>
    </sheetView>
  </sheetViews>
  <sheetFormatPr defaultRowHeight="15" x14ac:dyDescent="0.25"/>
  <cols>
    <col min="1" max="1" width="24.28515625" customWidth="1"/>
    <col min="2" max="2" width="15.5703125" customWidth="1"/>
    <col min="3" max="3" width="6.5703125" customWidth="1"/>
    <col min="4" max="4" width="16" customWidth="1"/>
    <col min="6" max="6" width="13" customWidth="1"/>
    <col min="8" max="8" width="16.5703125" customWidth="1"/>
    <col min="11" max="11" width="18.7109375" customWidth="1"/>
    <col min="12" max="12" width="34" customWidth="1"/>
    <col min="14" max="14" width="17.28515625" customWidth="1"/>
    <col min="15" max="16" width="16.140625" customWidth="1"/>
    <col min="17" max="17" width="20.5703125" customWidth="1"/>
    <col min="18" max="18" width="19.85546875" customWidth="1"/>
  </cols>
  <sheetData>
    <row r="1" spans="1:18" x14ac:dyDescent="0.25">
      <c r="A1" s="1"/>
      <c r="B1" s="15" t="s">
        <v>45</v>
      </c>
      <c r="C1" s="15"/>
      <c r="D1" s="15"/>
      <c r="E1" s="15"/>
      <c r="F1" s="15" t="s">
        <v>46</v>
      </c>
      <c r="G1" s="15"/>
      <c r="H1" s="15"/>
      <c r="I1" s="15"/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 ht="23.25" customHeight="1" x14ac:dyDescent="0.25">
      <c r="A2" s="7" t="s">
        <v>0</v>
      </c>
      <c r="B2" s="8" t="s">
        <v>47</v>
      </c>
      <c r="C2" s="8" t="s">
        <v>52</v>
      </c>
      <c r="D2" s="8" t="s">
        <v>48</v>
      </c>
      <c r="E2" s="8" t="s">
        <v>52</v>
      </c>
      <c r="F2" s="8" t="s">
        <v>47</v>
      </c>
      <c r="G2" s="8" t="s">
        <v>52</v>
      </c>
      <c r="H2" s="8" t="s">
        <v>48</v>
      </c>
      <c r="I2" s="8" t="s">
        <v>52</v>
      </c>
      <c r="K2" s="6">
        <f>SUM(B3:B20,F3:F22)</f>
        <v>224268744</v>
      </c>
      <c r="L2" s="2" t="s">
        <v>50</v>
      </c>
      <c r="N2" t="s">
        <v>1</v>
      </c>
      <c r="O2" s="13">
        <v>19695510</v>
      </c>
      <c r="P2" s="13">
        <v>24137469</v>
      </c>
      <c r="Q2" s="13">
        <v>45020117312.400002</v>
      </c>
      <c r="R2" s="13">
        <v>35875214890.400002</v>
      </c>
    </row>
    <row r="3" spans="1:18" x14ac:dyDescent="0.25">
      <c r="A3" t="s">
        <v>1</v>
      </c>
      <c r="B3" s="13">
        <v>24137469</v>
      </c>
      <c r="C3" s="11">
        <f>B3/$K$2 * 100</f>
        <v>10.762743202414333</v>
      </c>
      <c r="D3" s="13">
        <v>35875214890.400002</v>
      </c>
      <c r="E3" s="11">
        <f>D3/$K$3 * 100</f>
        <v>13.870601727537998</v>
      </c>
      <c r="F3" s="13">
        <v>19695510</v>
      </c>
      <c r="G3" s="11">
        <f>F3/$K$2 * 100</f>
        <v>8.782102065903576</v>
      </c>
      <c r="H3" s="13">
        <v>45020117312.400002</v>
      </c>
      <c r="I3" s="11">
        <f>H3/$K$3 * 100</f>
        <v>17.406338021251536</v>
      </c>
      <c r="K3" s="6">
        <f>SUM(D3:D20,H3:H22)</f>
        <v>258642094950.89999</v>
      </c>
      <c r="L3" s="1" t="s">
        <v>51</v>
      </c>
      <c r="N3" t="s">
        <v>2</v>
      </c>
      <c r="O3" s="13">
        <v>2626357</v>
      </c>
      <c r="P3" s="13">
        <v>13779358</v>
      </c>
      <c r="Q3" s="13">
        <v>4386891793.6999998</v>
      </c>
      <c r="R3" s="13">
        <v>17342311367</v>
      </c>
    </row>
    <row r="4" spans="1:18" x14ac:dyDescent="0.25">
      <c r="A4" t="s">
        <v>2</v>
      </c>
      <c r="B4" s="13">
        <v>13779358</v>
      </c>
      <c r="C4" s="11">
        <f t="shared" ref="C4:C20" si="0">B4/$K$2 * 100</f>
        <v>6.1441276899468438</v>
      </c>
      <c r="D4" s="13">
        <v>17342311367</v>
      </c>
      <c r="E4" s="11">
        <f t="shared" ref="E4:E19" si="1">D4/$K$3 * 100</f>
        <v>6.7051387633912514</v>
      </c>
      <c r="F4" s="13">
        <v>2626357</v>
      </c>
      <c r="G4" s="11">
        <f t="shared" ref="G4:G22" si="2">F4/$K$2 * 100</f>
        <v>1.1710758053739312</v>
      </c>
      <c r="H4" s="13">
        <v>4386891793.6999998</v>
      </c>
      <c r="I4" s="11">
        <f t="shared" ref="I4:I22" si="3">H4/$K$3 * 100</f>
        <v>1.6961244435221563</v>
      </c>
      <c r="N4" t="s">
        <v>3</v>
      </c>
      <c r="O4" s="13">
        <v>962101</v>
      </c>
      <c r="P4" s="13">
        <v>7214714</v>
      </c>
      <c r="Q4" s="13">
        <v>2269686950.6999998</v>
      </c>
      <c r="R4" s="13">
        <v>12093992341.6</v>
      </c>
    </row>
    <row r="5" spans="1:18" x14ac:dyDescent="0.25">
      <c r="A5" t="s">
        <v>3</v>
      </c>
      <c r="B5" s="13">
        <v>7214714</v>
      </c>
      <c r="C5" s="11">
        <f t="shared" si="0"/>
        <v>3.2169948746848114</v>
      </c>
      <c r="D5" s="13">
        <v>12093992341.6</v>
      </c>
      <c r="E5" s="11">
        <f t="shared" si="1"/>
        <v>4.6759566898404126</v>
      </c>
      <c r="F5" s="13">
        <v>962101</v>
      </c>
      <c r="G5" s="11">
        <f t="shared" si="2"/>
        <v>0.42899468862232537</v>
      </c>
      <c r="H5" s="13">
        <v>2269686950.6999998</v>
      </c>
      <c r="I5" s="11">
        <f t="shared" si="3"/>
        <v>0.87753965615336971</v>
      </c>
      <c r="N5" t="s">
        <v>4</v>
      </c>
      <c r="O5" s="13">
        <v>333943</v>
      </c>
      <c r="P5" s="13">
        <v>14770762</v>
      </c>
      <c r="Q5" s="13">
        <v>253901085.69999999</v>
      </c>
      <c r="R5" s="13">
        <v>11964543687.4</v>
      </c>
    </row>
    <row r="6" spans="1:18" x14ac:dyDescent="0.25">
      <c r="A6" t="s">
        <v>4</v>
      </c>
      <c r="B6" s="13">
        <v>14795059</v>
      </c>
      <c r="C6" s="11">
        <f t="shared" si="0"/>
        <v>6.5970222760956831</v>
      </c>
      <c r="D6" s="13">
        <v>11984055274.700001</v>
      </c>
      <c r="E6" s="11">
        <f t="shared" si="1"/>
        <v>4.6334512086963358</v>
      </c>
      <c r="F6" s="13">
        <v>309646</v>
      </c>
      <c r="G6" s="11">
        <f t="shared" si="2"/>
        <v>0.13806917293833867</v>
      </c>
      <c r="H6" s="13">
        <v>234389498.40000001</v>
      </c>
      <c r="I6" s="11">
        <f t="shared" si="3"/>
        <v>9.0623105432430073E-2</v>
      </c>
      <c r="N6" t="s">
        <v>66</v>
      </c>
      <c r="O6" s="13">
        <v>22464981</v>
      </c>
      <c r="P6" s="13">
        <v>20504030</v>
      </c>
      <c r="Q6" s="13">
        <v>9227008017.3999996</v>
      </c>
      <c r="R6" s="13">
        <v>9946359961.5</v>
      </c>
    </row>
    <row r="7" spans="1:18" x14ac:dyDescent="0.25">
      <c r="A7" t="s">
        <v>66</v>
      </c>
      <c r="B7" s="13">
        <v>20504030</v>
      </c>
      <c r="C7" s="11">
        <f t="shared" si="0"/>
        <v>9.1426159679210581</v>
      </c>
      <c r="D7" s="13">
        <v>9946359961.5</v>
      </c>
      <c r="E7" s="11">
        <f t="shared" si="1"/>
        <v>3.8456075618271628</v>
      </c>
      <c r="F7" s="13">
        <v>22464981</v>
      </c>
      <c r="G7" s="11">
        <f t="shared" si="2"/>
        <v>10.016991489460519</v>
      </c>
      <c r="H7" s="13">
        <v>9227008017.3999996</v>
      </c>
      <c r="I7" s="11">
        <f t="shared" si="3"/>
        <v>3.5674811631693726</v>
      </c>
      <c r="N7" t="s">
        <v>5</v>
      </c>
      <c r="O7" s="13">
        <v>997883</v>
      </c>
      <c r="P7" s="13">
        <v>12495490</v>
      </c>
      <c r="Q7" s="13">
        <v>945727505.29999995</v>
      </c>
      <c r="R7" s="13">
        <v>9341122591.8999996</v>
      </c>
    </row>
    <row r="8" spans="1:18" x14ac:dyDescent="0.25">
      <c r="A8" t="s">
        <v>5</v>
      </c>
      <c r="B8" s="13">
        <v>12495490</v>
      </c>
      <c r="C8" s="11">
        <f t="shared" si="0"/>
        <v>5.5716591519324687</v>
      </c>
      <c r="D8" s="13">
        <v>9341122591.8999996</v>
      </c>
      <c r="E8" s="11">
        <f t="shared" si="1"/>
        <v>3.6116018135691701</v>
      </c>
      <c r="F8" s="13">
        <v>997883</v>
      </c>
      <c r="G8" s="11">
        <f t="shared" si="2"/>
        <v>0.44494965379571572</v>
      </c>
      <c r="H8" s="13">
        <v>945727505.29999995</v>
      </c>
      <c r="I8" s="11">
        <f t="shared" si="3"/>
        <v>0.36565103815739458</v>
      </c>
      <c r="N8" t="s">
        <v>6</v>
      </c>
      <c r="O8" s="13">
        <v>1840311</v>
      </c>
      <c r="P8" s="13">
        <v>6163829</v>
      </c>
      <c r="Q8" s="13">
        <v>2774574491.1999998</v>
      </c>
      <c r="R8" s="13">
        <v>8557138815.8999996</v>
      </c>
    </row>
    <row r="9" spans="1:18" x14ac:dyDescent="0.25">
      <c r="A9" t="s">
        <v>6</v>
      </c>
      <c r="B9" s="13">
        <v>6163829</v>
      </c>
      <c r="C9" s="11">
        <f t="shared" si="0"/>
        <v>2.7484119677417018</v>
      </c>
      <c r="D9" s="13">
        <v>8557138815.8999996</v>
      </c>
      <c r="E9" s="11">
        <f t="shared" si="1"/>
        <v>3.3084865081704766</v>
      </c>
      <c r="F9" s="13">
        <v>1840311</v>
      </c>
      <c r="G9" s="11">
        <f t="shared" si="2"/>
        <v>0.82058291636038228</v>
      </c>
      <c r="H9" s="13">
        <v>2774574491.1999998</v>
      </c>
      <c r="I9" s="11">
        <f t="shared" si="3"/>
        <v>1.0727466817521403</v>
      </c>
      <c r="N9" t="s">
        <v>7</v>
      </c>
      <c r="O9" s="13">
        <v>45314</v>
      </c>
      <c r="P9" s="13">
        <v>5829765</v>
      </c>
      <c r="Q9" s="13">
        <v>51089812.299999997</v>
      </c>
      <c r="R9" s="13">
        <v>4777498445.6999998</v>
      </c>
    </row>
    <row r="10" spans="1:18" x14ac:dyDescent="0.25">
      <c r="A10" t="s">
        <v>7</v>
      </c>
      <c r="B10" s="13">
        <v>5829808</v>
      </c>
      <c r="C10" s="11">
        <f t="shared" si="0"/>
        <v>2.5994741380457369</v>
      </c>
      <c r="D10" s="13">
        <v>4777533550.8999996</v>
      </c>
      <c r="E10" s="11">
        <f t="shared" si="1"/>
        <v>1.8471600888505622</v>
      </c>
      <c r="F10" s="13">
        <v>45271</v>
      </c>
      <c r="G10" s="11">
        <f t="shared" si="2"/>
        <v>2.0186049644082368E-2</v>
      </c>
      <c r="H10" s="13">
        <v>51054707.100000001</v>
      </c>
      <c r="I10" s="11">
        <f t="shared" si="3"/>
        <v>1.9739519628346695E-2</v>
      </c>
      <c r="N10" t="s">
        <v>8</v>
      </c>
      <c r="O10" s="13">
        <v>1139819</v>
      </c>
      <c r="P10" s="13">
        <v>9857956</v>
      </c>
      <c r="Q10" s="13">
        <v>642751045.39999998</v>
      </c>
      <c r="R10" s="13">
        <v>4345049003.1000004</v>
      </c>
    </row>
    <row r="11" spans="1:18" x14ac:dyDescent="0.25">
      <c r="A11" t="s">
        <v>8</v>
      </c>
      <c r="B11" s="13">
        <v>9857956</v>
      </c>
      <c r="C11" s="11">
        <f t="shared" si="0"/>
        <v>4.3955995936732055</v>
      </c>
      <c r="D11" s="13">
        <v>4345049003.1000004</v>
      </c>
      <c r="E11" s="11">
        <f t="shared" si="1"/>
        <v>1.6799465701531895</v>
      </c>
      <c r="F11" s="13">
        <v>1139819</v>
      </c>
      <c r="G11" s="11">
        <f t="shared" si="2"/>
        <v>0.50823800930547858</v>
      </c>
      <c r="H11" s="13">
        <v>642751045.39999998</v>
      </c>
      <c r="I11" s="11">
        <f t="shared" si="3"/>
        <v>0.24850983577209981</v>
      </c>
      <c r="N11" t="s">
        <v>9</v>
      </c>
      <c r="O11" s="13">
        <v>83711</v>
      </c>
      <c r="P11" s="13">
        <v>2741183</v>
      </c>
      <c r="Q11" s="13">
        <v>118434017.09999999</v>
      </c>
      <c r="R11" s="13">
        <v>3697553512.6999998</v>
      </c>
    </row>
    <row r="12" spans="1:18" x14ac:dyDescent="0.25">
      <c r="A12" t="s">
        <v>9</v>
      </c>
      <c r="B12" s="13">
        <v>2741183</v>
      </c>
      <c r="C12" s="11">
        <f t="shared" si="0"/>
        <v>1.2222759851011606</v>
      </c>
      <c r="D12" s="13">
        <v>3697553512.6999998</v>
      </c>
      <c r="E12" s="11">
        <f t="shared" si="1"/>
        <v>1.4296023674730653</v>
      </c>
      <c r="F12" s="13">
        <v>83711</v>
      </c>
      <c r="G12" s="11">
        <f t="shared" si="2"/>
        <v>3.7326200034365917E-2</v>
      </c>
      <c r="H12" s="13">
        <v>118434017.09999999</v>
      </c>
      <c r="I12" s="11">
        <f t="shared" si="3"/>
        <v>4.579069664684058E-2</v>
      </c>
      <c r="N12" t="s">
        <v>10</v>
      </c>
      <c r="O12" s="13">
        <v>230591</v>
      </c>
      <c r="P12" s="13">
        <v>3361673</v>
      </c>
      <c r="Q12" s="13">
        <v>197775259.90000001</v>
      </c>
      <c r="R12" s="13">
        <v>3208919068.5</v>
      </c>
    </row>
    <row r="13" spans="1:18" x14ac:dyDescent="0.25">
      <c r="A13" t="s">
        <v>10</v>
      </c>
      <c r="B13" s="13">
        <v>3361673</v>
      </c>
      <c r="C13" s="11">
        <f t="shared" si="0"/>
        <v>1.4989485115232999</v>
      </c>
      <c r="D13" s="13">
        <v>3208919068.5</v>
      </c>
      <c r="E13" s="11">
        <f t="shared" si="1"/>
        <v>1.2406793523340327</v>
      </c>
      <c r="F13" s="13">
        <v>230591</v>
      </c>
      <c r="G13" s="11">
        <f t="shared" si="2"/>
        <v>0.10281905355478338</v>
      </c>
      <c r="H13" s="13">
        <v>197775259.90000001</v>
      </c>
      <c r="I13" s="11">
        <f t="shared" si="3"/>
        <v>7.6466771558413651E-2</v>
      </c>
      <c r="N13" t="s">
        <v>58</v>
      </c>
      <c r="O13" s="13">
        <v>219179</v>
      </c>
      <c r="P13" s="13">
        <v>2051200</v>
      </c>
      <c r="Q13" s="13">
        <v>265867492.09999999</v>
      </c>
      <c r="R13" s="13">
        <v>2246406408.0999999</v>
      </c>
    </row>
    <row r="14" spans="1:18" x14ac:dyDescent="0.25">
      <c r="A14" t="s">
        <v>12</v>
      </c>
      <c r="B14" s="13">
        <v>1942055</v>
      </c>
      <c r="C14" s="11">
        <f t="shared" si="0"/>
        <v>0.86594991587414427</v>
      </c>
      <c r="D14" s="13">
        <v>2415556201</v>
      </c>
      <c r="E14" s="11">
        <f t="shared" si="1"/>
        <v>0.93393776502566739</v>
      </c>
      <c r="F14" s="13">
        <v>453610</v>
      </c>
      <c r="G14" s="11">
        <f t="shared" si="2"/>
        <v>0.20226180069033606</v>
      </c>
      <c r="H14" s="13">
        <v>495954007</v>
      </c>
      <c r="I14" s="11">
        <f t="shared" si="3"/>
        <v>0.19175301185762153</v>
      </c>
      <c r="N14" t="s">
        <v>12</v>
      </c>
      <c r="O14" s="13">
        <v>828703</v>
      </c>
      <c r="P14" s="13">
        <v>1566962</v>
      </c>
      <c r="Q14" s="13">
        <v>875515675</v>
      </c>
      <c r="R14" s="13">
        <v>2035994533</v>
      </c>
    </row>
    <row r="15" spans="1:18" x14ac:dyDescent="0.25">
      <c r="A15" t="s">
        <v>58</v>
      </c>
      <c r="B15" s="13">
        <v>2051200</v>
      </c>
      <c r="C15" s="11">
        <f t="shared" si="0"/>
        <v>0.91461697399972952</v>
      </c>
      <c r="D15" s="13">
        <v>2246406408.0999999</v>
      </c>
      <c r="E15" s="11">
        <f t="shared" si="1"/>
        <v>0.86853859134045919</v>
      </c>
      <c r="F15" s="13">
        <v>219179</v>
      </c>
      <c r="G15" s="11">
        <f t="shared" si="2"/>
        <v>9.773051567096662E-2</v>
      </c>
      <c r="H15" s="13">
        <v>265867492.09999999</v>
      </c>
      <c r="I15" s="11">
        <f t="shared" si="3"/>
        <v>0.10279358901360264</v>
      </c>
      <c r="N15" t="s">
        <v>13</v>
      </c>
      <c r="O15" s="13">
        <v>882901</v>
      </c>
      <c r="P15" s="13">
        <v>1697203</v>
      </c>
      <c r="Q15" s="13">
        <v>865114721.70000005</v>
      </c>
      <c r="R15" s="13">
        <v>1998280766.9000001</v>
      </c>
    </row>
    <row r="16" spans="1:18" x14ac:dyDescent="0.25">
      <c r="A16" t="s">
        <v>13</v>
      </c>
      <c r="B16" s="13">
        <v>1697203</v>
      </c>
      <c r="C16" s="11">
        <f t="shared" si="0"/>
        <v>0.75677197353903225</v>
      </c>
      <c r="D16" s="13">
        <v>1998280766.9000001</v>
      </c>
      <c r="E16" s="11">
        <f t="shared" si="1"/>
        <v>0.77260461692415106</v>
      </c>
      <c r="F16" s="13">
        <v>882901</v>
      </c>
      <c r="G16" s="11">
        <f t="shared" si="2"/>
        <v>0.39367991466523755</v>
      </c>
      <c r="H16" s="13">
        <v>865114721.70000005</v>
      </c>
      <c r="I16" s="11">
        <f t="shared" si="3"/>
        <v>0.33448334149328302</v>
      </c>
      <c r="N16" t="s">
        <v>14</v>
      </c>
      <c r="O16" s="13">
        <v>1363</v>
      </c>
      <c r="P16" s="13">
        <v>1624721</v>
      </c>
      <c r="Q16" s="13">
        <v>1037239</v>
      </c>
      <c r="R16" s="13">
        <v>787194176.20000005</v>
      </c>
    </row>
    <row r="17" spans="1:18" x14ac:dyDescent="0.25">
      <c r="A17" t="s">
        <v>14</v>
      </c>
      <c r="B17" s="13">
        <v>1624721</v>
      </c>
      <c r="C17" s="11">
        <f t="shared" si="0"/>
        <v>0.72445271285774893</v>
      </c>
      <c r="D17" s="13">
        <v>787194176.20000005</v>
      </c>
      <c r="E17" s="11">
        <f t="shared" si="1"/>
        <v>0.30435655740781065</v>
      </c>
      <c r="F17" s="13">
        <v>1363</v>
      </c>
      <c r="G17" s="11">
        <f t="shared" si="2"/>
        <v>6.0775299120594353E-4</v>
      </c>
      <c r="H17" s="13">
        <v>1037239</v>
      </c>
      <c r="I17" s="11">
        <f t="shared" si="3"/>
        <v>4.0103255434770089E-4</v>
      </c>
      <c r="N17" t="s">
        <v>15</v>
      </c>
      <c r="O17" s="13"/>
      <c r="P17" s="13">
        <v>435195</v>
      </c>
      <c r="Q17" s="13"/>
      <c r="R17" s="13">
        <v>760377641.5</v>
      </c>
    </row>
    <row r="18" spans="1:18" x14ac:dyDescent="0.25">
      <c r="A18" t="s">
        <v>15</v>
      </c>
      <c r="B18" s="13">
        <v>435195</v>
      </c>
      <c r="C18" s="11">
        <f t="shared" si="0"/>
        <v>0.19405066985170258</v>
      </c>
      <c r="D18" s="13">
        <v>760377641.5</v>
      </c>
      <c r="E18" s="11">
        <f t="shared" si="1"/>
        <v>0.29398835547026797</v>
      </c>
      <c r="F18" s="13"/>
      <c r="G18" s="11">
        <f t="shared" si="2"/>
        <v>0</v>
      </c>
      <c r="H18" s="13"/>
      <c r="I18" s="11">
        <f t="shared" si="3"/>
        <v>0</v>
      </c>
      <c r="N18" t="s">
        <v>65</v>
      </c>
      <c r="O18" s="13">
        <v>217538</v>
      </c>
      <c r="P18" s="13">
        <v>491099</v>
      </c>
      <c r="Q18" s="13">
        <v>338662391.39999998</v>
      </c>
      <c r="R18" s="13">
        <v>672432357.70000005</v>
      </c>
    </row>
    <row r="19" spans="1:18" x14ac:dyDescent="0.25">
      <c r="A19" t="s">
        <v>65</v>
      </c>
      <c r="B19" s="13">
        <v>491099</v>
      </c>
      <c r="C19" s="11">
        <f t="shared" si="0"/>
        <v>0.2189779062569682</v>
      </c>
      <c r="D19" s="13">
        <v>672432357.70000005</v>
      </c>
      <c r="E19" s="11">
        <f t="shared" si="1"/>
        <v>0.25998566004023937</v>
      </c>
      <c r="F19" s="13">
        <v>217538</v>
      </c>
      <c r="G19" s="11">
        <f t="shared" si="2"/>
        <v>9.6998804256022406E-2</v>
      </c>
      <c r="H19" s="13">
        <v>338662391.39999998</v>
      </c>
      <c r="I19" s="11">
        <f t="shared" si="3"/>
        <v>0.13093862059240235</v>
      </c>
      <c r="N19" t="s">
        <v>17</v>
      </c>
      <c r="O19" s="13">
        <v>470</v>
      </c>
      <c r="P19" s="13">
        <v>554842</v>
      </c>
      <c r="Q19" s="13">
        <v>287499</v>
      </c>
      <c r="R19" s="13">
        <v>281241825.39999998</v>
      </c>
    </row>
    <row r="20" spans="1:18" x14ac:dyDescent="0.25">
      <c r="A20" t="s">
        <v>17</v>
      </c>
      <c r="B20" s="13">
        <v>554842</v>
      </c>
      <c r="C20" s="11">
        <f t="shared" si="0"/>
        <v>0.24740050267548652</v>
      </c>
      <c r="D20" s="13">
        <v>281241825.39999998</v>
      </c>
      <c r="E20" s="11">
        <f>D20/$K$3 * 100</f>
        <v>0.10873783923432505</v>
      </c>
      <c r="F20" s="13">
        <v>470</v>
      </c>
      <c r="G20" s="11">
        <f t="shared" si="2"/>
        <v>2.0956999696756674E-4</v>
      </c>
      <c r="H20" s="13">
        <v>287499</v>
      </c>
      <c r="I20" s="11">
        <f t="shared" si="3"/>
        <v>1.1115707984602356E-4</v>
      </c>
      <c r="N20" t="s">
        <v>44</v>
      </c>
      <c r="O20" s="13">
        <v>7698601</v>
      </c>
      <c r="P20" s="13"/>
      <c r="Q20" s="13">
        <v>19455582647.700001</v>
      </c>
      <c r="R20" s="13"/>
    </row>
    <row r="21" spans="1:18" x14ac:dyDescent="0.25">
      <c r="A21" t="s">
        <v>49</v>
      </c>
      <c r="C21" s="11"/>
      <c r="D21" s="13"/>
      <c r="E21" s="11"/>
      <c r="F21" s="13">
        <f>SUM(F22:F49)</f>
        <v>42271752</v>
      </c>
      <c r="G21" s="11">
        <f t="shared" si="2"/>
        <v>18.848704124369643</v>
      </c>
      <c r="H21" s="13">
        <f t="shared" ref="G21:I21" si="4">SUM(H22:H49)</f>
        <v>60195590798.199997</v>
      </c>
      <c r="I21" s="11">
        <f t="shared" si="3"/>
        <v>23.273702144125995</v>
      </c>
      <c r="O21" s="13"/>
      <c r="P21" s="13"/>
      <c r="Q21" s="13"/>
      <c r="R21" s="13"/>
    </row>
    <row r="22" spans="1:18" x14ac:dyDescent="0.25">
      <c r="A22" t="s">
        <v>26</v>
      </c>
      <c r="F22">
        <v>148866</v>
      </c>
      <c r="G22" s="11"/>
      <c r="H22">
        <v>280430448.89999998</v>
      </c>
      <c r="I22" s="11"/>
      <c r="N22" t="s">
        <v>43</v>
      </c>
      <c r="O22" s="13">
        <v>2948904</v>
      </c>
      <c r="P22" s="13"/>
      <c r="Q22" s="13">
        <v>6026264567.6000004</v>
      </c>
      <c r="R22" s="13"/>
    </row>
    <row r="23" spans="1:18" x14ac:dyDescent="0.25">
      <c r="A23" t="s">
        <v>20</v>
      </c>
      <c r="C23" s="5"/>
      <c r="D23" s="5"/>
      <c r="E23" s="5"/>
      <c r="F23">
        <v>35011</v>
      </c>
      <c r="G23" s="11"/>
      <c r="H23">
        <v>67636098.200000003</v>
      </c>
      <c r="I23" s="11"/>
      <c r="N23" t="s">
        <v>60</v>
      </c>
      <c r="O23" s="13">
        <v>13008093</v>
      </c>
      <c r="P23" s="13"/>
      <c r="Q23" s="13">
        <v>5551957120.3999996</v>
      </c>
      <c r="R23" s="13"/>
    </row>
    <row r="24" spans="1:18" x14ac:dyDescent="0.25">
      <c r="A24" t="s">
        <v>18</v>
      </c>
      <c r="C24" s="5"/>
      <c r="D24" s="5"/>
      <c r="E24" s="5"/>
      <c r="F24">
        <v>197</v>
      </c>
      <c r="G24" s="11"/>
      <c r="H24">
        <v>421245.1</v>
      </c>
      <c r="I24" s="11"/>
      <c r="N24" t="s">
        <v>41</v>
      </c>
      <c r="O24" s="13">
        <v>1843155</v>
      </c>
      <c r="P24" s="13"/>
      <c r="Q24" s="13">
        <v>4078521969</v>
      </c>
      <c r="R24" s="13"/>
    </row>
    <row r="25" spans="1:18" x14ac:dyDescent="0.25">
      <c r="A25" t="s">
        <v>41</v>
      </c>
      <c r="C25" s="5"/>
      <c r="D25" s="5"/>
      <c r="E25" s="5"/>
      <c r="F25">
        <v>1843155</v>
      </c>
      <c r="G25" s="11"/>
      <c r="H25">
        <v>4078521969</v>
      </c>
      <c r="I25" s="11"/>
      <c r="N25" t="s">
        <v>40</v>
      </c>
      <c r="O25" s="13">
        <v>1673142</v>
      </c>
      <c r="P25" s="13"/>
      <c r="Q25" s="13">
        <v>3712611133.4000001</v>
      </c>
      <c r="R25" s="13"/>
    </row>
    <row r="26" spans="1:18" x14ac:dyDescent="0.25">
      <c r="A26" t="s">
        <v>37</v>
      </c>
      <c r="C26" s="5"/>
      <c r="D26" s="5"/>
      <c r="E26" s="5"/>
      <c r="F26">
        <v>1661554</v>
      </c>
      <c r="G26" s="11"/>
      <c r="H26">
        <v>2737106338.5</v>
      </c>
      <c r="I26" s="11"/>
      <c r="N26" t="s">
        <v>39</v>
      </c>
      <c r="O26" s="13">
        <v>2256345</v>
      </c>
      <c r="P26" s="13"/>
      <c r="Q26" s="13">
        <v>3475810112.5</v>
      </c>
      <c r="R26" s="13"/>
    </row>
    <row r="27" spans="1:18" x14ac:dyDescent="0.25">
      <c r="A27" t="s">
        <v>28</v>
      </c>
      <c r="C27" s="5"/>
      <c r="D27" s="5"/>
      <c r="E27" s="5"/>
      <c r="F27">
        <v>179785</v>
      </c>
      <c r="G27" s="11"/>
      <c r="H27">
        <v>320216960.80000001</v>
      </c>
      <c r="I27" s="11"/>
      <c r="N27" t="s">
        <v>38</v>
      </c>
      <c r="O27" s="13">
        <v>1601261</v>
      </c>
      <c r="P27" s="13"/>
      <c r="Q27" s="13">
        <v>2877836350.6999998</v>
      </c>
      <c r="R27" s="13"/>
    </row>
    <row r="28" spans="1:18" x14ac:dyDescent="0.25">
      <c r="A28" t="s">
        <v>59</v>
      </c>
      <c r="C28" s="5"/>
      <c r="D28" s="5"/>
      <c r="E28" s="5"/>
      <c r="F28">
        <v>15810</v>
      </c>
      <c r="G28" s="11"/>
      <c r="H28">
        <v>11443224.800000001</v>
      </c>
      <c r="I28" s="11"/>
      <c r="N28" t="s">
        <v>37</v>
      </c>
      <c r="O28" s="13">
        <v>1661554</v>
      </c>
      <c r="P28" s="13"/>
      <c r="Q28" s="13">
        <v>2737106338.5</v>
      </c>
      <c r="R28" s="13"/>
    </row>
    <row r="29" spans="1:18" x14ac:dyDescent="0.25">
      <c r="A29" t="s">
        <v>36</v>
      </c>
      <c r="C29" s="5"/>
      <c r="D29" s="5"/>
      <c r="E29" s="5"/>
      <c r="F29">
        <v>1407108</v>
      </c>
      <c r="G29" s="11"/>
      <c r="H29">
        <v>2678565769.1999998</v>
      </c>
      <c r="I29" s="11"/>
      <c r="N29" t="s">
        <v>36</v>
      </c>
      <c r="O29" s="13">
        <v>1407108</v>
      </c>
      <c r="P29" s="13"/>
      <c r="Q29" s="13">
        <v>2678565769.1999998</v>
      </c>
      <c r="R29" s="13"/>
    </row>
    <row r="30" spans="1:18" x14ac:dyDescent="0.25">
      <c r="A30" t="s">
        <v>44</v>
      </c>
      <c r="C30" s="5"/>
      <c r="D30" s="5"/>
      <c r="E30" s="5"/>
      <c r="F30">
        <v>7698601</v>
      </c>
      <c r="G30" s="11"/>
      <c r="H30">
        <v>19455582647.700001</v>
      </c>
      <c r="I30" s="11"/>
      <c r="N30" t="s">
        <v>35</v>
      </c>
      <c r="O30" s="13">
        <v>871345</v>
      </c>
      <c r="P30" s="13"/>
      <c r="Q30" s="13">
        <v>2151236801.4000001</v>
      </c>
      <c r="R30" s="13"/>
    </row>
    <row r="31" spans="1:18" x14ac:dyDescent="0.25">
      <c r="A31" t="s">
        <v>25</v>
      </c>
      <c r="C31" s="5"/>
      <c r="D31" s="5"/>
      <c r="E31" s="5"/>
      <c r="F31">
        <v>943393</v>
      </c>
      <c r="G31" s="11"/>
      <c r="H31">
        <v>233490136.09999999</v>
      </c>
      <c r="I31" s="11"/>
      <c r="N31" t="s">
        <v>34</v>
      </c>
      <c r="O31" s="13">
        <v>1181742</v>
      </c>
      <c r="P31" s="13"/>
      <c r="Q31" s="13">
        <v>2001773954.5</v>
      </c>
      <c r="R31" s="13"/>
    </row>
    <row r="32" spans="1:18" x14ac:dyDescent="0.25">
      <c r="A32" t="s">
        <v>39</v>
      </c>
      <c r="C32" s="5"/>
      <c r="D32" s="5"/>
      <c r="E32" s="5"/>
      <c r="F32">
        <v>2256345</v>
      </c>
      <c r="G32" s="11"/>
      <c r="H32">
        <v>3475810112.5</v>
      </c>
      <c r="I32" s="11"/>
      <c r="N32" t="s">
        <v>33</v>
      </c>
      <c r="O32" s="13">
        <v>828698</v>
      </c>
      <c r="P32" s="13"/>
      <c r="Q32" s="13">
        <v>1378449772.5999999</v>
      </c>
      <c r="R32" s="13"/>
    </row>
    <row r="33" spans="1:18" x14ac:dyDescent="0.25">
      <c r="A33" t="s">
        <v>38</v>
      </c>
      <c r="C33" s="5"/>
      <c r="D33" s="5"/>
      <c r="E33" s="5"/>
      <c r="F33">
        <v>1601261</v>
      </c>
      <c r="G33" s="11"/>
      <c r="H33">
        <v>2877836350.6999998</v>
      </c>
      <c r="I33" s="11"/>
      <c r="N33" t="s">
        <v>32</v>
      </c>
      <c r="O33" s="13">
        <v>399715</v>
      </c>
      <c r="P33" s="13"/>
      <c r="Q33" s="13">
        <v>854033657.29999995</v>
      </c>
      <c r="R33" s="13"/>
    </row>
    <row r="34" spans="1:18" x14ac:dyDescent="0.25">
      <c r="A34" t="s">
        <v>60</v>
      </c>
      <c r="C34" s="5"/>
      <c r="D34" s="5"/>
      <c r="E34" s="5"/>
      <c r="F34">
        <v>13008093</v>
      </c>
      <c r="G34" s="11"/>
      <c r="H34">
        <v>5551957120.3999996</v>
      </c>
      <c r="I34" s="11"/>
      <c r="N34" t="s">
        <v>31</v>
      </c>
      <c r="O34" s="13">
        <v>2184049</v>
      </c>
      <c r="P34" s="13"/>
      <c r="Q34" s="13">
        <v>652053615.10000002</v>
      </c>
      <c r="R34" s="13"/>
    </row>
    <row r="35" spans="1:18" x14ac:dyDescent="0.25">
      <c r="A35" t="s">
        <v>61</v>
      </c>
      <c r="C35" s="5"/>
      <c r="D35" s="5"/>
      <c r="E35" s="5"/>
      <c r="F35">
        <v>546496</v>
      </c>
      <c r="G35" s="11"/>
      <c r="H35">
        <v>205786497.09999999</v>
      </c>
      <c r="I35" s="11"/>
      <c r="N35" t="s">
        <v>62</v>
      </c>
      <c r="O35" s="13">
        <v>185029</v>
      </c>
      <c r="P35" s="13"/>
      <c r="Q35" s="13">
        <v>400658718.19999999</v>
      </c>
      <c r="R35" s="13"/>
    </row>
    <row r="36" spans="1:18" x14ac:dyDescent="0.25">
      <c r="A36" t="s">
        <v>31</v>
      </c>
      <c r="C36" s="5"/>
      <c r="D36" s="5"/>
      <c r="E36" s="5"/>
      <c r="F36">
        <v>2184049</v>
      </c>
      <c r="G36" s="11"/>
      <c r="H36">
        <v>652053615.10000002</v>
      </c>
      <c r="I36" s="11"/>
      <c r="N36" t="s">
        <v>64</v>
      </c>
      <c r="O36" s="13">
        <v>200227</v>
      </c>
      <c r="P36" s="13"/>
      <c r="Q36" s="13">
        <v>348089958.89999998</v>
      </c>
      <c r="R36" s="13"/>
    </row>
    <row r="37" spans="1:18" x14ac:dyDescent="0.25">
      <c r="A37" t="s">
        <v>21</v>
      </c>
      <c r="C37" s="5"/>
      <c r="D37" s="5"/>
      <c r="E37" s="5"/>
      <c r="F37">
        <v>56374</v>
      </c>
      <c r="G37" s="11"/>
      <c r="H37">
        <v>107767996</v>
      </c>
      <c r="I37" s="11"/>
      <c r="N37" t="s">
        <v>28</v>
      </c>
      <c r="O37" s="13">
        <v>179785</v>
      </c>
      <c r="P37" s="13"/>
      <c r="Q37" s="13">
        <v>320216960.80000001</v>
      </c>
      <c r="R37" s="13"/>
    </row>
    <row r="38" spans="1:18" x14ac:dyDescent="0.25">
      <c r="A38" t="s">
        <v>33</v>
      </c>
      <c r="C38" s="5"/>
      <c r="D38" s="5"/>
      <c r="E38" s="5"/>
      <c r="F38">
        <v>828698</v>
      </c>
      <c r="G38" s="11"/>
      <c r="H38">
        <v>1378449772.5999999</v>
      </c>
      <c r="I38" s="11"/>
      <c r="N38" t="s">
        <v>27</v>
      </c>
      <c r="O38" s="13">
        <v>250448</v>
      </c>
      <c r="P38" s="13"/>
      <c r="Q38" s="13">
        <v>306603305.89999998</v>
      </c>
      <c r="R38" s="13"/>
    </row>
    <row r="39" spans="1:18" x14ac:dyDescent="0.25">
      <c r="A39" t="s">
        <v>34</v>
      </c>
      <c r="C39" s="5"/>
      <c r="D39" s="5"/>
      <c r="E39" s="5"/>
      <c r="F39">
        <v>1181742</v>
      </c>
      <c r="G39" s="11"/>
      <c r="H39">
        <v>2001773954.5</v>
      </c>
      <c r="I39" s="11"/>
      <c r="N39" t="s">
        <v>26</v>
      </c>
      <c r="O39" s="13">
        <v>148866</v>
      </c>
      <c r="P39" s="13"/>
      <c r="Q39" s="13">
        <v>280430448.89999998</v>
      </c>
      <c r="R39" s="13"/>
    </row>
    <row r="40" spans="1:18" x14ac:dyDescent="0.25">
      <c r="A40" t="s">
        <v>23</v>
      </c>
      <c r="C40" s="5"/>
      <c r="D40" s="5"/>
      <c r="E40" s="5"/>
      <c r="F40">
        <v>85330</v>
      </c>
      <c r="G40" s="11"/>
      <c r="H40">
        <v>170282318.5</v>
      </c>
      <c r="I40" s="11"/>
      <c r="N40" t="s">
        <v>25</v>
      </c>
      <c r="O40" s="13">
        <v>943393</v>
      </c>
      <c r="P40" s="13"/>
      <c r="Q40" s="13">
        <v>233490136.09999999</v>
      </c>
      <c r="R40" s="13"/>
    </row>
    <row r="41" spans="1:18" x14ac:dyDescent="0.25">
      <c r="A41" t="s">
        <v>40</v>
      </c>
      <c r="C41" s="5"/>
      <c r="D41" s="5"/>
      <c r="E41" s="5"/>
      <c r="F41">
        <v>1673142</v>
      </c>
      <c r="G41" s="11"/>
      <c r="H41">
        <v>3712611133.4000001</v>
      </c>
      <c r="I41" s="11"/>
      <c r="N41" t="s">
        <v>61</v>
      </c>
      <c r="O41" s="13">
        <v>546496</v>
      </c>
      <c r="P41" s="13"/>
      <c r="Q41" s="13">
        <v>205786497.09999999</v>
      </c>
      <c r="R41" s="13"/>
    </row>
    <row r="42" spans="1:18" x14ac:dyDescent="0.25">
      <c r="A42" t="s">
        <v>62</v>
      </c>
      <c r="C42" s="5"/>
      <c r="D42" s="5"/>
      <c r="E42" s="5"/>
      <c r="F42">
        <v>185029</v>
      </c>
      <c r="G42" s="11"/>
      <c r="H42">
        <v>400658718.19999999</v>
      </c>
      <c r="I42" s="11"/>
      <c r="N42" t="s">
        <v>23</v>
      </c>
      <c r="O42" s="13">
        <v>85330</v>
      </c>
      <c r="P42" s="13"/>
      <c r="Q42" s="13">
        <v>170282318.5</v>
      </c>
      <c r="R42" s="13"/>
    </row>
    <row r="43" spans="1:18" x14ac:dyDescent="0.25">
      <c r="A43" t="s">
        <v>63</v>
      </c>
      <c r="C43" s="5"/>
      <c r="D43" s="5"/>
      <c r="E43" s="5"/>
      <c r="F43">
        <v>60877</v>
      </c>
      <c r="G43" s="11"/>
      <c r="H43">
        <v>110538834.7</v>
      </c>
      <c r="I43" s="11"/>
      <c r="N43" t="s">
        <v>63</v>
      </c>
      <c r="O43" s="13">
        <v>60877</v>
      </c>
      <c r="P43" s="13"/>
      <c r="Q43" s="13">
        <v>110538834.7</v>
      </c>
      <c r="R43" s="13"/>
    </row>
    <row r="44" spans="1:18" x14ac:dyDescent="0.25">
      <c r="A44" t="s">
        <v>64</v>
      </c>
      <c r="C44" s="5"/>
      <c r="D44" s="5"/>
      <c r="E44" s="5"/>
      <c r="F44">
        <v>200227</v>
      </c>
      <c r="G44" s="11"/>
      <c r="H44">
        <v>348089958.89999998</v>
      </c>
      <c r="I44" s="11"/>
      <c r="N44" t="s">
        <v>21</v>
      </c>
      <c r="O44" s="13">
        <v>56374</v>
      </c>
      <c r="P44" s="13"/>
      <c r="Q44" s="13">
        <v>107767996</v>
      </c>
      <c r="R44" s="13"/>
    </row>
    <row r="45" spans="1:18" x14ac:dyDescent="0.25">
      <c r="A45" t="s">
        <v>43</v>
      </c>
      <c r="C45" s="5"/>
      <c r="D45" s="5"/>
      <c r="E45" s="5"/>
      <c r="F45">
        <v>2948904</v>
      </c>
      <c r="G45" s="11"/>
      <c r="H45">
        <v>6026264567.6000004</v>
      </c>
      <c r="I45" s="11"/>
      <c r="N45" t="s">
        <v>20</v>
      </c>
      <c r="O45" s="13">
        <v>35011</v>
      </c>
      <c r="P45" s="13"/>
      <c r="Q45" s="13">
        <v>67636098.200000003</v>
      </c>
      <c r="R45" s="13"/>
    </row>
    <row r="46" spans="1:18" x14ac:dyDescent="0.25">
      <c r="A46" t="s">
        <v>35</v>
      </c>
      <c r="C46" s="5"/>
      <c r="D46" s="5"/>
      <c r="E46" s="5"/>
      <c r="F46">
        <v>871345</v>
      </c>
      <c r="G46" s="11"/>
      <c r="H46">
        <v>2151236801.4000001</v>
      </c>
      <c r="I46" s="11"/>
      <c r="N46" t="s">
        <v>59</v>
      </c>
      <c r="O46" s="13">
        <v>15810</v>
      </c>
      <c r="P46" s="13"/>
      <c r="Q46" s="13">
        <v>11443224.800000001</v>
      </c>
      <c r="R46" s="13"/>
    </row>
    <row r="47" spans="1:18" x14ac:dyDescent="0.25">
      <c r="A47" t="s">
        <v>27</v>
      </c>
      <c r="C47" s="5"/>
      <c r="D47" s="5"/>
      <c r="E47" s="5"/>
      <c r="F47">
        <v>250448</v>
      </c>
      <c r="G47" s="11"/>
      <c r="H47">
        <v>306603305.89999998</v>
      </c>
      <c r="I47" s="11"/>
      <c r="N47" t="s">
        <v>18</v>
      </c>
      <c r="O47" s="13">
        <v>197</v>
      </c>
      <c r="P47" s="13"/>
      <c r="Q47" s="13">
        <v>421245.1</v>
      </c>
      <c r="R47" s="13"/>
    </row>
    <row r="48" spans="1:18" x14ac:dyDescent="0.25">
      <c r="A48" t="s">
        <v>32</v>
      </c>
      <c r="C48" s="5"/>
      <c r="D48" s="5"/>
      <c r="E48" s="5"/>
      <c r="F48">
        <v>399715</v>
      </c>
      <c r="G48" s="11"/>
      <c r="H48">
        <v>854033657.29999995</v>
      </c>
      <c r="I48" s="11"/>
    </row>
    <row r="49" spans="1:9" x14ac:dyDescent="0.25">
      <c r="A49" t="s">
        <v>18</v>
      </c>
      <c r="C49" s="5"/>
      <c r="D49" s="5"/>
      <c r="E49" s="5"/>
      <c r="F49" s="13">
        <v>197</v>
      </c>
      <c r="G49" s="11"/>
      <c r="H49" s="13">
        <v>421245.1</v>
      </c>
      <c r="I49" s="11"/>
    </row>
    <row r="50" spans="1:9" x14ac:dyDescent="0.25">
      <c r="A50" t="s">
        <v>67</v>
      </c>
      <c r="B50" s="14">
        <f>SUM(B22:B49,B3:B20)</f>
        <v>129676884</v>
      </c>
      <c r="C50" s="16">
        <f t="shared" ref="C50:I50" si="5">SUM(C22:C49,C3:C20)</f>
        <v>57.822094014135118</v>
      </c>
      <c r="D50" s="14">
        <f t="shared" si="5"/>
        <v>130330739754.99997</v>
      </c>
      <c r="E50" s="16">
        <f t="shared" si="5"/>
        <v>50.390382037286578</v>
      </c>
      <c r="F50" s="14">
        <f t="shared" si="5"/>
        <v>94442994</v>
      </c>
      <c r="G50" s="14">
        <f t="shared" si="5"/>
        <v>23.262823463264237</v>
      </c>
      <c r="H50" s="14">
        <f t="shared" si="5"/>
        <v>128030924746.99998</v>
      </c>
      <c r="I50" s="14">
        <f t="shared" si="5"/>
        <v>26.227491685635204</v>
      </c>
    </row>
  </sheetData>
  <sortState ref="N2:R46">
    <sortCondition descending="1" ref="R2:R46"/>
    <sortCondition descending="1" ref="Q2:Q46"/>
  </sortState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2020-11-10T15:00:52Z</dcterms:created>
  <dcterms:modified xsi:type="dcterms:W3CDTF">2020-11-24T18:11:25Z</dcterms:modified>
</cp:coreProperties>
</file>