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ms-office.activeX" PartName="/xl/activeX/activeX1.bin"/>
  <Override ContentType="application/vnd.ms-office.activeX+xml" PartName="/xl/activeX/activeX1.xml"/>
  <Override ContentType="application/vnd.ms-office.activeX" PartName="/xl/activeX/activeX10.bin"/>
  <Override ContentType="application/vnd.ms-office.activeX+xml" PartName="/xl/activeX/activeX10.xml"/>
  <Override ContentType="application/vnd.ms-office.activeX" PartName="/xl/activeX/activeX11.bin"/>
  <Override ContentType="application/vnd.ms-office.activeX+xml" PartName="/xl/activeX/activeX11.xml"/>
  <Override ContentType="application/vnd.ms-office.activeX" PartName="/xl/activeX/activeX12.bin"/>
  <Override ContentType="application/vnd.ms-office.activeX+xml" PartName="/xl/activeX/activeX12.xml"/>
  <Override ContentType="application/vnd.ms-office.activeX" PartName="/xl/activeX/activeX13.bin"/>
  <Override ContentType="application/vnd.ms-office.activeX+xml" PartName="/xl/activeX/activeX13.xml"/>
  <Override ContentType="application/vnd.ms-office.activeX" PartName="/xl/activeX/activeX14.bin"/>
  <Override ContentType="application/vnd.ms-office.activeX+xml" PartName="/xl/activeX/activeX14.xml"/>
  <Override ContentType="application/vnd.ms-office.activeX" PartName="/xl/activeX/activeX15.bin"/>
  <Override ContentType="application/vnd.ms-office.activeX+xml" PartName="/xl/activeX/activeX15.xml"/>
  <Override ContentType="application/vnd.ms-office.activeX" PartName="/xl/activeX/activeX16.bin"/>
  <Override ContentType="application/vnd.ms-office.activeX+xml" PartName="/xl/activeX/activeX16.xml"/>
  <Override ContentType="application/vnd.ms-office.activeX" PartName="/xl/activeX/activeX17.bin"/>
  <Override ContentType="application/vnd.ms-office.activeX+xml" PartName="/xl/activeX/activeX17.xml"/>
  <Override ContentType="application/vnd.ms-office.activeX" PartName="/xl/activeX/activeX18.bin"/>
  <Override ContentType="application/vnd.ms-office.activeX+xml" PartName="/xl/activeX/activeX18.xml"/>
  <Override ContentType="application/vnd.ms-office.activeX" PartName="/xl/activeX/activeX19.bin"/>
  <Override ContentType="application/vnd.ms-office.activeX+xml" PartName="/xl/activeX/activeX19.xml"/>
  <Override ContentType="application/vnd.ms-office.activeX" PartName="/xl/activeX/activeX2.bin"/>
  <Override ContentType="application/vnd.ms-office.activeX+xml" PartName="/xl/activeX/activeX2.xml"/>
  <Override ContentType="application/vnd.ms-office.activeX" PartName="/xl/activeX/activeX20.bin"/>
  <Override ContentType="application/vnd.ms-office.activeX+xml" PartName="/xl/activeX/activeX20.xml"/>
  <Override ContentType="application/vnd.ms-office.activeX" PartName="/xl/activeX/activeX21.bin"/>
  <Override ContentType="application/vnd.ms-office.activeX+xml" PartName="/xl/activeX/activeX21.xml"/>
  <Override ContentType="application/vnd.ms-office.activeX" PartName="/xl/activeX/activeX22.bin"/>
  <Override ContentType="application/vnd.ms-office.activeX+xml" PartName="/xl/activeX/activeX22.xml"/>
  <Override ContentType="application/vnd.ms-office.activeX" PartName="/xl/activeX/activeX23.bin"/>
  <Override ContentType="application/vnd.ms-office.activeX+xml" PartName="/xl/activeX/activeX23.xml"/>
  <Override ContentType="application/vnd.ms-office.activeX" PartName="/xl/activeX/activeX24.bin"/>
  <Override ContentType="application/vnd.ms-office.activeX+xml" PartName="/xl/activeX/activeX24.xml"/>
  <Override ContentType="application/vnd.ms-office.activeX" PartName="/xl/activeX/activeX25.bin"/>
  <Override ContentType="application/vnd.ms-office.activeX+xml" PartName="/xl/activeX/activeX25.xml"/>
  <Override ContentType="application/vnd.ms-office.activeX" PartName="/xl/activeX/activeX26.bin"/>
  <Override ContentType="application/vnd.ms-office.activeX+xml" PartName="/xl/activeX/activeX26.xml"/>
  <Override ContentType="application/vnd.ms-office.activeX" PartName="/xl/activeX/activeX27.bin"/>
  <Override ContentType="application/vnd.ms-office.activeX+xml" PartName="/xl/activeX/activeX27.xml"/>
  <Override ContentType="application/vnd.ms-office.activeX" PartName="/xl/activeX/activeX28.bin"/>
  <Override ContentType="application/vnd.ms-office.activeX+xml" PartName="/xl/activeX/activeX28.xml"/>
  <Override ContentType="application/vnd.ms-office.activeX" PartName="/xl/activeX/activeX29.bin"/>
  <Override ContentType="application/vnd.ms-office.activeX+xml" PartName="/xl/activeX/activeX29.xml"/>
  <Override ContentType="application/vnd.ms-office.activeX" PartName="/xl/activeX/activeX3.bin"/>
  <Override ContentType="application/vnd.ms-office.activeX+xml" PartName="/xl/activeX/activeX3.xml"/>
  <Override ContentType="application/vnd.ms-office.activeX" PartName="/xl/activeX/activeX30.bin"/>
  <Override ContentType="application/vnd.ms-office.activeX+xml" PartName="/xl/activeX/activeX30.xml"/>
  <Override ContentType="application/vnd.ms-office.activeX" PartName="/xl/activeX/activeX31.bin"/>
  <Override ContentType="application/vnd.ms-office.activeX+xml" PartName="/xl/activeX/activeX31.xml"/>
  <Override ContentType="application/vnd.ms-office.activeX" PartName="/xl/activeX/activeX32.bin"/>
  <Override ContentType="application/vnd.ms-office.activeX+xml" PartName="/xl/activeX/activeX32.xml"/>
  <Override ContentType="application/vnd.ms-office.activeX" PartName="/xl/activeX/activeX33.bin"/>
  <Override ContentType="application/vnd.ms-office.activeX+xml" PartName="/xl/activeX/activeX33.xml"/>
  <Override ContentType="application/vnd.ms-office.activeX" PartName="/xl/activeX/activeX34.bin"/>
  <Override ContentType="application/vnd.ms-office.activeX+xml" PartName="/xl/activeX/activeX34.xml"/>
  <Override ContentType="application/vnd.ms-office.activeX" PartName="/xl/activeX/activeX35.bin"/>
  <Override ContentType="application/vnd.ms-office.activeX+xml" PartName="/xl/activeX/activeX35.xml"/>
  <Override ContentType="application/vnd.ms-office.activeX" PartName="/xl/activeX/activeX36.bin"/>
  <Override ContentType="application/vnd.ms-office.activeX+xml" PartName="/xl/activeX/activeX36.xml"/>
  <Override ContentType="application/vnd.ms-office.activeX" PartName="/xl/activeX/activeX37.bin"/>
  <Override ContentType="application/vnd.ms-office.activeX+xml" PartName="/xl/activeX/activeX37.xml"/>
  <Override ContentType="application/vnd.ms-office.activeX" PartName="/xl/activeX/activeX38.bin"/>
  <Override ContentType="application/vnd.ms-office.activeX+xml" PartName="/xl/activeX/activeX38.xml"/>
  <Override ContentType="application/vnd.ms-office.activeX" PartName="/xl/activeX/activeX39.bin"/>
  <Override ContentType="application/vnd.ms-office.activeX+xml" PartName="/xl/activeX/activeX39.xml"/>
  <Override ContentType="application/vnd.ms-office.activeX" PartName="/xl/activeX/activeX4.bin"/>
  <Override ContentType="application/vnd.ms-office.activeX+xml" PartName="/xl/activeX/activeX4.xml"/>
  <Override ContentType="application/vnd.ms-office.activeX" PartName="/xl/activeX/activeX40.bin"/>
  <Override ContentType="application/vnd.ms-office.activeX+xml" PartName="/xl/activeX/activeX40.xml"/>
  <Override ContentType="application/vnd.ms-office.activeX" PartName="/xl/activeX/activeX5.bin"/>
  <Override ContentType="application/vnd.ms-office.activeX+xml" PartName="/xl/activeX/activeX5.xml"/>
  <Override ContentType="application/vnd.ms-office.activeX" PartName="/xl/activeX/activeX6.bin"/>
  <Override ContentType="application/vnd.ms-office.activeX+xml" PartName="/xl/activeX/activeX6.xml"/>
  <Override ContentType="application/vnd.ms-office.activeX" PartName="/xl/activeX/activeX7.bin"/>
  <Override ContentType="application/vnd.ms-office.activeX+xml" PartName="/xl/activeX/activeX7.xml"/>
  <Override ContentType="application/vnd.ms-office.activeX" PartName="/xl/activeX/activeX8.bin"/>
  <Override ContentType="application/vnd.ms-office.activeX+xml" PartName="/xl/activeX/activeX8.xml"/>
  <Override ContentType="application/vnd.ms-office.activeX" PartName="/xl/activeX/activeX9.bin"/>
  <Override ContentType="application/vnd.ms-office.activeX+xml" PartName="/xl/activeX/activeX9.xml"/>
  <Override ContentType="application/vnd.openxmlformats-officedocument.drawing+xml" PartName="/xl/drawings/drawing1.xml"/>
  <Default ContentType="application/vnd.openxmlformats-officedocument.vmlDrawing" Extension="vml"/>
  <Default ContentType="image/x-wmf" Extension="wmf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
<Relationships xmlns="http://schemas.openxmlformats.org/package/2006/relationships"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920" windowHeight="8340" activeTab="2"/>
  </bookViews>
  <sheets>
    <sheet name="Sheet1" sheetId="1" r:id="rId1"/>
    <sheet name="Bank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<sst xmlns="http://schemas.openxmlformats.org/spreadsheetml/2006/main" count="88">
  <si>
    <t>GAGAN LaWish</t>
  </si>
  <si>
    <t>Name 1</t>
  </si>
  <si>
    <t>Mr. Kedar Joshi</t>
  </si>
  <si>
    <t>Age</t>
  </si>
  <si>
    <t xml:space="preserve">Pan No.- </t>
  </si>
  <si>
    <t>Occupation</t>
  </si>
  <si>
    <t>Name 2</t>
  </si>
  <si>
    <t>Mrs. Ashlesha Joshi</t>
  </si>
  <si>
    <t>Address</t>
  </si>
  <si>
    <t>Contact No.</t>
  </si>
  <si>
    <t>E-Mail Id:-</t>
  </si>
  <si>
    <t>kedarjoshi9@gmail.com</t>
  </si>
  <si>
    <t>Registratation Date</t>
  </si>
  <si>
    <t>Registration Number</t>
  </si>
  <si>
    <t>Wing</t>
  </si>
  <si>
    <t>A</t>
  </si>
  <si>
    <t>Type</t>
  </si>
  <si>
    <t>2BHK</t>
  </si>
  <si>
    <t>Hsg. Loan from</t>
  </si>
  <si>
    <t>Fedral Bank</t>
  </si>
  <si>
    <t>Flat No.</t>
  </si>
  <si>
    <t>Area (sq ft)</t>
  </si>
  <si>
    <t>Rate (Rs.)</t>
  </si>
  <si>
    <t>Loan Amt.</t>
  </si>
  <si>
    <t>Infra</t>
  </si>
  <si>
    <t>No.</t>
  </si>
  <si>
    <t>Basic (Rs.)</t>
  </si>
  <si>
    <t>Loan File No.</t>
  </si>
  <si>
    <t>Payment Details</t>
  </si>
  <si>
    <t>Amt Due</t>
  </si>
  <si>
    <t>Amt Received</t>
  </si>
  <si>
    <t>Outstanding</t>
  </si>
  <si>
    <t>Rec. No.</t>
  </si>
  <si>
    <t>Received Date</t>
  </si>
  <si>
    <t>Cheque No.</t>
  </si>
  <si>
    <t>Date</t>
  </si>
  <si>
    <t>Bank</t>
  </si>
  <si>
    <t>Booking Amt</t>
  </si>
  <si>
    <t>208-5</t>
  </si>
  <si>
    <t>SBI</t>
  </si>
  <si>
    <t>Agreement 20%</t>
  </si>
  <si>
    <t xml:space="preserve">Plinth </t>
  </si>
  <si>
    <t>1st Slab</t>
  </si>
  <si>
    <t>3rd Slab</t>
  </si>
  <si>
    <t>5th Slab</t>
  </si>
  <si>
    <t>7th Slab</t>
  </si>
  <si>
    <t>9th Slab</t>
  </si>
  <si>
    <t>11th Slab</t>
  </si>
  <si>
    <t>Brick Work</t>
  </si>
  <si>
    <t>Tiling</t>
  </si>
  <si>
    <t>Completion</t>
  </si>
  <si>
    <t>Total</t>
  </si>
  <si>
    <t>Stamp Duty</t>
  </si>
  <si>
    <t>Registration</t>
  </si>
  <si>
    <t>V.A.T.</t>
  </si>
  <si>
    <t>Service Tax</t>
  </si>
  <si>
    <t>086-2</t>
  </si>
  <si>
    <t>Receivable Serv. Tax till date</t>
  </si>
  <si>
    <t xml:space="preserve">Kindly refer bank sheet for details </t>
  </si>
  <si>
    <t>Unit Calculation</t>
  </si>
  <si>
    <t>Area(sqft.)</t>
  </si>
  <si>
    <t>Value of Flat Except Corpus fund</t>
  </si>
  <si>
    <t>Rate(Rs.)</t>
  </si>
  <si>
    <t>Loan Amount to be paid by bank</t>
  </si>
  <si>
    <t>Basic</t>
  </si>
  <si>
    <t xml:space="preserve">Remainning Funding to be paid by client to us </t>
  </si>
  <si>
    <t>Agreement</t>
  </si>
  <si>
    <t xml:space="preserve"> Break up &amp; Bank Calculation</t>
  </si>
  <si>
    <t xml:space="preserve">Stamp Duty </t>
  </si>
  <si>
    <t xml:space="preserve">Registration </t>
  </si>
  <si>
    <t>VAT</t>
  </si>
  <si>
    <t>Vat</t>
  </si>
  <si>
    <t>Total(Rs.)</t>
  </si>
  <si>
    <t>Own Funding to be paid by customer</t>
  </si>
  <si>
    <t>Corpus Fund (At Poss.)</t>
  </si>
  <si>
    <t>Final Total</t>
  </si>
  <si>
    <t xml:space="preserve">* All tax payment should be taken in advance as remaining funding will be cleared by bank as per construction stage </t>
  </si>
  <si>
    <t>Booking</t>
  </si>
  <si>
    <t>Plinth</t>
  </si>
  <si>
    <t>area</t>
  </si>
  <si>
    <t>rate</t>
  </si>
  <si>
    <t>sv</t>
  </si>
  <si>
    <t>if</t>
  </si>
  <si>
    <t>agv</t>
  </si>
  <si>
    <t>Possession</t>
  </si>
  <si>
    <t>AGREE</t>
  </si>
  <si>
    <t>Sv</t>
  </si>
  <si>
    <t>Possession + infra</t>
  </si>
</sst>
</file>

<file path=xl/styles.xml><?xml version="1.0" encoding="utf-8"?>
<styleSheet xmlns="http://schemas.openxmlformats.org/spreadsheetml/2006/main">
  <numFmts count="7">
    <numFmt numFmtId="42" formatCode="_(&quot;$&quot;* #,##0_);_(&quot;$&quot;* \(#,##0\);_(&quot;$&quot;* &quot;-&quot;_);_(@_)"/>
    <numFmt numFmtId="43" formatCode="_(* #,##0.00_);_(* \(#,##0.00\);_(* &quot;-&quot;??_);_(@_)"/>
    <numFmt numFmtId="176" formatCode="_ * #,##0_ ;_ * \-#,##0_ ;_ * &quot;-&quot;_ ;_ @_ "/>
    <numFmt numFmtId="44" formatCode="_(&quot;$&quot;* #,##0.00_);_(&quot;$&quot;* \(#,##0.00\);_(&quot;$&quot;* &quot;-&quot;??_);_(@_)"/>
    <numFmt numFmtId="177" formatCode="d\-mmm"/>
    <numFmt numFmtId="178" formatCode="_ * #,##0_ ;_ * \-#,##0_ ;_ * &quot;-&quot;??_ ;_ @_ "/>
    <numFmt numFmtId="179" formatCode="d\-mmm\-yy"/>
  </numFmts>
  <fonts count="16">
    <font>
      <sz val="11"/>
      <color indexed="8"/>
      <name val="Calibri"/>
      <family val="2"/>
      <charset val="134"/>
    </font>
    <font>
      <sz val="12"/>
      <name val="Times New Roman"/>
      <charset val="134"/>
    </font>
    <font>
      <u/>
      <sz val="10"/>
      <color indexed="12"/>
      <name val="Arial"/>
      <family val="2"/>
      <charset val="134"/>
    </font>
    <font>
      <b/>
      <sz val="8"/>
      <color indexed="63"/>
      <name val="Arial"/>
      <family val="2"/>
      <charset val="134"/>
    </font>
    <font>
      <b/>
      <sz val="9"/>
      <color indexed="8"/>
      <name val="Arial"/>
      <family val="2"/>
      <charset val="134"/>
    </font>
    <font>
      <sz val="11"/>
      <color indexed="9"/>
      <name val="Calibri"/>
      <family val="2"/>
      <charset val="134"/>
    </font>
    <font>
      <b/>
      <sz val="14"/>
      <color indexed="8"/>
      <name val="Calibri"/>
      <family val="2"/>
      <charset val="134"/>
    </font>
    <font>
      <b/>
      <sz val="11"/>
      <color indexed="8"/>
      <name val="Calibri"/>
      <family val="2"/>
      <charset val="134"/>
    </font>
    <font>
      <sz val="14"/>
      <color indexed="8"/>
      <name val="Calibri"/>
      <family val="2"/>
      <charset val="134"/>
    </font>
    <font>
      <sz val="9"/>
      <name val="Arial"/>
      <family val="2"/>
      <charset val="134"/>
    </font>
    <font>
      <b/>
      <sz val="18"/>
      <color indexed="9"/>
      <name val="Copperplate Gothic Bold"/>
      <family val="2"/>
      <charset val="134"/>
    </font>
    <font>
      <sz val="20"/>
      <name val="Copperplate Gothic Bold"/>
      <family val="2"/>
      <charset val="134"/>
    </font>
    <font>
      <b/>
      <sz val="10"/>
      <name val="Arial"/>
      <family val="2"/>
      <charset val="134"/>
    </font>
    <font>
      <sz val="10"/>
      <name val="Arial"/>
      <family val="2"/>
      <charset val="134"/>
    </font>
    <font>
      <b/>
      <sz val="9"/>
      <name val="Arial"/>
      <family val="2"/>
      <charset val="134"/>
    </font>
    <font>
      <sz val="9"/>
      <color indexed="8"/>
      <name val="Arial"/>
      <family val="2"/>
      <charset val="134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</fills>
  <borders count="52">
    <border>
      <left/>
      <right/>
      <top/>
      <bottom/>
      <diagonal/>
    </border>
    <border>
      <left style="medium">
        <color indexed="63"/>
      </left>
      <right style="medium">
        <color indexed="22"/>
      </right>
      <top style="medium">
        <color indexed="63"/>
      </top>
      <bottom style="medium">
        <color indexed="22"/>
      </bottom>
      <diagonal/>
    </border>
    <border>
      <left style="medium">
        <color indexed="22"/>
      </left>
      <right style="medium">
        <color indexed="22"/>
      </right>
      <top style="medium">
        <color indexed="63"/>
      </top>
      <bottom style="medium">
        <color indexed="22"/>
      </bottom>
      <diagonal/>
    </border>
    <border>
      <left/>
      <right style="medium">
        <color indexed="63"/>
      </right>
      <top style="medium">
        <color indexed="63"/>
      </top>
      <bottom/>
      <diagonal/>
    </border>
    <border>
      <left style="medium">
        <color indexed="63"/>
      </left>
      <right style="medium">
        <color indexed="22"/>
      </right>
      <top style="medium">
        <color indexed="22"/>
      </top>
      <bottom style="medium">
        <color indexed="22"/>
      </bottom>
      <diagonal/>
    </border>
    <border>
      <left style="medium">
        <color indexed="22"/>
      </left>
      <right style="medium">
        <color indexed="22"/>
      </right>
      <top style="medium">
        <color indexed="22"/>
      </top>
      <bottom style="medium">
        <color indexed="22"/>
      </bottom>
      <diagonal/>
    </border>
    <border>
      <left style="medium">
        <color indexed="22"/>
      </left>
      <right style="medium">
        <color indexed="63"/>
      </right>
      <top style="medium">
        <color indexed="22"/>
      </top>
      <bottom style="medium">
        <color indexed="22"/>
      </bottom>
      <diagonal/>
    </border>
    <border>
      <left style="medium">
        <color indexed="63"/>
      </left>
      <right style="medium">
        <color indexed="22"/>
      </right>
      <top style="medium">
        <color indexed="22"/>
      </top>
      <bottom style="medium">
        <color indexed="63"/>
      </bottom>
      <diagonal/>
    </border>
    <border>
      <left style="medium">
        <color indexed="22"/>
      </left>
      <right style="medium">
        <color indexed="22"/>
      </right>
      <top style="medium">
        <color indexed="22"/>
      </top>
      <bottom style="medium">
        <color indexed="63"/>
      </bottom>
      <diagonal/>
    </border>
    <border>
      <left/>
      <right/>
      <top/>
      <bottom style="medium">
        <color indexed="63"/>
      </bottom>
      <diagonal/>
    </border>
    <border>
      <left/>
      <right style="medium">
        <color indexed="63"/>
      </right>
      <top/>
      <bottom style="medium">
        <color indexed="63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7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top"/>
      <protection locked="0"/>
    </xf>
  </cellStyleXfs>
  <cellXfs count="160">
    <xf numFmtId="0" fontId="0" fillId="0" borderId="0" xfId="0" applyAlignment="1"/>
    <xf numFmtId="0" fontId="3" fillId="2" borderId="1" xfId="0" applyFont="1" applyFill="1" applyBorder="1" applyAlignment="1">
      <alignment horizontal="left"/>
    </xf>
    <xf numFmtId="0" fontId="3" fillId="2" borderId="2" xfId="0" applyFont="1" applyFill="1" applyBorder="1" applyAlignment="1">
      <alignment horizontal="right" wrapText="1"/>
    </xf>
    <xf numFmtId="0" fontId="3" fillId="2" borderId="2" xfId="0" applyFont="1" applyFill="1" applyBorder="1" applyAlignment="1">
      <alignment horizontal="left" wrapText="1"/>
    </xf>
    <xf numFmtId="0" fontId="0" fillId="2" borderId="3" xfId="0" applyFill="1" applyBorder="1" applyAlignment="1"/>
    <xf numFmtId="0" fontId="4" fillId="2" borderId="4" xfId="0" applyFont="1" applyFill="1" applyBorder="1" applyAlignment="1">
      <alignment horizontal="center" wrapText="1"/>
    </xf>
    <xf numFmtId="0" fontId="3" fillId="2" borderId="5" xfId="0" applyFont="1" applyFill="1" applyBorder="1" applyAlignment="1">
      <alignment horizontal="left"/>
    </xf>
    <xf numFmtId="0" fontId="3" fillId="2" borderId="5" xfId="0" applyFont="1" applyFill="1" applyBorder="1" applyAlignment="1">
      <alignment horizontal="right" wrapText="1"/>
    </xf>
    <xf numFmtId="0" fontId="3" fillId="2" borderId="6" xfId="0" applyFont="1" applyFill="1" applyBorder="1" applyAlignment="1">
      <alignment horizontal="left" wrapText="1"/>
    </xf>
    <xf numFmtId="0" fontId="4" fillId="2" borderId="7" xfId="0" applyFont="1" applyFill="1" applyBorder="1" applyAlignment="1">
      <alignment horizontal="center" wrapText="1"/>
    </xf>
    <xf numFmtId="0" fontId="3" fillId="2" borderId="8" xfId="0" applyFont="1" applyFill="1" applyBorder="1" applyAlignment="1">
      <alignment horizontal="left"/>
    </xf>
    <xf numFmtId="0" fontId="0" fillId="2" borderId="9" xfId="0" applyFill="1" applyBorder="1" applyAlignment="1"/>
    <xf numFmtId="0" fontId="0" fillId="2" borderId="10" xfId="0" applyFill="1" applyBorder="1" applyAlignment="1"/>
    <xf numFmtId="0" fontId="5" fillId="0" borderId="0" xfId="0" applyFont="1" applyAlignment="1"/>
    <xf numFmtId="0" fontId="0" fillId="3" borderId="0" xfId="0" applyFill="1" applyAlignment="1"/>
    <xf numFmtId="0" fontId="5" fillId="4" borderId="0" xfId="0" applyFont="1" applyFill="1" applyAlignment="1"/>
    <xf numFmtId="0" fontId="0" fillId="0" borderId="11" xfId="0" applyBorder="1" applyAlignment="1">
      <alignment horizontal="center"/>
    </xf>
    <xf numFmtId="0" fontId="0" fillId="0" borderId="0" xfId="0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10" fontId="0" fillId="0" borderId="0" xfId="0" applyNumberFormat="1" applyAlignment="1"/>
    <xf numFmtId="0" fontId="6" fillId="0" borderId="14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0" fillId="0" borderId="16" xfId="0" applyBorder="1" applyAlignment="1"/>
    <xf numFmtId="178" fontId="6" fillId="0" borderId="16" xfId="1" applyNumberFormat="1" applyFont="1" applyBorder="1" applyAlignment="1">
      <alignment horizontal="center"/>
    </xf>
    <xf numFmtId="0" fontId="7" fillId="0" borderId="16" xfId="0" applyFont="1" applyBorder="1" applyAlignment="1"/>
    <xf numFmtId="0" fontId="8" fillId="0" borderId="14" xfId="0" applyFont="1" applyBorder="1" applyAlignment="1">
      <alignment horizontal="center"/>
    </xf>
    <xf numFmtId="178" fontId="8" fillId="0" borderId="15" xfId="1" applyNumberFormat="1" applyFont="1" applyBorder="1" applyAlignment="1">
      <alignment horizontal="center"/>
    </xf>
    <xf numFmtId="178" fontId="8" fillId="0" borderId="0" xfId="1" applyNumberFormat="1" applyFont="1" applyBorder="1" applyAlignment="1">
      <alignment horizontal="center"/>
    </xf>
    <xf numFmtId="178" fontId="7" fillId="3" borderId="16" xfId="0" applyNumberFormat="1" applyFont="1" applyFill="1" applyBorder="1" applyAlignment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178" fontId="6" fillId="0" borderId="15" xfId="1" applyNumberFormat="1" applyFont="1" applyBorder="1" applyAlignment="1">
      <alignment horizontal="center"/>
    </xf>
    <xf numFmtId="178" fontId="6" fillId="0" borderId="0" xfId="1" applyNumberFormat="1" applyFont="1" applyBorder="1" applyAlignment="1">
      <alignment horizontal="center"/>
    </xf>
    <xf numFmtId="0" fontId="6" fillId="0" borderId="16" xfId="0" applyFont="1" applyFill="1" applyBorder="1" applyAlignment="1">
      <alignment horizontal="center"/>
    </xf>
    <xf numFmtId="43" fontId="7" fillId="0" borderId="16" xfId="0" applyNumberFormat="1" applyFont="1" applyBorder="1" applyAlignment="1"/>
    <xf numFmtId="178" fontId="7" fillId="0" borderId="16" xfId="0" applyNumberFormat="1" applyFont="1" applyBorder="1" applyAlignment="1"/>
    <xf numFmtId="0" fontId="8" fillId="0" borderId="19" xfId="0" applyFont="1" applyBorder="1" applyAlignment="1">
      <alignment horizontal="center"/>
    </xf>
    <xf numFmtId="178" fontId="8" fillId="0" borderId="20" xfId="1" applyNumberFormat="1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178" fontId="6" fillId="0" borderId="22" xfId="1" applyNumberFormat="1" applyFont="1" applyBorder="1" applyAlignment="1">
      <alignment horizontal="center"/>
    </xf>
    <xf numFmtId="0" fontId="8" fillId="0" borderId="12" xfId="0" applyFont="1" applyFill="1" applyBorder="1" applyAlignment="1">
      <alignment horizontal="center"/>
    </xf>
    <xf numFmtId="0" fontId="8" fillId="0" borderId="13" xfId="0" applyFont="1" applyBorder="1" applyAlignment="1"/>
    <xf numFmtId="0" fontId="8" fillId="0" borderId="0" xfId="0" applyFont="1" applyBorder="1" applyAlignment="1"/>
    <xf numFmtId="43" fontId="7" fillId="3" borderId="16" xfId="0" applyNumberFormat="1" applyFont="1" applyFill="1" applyBorder="1" applyAlignment="1"/>
    <xf numFmtId="0" fontId="8" fillId="0" borderId="23" xfId="0" applyFont="1" applyFill="1" applyBorder="1" applyAlignment="1">
      <alignment horizontal="center"/>
    </xf>
    <xf numFmtId="178" fontId="6" fillId="0" borderId="24" xfId="0" applyNumberFormat="1" applyFont="1" applyBorder="1" applyAlignment="1"/>
    <xf numFmtId="178" fontId="6" fillId="0" borderId="0" xfId="0" applyNumberFormat="1" applyFont="1" applyBorder="1" applyAlignment="1"/>
    <xf numFmtId="43" fontId="0" fillId="0" borderId="0" xfId="0" applyNumberFormat="1" applyAlignment="1"/>
    <xf numFmtId="0" fontId="0" fillId="0" borderId="0" xfId="0" applyFill="1" applyBorder="1" applyAlignment="1">
      <alignment horizontal="left"/>
    </xf>
    <xf numFmtId="0" fontId="0" fillId="0" borderId="0" xfId="0" applyFont="1" applyAlignment="1"/>
    <xf numFmtId="0" fontId="7" fillId="0" borderId="0" xfId="0" applyFont="1" applyAlignment="1"/>
    <xf numFmtId="178" fontId="0" fillId="0" borderId="0" xfId="0" applyNumberFormat="1" applyAlignment="1"/>
    <xf numFmtId="0" fontId="9" fillId="0" borderId="0" xfId="0" applyFont="1" applyAlignment="1">
      <alignment horizontal="center" vertical="center"/>
    </xf>
    <xf numFmtId="0" fontId="10" fillId="5" borderId="25" xfId="0" applyFont="1" applyFill="1" applyBorder="1" applyAlignment="1">
      <alignment horizontal="center" vertical="center" wrapText="1"/>
    </xf>
    <xf numFmtId="0" fontId="11" fillId="5" borderId="26" xfId="0" applyFont="1" applyFill="1" applyBorder="1" applyAlignment="1">
      <alignment horizontal="center" vertical="center" wrapText="1"/>
    </xf>
    <xf numFmtId="0" fontId="12" fillId="0" borderId="14" xfId="0" applyFont="1" applyBorder="1" applyAlignment="1">
      <alignment horizontal="left" vertical="center"/>
    </xf>
    <xf numFmtId="0" fontId="12" fillId="0" borderId="17" xfId="0" applyFont="1" applyBorder="1" applyAlignment="1">
      <alignment horizontal="left" vertical="center"/>
    </xf>
    <xf numFmtId="0" fontId="12" fillId="0" borderId="27" xfId="0" applyFont="1" applyBorder="1" applyAlignment="1">
      <alignment horizontal="left" vertical="center"/>
    </xf>
    <xf numFmtId="0" fontId="12" fillId="0" borderId="18" xfId="0" applyFont="1" applyBorder="1" applyAlignment="1">
      <alignment horizontal="left" vertical="center"/>
    </xf>
    <xf numFmtId="0" fontId="12" fillId="0" borderId="16" xfId="0" applyFont="1" applyBorder="1" applyAlignment="1">
      <alignment horizontal="left" vertical="center"/>
    </xf>
    <xf numFmtId="0" fontId="13" fillId="0" borderId="16" xfId="0" applyFont="1" applyBorder="1" applyAlignment="1">
      <alignment horizontal="left" vertical="center"/>
    </xf>
    <xf numFmtId="0" fontId="13" fillId="0" borderId="17" xfId="0" applyFont="1" applyBorder="1" applyAlignment="1">
      <alignment horizontal="left" vertical="center"/>
    </xf>
    <xf numFmtId="0" fontId="13" fillId="0" borderId="27" xfId="0" applyFont="1" applyBorder="1" applyAlignment="1">
      <alignment horizontal="left" vertical="center"/>
    </xf>
    <xf numFmtId="0" fontId="13" fillId="0" borderId="18" xfId="0" applyFont="1" applyBorder="1" applyAlignment="1">
      <alignment horizontal="left" vertical="center"/>
    </xf>
    <xf numFmtId="0" fontId="2" fillId="0" borderId="27" xfId="6" applyBorder="1" applyAlignment="1" applyProtection="1">
      <alignment horizontal="left" vertical="center"/>
    </xf>
    <xf numFmtId="0" fontId="13" fillId="0" borderId="27" xfId="6" applyFont="1" applyBorder="1" applyAlignment="1" applyProtection="1">
      <alignment horizontal="left" vertical="center"/>
    </xf>
    <xf numFmtId="0" fontId="12" fillId="0" borderId="28" xfId="0" applyFont="1" applyBorder="1" applyAlignment="1">
      <alignment horizontal="left" vertical="center"/>
    </xf>
    <xf numFmtId="0" fontId="13" fillId="0" borderId="29" xfId="0" applyFont="1" applyBorder="1" applyAlignment="1">
      <alignment horizontal="left" vertical="center"/>
    </xf>
    <xf numFmtId="0" fontId="12" fillId="0" borderId="29" xfId="0" applyFont="1" applyBorder="1" applyAlignment="1">
      <alignment horizontal="left" vertical="center"/>
    </xf>
    <xf numFmtId="0" fontId="13" fillId="0" borderId="29" xfId="6" applyFont="1" applyBorder="1" applyAlignment="1" applyProtection="1">
      <alignment horizontal="left" vertical="center"/>
    </xf>
    <xf numFmtId="0" fontId="13" fillId="0" borderId="0" xfId="6" applyFont="1" applyBorder="1" applyAlignment="1" applyProtection="1">
      <alignment horizontal="left" vertical="center"/>
    </xf>
    <xf numFmtId="58" fontId="13" fillId="0" borderId="0" xfId="6" applyNumberFormat="1" applyFont="1" applyBorder="1" applyAlignment="1" applyProtection="1">
      <alignment horizontal="left" vertical="center"/>
    </xf>
    <xf numFmtId="0" fontId="12" fillId="0" borderId="30" xfId="0" applyFont="1" applyBorder="1" applyAlignment="1">
      <alignment horizontal="left" vertical="center"/>
    </xf>
    <xf numFmtId="0" fontId="13" fillId="0" borderId="0" xfId="0" applyFont="1" applyBorder="1" applyAlignment="1">
      <alignment horizontal="left" vertical="center"/>
    </xf>
    <xf numFmtId="0" fontId="12" fillId="0" borderId="0" xfId="0" applyFont="1" applyBorder="1" applyAlignment="1">
      <alignment horizontal="left" vertical="center"/>
    </xf>
    <xf numFmtId="0" fontId="12" fillId="0" borderId="14" xfId="0" applyFont="1" applyBorder="1" applyAlignment="1">
      <alignment horizontal="center" vertical="center"/>
    </xf>
    <xf numFmtId="0" fontId="12" fillId="0" borderId="16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12" fillId="0" borderId="31" xfId="0" applyFont="1" applyBorder="1" applyAlignment="1">
      <alignment horizontal="center" vertical="center"/>
    </xf>
    <xf numFmtId="0" fontId="12" fillId="0" borderId="32" xfId="0" applyFont="1" applyBorder="1" applyAlignment="1">
      <alignment horizontal="center" vertical="center"/>
    </xf>
    <xf numFmtId="0" fontId="14" fillId="0" borderId="33" xfId="0" applyFont="1" applyBorder="1" applyAlignment="1">
      <alignment horizontal="center" vertical="center"/>
    </xf>
    <xf numFmtId="0" fontId="14" fillId="0" borderId="34" xfId="0" applyFont="1" applyBorder="1" applyAlignment="1">
      <alignment horizontal="center" vertical="center"/>
    </xf>
    <xf numFmtId="0" fontId="14" fillId="0" borderId="35" xfId="0" applyFont="1" applyBorder="1" applyAlignment="1">
      <alignment horizontal="center" vertical="center"/>
    </xf>
    <xf numFmtId="1" fontId="14" fillId="0" borderId="36" xfId="0" applyNumberFormat="1" applyFont="1" applyBorder="1" applyAlignment="1">
      <alignment horizontal="center" vertical="center"/>
    </xf>
    <xf numFmtId="0" fontId="14" fillId="0" borderId="36" xfId="0" applyFont="1" applyBorder="1" applyAlignment="1">
      <alignment horizontal="center" vertical="center"/>
    </xf>
    <xf numFmtId="0" fontId="14" fillId="0" borderId="37" xfId="0" applyFont="1" applyBorder="1" applyAlignment="1">
      <alignment horizontal="center" vertical="center"/>
    </xf>
    <xf numFmtId="1" fontId="15" fillId="0" borderId="38" xfId="0" applyNumberFormat="1" applyFont="1" applyBorder="1" applyAlignment="1">
      <alignment horizontal="center" vertical="center"/>
    </xf>
    <xf numFmtId="0" fontId="9" fillId="0" borderId="38" xfId="0" applyFont="1" applyBorder="1" applyAlignment="1">
      <alignment horizontal="center" vertical="center"/>
    </xf>
    <xf numFmtId="1" fontId="9" fillId="0" borderId="38" xfId="0" applyNumberFormat="1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179" fontId="0" fillId="0" borderId="16" xfId="0" applyNumberFormat="1" applyBorder="1" applyAlignment="1">
      <alignment horizontal="center" vertical="center"/>
    </xf>
    <xf numFmtId="0" fontId="0" fillId="0" borderId="16" xfId="0" applyNumberFormat="1" applyBorder="1" applyAlignment="1">
      <alignment horizontal="center" vertical="center"/>
    </xf>
    <xf numFmtId="0" fontId="14" fillId="0" borderId="19" xfId="0" applyFont="1" applyBorder="1" applyAlignment="1">
      <alignment horizontal="center" vertical="center"/>
    </xf>
    <xf numFmtId="1" fontId="15" fillId="0" borderId="39" xfId="0" applyNumberFormat="1" applyFont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0" fontId="14" fillId="0" borderId="14" xfId="0" applyFont="1" applyBorder="1" applyAlignment="1">
      <alignment horizontal="center" vertical="center"/>
    </xf>
    <xf numFmtId="1" fontId="9" fillId="0" borderId="16" xfId="0" applyNumberFormat="1" applyFont="1" applyBorder="1" applyAlignment="1">
      <alignment horizontal="center" vertical="center"/>
    </xf>
    <xf numFmtId="58" fontId="9" fillId="0" borderId="16" xfId="0" applyNumberFormat="1" applyFont="1" applyBorder="1" applyAlignment="1">
      <alignment horizontal="center" vertical="center"/>
    </xf>
    <xf numFmtId="0" fontId="14" fillId="0" borderId="30" xfId="0" applyFont="1" applyBorder="1" applyAlignment="1">
      <alignment horizontal="center" vertical="center"/>
    </xf>
    <xf numFmtId="0" fontId="14" fillId="0" borderId="40" xfId="0" applyFont="1" applyBorder="1" applyAlignment="1">
      <alignment horizontal="center" vertical="center"/>
    </xf>
    <xf numFmtId="1" fontId="9" fillId="0" borderId="41" xfId="0" applyNumberFormat="1" applyFont="1" applyBorder="1" applyAlignment="1">
      <alignment horizontal="center" vertical="center"/>
    </xf>
    <xf numFmtId="0" fontId="9" fillId="0" borderId="41" xfId="0" applyFont="1" applyBorder="1" applyAlignment="1">
      <alignment horizontal="center" vertical="center"/>
    </xf>
    <xf numFmtId="0" fontId="14" fillId="0" borderId="21" xfId="0" applyFont="1" applyBorder="1" applyAlignment="1">
      <alignment horizontal="center" vertical="center"/>
    </xf>
    <xf numFmtId="1" fontId="14" fillId="0" borderId="42" xfId="0" applyNumberFormat="1" applyFont="1" applyBorder="1" applyAlignment="1">
      <alignment horizontal="center" vertical="center"/>
    </xf>
    <xf numFmtId="0" fontId="14" fillId="0" borderId="42" xfId="0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1" fontId="14" fillId="0" borderId="0" xfId="0" applyNumberFormat="1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1" fontId="15" fillId="0" borderId="43" xfId="0" applyNumberFormat="1" applyFont="1" applyBorder="1" applyAlignment="1">
      <alignment horizontal="center" vertical="center"/>
    </xf>
    <xf numFmtId="0" fontId="9" fillId="0" borderId="43" xfId="0" applyFont="1" applyBorder="1" applyAlignment="1">
      <alignment horizontal="center" vertical="center"/>
    </xf>
    <xf numFmtId="1" fontId="9" fillId="0" borderId="43" xfId="0" applyNumberFormat="1" applyFont="1" applyBorder="1" applyAlignment="1">
      <alignment horizontal="center" vertical="center"/>
    </xf>
    <xf numFmtId="1" fontId="15" fillId="0" borderId="16" xfId="0" applyNumberFormat="1" applyFont="1" applyBorder="1" applyAlignment="1">
      <alignment horizontal="center" vertical="center"/>
    </xf>
    <xf numFmtId="0" fontId="14" fillId="0" borderId="23" xfId="0" applyFont="1" applyBorder="1" applyAlignment="1">
      <alignment horizontal="center" vertical="center"/>
    </xf>
    <xf numFmtId="1" fontId="15" fillId="0" borderId="44" xfId="0" applyNumberFormat="1" applyFont="1" applyBorder="1" applyAlignment="1">
      <alignment horizontal="center" vertical="center"/>
    </xf>
    <xf numFmtId="0" fontId="9" fillId="0" borderId="44" xfId="0" applyFont="1" applyBorder="1" applyAlignment="1">
      <alignment horizontal="center" vertical="center"/>
    </xf>
    <xf numFmtId="1" fontId="9" fillId="0" borderId="44" xfId="0" applyNumberFormat="1" applyFont="1" applyBorder="1" applyAlignment="1">
      <alignment horizontal="center" vertical="center"/>
    </xf>
    <xf numFmtId="58" fontId="9" fillId="0" borderId="44" xfId="0" applyNumberFormat="1" applyFont="1" applyBorder="1" applyAlignment="1">
      <alignment horizontal="center" vertical="center"/>
    </xf>
    <xf numFmtId="1" fontId="15" fillId="0" borderId="0" xfId="0" applyNumberFormat="1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1" fontId="9" fillId="0" borderId="0" xfId="0" applyNumberFormat="1" applyFont="1" applyBorder="1" applyAlignment="1">
      <alignment horizontal="center" vertical="center"/>
    </xf>
    <xf numFmtId="0" fontId="14" fillId="0" borderId="37" xfId="0" applyFont="1" applyFill="1" applyBorder="1" applyAlignment="1">
      <alignment horizontal="center" vertical="center"/>
    </xf>
    <xf numFmtId="0" fontId="14" fillId="0" borderId="38" xfId="0" applyFont="1" applyFill="1" applyBorder="1" applyAlignment="1">
      <alignment horizontal="center" vertical="center"/>
    </xf>
    <xf numFmtId="177" fontId="9" fillId="0" borderId="16" xfId="0" applyNumberFormat="1" applyFont="1" applyBorder="1" applyAlignment="1">
      <alignment vertical="center"/>
    </xf>
    <xf numFmtId="58" fontId="9" fillId="0" borderId="16" xfId="0" applyNumberFormat="1" applyFont="1" applyBorder="1" applyAlignment="1">
      <alignment vertical="center"/>
    </xf>
    <xf numFmtId="0" fontId="14" fillId="0" borderId="40" xfId="0" applyFont="1" applyFill="1" applyBorder="1" applyAlignment="1">
      <alignment horizontal="center" vertical="center"/>
    </xf>
    <xf numFmtId="0" fontId="14" fillId="0" borderId="41" xfId="0" applyFont="1" applyFill="1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9" fillId="0" borderId="16" xfId="0" applyFont="1" applyBorder="1" applyAlignment="1">
      <alignment vertical="center"/>
    </xf>
    <xf numFmtId="0" fontId="14" fillId="0" borderId="35" xfId="0" applyFont="1" applyFill="1" applyBorder="1" applyAlignment="1">
      <alignment horizontal="center" vertical="center"/>
    </xf>
    <xf numFmtId="0" fontId="14" fillId="0" borderId="36" xfId="0" applyFont="1" applyFill="1" applyBorder="1" applyAlignment="1">
      <alignment horizontal="center" vertical="center"/>
    </xf>
    <xf numFmtId="1" fontId="9" fillId="0" borderId="36" xfId="0" applyNumberFormat="1" applyFont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58" fontId="9" fillId="0" borderId="0" xfId="0" applyNumberFormat="1" applyFont="1" applyBorder="1" applyAlignment="1">
      <alignment horizontal="center" vertical="center"/>
    </xf>
    <xf numFmtId="0" fontId="14" fillId="0" borderId="16" xfId="0" applyFont="1" applyBorder="1" applyAlignment="1">
      <alignment horizontal="center" vertical="center"/>
    </xf>
    <xf numFmtId="2" fontId="14" fillId="3" borderId="0" xfId="0" applyNumberFormat="1" applyFont="1" applyFill="1" applyAlignment="1">
      <alignment horizontal="center" vertical="center"/>
    </xf>
    <xf numFmtId="1" fontId="9" fillId="6" borderId="0" xfId="0" applyNumberFormat="1" applyFont="1" applyFill="1" applyAlignment="1">
      <alignment horizontal="center" vertical="center"/>
    </xf>
    <xf numFmtId="1" fontId="9" fillId="7" borderId="0" xfId="0" applyNumberFormat="1" applyFont="1" applyFill="1" applyAlignment="1">
      <alignment horizontal="center" vertical="center"/>
    </xf>
    <xf numFmtId="2" fontId="9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11" fillId="5" borderId="45" xfId="0" applyFont="1" applyFill="1" applyBorder="1" applyAlignment="1">
      <alignment horizontal="center" vertical="center" wrapText="1"/>
    </xf>
    <xf numFmtId="0" fontId="13" fillId="0" borderId="15" xfId="0" applyFont="1" applyBorder="1" applyAlignment="1">
      <alignment horizontal="left" vertical="center"/>
    </xf>
    <xf numFmtId="0" fontId="13" fillId="0" borderId="46" xfId="0" applyFont="1" applyBorder="1" applyAlignment="1">
      <alignment horizontal="left" vertical="center"/>
    </xf>
    <xf numFmtId="0" fontId="13" fillId="0" borderId="46" xfId="6" applyFont="1" applyBorder="1" applyAlignment="1" applyProtection="1">
      <alignment horizontal="left" vertical="center"/>
    </xf>
    <xf numFmtId="0" fontId="0" fillId="0" borderId="0" xfId="0" applyAlignment="1">
      <alignment horizontal="center" vertical="center"/>
    </xf>
    <xf numFmtId="0" fontId="13" fillId="0" borderId="47" xfId="6" applyFont="1" applyBorder="1" applyAlignment="1" applyProtection="1">
      <alignment horizontal="left" vertical="center"/>
    </xf>
    <xf numFmtId="0" fontId="13" fillId="0" borderId="15" xfId="0" applyFont="1" applyBorder="1" applyAlignment="1">
      <alignment horizontal="center" vertical="center"/>
    </xf>
    <xf numFmtId="0" fontId="12" fillId="0" borderId="48" xfId="0" applyFont="1" applyBorder="1" applyAlignment="1">
      <alignment horizontal="center" vertical="center"/>
    </xf>
    <xf numFmtId="0" fontId="14" fillId="0" borderId="49" xfId="0" applyFont="1" applyBorder="1" applyAlignment="1">
      <alignment horizontal="center" vertical="center"/>
    </xf>
    <xf numFmtId="0" fontId="14" fillId="0" borderId="50" xfId="0" applyFont="1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9" fillId="0" borderId="15" xfId="0" applyFont="1" applyBorder="1" applyAlignment="1">
      <alignment horizontal="center" vertical="center"/>
    </xf>
    <xf numFmtId="0" fontId="9" fillId="0" borderId="51" xfId="0" applyFont="1" applyBorder="1" applyAlignment="1">
      <alignment horizontal="center" vertical="center"/>
    </xf>
    <xf numFmtId="0" fontId="14" fillId="0" borderId="22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9" fillId="0" borderId="24" xfId="0" applyFont="1" applyBorder="1" applyAlignment="1">
      <alignment horizontal="center" vertical="center"/>
    </xf>
  </cellXfs>
  <cellStyles count="7">
    <cellStyle name="Normal" xfId="0" builtinId="0"/>
    <cellStyle name="Comma" xfId="1" builtinId="3"/>
    <cellStyle name="Currency" xfId="2" builtinId="4"/>
    <cellStyle name="Comma[0]" xfId="3" builtinId="6"/>
    <cellStyle name="Percent" xfId="4" builtinId="5"/>
    <cellStyle name="Currency[0]" xfId="5" builtinId="7"/>
    <cellStyle name="Hyperlink" xfId="6" builtinId="8"/>
  </cellStyles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24.xml.rels><?xml version="1.0" encoding="UTF-8" standalone="yes"?>
<Relationships xmlns="http://schemas.openxmlformats.org/package/2006/relationships"><Relationship Id="rId1" Type="http://schemas.microsoft.com/office/2006/relationships/activeXControlBinary" Target="activeX24.bin"/></Relationships>
</file>

<file path=xl/activeX/_rels/activeX25.xml.rels><?xml version="1.0" encoding="UTF-8" standalone="yes"?>
<Relationships xmlns="http://schemas.openxmlformats.org/package/2006/relationships"><Relationship Id="rId1" Type="http://schemas.microsoft.com/office/2006/relationships/activeXControlBinary" Target="activeX25.bin"/></Relationships>
</file>

<file path=xl/activeX/_rels/activeX26.xml.rels><?xml version="1.0" encoding="UTF-8" standalone="yes"?>
<Relationships xmlns="http://schemas.openxmlformats.org/package/2006/relationships"><Relationship Id="rId1" Type="http://schemas.microsoft.com/office/2006/relationships/activeXControlBinary" Target="activeX26.bin"/></Relationships>
</file>

<file path=xl/activeX/_rels/activeX27.xml.rels><?xml version="1.0" encoding="UTF-8" standalone="yes"?>
<Relationships xmlns="http://schemas.openxmlformats.org/package/2006/relationships"><Relationship Id="rId1" Type="http://schemas.microsoft.com/office/2006/relationships/activeXControlBinary" Target="activeX27.bin"/></Relationships>
</file>

<file path=xl/activeX/_rels/activeX28.xml.rels><?xml version="1.0" encoding="UTF-8" standalone="yes"?>
<Relationships xmlns="http://schemas.openxmlformats.org/package/2006/relationships"><Relationship Id="rId1" Type="http://schemas.microsoft.com/office/2006/relationships/activeXControlBinary" Target="activeX28.bin"/></Relationships>
</file>

<file path=xl/activeX/_rels/activeX29.xml.rels><?xml version="1.0" encoding="UTF-8" standalone="yes"?>
<Relationships xmlns="http://schemas.openxmlformats.org/package/2006/relationships"><Relationship Id="rId1" Type="http://schemas.microsoft.com/office/2006/relationships/activeXControlBinary" Target="activeX29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30.xml.rels><?xml version="1.0" encoding="UTF-8" standalone="yes"?>
<Relationships xmlns="http://schemas.openxmlformats.org/package/2006/relationships"><Relationship Id="rId1" Type="http://schemas.microsoft.com/office/2006/relationships/activeXControlBinary" Target="activeX30.bin"/></Relationships>
</file>

<file path=xl/activeX/_rels/activeX31.xml.rels><?xml version="1.0" encoding="UTF-8" standalone="yes"?>
<Relationships xmlns="http://schemas.openxmlformats.org/package/2006/relationships"><Relationship Id="rId1" Type="http://schemas.microsoft.com/office/2006/relationships/activeXControlBinary" Target="activeX31.bin"/></Relationships>
</file>

<file path=xl/activeX/_rels/activeX32.xml.rels><?xml version="1.0" encoding="UTF-8" standalone="yes"?>
<Relationships xmlns="http://schemas.openxmlformats.org/package/2006/relationships"><Relationship Id="rId1" Type="http://schemas.microsoft.com/office/2006/relationships/activeXControlBinary" Target="activeX32.bin"/></Relationships>
</file>

<file path=xl/activeX/_rels/activeX33.xml.rels><?xml version="1.0" encoding="UTF-8" standalone="yes"?>
<Relationships xmlns="http://schemas.openxmlformats.org/package/2006/relationships"><Relationship Id="rId1" Type="http://schemas.microsoft.com/office/2006/relationships/activeXControlBinary" Target="activeX33.bin"/></Relationships>
</file>

<file path=xl/activeX/_rels/activeX34.xml.rels><?xml version="1.0" encoding="UTF-8" standalone="yes"?>
<Relationships xmlns="http://schemas.openxmlformats.org/package/2006/relationships"><Relationship Id="rId1" Type="http://schemas.microsoft.com/office/2006/relationships/activeXControlBinary" Target="activeX34.bin"/></Relationships>
</file>

<file path=xl/activeX/_rels/activeX35.xml.rels><?xml version="1.0" encoding="UTF-8" standalone="yes"?>
<Relationships xmlns="http://schemas.openxmlformats.org/package/2006/relationships"><Relationship Id="rId1" Type="http://schemas.microsoft.com/office/2006/relationships/activeXControlBinary" Target="activeX35.bin"/></Relationships>
</file>

<file path=xl/activeX/_rels/activeX36.xml.rels><?xml version="1.0" encoding="UTF-8" standalone="yes"?>
<Relationships xmlns="http://schemas.openxmlformats.org/package/2006/relationships"><Relationship Id="rId1" Type="http://schemas.microsoft.com/office/2006/relationships/activeXControlBinary" Target="activeX36.bin"/></Relationships>
</file>

<file path=xl/activeX/_rels/activeX37.xml.rels><?xml version="1.0" encoding="UTF-8" standalone="yes"?>
<Relationships xmlns="http://schemas.openxmlformats.org/package/2006/relationships"><Relationship Id="rId1" Type="http://schemas.microsoft.com/office/2006/relationships/activeXControlBinary" Target="activeX37.bin"/></Relationships>
</file>

<file path=xl/activeX/_rels/activeX38.xml.rels><?xml version="1.0" encoding="UTF-8" standalone="yes"?>
<Relationships xmlns="http://schemas.openxmlformats.org/package/2006/relationships"><Relationship Id="rId1" Type="http://schemas.microsoft.com/office/2006/relationships/activeXControlBinary" Target="activeX38.bin"/></Relationships>
</file>

<file path=xl/activeX/_rels/activeX39.xml.rels><?xml version="1.0" encoding="UTF-8" standalone="yes"?>
<Relationships xmlns="http://schemas.openxmlformats.org/package/2006/relationships"><Relationship Id="rId1" Type="http://schemas.microsoft.com/office/2006/relationships/activeXControlBinary" Target="activeX39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40.xml.rels><?xml version="1.0" encoding="UTF-8" standalone="yes"?>
<Relationships xmlns="http://schemas.openxmlformats.org/package/2006/relationships"><Relationship Id="rId1" Type="http://schemas.microsoft.com/office/2006/relationships/activeXControlBinary" Target="activeX40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5512D11A-5CC6-11CF-8D67-00AA00BDCE1D}" r:id="rId1" ax:persistence="persistStreamInit"/>
</file>

<file path=xl/activeX/activeX10.xml><?xml version="1.0" encoding="utf-8"?>
<ax:ocx xmlns:ax="http://schemas.microsoft.com/office/2006/activeX" xmlns:r="http://schemas.openxmlformats.org/officeDocument/2006/relationships" ax:classid="{5512D11A-5CC6-11CF-8D67-00AA00BDCE1D}" r:id="rId1" ax:persistence="persistStreamInit"/>
</file>

<file path=xl/activeX/activeX11.xml><?xml version="1.0" encoding="utf-8"?>
<ax:ocx xmlns:ax="http://schemas.microsoft.com/office/2006/activeX" xmlns:r="http://schemas.openxmlformats.org/officeDocument/2006/relationships" ax:classid="{5512D11A-5CC6-11CF-8D67-00AA00BDCE1D}" r:id="rId1" ax:persistence="persistStreamInit"/>
</file>

<file path=xl/activeX/activeX12.xml><?xml version="1.0" encoding="utf-8"?>
<ax:ocx xmlns:ax="http://schemas.microsoft.com/office/2006/activeX" xmlns:r="http://schemas.openxmlformats.org/officeDocument/2006/relationships" ax:classid="{5512D112-5CC6-11CF-8D67-00AA00BDCE1D}" r:id="rId1" ax:persistence="persistStreamInit"/>
</file>

<file path=xl/activeX/activeX13.xml><?xml version="1.0" encoding="utf-8"?>
<ax:ocx xmlns:ax="http://schemas.microsoft.com/office/2006/activeX" xmlns:r="http://schemas.openxmlformats.org/officeDocument/2006/relationships" ax:classid="{5512D11A-5CC6-11CF-8D67-00AA00BDCE1D}" r:id="rId1" ax:persistence="persistStreamInit"/>
</file>

<file path=xl/activeX/activeX14.xml><?xml version="1.0" encoding="utf-8"?>
<ax:ocx xmlns:ax="http://schemas.microsoft.com/office/2006/activeX" xmlns:r="http://schemas.openxmlformats.org/officeDocument/2006/relationships" ax:classid="{5512D11A-5CC6-11CF-8D67-00AA00BDCE1D}" r:id="rId1" ax:persistence="persistStreamInit"/>
</file>

<file path=xl/activeX/activeX15.xml><?xml version="1.0" encoding="utf-8"?>
<ax:ocx xmlns:ax="http://schemas.microsoft.com/office/2006/activeX" xmlns:r="http://schemas.openxmlformats.org/officeDocument/2006/relationships" ax:classid="{5512D11A-5CC6-11CF-8D67-00AA00BDCE1D}" r:id="rId1" ax:persistence="persistStreamInit"/>
</file>

<file path=xl/activeX/activeX16.xml><?xml version="1.0" encoding="utf-8"?>
<ax:ocx xmlns:ax="http://schemas.microsoft.com/office/2006/activeX" xmlns:r="http://schemas.openxmlformats.org/officeDocument/2006/relationships" ax:classid="{5512D112-5CC6-11CF-8D67-00AA00BDCE1D}" r:id="rId1" ax:persistence="persistStreamInit"/>
</file>

<file path=xl/activeX/activeX17.xml><?xml version="1.0" encoding="utf-8"?>
<ax:ocx xmlns:ax="http://schemas.microsoft.com/office/2006/activeX" xmlns:r="http://schemas.openxmlformats.org/officeDocument/2006/relationships" ax:classid="{5512D11A-5CC6-11CF-8D67-00AA00BDCE1D}" r:id="rId1" ax:persistence="persistStreamInit"/>
</file>

<file path=xl/activeX/activeX18.xml><?xml version="1.0" encoding="utf-8"?>
<ax:ocx xmlns:ax="http://schemas.microsoft.com/office/2006/activeX" xmlns:r="http://schemas.openxmlformats.org/officeDocument/2006/relationships" ax:classid="{5512D11A-5CC6-11CF-8D67-00AA00BDCE1D}" r:id="rId1" ax:persistence="persistStreamInit"/>
</file>

<file path=xl/activeX/activeX19.xml><?xml version="1.0" encoding="utf-8"?>
<ax:ocx xmlns:ax="http://schemas.microsoft.com/office/2006/activeX" xmlns:r="http://schemas.openxmlformats.org/officeDocument/2006/relationships" ax:classid="{5512D11A-5CC6-11CF-8D67-00AA00BDCE1D}" r:id="rId1" ax:persistence="persistStreamInit"/>
</file>

<file path=xl/activeX/activeX2.xml><?xml version="1.0" encoding="utf-8"?>
<ax:ocx xmlns:ax="http://schemas.microsoft.com/office/2006/activeX" xmlns:r="http://schemas.openxmlformats.org/officeDocument/2006/relationships" ax:classid="{5512D11A-5CC6-11CF-8D67-00AA00BDCE1D}" r:id="rId1" ax:persistence="persistStreamInit"/>
</file>

<file path=xl/activeX/activeX20.xml><?xml version="1.0" encoding="utf-8"?>
<ax:ocx xmlns:ax="http://schemas.microsoft.com/office/2006/activeX" xmlns:r="http://schemas.openxmlformats.org/officeDocument/2006/relationships" ax:classid="{5512D112-5CC6-11CF-8D67-00AA00BDCE1D}" r:id="rId1" ax:persistence="persistStreamInit"/>
</file>

<file path=xl/activeX/activeX21.xml><?xml version="1.0" encoding="utf-8"?>
<ax:ocx xmlns:ax="http://schemas.microsoft.com/office/2006/activeX" xmlns:r="http://schemas.openxmlformats.org/officeDocument/2006/relationships" ax:classid="{5512D11A-5CC6-11CF-8D67-00AA00BDCE1D}" r:id="rId1" ax:persistence="persistStreamInit"/>
</file>

<file path=xl/activeX/activeX22.xml><?xml version="1.0" encoding="utf-8"?>
<ax:ocx xmlns:ax="http://schemas.microsoft.com/office/2006/activeX" xmlns:r="http://schemas.openxmlformats.org/officeDocument/2006/relationships" ax:classid="{5512D11A-5CC6-11CF-8D67-00AA00BDCE1D}" r:id="rId1" ax:persistence="persistStreamInit"/>
</file>

<file path=xl/activeX/activeX23.xml><?xml version="1.0" encoding="utf-8"?>
<ax:ocx xmlns:ax="http://schemas.microsoft.com/office/2006/activeX" xmlns:r="http://schemas.openxmlformats.org/officeDocument/2006/relationships" ax:classid="{5512D11A-5CC6-11CF-8D67-00AA00BDCE1D}" r:id="rId1" ax:persistence="persistStreamInit"/>
</file>

<file path=xl/activeX/activeX24.xml><?xml version="1.0" encoding="utf-8"?>
<ax:ocx xmlns:ax="http://schemas.microsoft.com/office/2006/activeX" xmlns:r="http://schemas.openxmlformats.org/officeDocument/2006/relationships" ax:classid="{5512D112-5CC6-11CF-8D67-00AA00BDCE1D}" r:id="rId1" ax:persistence="persistStreamInit"/>
</file>

<file path=xl/activeX/activeX25.xml><?xml version="1.0" encoding="utf-8"?>
<ax:ocx xmlns:ax="http://schemas.microsoft.com/office/2006/activeX" xmlns:r="http://schemas.openxmlformats.org/officeDocument/2006/relationships" ax:classid="{5512D11A-5CC6-11CF-8D67-00AA00BDCE1D}" r:id="rId1" ax:persistence="persistStreamInit"/>
</file>

<file path=xl/activeX/activeX26.xml><?xml version="1.0" encoding="utf-8"?>
<ax:ocx xmlns:ax="http://schemas.microsoft.com/office/2006/activeX" xmlns:r="http://schemas.openxmlformats.org/officeDocument/2006/relationships" ax:classid="{5512D11A-5CC6-11CF-8D67-00AA00BDCE1D}" r:id="rId1" ax:persistence="persistStreamInit"/>
</file>

<file path=xl/activeX/activeX27.xml><?xml version="1.0" encoding="utf-8"?>
<ax:ocx xmlns:ax="http://schemas.microsoft.com/office/2006/activeX" xmlns:r="http://schemas.openxmlformats.org/officeDocument/2006/relationships" ax:classid="{5512D11A-5CC6-11CF-8D67-00AA00BDCE1D}" r:id="rId1" ax:persistence="persistStreamInit"/>
</file>

<file path=xl/activeX/activeX28.xml><?xml version="1.0" encoding="utf-8"?>
<ax:ocx xmlns:ax="http://schemas.microsoft.com/office/2006/activeX" xmlns:r="http://schemas.openxmlformats.org/officeDocument/2006/relationships" ax:classid="{5512D112-5CC6-11CF-8D67-00AA00BDCE1D}" r:id="rId1" ax:persistence="persistStreamInit"/>
</file>

<file path=xl/activeX/activeX29.xml><?xml version="1.0" encoding="utf-8"?>
<ax:ocx xmlns:ax="http://schemas.microsoft.com/office/2006/activeX" xmlns:r="http://schemas.openxmlformats.org/officeDocument/2006/relationships" ax:classid="{5512D11A-5CC6-11CF-8D67-00AA00BDCE1D}" r:id="rId1" ax:persistence="persistStreamInit"/>
</file>

<file path=xl/activeX/activeX3.xml><?xml version="1.0" encoding="utf-8"?>
<ax:ocx xmlns:ax="http://schemas.microsoft.com/office/2006/activeX" xmlns:r="http://schemas.openxmlformats.org/officeDocument/2006/relationships" ax:classid="{5512D11A-5CC6-11CF-8D67-00AA00BDCE1D}" r:id="rId1" ax:persistence="persistStreamInit"/>
</file>

<file path=xl/activeX/activeX30.xml><?xml version="1.0" encoding="utf-8"?>
<ax:ocx xmlns:ax="http://schemas.microsoft.com/office/2006/activeX" xmlns:r="http://schemas.openxmlformats.org/officeDocument/2006/relationships" ax:classid="{5512D11A-5CC6-11CF-8D67-00AA00BDCE1D}" r:id="rId1" ax:persistence="persistStreamInit"/>
</file>

<file path=xl/activeX/activeX31.xml><?xml version="1.0" encoding="utf-8"?>
<ax:ocx xmlns:ax="http://schemas.microsoft.com/office/2006/activeX" xmlns:r="http://schemas.openxmlformats.org/officeDocument/2006/relationships" ax:classid="{5512D11A-5CC6-11CF-8D67-00AA00BDCE1D}" r:id="rId1" ax:persistence="persistStreamInit"/>
</file>

<file path=xl/activeX/activeX32.xml><?xml version="1.0" encoding="utf-8"?>
<ax:ocx xmlns:ax="http://schemas.microsoft.com/office/2006/activeX" xmlns:r="http://schemas.openxmlformats.org/officeDocument/2006/relationships" ax:classid="{5512D112-5CC6-11CF-8D67-00AA00BDCE1D}" r:id="rId1" ax:persistence="persistStreamInit"/>
</file>

<file path=xl/activeX/activeX33.xml><?xml version="1.0" encoding="utf-8"?>
<ax:ocx xmlns:ax="http://schemas.microsoft.com/office/2006/activeX" xmlns:r="http://schemas.openxmlformats.org/officeDocument/2006/relationships" ax:classid="{5512D11A-5CC6-11CF-8D67-00AA00BDCE1D}" r:id="rId1" ax:persistence="persistStreamInit"/>
</file>

<file path=xl/activeX/activeX34.xml><?xml version="1.0" encoding="utf-8"?>
<ax:ocx xmlns:ax="http://schemas.microsoft.com/office/2006/activeX" xmlns:r="http://schemas.openxmlformats.org/officeDocument/2006/relationships" ax:classid="{5512D11A-5CC6-11CF-8D67-00AA00BDCE1D}" r:id="rId1" ax:persistence="persistStreamInit"/>
</file>

<file path=xl/activeX/activeX35.xml><?xml version="1.0" encoding="utf-8"?>
<ax:ocx xmlns:ax="http://schemas.microsoft.com/office/2006/activeX" xmlns:r="http://schemas.openxmlformats.org/officeDocument/2006/relationships" ax:classid="{5512D11A-5CC6-11CF-8D67-00AA00BDCE1D}" r:id="rId1" ax:persistence="persistStreamInit"/>
</file>

<file path=xl/activeX/activeX36.xml><?xml version="1.0" encoding="utf-8"?>
<ax:ocx xmlns:ax="http://schemas.microsoft.com/office/2006/activeX" xmlns:r="http://schemas.openxmlformats.org/officeDocument/2006/relationships" ax:classid="{5512D112-5CC6-11CF-8D67-00AA00BDCE1D}" r:id="rId1" ax:persistence="persistStreamInit"/>
</file>

<file path=xl/activeX/activeX37.xml><?xml version="1.0" encoding="utf-8"?>
<ax:ocx xmlns:ax="http://schemas.microsoft.com/office/2006/activeX" xmlns:r="http://schemas.openxmlformats.org/officeDocument/2006/relationships" ax:classid="{5512D11A-5CC6-11CF-8D67-00AA00BDCE1D}" r:id="rId1" ax:persistence="persistStreamInit"/>
</file>

<file path=xl/activeX/activeX38.xml><?xml version="1.0" encoding="utf-8"?>
<ax:ocx xmlns:ax="http://schemas.microsoft.com/office/2006/activeX" xmlns:r="http://schemas.openxmlformats.org/officeDocument/2006/relationships" ax:classid="{5512D11A-5CC6-11CF-8D67-00AA00BDCE1D}" r:id="rId1" ax:persistence="persistStreamInit"/>
</file>

<file path=xl/activeX/activeX39.xml><?xml version="1.0" encoding="utf-8"?>
<ax:ocx xmlns:ax="http://schemas.microsoft.com/office/2006/activeX" xmlns:r="http://schemas.openxmlformats.org/officeDocument/2006/relationships" ax:classid="{5512D11A-5CC6-11CF-8D67-00AA00BDCE1D}" r:id="rId1" ax:persistence="persistStreamInit"/>
</file>

<file path=xl/activeX/activeX4.xml><?xml version="1.0" encoding="utf-8"?>
<ax:ocx xmlns:ax="http://schemas.microsoft.com/office/2006/activeX" xmlns:r="http://schemas.openxmlformats.org/officeDocument/2006/relationships" ax:classid="{5512D112-5CC6-11CF-8D67-00AA00BDCE1D}" r:id="rId1" ax:persistence="persistStreamInit"/>
</file>

<file path=xl/activeX/activeX40.xml><?xml version="1.0" encoding="utf-8"?>
<ax:ocx xmlns:ax="http://schemas.microsoft.com/office/2006/activeX" xmlns:r="http://schemas.openxmlformats.org/officeDocument/2006/relationships" ax:classid="{5512D112-5CC6-11CF-8D67-00AA00BDCE1D}" r:id="rId1" ax:persistence="persistStreamInit"/>
</file>

<file path=xl/activeX/activeX5.xml><?xml version="1.0" encoding="utf-8"?>
<ax:ocx xmlns:ax="http://schemas.microsoft.com/office/2006/activeX" xmlns:r="http://schemas.openxmlformats.org/officeDocument/2006/relationships" ax:classid="{5512D11A-5CC6-11CF-8D67-00AA00BDCE1D}" r:id="rId1" ax:persistence="persistStreamInit"/>
</file>

<file path=xl/activeX/activeX6.xml><?xml version="1.0" encoding="utf-8"?>
<ax:ocx xmlns:ax="http://schemas.microsoft.com/office/2006/activeX" xmlns:r="http://schemas.openxmlformats.org/officeDocument/2006/relationships" ax:classid="{5512D11A-5CC6-11CF-8D67-00AA00BDCE1D}" r:id="rId1" ax:persistence="persistStreamInit"/>
</file>

<file path=xl/activeX/activeX7.xml><?xml version="1.0" encoding="utf-8"?>
<ax:ocx xmlns:ax="http://schemas.microsoft.com/office/2006/activeX" xmlns:r="http://schemas.openxmlformats.org/officeDocument/2006/relationships" ax:classid="{5512D11A-5CC6-11CF-8D67-00AA00BDCE1D}" r:id="rId1" ax:persistence="persistStreamInit"/>
</file>

<file path=xl/activeX/activeX8.xml><?xml version="1.0" encoding="utf-8"?>
<ax:ocx xmlns:ax="http://schemas.microsoft.com/office/2006/activeX" xmlns:r="http://schemas.openxmlformats.org/officeDocument/2006/relationships" ax:classid="{5512D112-5CC6-11CF-8D67-00AA00BDCE1D}" r:id="rId1" ax:persistence="persistStreamInit"/>
</file>

<file path=xl/activeX/activeX9.xml><?xml version="1.0" encoding="utf-8"?>
<ax:ocx xmlns:ax="http://schemas.microsoft.com/office/2006/activeX" xmlns:r="http://schemas.openxmlformats.org/officeDocument/2006/relationships" ax:classid="{5512D11A-5CC6-11CF-8D67-00AA00BDCE1D}" r:id="rId1" ax:persistence="persistStreamInit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Relationship Id="rId10" Type="http://schemas.openxmlformats.org/officeDocument/2006/relationships/image" Target="../media/image10.wmf"/><Relationship Id="rId11" Type="http://schemas.openxmlformats.org/officeDocument/2006/relationships/image" Target="../media/image11.wmf"/><Relationship Id="rId12" Type="http://schemas.openxmlformats.org/officeDocument/2006/relationships/image" Target="../media/image12.wmf"/><Relationship Id="rId13" Type="http://schemas.openxmlformats.org/officeDocument/2006/relationships/image" Target="../media/image13.wmf"/><Relationship Id="rId14" Type="http://schemas.openxmlformats.org/officeDocument/2006/relationships/image" Target="../media/image14.wmf"/><Relationship Id="rId15" Type="http://schemas.openxmlformats.org/officeDocument/2006/relationships/image" Target="../media/image15.wmf"/><Relationship Id="rId16" Type="http://schemas.openxmlformats.org/officeDocument/2006/relationships/image" Target="../media/image16.wmf"/><Relationship Id="rId17" Type="http://schemas.openxmlformats.org/officeDocument/2006/relationships/image" Target="../media/image17.wmf"/><Relationship Id="rId18" Type="http://schemas.openxmlformats.org/officeDocument/2006/relationships/image" Target="../media/image18.wmf"/><Relationship Id="rId19" Type="http://schemas.openxmlformats.org/officeDocument/2006/relationships/image" Target="../media/image19.wmf"/><Relationship Id="rId2" Type="http://schemas.openxmlformats.org/officeDocument/2006/relationships/image" Target="../media/image2.wmf"/><Relationship Id="rId20" Type="http://schemas.openxmlformats.org/officeDocument/2006/relationships/image" Target="../media/image20.wmf"/><Relationship Id="rId21" Type="http://schemas.openxmlformats.org/officeDocument/2006/relationships/image" Target="../media/image21.wmf"/><Relationship Id="rId22" Type="http://schemas.openxmlformats.org/officeDocument/2006/relationships/image" Target="../media/image22.wmf"/><Relationship Id="rId3" Type="http://schemas.openxmlformats.org/officeDocument/2006/relationships/image" Target="../media/image3.wmf"/><Relationship Id="rId4" Type="http://schemas.openxmlformats.org/officeDocument/2006/relationships/image" Target="../media/image4.wmf"/><Relationship Id="rId5" Type="http://schemas.openxmlformats.org/officeDocument/2006/relationships/image" Target="../media/image5.wmf"/><Relationship Id="rId6" Type="http://schemas.openxmlformats.org/officeDocument/2006/relationships/image" Target="../media/image6.wmf"/><Relationship Id="rId7" Type="http://schemas.openxmlformats.org/officeDocument/2006/relationships/image" Target="../media/image7.wmf"/><Relationship Id="rId8" Type="http://schemas.openxmlformats.org/officeDocument/2006/relationships/image" Target="../media/image8.wmf"/><Relationship Id="rId9" Type="http://schemas.openxmlformats.org/officeDocument/2006/relationships/image" Target="../media/image9.wmf"/></Relationships>
</file>

<file path=xl/drawings/drawing1.xml><?xml version="1.0" encoding="utf-8"?>
<xdr:wsDr xmlns:a="http://schemas.openxmlformats.org/drawingml/2006/main" xmlns:xdr="http://schemas.openxmlformats.org/drawingml/2006/spreadsheetDrawing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kedarjoshi9@g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10" Type="http://schemas.openxmlformats.org/officeDocument/2006/relationships/image" Target="../media/image4.wmf"/><Relationship Id="rId11" Type="http://schemas.openxmlformats.org/officeDocument/2006/relationships/control" Target="../activeX/activeX5.xml"/><Relationship Id="rId12" Type="http://schemas.openxmlformats.org/officeDocument/2006/relationships/image" Target="../media/image5.wmf"/><Relationship Id="rId13" Type="http://schemas.openxmlformats.org/officeDocument/2006/relationships/control" Target="../activeX/activeX6.xml"/><Relationship Id="rId14" Type="http://schemas.openxmlformats.org/officeDocument/2006/relationships/image" Target="../media/image6.wmf"/><Relationship Id="rId15" Type="http://schemas.openxmlformats.org/officeDocument/2006/relationships/control" Target="../activeX/activeX7.xml"/><Relationship Id="rId16" Type="http://schemas.openxmlformats.org/officeDocument/2006/relationships/control" Target="../activeX/activeX8.xml"/><Relationship Id="rId17" Type="http://schemas.openxmlformats.org/officeDocument/2006/relationships/control" Target="../activeX/activeX9.xml"/><Relationship Id="rId18" Type="http://schemas.openxmlformats.org/officeDocument/2006/relationships/image" Target="../media/image7.wmf"/><Relationship Id="rId19" Type="http://schemas.openxmlformats.org/officeDocument/2006/relationships/control" Target="../activeX/activeX10.xml"/><Relationship Id="rId2" Type="http://schemas.openxmlformats.org/officeDocument/2006/relationships/vmlDrawing" Target="../drawings/vmlDrawing1.vml"/><Relationship Id="rId20" Type="http://schemas.openxmlformats.org/officeDocument/2006/relationships/image" Target="../media/image8.wmf"/><Relationship Id="rId21" Type="http://schemas.openxmlformats.org/officeDocument/2006/relationships/control" Target="../activeX/activeX11.xml"/><Relationship Id="rId22" Type="http://schemas.openxmlformats.org/officeDocument/2006/relationships/control" Target="../activeX/activeX12.xml"/><Relationship Id="rId23" Type="http://schemas.openxmlformats.org/officeDocument/2006/relationships/control" Target="../activeX/activeX13.xml"/><Relationship Id="rId24" Type="http://schemas.openxmlformats.org/officeDocument/2006/relationships/image" Target="../media/image9.wmf"/><Relationship Id="rId25" Type="http://schemas.openxmlformats.org/officeDocument/2006/relationships/control" Target="../activeX/activeX14.xml"/><Relationship Id="rId26" Type="http://schemas.openxmlformats.org/officeDocument/2006/relationships/image" Target="../media/image10.wmf"/><Relationship Id="rId27" Type="http://schemas.openxmlformats.org/officeDocument/2006/relationships/control" Target="../activeX/activeX15.xml"/><Relationship Id="rId28" Type="http://schemas.openxmlformats.org/officeDocument/2006/relationships/control" Target="../activeX/activeX16.xml"/><Relationship Id="rId29" Type="http://schemas.openxmlformats.org/officeDocument/2006/relationships/control" Target="../activeX/activeX17.xml"/><Relationship Id="rId3" Type="http://schemas.openxmlformats.org/officeDocument/2006/relationships/control" Target="../activeX/activeX1.xml"/><Relationship Id="rId30" Type="http://schemas.openxmlformats.org/officeDocument/2006/relationships/image" Target="../media/image11.wmf"/><Relationship Id="rId31" Type="http://schemas.openxmlformats.org/officeDocument/2006/relationships/control" Target="../activeX/activeX18.xml"/><Relationship Id="rId32" Type="http://schemas.openxmlformats.org/officeDocument/2006/relationships/image" Target="../media/image12.wmf"/><Relationship Id="rId33" Type="http://schemas.openxmlformats.org/officeDocument/2006/relationships/control" Target="../activeX/activeX19.xml"/><Relationship Id="rId34" Type="http://schemas.openxmlformats.org/officeDocument/2006/relationships/control" Target="../activeX/activeX20.xml"/><Relationship Id="rId35" Type="http://schemas.openxmlformats.org/officeDocument/2006/relationships/control" Target="../activeX/activeX21.xml"/><Relationship Id="rId36" Type="http://schemas.openxmlformats.org/officeDocument/2006/relationships/image" Target="../media/image13.wmf"/><Relationship Id="rId37" Type="http://schemas.openxmlformats.org/officeDocument/2006/relationships/control" Target="../activeX/activeX22.xml"/><Relationship Id="rId38" Type="http://schemas.openxmlformats.org/officeDocument/2006/relationships/image" Target="../media/image14.wmf"/><Relationship Id="rId39" Type="http://schemas.openxmlformats.org/officeDocument/2006/relationships/control" Target="../activeX/activeX23.xml"/><Relationship Id="rId4" Type="http://schemas.openxmlformats.org/officeDocument/2006/relationships/image" Target="../media/image1.wmf"/><Relationship Id="rId40" Type="http://schemas.openxmlformats.org/officeDocument/2006/relationships/control" Target="../activeX/activeX24.xml"/><Relationship Id="rId41" Type="http://schemas.openxmlformats.org/officeDocument/2006/relationships/control" Target="../activeX/activeX25.xml"/><Relationship Id="rId42" Type="http://schemas.openxmlformats.org/officeDocument/2006/relationships/image" Target="../media/image15.wmf"/><Relationship Id="rId43" Type="http://schemas.openxmlformats.org/officeDocument/2006/relationships/control" Target="../activeX/activeX26.xml"/><Relationship Id="rId44" Type="http://schemas.openxmlformats.org/officeDocument/2006/relationships/image" Target="../media/image16.wmf"/><Relationship Id="rId45" Type="http://schemas.openxmlformats.org/officeDocument/2006/relationships/control" Target="../activeX/activeX27.xml"/><Relationship Id="rId46" Type="http://schemas.openxmlformats.org/officeDocument/2006/relationships/control" Target="../activeX/activeX28.xml"/><Relationship Id="rId47" Type="http://schemas.openxmlformats.org/officeDocument/2006/relationships/control" Target="../activeX/activeX29.xml"/><Relationship Id="rId48" Type="http://schemas.openxmlformats.org/officeDocument/2006/relationships/image" Target="../media/image17.wmf"/><Relationship Id="rId49" Type="http://schemas.openxmlformats.org/officeDocument/2006/relationships/control" Target="../activeX/activeX30.xml"/><Relationship Id="rId5" Type="http://schemas.openxmlformats.org/officeDocument/2006/relationships/control" Target="../activeX/activeX2.xml"/><Relationship Id="rId50" Type="http://schemas.openxmlformats.org/officeDocument/2006/relationships/image" Target="../media/image18.wmf"/><Relationship Id="rId51" Type="http://schemas.openxmlformats.org/officeDocument/2006/relationships/control" Target="../activeX/activeX31.xml"/><Relationship Id="rId52" Type="http://schemas.openxmlformats.org/officeDocument/2006/relationships/control" Target="../activeX/activeX32.xml"/><Relationship Id="rId53" Type="http://schemas.openxmlformats.org/officeDocument/2006/relationships/control" Target="../activeX/activeX33.xml"/><Relationship Id="rId54" Type="http://schemas.openxmlformats.org/officeDocument/2006/relationships/image" Target="../media/image19.wmf"/><Relationship Id="rId55" Type="http://schemas.openxmlformats.org/officeDocument/2006/relationships/control" Target="../activeX/activeX34.xml"/><Relationship Id="rId56" Type="http://schemas.openxmlformats.org/officeDocument/2006/relationships/image" Target="../media/image20.wmf"/><Relationship Id="rId57" Type="http://schemas.openxmlformats.org/officeDocument/2006/relationships/control" Target="../activeX/activeX35.xml"/><Relationship Id="rId58" Type="http://schemas.openxmlformats.org/officeDocument/2006/relationships/control" Target="../activeX/activeX36.xml"/><Relationship Id="rId59" Type="http://schemas.openxmlformats.org/officeDocument/2006/relationships/control" Target="../activeX/activeX37.xml"/><Relationship Id="rId6" Type="http://schemas.openxmlformats.org/officeDocument/2006/relationships/image" Target="../media/image2.wmf"/><Relationship Id="rId60" Type="http://schemas.openxmlformats.org/officeDocument/2006/relationships/image" Target="../media/image21.wmf"/><Relationship Id="rId61" Type="http://schemas.openxmlformats.org/officeDocument/2006/relationships/control" Target="../activeX/activeX38.xml"/><Relationship Id="rId62" Type="http://schemas.openxmlformats.org/officeDocument/2006/relationships/image" Target="../media/image22.wmf"/><Relationship Id="rId63" Type="http://schemas.openxmlformats.org/officeDocument/2006/relationships/control" Target="../activeX/activeX39.xml"/><Relationship Id="rId64" Type="http://schemas.openxmlformats.org/officeDocument/2006/relationships/control" Target="../activeX/activeX40.xml"/><Relationship Id="rId7" Type="http://schemas.openxmlformats.org/officeDocument/2006/relationships/control" Target="../activeX/activeX3.xml"/><Relationship Id="rId8" Type="http://schemas.openxmlformats.org/officeDocument/2006/relationships/image" Target="../media/image3.wmf"/><Relationship Id="rId9" Type="http://schemas.openxmlformats.org/officeDocument/2006/relationships/control" Target="../activeX/activeX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44"/>
  <sheetViews>
    <sheetView topLeftCell="A7" workbookViewId="0">
      <selection activeCell="B27" sqref="B27"/>
    </sheetView>
  </sheetViews>
  <sheetFormatPr defaultColWidth="9" defaultRowHeight="12"/>
  <cols>
    <col min="1" max="1" width="13.2857142857143" style="54" customWidth="1"/>
    <col min="2" max="2" width="12" style="54" customWidth="1"/>
    <col min="3" max="3" width="11.8571428571429" style="54" customWidth="1"/>
    <col min="4" max="4" width="12.4285714285714" style="54" customWidth="1"/>
    <col min="5" max="5" width="9.71428571428571" style="54" customWidth="1"/>
    <col min="6" max="6" width="12" style="54" customWidth="1"/>
    <col min="7" max="7" width="22.5714285714286" style="54" customWidth="1"/>
    <col min="8" max="8" width="15" style="54" customWidth="1"/>
    <col min="9" max="9" width="16.4285714285714" style="54" customWidth="1"/>
    <col min="10" max="256" width="9.14285714285714" style="54"/>
    <col min="257" max="257" width="13.2857142857143" style="54" customWidth="1"/>
    <col min="258" max="258" width="12" style="54" customWidth="1"/>
    <col min="259" max="259" width="11.8571428571429" style="54" customWidth="1"/>
    <col min="260" max="260" width="12.4285714285714" style="54" customWidth="1"/>
    <col min="261" max="261" width="9.71428571428571" style="54" customWidth="1"/>
    <col min="262" max="262" width="12" style="54" customWidth="1"/>
    <col min="263" max="263" width="22.5714285714286" style="54" customWidth="1"/>
    <col min="264" max="264" width="15" style="54" customWidth="1"/>
    <col min="265" max="265" width="16.4285714285714" style="54" customWidth="1"/>
    <col min="266" max="512" width="9.14285714285714" style="54"/>
    <col min="513" max="513" width="13.2857142857143" style="54" customWidth="1"/>
    <col min="514" max="514" width="12" style="54" customWidth="1"/>
    <col min="515" max="515" width="11.8571428571429" style="54" customWidth="1"/>
    <col min="516" max="516" width="12.4285714285714" style="54" customWidth="1"/>
    <col min="517" max="517" width="9.71428571428571" style="54" customWidth="1"/>
    <col min="518" max="518" width="12" style="54" customWidth="1"/>
    <col min="519" max="519" width="22.5714285714286" style="54" customWidth="1"/>
    <col min="520" max="520" width="15" style="54" customWidth="1"/>
    <col min="521" max="521" width="16.4285714285714" style="54" customWidth="1"/>
    <col min="522" max="768" width="9.14285714285714" style="54"/>
    <col min="769" max="769" width="13.2857142857143" style="54" customWidth="1"/>
    <col min="770" max="770" width="12" style="54" customWidth="1"/>
    <col min="771" max="771" width="11.8571428571429" style="54" customWidth="1"/>
    <col min="772" max="772" width="12.4285714285714" style="54" customWidth="1"/>
    <col min="773" max="773" width="9.71428571428571" style="54" customWidth="1"/>
    <col min="774" max="774" width="12" style="54" customWidth="1"/>
    <col min="775" max="775" width="22.5714285714286" style="54" customWidth="1"/>
    <col min="776" max="776" width="15" style="54" customWidth="1"/>
    <col min="777" max="777" width="16.4285714285714" style="54" customWidth="1"/>
    <col min="778" max="1024" width="9.14285714285714" style="54"/>
    <col min="1025" max="1025" width="13.2857142857143" style="54" customWidth="1"/>
    <col min="1026" max="1026" width="12" style="54" customWidth="1"/>
    <col min="1027" max="1027" width="11.8571428571429" style="54" customWidth="1"/>
    <col min="1028" max="1028" width="12.4285714285714" style="54" customWidth="1"/>
    <col min="1029" max="1029" width="9.71428571428571" style="54" customWidth="1"/>
    <col min="1030" max="1030" width="12" style="54" customWidth="1"/>
    <col min="1031" max="1031" width="22.5714285714286" style="54" customWidth="1"/>
    <col min="1032" max="1032" width="15" style="54" customWidth="1"/>
    <col min="1033" max="1033" width="16.4285714285714" style="54" customWidth="1"/>
    <col min="1034" max="1280" width="9.14285714285714" style="54"/>
    <col min="1281" max="1281" width="13.2857142857143" style="54" customWidth="1"/>
    <col min="1282" max="1282" width="12" style="54" customWidth="1"/>
    <col min="1283" max="1283" width="11.8571428571429" style="54" customWidth="1"/>
    <col min="1284" max="1284" width="12.4285714285714" style="54" customWidth="1"/>
    <col min="1285" max="1285" width="9.71428571428571" style="54" customWidth="1"/>
    <col min="1286" max="1286" width="12" style="54" customWidth="1"/>
    <col min="1287" max="1287" width="22.5714285714286" style="54" customWidth="1"/>
    <col min="1288" max="1288" width="15" style="54" customWidth="1"/>
    <col min="1289" max="1289" width="16.4285714285714" style="54" customWidth="1"/>
    <col min="1290" max="1536" width="9.14285714285714" style="54"/>
    <col min="1537" max="1537" width="13.2857142857143" style="54" customWidth="1"/>
    <col min="1538" max="1538" width="12" style="54" customWidth="1"/>
    <col min="1539" max="1539" width="11.8571428571429" style="54" customWidth="1"/>
    <col min="1540" max="1540" width="12.4285714285714" style="54" customWidth="1"/>
    <col min="1541" max="1541" width="9.71428571428571" style="54" customWidth="1"/>
    <col min="1542" max="1542" width="12" style="54" customWidth="1"/>
    <col min="1543" max="1543" width="22.5714285714286" style="54" customWidth="1"/>
    <col min="1544" max="1544" width="15" style="54" customWidth="1"/>
    <col min="1545" max="1545" width="16.4285714285714" style="54" customWidth="1"/>
    <col min="1546" max="1792" width="9.14285714285714" style="54"/>
    <col min="1793" max="1793" width="13.2857142857143" style="54" customWidth="1"/>
    <col min="1794" max="1794" width="12" style="54" customWidth="1"/>
    <col min="1795" max="1795" width="11.8571428571429" style="54" customWidth="1"/>
    <col min="1796" max="1796" width="12.4285714285714" style="54" customWidth="1"/>
    <col min="1797" max="1797" width="9.71428571428571" style="54" customWidth="1"/>
    <col min="1798" max="1798" width="12" style="54" customWidth="1"/>
    <col min="1799" max="1799" width="22.5714285714286" style="54" customWidth="1"/>
    <col min="1800" max="1800" width="15" style="54" customWidth="1"/>
    <col min="1801" max="1801" width="16.4285714285714" style="54" customWidth="1"/>
    <col min="1802" max="2048" width="9.14285714285714" style="54"/>
    <col min="2049" max="2049" width="13.2857142857143" style="54" customWidth="1"/>
    <col min="2050" max="2050" width="12" style="54" customWidth="1"/>
    <col min="2051" max="2051" width="11.8571428571429" style="54" customWidth="1"/>
    <col min="2052" max="2052" width="12.4285714285714" style="54" customWidth="1"/>
    <col min="2053" max="2053" width="9.71428571428571" style="54" customWidth="1"/>
    <col min="2054" max="2054" width="12" style="54" customWidth="1"/>
    <col min="2055" max="2055" width="22.5714285714286" style="54" customWidth="1"/>
    <col min="2056" max="2056" width="15" style="54" customWidth="1"/>
    <col min="2057" max="2057" width="16.4285714285714" style="54" customWidth="1"/>
    <col min="2058" max="2304" width="9.14285714285714" style="54"/>
    <col min="2305" max="2305" width="13.2857142857143" style="54" customWidth="1"/>
    <col min="2306" max="2306" width="12" style="54" customWidth="1"/>
    <col min="2307" max="2307" width="11.8571428571429" style="54" customWidth="1"/>
    <col min="2308" max="2308" width="12.4285714285714" style="54" customWidth="1"/>
    <col min="2309" max="2309" width="9.71428571428571" style="54" customWidth="1"/>
    <col min="2310" max="2310" width="12" style="54" customWidth="1"/>
    <col min="2311" max="2311" width="22.5714285714286" style="54" customWidth="1"/>
    <col min="2312" max="2312" width="15" style="54" customWidth="1"/>
    <col min="2313" max="2313" width="16.4285714285714" style="54" customWidth="1"/>
    <col min="2314" max="2560" width="9.14285714285714" style="54"/>
    <col min="2561" max="2561" width="13.2857142857143" style="54" customWidth="1"/>
    <col min="2562" max="2562" width="12" style="54" customWidth="1"/>
    <col min="2563" max="2563" width="11.8571428571429" style="54" customWidth="1"/>
    <col min="2564" max="2564" width="12.4285714285714" style="54" customWidth="1"/>
    <col min="2565" max="2565" width="9.71428571428571" style="54" customWidth="1"/>
    <col min="2566" max="2566" width="12" style="54" customWidth="1"/>
    <col min="2567" max="2567" width="22.5714285714286" style="54" customWidth="1"/>
    <col min="2568" max="2568" width="15" style="54" customWidth="1"/>
    <col min="2569" max="2569" width="16.4285714285714" style="54" customWidth="1"/>
    <col min="2570" max="2816" width="9.14285714285714" style="54"/>
    <col min="2817" max="2817" width="13.2857142857143" style="54" customWidth="1"/>
    <col min="2818" max="2818" width="12" style="54" customWidth="1"/>
    <col min="2819" max="2819" width="11.8571428571429" style="54" customWidth="1"/>
    <col min="2820" max="2820" width="12.4285714285714" style="54" customWidth="1"/>
    <col min="2821" max="2821" width="9.71428571428571" style="54" customWidth="1"/>
    <col min="2822" max="2822" width="12" style="54" customWidth="1"/>
    <col min="2823" max="2823" width="22.5714285714286" style="54" customWidth="1"/>
    <col min="2824" max="2824" width="15" style="54" customWidth="1"/>
    <col min="2825" max="2825" width="16.4285714285714" style="54" customWidth="1"/>
    <col min="2826" max="3072" width="9.14285714285714" style="54"/>
    <col min="3073" max="3073" width="13.2857142857143" style="54" customWidth="1"/>
    <col min="3074" max="3074" width="12" style="54" customWidth="1"/>
    <col min="3075" max="3075" width="11.8571428571429" style="54" customWidth="1"/>
    <col min="3076" max="3076" width="12.4285714285714" style="54" customWidth="1"/>
    <col min="3077" max="3077" width="9.71428571428571" style="54" customWidth="1"/>
    <col min="3078" max="3078" width="12" style="54" customWidth="1"/>
    <col min="3079" max="3079" width="22.5714285714286" style="54" customWidth="1"/>
    <col min="3080" max="3080" width="15" style="54" customWidth="1"/>
    <col min="3081" max="3081" width="16.4285714285714" style="54" customWidth="1"/>
    <col min="3082" max="3328" width="9.14285714285714" style="54"/>
    <col min="3329" max="3329" width="13.2857142857143" style="54" customWidth="1"/>
    <col min="3330" max="3330" width="12" style="54" customWidth="1"/>
    <col min="3331" max="3331" width="11.8571428571429" style="54" customWidth="1"/>
    <col min="3332" max="3332" width="12.4285714285714" style="54" customWidth="1"/>
    <col min="3333" max="3333" width="9.71428571428571" style="54" customWidth="1"/>
    <col min="3334" max="3334" width="12" style="54" customWidth="1"/>
    <col min="3335" max="3335" width="22.5714285714286" style="54" customWidth="1"/>
    <col min="3336" max="3336" width="15" style="54" customWidth="1"/>
    <col min="3337" max="3337" width="16.4285714285714" style="54" customWidth="1"/>
    <col min="3338" max="3584" width="9.14285714285714" style="54"/>
    <col min="3585" max="3585" width="13.2857142857143" style="54" customWidth="1"/>
    <col min="3586" max="3586" width="12" style="54" customWidth="1"/>
    <col min="3587" max="3587" width="11.8571428571429" style="54" customWidth="1"/>
    <col min="3588" max="3588" width="12.4285714285714" style="54" customWidth="1"/>
    <col min="3589" max="3589" width="9.71428571428571" style="54" customWidth="1"/>
    <col min="3590" max="3590" width="12" style="54" customWidth="1"/>
    <col min="3591" max="3591" width="22.5714285714286" style="54" customWidth="1"/>
    <col min="3592" max="3592" width="15" style="54" customWidth="1"/>
    <col min="3593" max="3593" width="16.4285714285714" style="54" customWidth="1"/>
    <col min="3594" max="3840" width="9.14285714285714" style="54"/>
    <col min="3841" max="3841" width="13.2857142857143" style="54" customWidth="1"/>
    <col min="3842" max="3842" width="12" style="54" customWidth="1"/>
    <col min="3843" max="3843" width="11.8571428571429" style="54" customWidth="1"/>
    <col min="3844" max="3844" width="12.4285714285714" style="54" customWidth="1"/>
    <col min="3845" max="3845" width="9.71428571428571" style="54" customWidth="1"/>
    <col min="3846" max="3846" width="12" style="54" customWidth="1"/>
    <col min="3847" max="3847" width="22.5714285714286" style="54" customWidth="1"/>
    <col min="3848" max="3848" width="15" style="54" customWidth="1"/>
    <col min="3849" max="3849" width="16.4285714285714" style="54" customWidth="1"/>
    <col min="3850" max="4096" width="9.14285714285714" style="54"/>
    <col min="4097" max="4097" width="13.2857142857143" style="54" customWidth="1"/>
    <col min="4098" max="4098" width="12" style="54" customWidth="1"/>
    <col min="4099" max="4099" width="11.8571428571429" style="54" customWidth="1"/>
    <col min="4100" max="4100" width="12.4285714285714" style="54" customWidth="1"/>
    <col min="4101" max="4101" width="9.71428571428571" style="54" customWidth="1"/>
    <col min="4102" max="4102" width="12" style="54" customWidth="1"/>
    <col min="4103" max="4103" width="22.5714285714286" style="54" customWidth="1"/>
    <col min="4104" max="4104" width="15" style="54" customWidth="1"/>
    <col min="4105" max="4105" width="16.4285714285714" style="54" customWidth="1"/>
    <col min="4106" max="4352" width="9.14285714285714" style="54"/>
    <col min="4353" max="4353" width="13.2857142857143" style="54" customWidth="1"/>
    <col min="4354" max="4354" width="12" style="54" customWidth="1"/>
    <col min="4355" max="4355" width="11.8571428571429" style="54" customWidth="1"/>
    <col min="4356" max="4356" width="12.4285714285714" style="54" customWidth="1"/>
    <col min="4357" max="4357" width="9.71428571428571" style="54" customWidth="1"/>
    <col min="4358" max="4358" width="12" style="54" customWidth="1"/>
    <col min="4359" max="4359" width="22.5714285714286" style="54" customWidth="1"/>
    <col min="4360" max="4360" width="15" style="54" customWidth="1"/>
    <col min="4361" max="4361" width="16.4285714285714" style="54" customWidth="1"/>
    <col min="4362" max="4608" width="9.14285714285714" style="54"/>
    <col min="4609" max="4609" width="13.2857142857143" style="54" customWidth="1"/>
    <col min="4610" max="4610" width="12" style="54" customWidth="1"/>
    <col min="4611" max="4611" width="11.8571428571429" style="54" customWidth="1"/>
    <col min="4612" max="4612" width="12.4285714285714" style="54" customWidth="1"/>
    <col min="4613" max="4613" width="9.71428571428571" style="54" customWidth="1"/>
    <col min="4614" max="4614" width="12" style="54" customWidth="1"/>
    <col min="4615" max="4615" width="22.5714285714286" style="54" customWidth="1"/>
    <col min="4616" max="4616" width="15" style="54" customWidth="1"/>
    <col min="4617" max="4617" width="16.4285714285714" style="54" customWidth="1"/>
    <col min="4618" max="4864" width="9.14285714285714" style="54"/>
    <col min="4865" max="4865" width="13.2857142857143" style="54" customWidth="1"/>
    <col min="4866" max="4866" width="12" style="54" customWidth="1"/>
    <col min="4867" max="4867" width="11.8571428571429" style="54" customWidth="1"/>
    <col min="4868" max="4868" width="12.4285714285714" style="54" customWidth="1"/>
    <col min="4869" max="4869" width="9.71428571428571" style="54" customWidth="1"/>
    <col min="4870" max="4870" width="12" style="54" customWidth="1"/>
    <col min="4871" max="4871" width="22.5714285714286" style="54" customWidth="1"/>
    <col min="4872" max="4872" width="15" style="54" customWidth="1"/>
    <col min="4873" max="4873" width="16.4285714285714" style="54" customWidth="1"/>
    <col min="4874" max="5120" width="9.14285714285714" style="54"/>
    <col min="5121" max="5121" width="13.2857142857143" style="54" customWidth="1"/>
    <col min="5122" max="5122" width="12" style="54" customWidth="1"/>
    <col min="5123" max="5123" width="11.8571428571429" style="54" customWidth="1"/>
    <col min="5124" max="5124" width="12.4285714285714" style="54" customWidth="1"/>
    <col min="5125" max="5125" width="9.71428571428571" style="54" customWidth="1"/>
    <col min="5126" max="5126" width="12" style="54" customWidth="1"/>
    <col min="5127" max="5127" width="22.5714285714286" style="54" customWidth="1"/>
    <col min="5128" max="5128" width="15" style="54" customWidth="1"/>
    <col min="5129" max="5129" width="16.4285714285714" style="54" customWidth="1"/>
    <col min="5130" max="5376" width="9.14285714285714" style="54"/>
    <col min="5377" max="5377" width="13.2857142857143" style="54" customWidth="1"/>
    <col min="5378" max="5378" width="12" style="54" customWidth="1"/>
    <col min="5379" max="5379" width="11.8571428571429" style="54" customWidth="1"/>
    <col min="5380" max="5380" width="12.4285714285714" style="54" customWidth="1"/>
    <col min="5381" max="5381" width="9.71428571428571" style="54" customWidth="1"/>
    <col min="5382" max="5382" width="12" style="54" customWidth="1"/>
    <col min="5383" max="5383" width="22.5714285714286" style="54" customWidth="1"/>
    <col min="5384" max="5384" width="15" style="54" customWidth="1"/>
    <col min="5385" max="5385" width="16.4285714285714" style="54" customWidth="1"/>
    <col min="5386" max="5632" width="9.14285714285714" style="54"/>
    <col min="5633" max="5633" width="13.2857142857143" style="54" customWidth="1"/>
    <col min="5634" max="5634" width="12" style="54" customWidth="1"/>
    <col min="5635" max="5635" width="11.8571428571429" style="54" customWidth="1"/>
    <col min="5636" max="5636" width="12.4285714285714" style="54" customWidth="1"/>
    <col min="5637" max="5637" width="9.71428571428571" style="54" customWidth="1"/>
    <col min="5638" max="5638" width="12" style="54" customWidth="1"/>
    <col min="5639" max="5639" width="22.5714285714286" style="54" customWidth="1"/>
    <col min="5640" max="5640" width="15" style="54" customWidth="1"/>
    <col min="5641" max="5641" width="16.4285714285714" style="54" customWidth="1"/>
    <col min="5642" max="5888" width="9.14285714285714" style="54"/>
    <col min="5889" max="5889" width="13.2857142857143" style="54" customWidth="1"/>
    <col min="5890" max="5890" width="12" style="54" customWidth="1"/>
    <col min="5891" max="5891" width="11.8571428571429" style="54" customWidth="1"/>
    <col min="5892" max="5892" width="12.4285714285714" style="54" customWidth="1"/>
    <col min="5893" max="5893" width="9.71428571428571" style="54" customWidth="1"/>
    <col min="5894" max="5894" width="12" style="54" customWidth="1"/>
    <col min="5895" max="5895" width="22.5714285714286" style="54" customWidth="1"/>
    <col min="5896" max="5896" width="15" style="54" customWidth="1"/>
    <col min="5897" max="5897" width="16.4285714285714" style="54" customWidth="1"/>
    <col min="5898" max="6144" width="9.14285714285714" style="54"/>
    <col min="6145" max="6145" width="13.2857142857143" style="54" customWidth="1"/>
    <col min="6146" max="6146" width="12" style="54" customWidth="1"/>
    <col min="6147" max="6147" width="11.8571428571429" style="54" customWidth="1"/>
    <col min="6148" max="6148" width="12.4285714285714" style="54" customWidth="1"/>
    <col min="6149" max="6149" width="9.71428571428571" style="54" customWidth="1"/>
    <col min="6150" max="6150" width="12" style="54" customWidth="1"/>
    <col min="6151" max="6151" width="22.5714285714286" style="54" customWidth="1"/>
    <col min="6152" max="6152" width="15" style="54" customWidth="1"/>
    <col min="6153" max="6153" width="16.4285714285714" style="54" customWidth="1"/>
    <col min="6154" max="6400" width="9.14285714285714" style="54"/>
    <col min="6401" max="6401" width="13.2857142857143" style="54" customWidth="1"/>
    <col min="6402" max="6402" width="12" style="54" customWidth="1"/>
    <col min="6403" max="6403" width="11.8571428571429" style="54" customWidth="1"/>
    <col min="6404" max="6404" width="12.4285714285714" style="54" customWidth="1"/>
    <col min="6405" max="6405" width="9.71428571428571" style="54" customWidth="1"/>
    <col min="6406" max="6406" width="12" style="54" customWidth="1"/>
    <col min="6407" max="6407" width="22.5714285714286" style="54" customWidth="1"/>
    <col min="6408" max="6408" width="15" style="54" customWidth="1"/>
    <col min="6409" max="6409" width="16.4285714285714" style="54" customWidth="1"/>
    <col min="6410" max="6656" width="9.14285714285714" style="54"/>
    <col min="6657" max="6657" width="13.2857142857143" style="54" customWidth="1"/>
    <col min="6658" max="6658" width="12" style="54" customWidth="1"/>
    <col min="6659" max="6659" width="11.8571428571429" style="54" customWidth="1"/>
    <col min="6660" max="6660" width="12.4285714285714" style="54" customWidth="1"/>
    <col min="6661" max="6661" width="9.71428571428571" style="54" customWidth="1"/>
    <col min="6662" max="6662" width="12" style="54" customWidth="1"/>
    <col min="6663" max="6663" width="22.5714285714286" style="54" customWidth="1"/>
    <col min="6664" max="6664" width="15" style="54" customWidth="1"/>
    <col min="6665" max="6665" width="16.4285714285714" style="54" customWidth="1"/>
    <col min="6666" max="6912" width="9.14285714285714" style="54"/>
    <col min="6913" max="6913" width="13.2857142857143" style="54" customWidth="1"/>
    <col min="6914" max="6914" width="12" style="54" customWidth="1"/>
    <col min="6915" max="6915" width="11.8571428571429" style="54" customWidth="1"/>
    <col min="6916" max="6916" width="12.4285714285714" style="54" customWidth="1"/>
    <col min="6917" max="6917" width="9.71428571428571" style="54" customWidth="1"/>
    <col min="6918" max="6918" width="12" style="54" customWidth="1"/>
    <col min="6919" max="6919" width="22.5714285714286" style="54" customWidth="1"/>
    <col min="6920" max="6920" width="15" style="54" customWidth="1"/>
    <col min="6921" max="6921" width="16.4285714285714" style="54" customWidth="1"/>
    <col min="6922" max="7168" width="9.14285714285714" style="54"/>
    <col min="7169" max="7169" width="13.2857142857143" style="54" customWidth="1"/>
    <col min="7170" max="7170" width="12" style="54" customWidth="1"/>
    <col min="7171" max="7171" width="11.8571428571429" style="54" customWidth="1"/>
    <col min="7172" max="7172" width="12.4285714285714" style="54" customWidth="1"/>
    <col min="7173" max="7173" width="9.71428571428571" style="54" customWidth="1"/>
    <col min="7174" max="7174" width="12" style="54" customWidth="1"/>
    <col min="7175" max="7175" width="22.5714285714286" style="54" customWidth="1"/>
    <col min="7176" max="7176" width="15" style="54" customWidth="1"/>
    <col min="7177" max="7177" width="16.4285714285714" style="54" customWidth="1"/>
    <col min="7178" max="7424" width="9.14285714285714" style="54"/>
    <col min="7425" max="7425" width="13.2857142857143" style="54" customWidth="1"/>
    <col min="7426" max="7426" width="12" style="54" customWidth="1"/>
    <col min="7427" max="7427" width="11.8571428571429" style="54" customWidth="1"/>
    <col min="7428" max="7428" width="12.4285714285714" style="54" customWidth="1"/>
    <col min="7429" max="7429" width="9.71428571428571" style="54" customWidth="1"/>
    <col min="7430" max="7430" width="12" style="54" customWidth="1"/>
    <col min="7431" max="7431" width="22.5714285714286" style="54" customWidth="1"/>
    <col min="7432" max="7432" width="15" style="54" customWidth="1"/>
    <col min="7433" max="7433" width="16.4285714285714" style="54" customWidth="1"/>
    <col min="7434" max="7680" width="9.14285714285714" style="54"/>
    <col min="7681" max="7681" width="13.2857142857143" style="54" customWidth="1"/>
    <col min="7682" max="7682" width="12" style="54" customWidth="1"/>
    <col min="7683" max="7683" width="11.8571428571429" style="54" customWidth="1"/>
    <col min="7684" max="7684" width="12.4285714285714" style="54" customWidth="1"/>
    <col min="7685" max="7685" width="9.71428571428571" style="54" customWidth="1"/>
    <col min="7686" max="7686" width="12" style="54" customWidth="1"/>
    <col min="7687" max="7687" width="22.5714285714286" style="54" customWidth="1"/>
    <col min="7688" max="7688" width="15" style="54" customWidth="1"/>
    <col min="7689" max="7689" width="16.4285714285714" style="54" customWidth="1"/>
    <col min="7690" max="7936" width="9.14285714285714" style="54"/>
    <col min="7937" max="7937" width="13.2857142857143" style="54" customWidth="1"/>
    <col min="7938" max="7938" width="12" style="54" customWidth="1"/>
    <col min="7939" max="7939" width="11.8571428571429" style="54" customWidth="1"/>
    <col min="7940" max="7940" width="12.4285714285714" style="54" customWidth="1"/>
    <col min="7941" max="7941" width="9.71428571428571" style="54" customWidth="1"/>
    <col min="7942" max="7942" width="12" style="54" customWidth="1"/>
    <col min="7943" max="7943" width="22.5714285714286" style="54" customWidth="1"/>
    <col min="7944" max="7944" width="15" style="54" customWidth="1"/>
    <col min="7945" max="7945" width="16.4285714285714" style="54" customWidth="1"/>
    <col min="7946" max="8192" width="9.14285714285714" style="54"/>
    <col min="8193" max="8193" width="13.2857142857143" style="54" customWidth="1"/>
    <col min="8194" max="8194" width="12" style="54" customWidth="1"/>
    <col min="8195" max="8195" width="11.8571428571429" style="54" customWidth="1"/>
    <col min="8196" max="8196" width="12.4285714285714" style="54" customWidth="1"/>
    <col min="8197" max="8197" width="9.71428571428571" style="54" customWidth="1"/>
    <col min="8198" max="8198" width="12" style="54" customWidth="1"/>
    <col min="8199" max="8199" width="22.5714285714286" style="54" customWidth="1"/>
    <col min="8200" max="8200" width="15" style="54" customWidth="1"/>
    <col min="8201" max="8201" width="16.4285714285714" style="54" customWidth="1"/>
    <col min="8202" max="8448" width="9.14285714285714" style="54"/>
    <col min="8449" max="8449" width="13.2857142857143" style="54" customWidth="1"/>
    <col min="8450" max="8450" width="12" style="54" customWidth="1"/>
    <col min="8451" max="8451" width="11.8571428571429" style="54" customWidth="1"/>
    <col min="8452" max="8452" width="12.4285714285714" style="54" customWidth="1"/>
    <col min="8453" max="8453" width="9.71428571428571" style="54" customWidth="1"/>
    <col min="8454" max="8454" width="12" style="54" customWidth="1"/>
    <col min="8455" max="8455" width="22.5714285714286" style="54" customWidth="1"/>
    <col min="8456" max="8456" width="15" style="54" customWidth="1"/>
    <col min="8457" max="8457" width="16.4285714285714" style="54" customWidth="1"/>
    <col min="8458" max="8704" width="9.14285714285714" style="54"/>
    <col min="8705" max="8705" width="13.2857142857143" style="54" customWidth="1"/>
    <col min="8706" max="8706" width="12" style="54" customWidth="1"/>
    <col min="8707" max="8707" width="11.8571428571429" style="54" customWidth="1"/>
    <col min="8708" max="8708" width="12.4285714285714" style="54" customWidth="1"/>
    <col min="8709" max="8709" width="9.71428571428571" style="54" customWidth="1"/>
    <col min="8710" max="8710" width="12" style="54" customWidth="1"/>
    <col min="8711" max="8711" width="22.5714285714286" style="54" customWidth="1"/>
    <col min="8712" max="8712" width="15" style="54" customWidth="1"/>
    <col min="8713" max="8713" width="16.4285714285714" style="54" customWidth="1"/>
    <col min="8714" max="8960" width="9.14285714285714" style="54"/>
    <col min="8961" max="8961" width="13.2857142857143" style="54" customWidth="1"/>
    <col min="8962" max="8962" width="12" style="54" customWidth="1"/>
    <col min="8963" max="8963" width="11.8571428571429" style="54" customWidth="1"/>
    <col min="8964" max="8964" width="12.4285714285714" style="54" customWidth="1"/>
    <col min="8965" max="8965" width="9.71428571428571" style="54" customWidth="1"/>
    <col min="8966" max="8966" width="12" style="54" customWidth="1"/>
    <col min="8967" max="8967" width="22.5714285714286" style="54" customWidth="1"/>
    <col min="8968" max="8968" width="15" style="54" customWidth="1"/>
    <col min="8969" max="8969" width="16.4285714285714" style="54" customWidth="1"/>
    <col min="8970" max="9216" width="9.14285714285714" style="54"/>
    <col min="9217" max="9217" width="13.2857142857143" style="54" customWidth="1"/>
    <col min="9218" max="9218" width="12" style="54" customWidth="1"/>
    <col min="9219" max="9219" width="11.8571428571429" style="54" customWidth="1"/>
    <col min="9220" max="9220" width="12.4285714285714" style="54" customWidth="1"/>
    <col min="9221" max="9221" width="9.71428571428571" style="54" customWidth="1"/>
    <col min="9222" max="9222" width="12" style="54" customWidth="1"/>
    <col min="9223" max="9223" width="22.5714285714286" style="54" customWidth="1"/>
    <col min="9224" max="9224" width="15" style="54" customWidth="1"/>
    <col min="9225" max="9225" width="16.4285714285714" style="54" customWidth="1"/>
    <col min="9226" max="9472" width="9.14285714285714" style="54"/>
    <col min="9473" max="9473" width="13.2857142857143" style="54" customWidth="1"/>
    <col min="9474" max="9474" width="12" style="54" customWidth="1"/>
    <col min="9475" max="9475" width="11.8571428571429" style="54" customWidth="1"/>
    <col min="9476" max="9476" width="12.4285714285714" style="54" customWidth="1"/>
    <col min="9477" max="9477" width="9.71428571428571" style="54" customWidth="1"/>
    <col min="9478" max="9478" width="12" style="54" customWidth="1"/>
    <col min="9479" max="9479" width="22.5714285714286" style="54" customWidth="1"/>
    <col min="9480" max="9480" width="15" style="54" customWidth="1"/>
    <col min="9481" max="9481" width="16.4285714285714" style="54" customWidth="1"/>
    <col min="9482" max="9728" width="9.14285714285714" style="54"/>
    <col min="9729" max="9729" width="13.2857142857143" style="54" customWidth="1"/>
    <col min="9730" max="9730" width="12" style="54" customWidth="1"/>
    <col min="9731" max="9731" width="11.8571428571429" style="54" customWidth="1"/>
    <col min="9732" max="9732" width="12.4285714285714" style="54" customWidth="1"/>
    <col min="9733" max="9733" width="9.71428571428571" style="54" customWidth="1"/>
    <col min="9734" max="9734" width="12" style="54" customWidth="1"/>
    <col min="9735" max="9735" width="22.5714285714286" style="54" customWidth="1"/>
    <col min="9736" max="9736" width="15" style="54" customWidth="1"/>
    <col min="9737" max="9737" width="16.4285714285714" style="54" customWidth="1"/>
    <col min="9738" max="9984" width="9.14285714285714" style="54"/>
    <col min="9985" max="9985" width="13.2857142857143" style="54" customWidth="1"/>
    <col min="9986" max="9986" width="12" style="54" customWidth="1"/>
    <col min="9987" max="9987" width="11.8571428571429" style="54" customWidth="1"/>
    <col min="9988" max="9988" width="12.4285714285714" style="54" customWidth="1"/>
    <col min="9989" max="9989" width="9.71428571428571" style="54" customWidth="1"/>
    <col min="9990" max="9990" width="12" style="54" customWidth="1"/>
    <col min="9991" max="9991" width="22.5714285714286" style="54" customWidth="1"/>
    <col min="9992" max="9992" width="15" style="54" customWidth="1"/>
    <col min="9993" max="9993" width="16.4285714285714" style="54" customWidth="1"/>
    <col min="9994" max="10240" width="9.14285714285714" style="54"/>
    <col min="10241" max="10241" width="13.2857142857143" style="54" customWidth="1"/>
    <col min="10242" max="10242" width="12" style="54" customWidth="1"/>
    <col min="10243" max="10243" width="11.8571428571429" style="54" customWidth="1"/>
    <col min="10244" max="10244" width="12.4285714285714" style="54" customWidth="1"/>
    <col min="10245" max="10245" width="9.71428571428571" style="54" customWidth="1"/>
    <col min="10246" max="10246" width="12" style="54" customWidth="1"/>
    <col min="10247" max="10247" width="22.5714285714286" style="54" customWidth="1"/>
    <col min="10248" max="10248" width="15" style="54" customWidth="1"/>
    <col min="10249" max="10249" width="16.4285714285714" style="54" customWidth="1"/>
    <col min="10250" max="10496" width="9.14285714285714" style="54"/>
    <col min="10497" max="10497" width="13.2857142857143" style="54" customWidth="1"/>
    <col min="10498" max="10498" width="12" style="54" customWidth="1"/>
    <col min="10499" max="10499" width="11.8571428571429" style="54" customWidth="1"/>
    <col min="10500" max="10500" width="12.4285714285714" style="54" customWidth="1"/>
    <col min="10501" max="10501" width="9.71428571428571" style="54" customWidth="1"/>
    <col min="10502" max="10502" width="12" style="54" customWidth="1"/>
    <col min="10503" max="10503" width="22.5714285714286" style="54" customWidth="1"/>
    <col min="10504" max="10504" width="15" style="54" customWidth="1"/>
    <col min="10505" max="10505" width="16.4285714285714" style="54" customWidth="1"/>
    <col min="10506" max="10752" width="9.14285714285714" style="54"/>
    <col min="10753" max="10753" width="13.2857142857143" style="54" customWidth="1"/>
    <col min="10754" max="10754" width="12" style="54" customWidth="1"/>
    <col min="10755" max="10755" width="11.8571428571429" style="54" customWidth="1"/>
    <col min="10756" max="10756" width="12.4285714285714" style="54" customWidth="1"/>
    <col min="10757" max="10757" width="9.71428571428571" style="54" customWidth="1"/>
    <col min="10758" max="10758" width="12" style="54" customWidth="1"/>
    <col min="10759" max="10759" width="22.5714285714286" style="54" customWidth="1"/>
    <col min="10760" max="10760" width="15" style="54" customWidth="1"/>
    <col min="10761" max="10761" width="16.4285714285714" style="54" customWidth="1"/>
    <col min="10762" max="11008" width="9.14285714285714" style="54"/>
    <col min="11009" max="11009" width="13.2857142857143" style="54" customWidth="1"/>
    <col min="11010" max="11010" width="12" style="54" customWidth="1"/>
    <col min="11011" max="11011" width="11.8571428571429" style="54" customWidth="1"/>
    <col min="11012" max="11012" width="12.4285714285714" style="54" customWidth="1"/>
    <col min="11013" max="11013" width="9.71428571428571" style="54" customWidth="1"/>
    <col min="11014" max="11014" width="12" style="54" customWidth="1"/>
    <col min="11015" max="11015" width="22.5714285714286" style="54" customWidth="1"/>
    <col min="11016" max="11016" width="15" style="54" customWidth="1"/>
    <col min="11017" max="11017" width="16.4285714285714" style="54" customWidth="1"/>
    <col min="11018" max="11264" width="9.14285714285714" style="54"/>
    <col min="11265" max="11265" width="13.2857142857143" style="54" customWidth="1"/>
    <col min="11266" max="11266" width="12" style="54" customWidth="1"/>
    <col min="11267" max="11267" width="11.8571428571429" style="54" customWidth="1"/>
    <col min="11268" max="11268" width="12.4285714285714" style="54" customWidth="1"/>
    <col min="11269" max="11269" width="9.71428571428571" style="54" customWidth="1"/>
    <col min="11270" max="11270" width="12" style="54" customWidth="1"/>
    <col min="11271" max="11271" width="22.5714285714286" style="54" customWidth="1"/>
    <col min="11272" max="11272" width="15" style="54" customWidth="1"/>
    <col min="11273" max="11273" width="16.4285714285714" style="54" customWidth="1"/>
    <col min="11274" max="11520" width="9.14285714285714" style="54"/>
    <col min="11521" max="11521" width="13.2857142857143" style="54" customWidth="1"/>
    <col min="11522" max="11522" width="12" style="54" customWidth="1"/>
    <col min="11523" max="11523" width="11.8571428571429" style="54" customWidth="1"/>
    <col min="11524" max="11524" width="12.4285714285714" style="54" customWidth="1"/>
    <col min="11525" max="11525" width="9.71428571428571" style="54" customWidth="1"/>
    <col min="11526" max="11526" width="12" style="54" customWidth="1"/>
    <col min="11527" max="11527" width="22.5714285714286" style="54" customWidth="1"/>
    <col min="11528" max="11528" width="15" style="54" customWidth="1"/>
    <col min="11529" max="11529" width="16.4285714285714" style="54" customWidth="1"/>
    <col min="11530" max="11776" width="9.14285714285714" style="54"/>
    <col min="11777" max="11777" width="13.2857142857143" style="54" customWidth="1"/>
    <col min="11778" max="11778" width="12" style="54" customWidth="1"/>
    <col min="11779" max="11779" width="11.8571428571429" style="54" customWidth="1"/>
    <col min="11780" max="11780" width="12.4285714285714" style="54" customWidth="1"/>
    <col min="11781" max="11781" width="9.71428571428571" style="54" customWidth="1"/>
    <col min="11782" max="11782" width="12" style="54" customWidth="1"/>
    <col min="11783" max="11783" width="22.5714285714286" style="54" customWidth="1"/>
    <col min="11784" max="11784" width="15" style="54" customWidth="1"/>
    <col min="11785" max="11785" width="16.4285714285714" style="54" customWidth="1"/>
    <col min="11786" max="12032" width="9.14285714285714" style="54"/>
    <col min="12033" max="12033" width="13.2857142857143" style="54" customWidth="1"/>
    <col min="12034" max="12034" width="12" style="54" customWidth="1"/>
    <col min="12035" max="12035" width="11.8571428571429" style="54" customWidth="1"/>
    <col min="12036" max="12036" width="12.4285714285714" style="54" customWidth="1"/>
    <col min="12037" max="12037" width="9.71428571428571" style="54" customWidth="1"/>
    <col min="12038" max="12038" width="12" style="54" customWidth="1"/>
    <col min="12039" max="12039" width="22.5714285714286" style="54" customWidth="1"/>
    <col min="12040" max="12040" width="15" style="54" customWidth="1"/>
    <col min="12041" max="12041" width="16.4285714285714" style="54" customWidth="1"/>
    <col min="12042" max="12288" width="9.14285714285714" style="54"/>
    <col min="12289" max="12289" width="13.2857142857143" style="54" customWidth="1"/>
    <col min="12290" max="12290" width="12" style="54" customWidth="1"/>
    <col min="12291" max="12291" width="11.8571428571429" style="54" customWidth="1"/>
    <col min="12292" max="12292" width="12.4285714285714" style="54" customWidth="1"/>
    <col min="12293" max="12293" width="9.71428571428571" style="54" customWidth="1"/>
    <col min="12294" max="12294" width="12" style="54" customWidth="1"/>
    <col min="12295" max="12295" width="22.5714285714286" style="54" customWidth="1"/>
    <col min="12296" max="12296" width="15" style="54" customWidth="1"/>
    <col min="12297" max="12297" width="16.4285714285714" style="54" customWidth="1"/>
    <col min="12298" max="12544" width="9.14285714285714" style="54"/>
    <col min="12545" max="12545" width="13.2857142857143" style="54" customWidth="1"/>
    <col min="12546" max="12546" width="12" style="54" customWidth="1"/>
    <col min="12547" max="12547" width="11.8571428571429" style="54" customWidth="1"/>
    <col min="12548" max="12548" width="12.4285714285714" style="54" customWidth="1"/>
    <col min="12549" max="12549" width="9.71428571428571" style="54" customWidth="1"/>
    <col min="12550" max="12550" width="12" style="54" customWidth="1"/>
    <col min="12551" max="12551" width="22.5714285714286" style="54" customWidth="1"/>
    <col min="12552" max="12552" width="15" style="54" customWidth="1"/>
    <col min="12553" max="12553" width="16.4285714285714" style="54" customWidth="1"/>
    <col min="12554" max="12800" width="9.14285714285714" style="54"/>
    <col min="12801" max="12801" width="13.2857142857143" style="54" customWidth="1"/>
    <col min="12802" max="12802" width="12" style="54" customWidth="1"/>
    <col min="12803" max="12803" width="11.8571428571429" style="54" customWidth="1"/>
    <col min="12804" max="12804" width="12.4285714285714" style="54" customWidth="1"/>
    <col min="12805" max="12805" width="9.71428571428571" style="54" customWidth="1"/>
    <col min="12806" max="12806" width="12" style="54" customWidth="1"/>
    <col min="12807" max="12807" width="22.5714285714286" style="54" customWidth="1"/>
    <col min="12808" max="12808" width="15" style="54" customWidth="1"/>
    <col min="12809" max="12809" width="16.4285714285714" style="54" customWidth="1"/>
    <col min="12810" max="13056" width="9.14285714285714" style="54"/>
    <col min="13057" max="13057" width="13.2857142857143" style="54" customWidth="1"/>
    <col min="13058" max="13058" width="12" style="54" customWidth="1"/>
    <col min="13059" max="13059" width="11.8571428571429" style="54" customWidth="1"/>
    <col min="13060" max="13060" width="12.4285714285714" style="54" customWidth="1"/>
    <col min="13061" max="13061" width="9.71428571428571" style="54" customWidth="1"/>
    <col min="13062" max="13062" width="12" style="54" customWidth="1"/>
    <col min="13063" max="13063" width="22.5714285714286" style="54" customWidth="1"/>
    <col min="13064" max="13064" width="15" style="54" customWidth="1"/>
    <col min="13065" max="13065" width="16.4285714285714" style="54" customWidth="1"/>
    <col min="13066" max="13312" width="9.14285714285714" style="54"/>
    <col min="13313" max="13313" width="13.2857142857143" style="54" customWidth="1"/>
    <col min="13314" max="13314" width="12" style="54" customWidth="1"/>
    <col min="13315" max="13315" width="11.8571428571429" style="54" customWidth="1"/>
    <col min="13316" max="13316" width="12.4285714285714" style="54" customWidth="1"/>
    <col min="13317" max="13317" width="9.71428571428571" style="54" customWidth="1"/>
    <col min="13318" max="13318" width="12" style="54" customWidth="1"/>
    <col min="13319" max="13319" width="22.5714285714286" style="54" customWidth="1"/>
    <col min="13320" max="13320" width="15" style="54" customWidth="1"/>
    <col min="13321" max="13321" width="16.4285714285714" style="54" customWidth="1"/>
    <col min="13322" max="13568" width="9.14285714285714" style="54"/>
    <col min="13569" max="13569" width="13.2857142857143" style="54" customWidth="1"/>
    <col min="13570" max="13570" width="12" style="54" customWidth="1"/>
    <col min="13571" max="13571" width="11.8571428571429" style="54" customWidth="1"/>
    <col min="13572" max="13572" width="12.4285714285714" style="54" customWidth="1"/>
    <col min="13573" max="13573" width="9.71428571428571" style="54" customWidth="1"/>
    <col min="13574" max="13574" width="12" style="54" customWidth="1"/>
    <col min="13575" max="13575" width="22.5714285714286" style="54" customWidth="1"/>
    <col min="13576" max="13576" width="15" style="54" customWidth="1"/>
    <col min="13577" max="13577" width="16.4285714285714" style="54" customWidth="1"/>
    <col min="13578" max="13824" width="9.14285714285714" style="54"/>
    <col min="13825" max="13825" width="13.2857142857143" style="54" customWidth="1"/>
    <col min="13826" max="13826" width="12" style="54" customWidth="1"/>
    <col min="13827" max="13827" width="11.8571428571429" style="54" customWidth="1"/>
    <col min="13828" max="13828" width="12.4285714285714" style="54" customWidth="1"/>
    <col min="13829" max="13829" width="9.71428571428571" style="54" customWidth="1"/>
    <col min="13830" max="13830" width="12" style="54" customWidth="1"/>
    <col min="13831" max="13831" width="22.5714285714286" style="54" customWidth="1"/>
    <col min="13832" max="13832" width="15" style="54" customWidth="1"/>
    <col min="13833" max="13833" width="16.4285714285714" style="54" customWidth="1"/>
    <col min="13834" max="14080" width="9.14285714285714" style="54"/>
    <col min="14081" max="14081" width="13.2857142857143" style="54" customWidth="1"/>
    <col min="14082" max="14082" width="12" style="54" customWidth="1"/>
    <col min="14083" max="14083" width="11.8571428571429" style="54" customWidth="1"/>
    <col min="14084" max="14084" width="12.4285714285714" style="54" customWidth="1"/>
    <col min="14085" max="14085" width="9.71428571428571" style="54" customWidth="1"/>
    <col min="14086" max="14086" width="12" style="54" customWidth="1"/>
    <col min="14087" max="14087" width="22.5714285714286" style="54" customWidth="1"/>
    <col min="14088" max="14088" width="15" style="54" customWidth="1"/>
    <col min="14089" max="14089" width="16.4285714285714" style="54" customWidth="1"/>
    <col min="14090" max="14336" width="9.14285714285714" style="54"/>
    <col min="14337" max="14337" width="13.2857142857143" style="54" customWidth="1"/>
    <col min="14338" max="14338" width="12" style="54" customWidth="1"/>
    <col min="14339" max="14339" width="11.8571428571429" style="54" customWidth="1"/>
    <col min="14340" max="14340" width="12.4285714285714" style="54" customWidth="1"/>
    <col min="14341" max="14341" width="9.71428571428571" style="54" customWidth="1"/>
    <col min="14342" max="14342" width="12" style="54" customWidth="1"/>
    <col min="14343" max="14343" width="22.5714285714286" style="54" customWidth="1"/>
    <col min="14344" max="14344" width="15" style="54" customWidth="1"/>
    <col min="14345" max="14345" width="16.4285714285714" style="54" customWidth="1"/>
    <col min="14346" max="14592" width="9.14285714285714" style="54"/>
    <col min="14593" max="14593" width="13.2857142857143" style="54" customWidth="1"/>
    <col min="14594" max="14594" width="12" style="54" customWidth="1"/>
    <col min="14595" max="14595" width="11.8571428571429" style="54" customWidth="1"/>
    <col min="14596" max="14596" width="12.4285714285714" style="54" customWidth="1"/>
    <col min="14597" max="14597" width="9.71428571428571" style="54" customWidth="1"/>
    <col min="14598" max="14598" width="12" style="54" customWidth="1"/>
    <col min="14599" max="14599" width="22.5714285714286" style="54" customWidth="1"/>
    <col min="14600" max="14600" width="15" style="54" customWidth="1"/>
    <col min="14601" max="14601" width="16.4285714285714" style="54" customWidth="1"/>
    <col min="14602" max="14848" width="9.14285714285714" style="54"/>
    <col min="14849" max="14849" width="13.2857142857143" style="54" customWidth="1"/>
    <col min="14850" max="14850" width="12" style="54" customWidth="1"/>
    <col min="14851" max="14851" width="11.8571428571429" style="54" customWidth="1"/>
    <col min="14852" max="14852" width="12.4285714285714" style="54" customWidth="1"/>
    <col min="14853" max="14853" width="9.71428571428571" style="54" customWidth="1"/>
    <col min="14854" max="14854" width="12" style="54" customWidth="1"/>
    <col min="14855" max="14855" width="22.5714285714286" style="54" customWidth="1"/>
    <col min="14856" max="14856" width="15" style="54" customWidth="1"/>
    <col min="14857" max="14857" width="16.4285714285714" style="54" customWidth="1"/>
    <col min="14858" max="15104" width="9.14285714285714" style="54"/>
    <col min="15105" max="15105" width="13.2857142857143" style="54" customWidth="1"/>
    <col min="15106" max="15106" width="12" style="54" customWidth="1"/>
    <col min="15107" max="15107" width="11.8571428571429" style="54" customWidth="1"/>
    <col min="15108" max="15108" width="12.4285714285714" style="54" customWidth="1"/>
    <col min="15109" max="15109" width="9.71428571428571" style="54" customWidth="1"/>
    <col min="15110" max="15110" width="12" style="54" customWidth="1"/>
    <col min="15111" max="15111" width="22.5714285714286" style="54" customWidth="1"/>
    <col min="15112" max="15112" width="15" style="54" customWidth="1"/>
    <col min="15113" max="15113" width="16.4285714285714" style="54" customWidth="1"/>
    <col min="15114" max="15360" width="9.14285714285714" style="54"/>
    <col min="15361" max="15361" width="13.2857142857143" style="54" customWidth="1"/>
    <col min="15362" max="15362" width="12" style="54" customWidth="1"/>
    <col min="15363" max="15363" width="11.8571428571429" style="54" customWidth="1"/>
    <col min="15364" max="15364" width="12.4285714285714" style="54" customWidth="1"/>
    <col min="15365" max="15365" width="9.71428571428571" style="54" customWidth="1"/>
    <col min="15366" max="15366" width="12" style="54" customWidth="1"/>
    <col min="15367" max="15367" width="22.5714285714286" style="54" customWidth="1"/>
    <col min="15368" max="15368" width="15" style="54" customWidth="1"/>
    <col min="15369" max="15369" width="16.4285714285714" style="54" customWidth="1"/>
    <col min="15370" max="15616" width="9.14285714285714" style="54"/>
    <col min="15617" max="15617" width="13.2857142857143" style="54" customWidth="1"/>
    <col min="15618" max="15618" width="12" style="54" customWidth="1"/>
    <col min="15619" max="15619" width="11.8571428571429" style="54" customWidth="1"/>
    <col min="15620" max="15620" width="12.4285714285714" style="54" customWidth="1"/>
    <col min="15621" max="15621" width="9.71428571428571" style="54" customWidth="1"/>
    <col min="15622" max="15622" width="12" style="54" customWidth="1"/>
    <col min="15623" max="15623" width="22.5714285714286" style="54" customWidth="1"/>
    <col min="15624" max="15624" width="15" style="54" customWidth="1"/>
    <col min="15625" max="15625" width="16.4285714285714" style="54" customWidth="1"/>
    <col min="15626" max="15872" width="9.14285714285714" style="54"/>
    <col min="15873" max="15873" width="13.2857142857143" style="54" customWidth="1"/>
    <col min="15874" max="15874" width="12" style="54" customWidth="1"/>
    <col min="15875" max="15875" width="11.8571428571429" style="54" customWidth="1"/>
    <col min="15876" max="15876" width="12.4285714285714" style="54" customWidth="1"/>
    <col min="15877" max="15877" width="9.71428571428571" style="54" customWidth="1"/>
    <col min="15878" max="15878" width="12" style="54" customWidth="1"/>
    <col min="15879" max="15879" width="22.5714285714286" style="54" customWidth="1"/>
    <col min="15880" max="15880" width="15" style="54" customWidth="1"/>
    <col min="15881" max="15881" width="16.4285714285714" style="54" customWidth="1"/>
    <col min="15882" max="16128" width="9.14285714285714" style="54"/>
    <col min="16129" max="16129" width="13.2857142857143" style="54" customWidth="1"/>
    <col min="16130" max="16130" width="12" style="54" customWidth="1"/>
    <col min="16131" max="16131" width="11.8571428571429" style="54" customWidth="1"/>
    <col min="16132" max="16132" width="12.4285714285714" style="54" customWidth="1"/>
    <col min="16133" max="16133" width="9.71428571428571" style="54" customWidth="1"/>
    <col min="16134" max="16134" width="12" style="54" customWidth="1"/>
    <col min="16135" max="16135" width="22.5714285714286" style="54" customWidth="1"/>
    <col min="16136" max="16136" width="15" style="54" customWidth="1"/>
    <col min="16137" max="16137" width="16.4285714285714" style="54" customWidth="1"/>
    <col min="16138" max="16384" width="9.14285714285714" style="54"/>
  </cols>
  <sheetData>
    <row r="1" ht="22.5" spans="1:9">
      <c r="A1" s="55" t="s">
        <v>0</v>
      </c>
      <c r="B1" s="56"/>
      <c r="C1" s="56"/>
      <c r="D1" s="56"/>
      <c r="E1" s="56"/>
      <c r="F1" s="56"/>
      <c r="G1" s="56"/>
      <c r="H1" s="56"/>
      <c r="I1" s="143"/>
    </row>
    <row r="2" ht="17.1" customHeight="1" spans="1:9">
      <c r="A2" s="57" t="s">
        <v>1</v>
      </c>
      <c r="B2" s="58" t="s">
        <v>2</v>
      </c>
      <c r="C2" s="59"/>
      <c r="D2" s="60"/>
      <c r="E2" s="61" t="s">
        <v>3</v>
      </c>
      <c r="F2" s="62">
        <v>32</v>
      </c>
      <c r="G2" s="61" t="s">
        <v>4</v>
      </c>
      <c r="H2" s="61" t="s">
        <v>5</v>
      </c>
      <c r="I2" s="144"/>
    </row>
    <row r="3" ht="17.1" customHeight="1" spans="1:9">
      <c r="A3" s="57" t="s">
        <v>6</v>
      </c>
      <c r="B3" s="61" t="s">
        <v>7</v>
      </c>
      <c r="C3" s="61"/>
      <c r="D3" s="61"/>
      <c r="E3" s="61" t="s">
        <v>3</v>
      </c>
      <c r="F3" s="62">
        <v>28</v>
      </c>
      <c r="G3" s="61" t="s">
        <v>4</v>
      </c>
      <c r="H3" s="61" t="s">
        <v>5</v>
      </c>
      <c r="I3" s="144"/>
    </row>
    <row r="4" ht="17.1" customHeight="1" spans="1:9">
      <c r="A4" s="57" t="s">
        <v>8</v>
      </c>
      <c r="B4" s="63"/>
      <c r="C4" s="64"/>
      <c r="D4" s="64"/>
      <c r="E4" s="64"/>
      <c r="F4" s="64"/>
      <c r="G4" s="64"/>
      <c r="H4" s="64"/>
      <c r="I4" s="145"/>
    </row>
    <row r="5" ht="17.1" customHeight="1" spans="1:9">
      <c r="A5" s="57"/>
      <c r="B5" s="63"/>
      <c r="C5" s="64"/>
      <c r="D5" s="64"/>
      <c r="E5" s="64"/>
      <c r="F5" s="64"/>
      <c r="G5" s="64"/>
      <c r="H5" s="64"/>
      <c r="I5" s="145"/>
    </row>
    <row r="6" ht="17.1" customHeight="1" spans="1:10">
      <c r="A6" s="57" t="s">
        <v>9</v>
      </c>
      <c r="B6" s="63">
        <v>9975780694</v>
      </c>
      <c r="C6" s="64"/>
      <c r="D6" s="65"/>
      <c r="E6" s="58" t="s">
        <v>10</v>
      </c>
      <c r="F6" s="66" t="s">
        <v>11</v>
      </c>
      <c r="G6" s="67"/>
      <c r="H6" s="67"/>
      <c r="I6" s="146"/>
      <c r="J6" s="147"/>
    </row>
    <row r="7" ht="17.1" customHeight="1" spans="1:10">
      <c r="A7" s="68"/>
      <c r="B7" s="69"/>
      <c r="C7" s="69"/>
      <c r="D7" s="69"/>
      <c r="E7" s="70"/>
      <c r="F7" s="71"/>
      <c r="G7" s="72" t="s">
        <v>12</v>
      </c>
      <c r="H7" s="73"/>
      <c r="I7" s="148"/>
      <c r="J7" s="147"/>
    </row>
    <row r="8" ht="17.1" customHeight="1" spans="1:10">
      <c r="A8" s="74"/>
      <c r="B8" s="75"/>
      <c r="C8" s="75"/>
      <c r="D8" s="75"/>
      <c r="E8" s="76"/>
      <c r="F8" s="72"/>
      <c r="G8" s="72" t="s">
        <v>13</v>
      </c>
      <c r="H8" s="73"/>
      <c r="I8" s="148"/>
      <c r="J8" s="147"/>
    </row>
    <row r="9" ht="17.1" customHeight="1" spans="1:13">
      <c r="A9" s="77" t="s">
        <v>14</v>
      </c>
      <c r="B9" s="78" t="s">
        <v>15</v>
      </c>
      <c r="C9" s="78" t="s">
        <v>16</v>
      </c>
      <c r="D9" s="79" t="s">
        <v>17</v>
      </c>
      <c r="E9" s="79"/>
      <c r="F9" s="79"/>
      <c r="G9" s="78" t="s">
        <v>18</v>
      </c>
      <c r="H9" s="79" t="s">
        <v>19</v>
      </c>
      <c r="I9" s="149"/>
      <c r="J9" s="147"/>
      <c r="L9"/>
      <c r="M9"/>
    </row>
    <row r="10" ht="17.1" customHeight="1" spans="1:13">
      <c r="A10" s="77" t="s">
        <v>20</v>
      </c>
      <c r="B10" s="79">
        <v>708</v>
      </c>
      <c r="C10" s="78" t="s">
        <v>21</v>
      </c>
      <c r="D10" s="79">
        <v>1042</v>
      </c>
      <c r="E10" s="78" t="s">
        <v>22</v>
      </c>
      <c r="F10" s="79">
        <v>3700</v>
      </c>
      <c r="G10" s="78" t="s">
        <v>23</v>
      </c>
      <c r="H10" s="79">
        <v>3925000</v>
      </c>
      <c r="I10" s="149"/>
      <c r="J10" s="147"/>
      <c r="L10"/>
      <c r="M10"/>
    </row>
    <row r="11" ht="17.1" customHeight="1" spans="1:13">
      <c r="A11" s="77" t="s">
        <v>24</v>
      </c>
      <c r="B11" s="79">
        <v>350000</v>
      </c>
      <c r="C11" s="78" t="s">
        <v>25</v>
      </c>
      <c r="D11" s="79"/>
      <c r="E11" s="78" t="s">
        <v>26</v>
      </c>
      <c r="F11" s="79">
        <f>F10*D10</f>
        <v>3855400</v>
      </c>
      <c r="G11" s="78" t="s">
        <v>27</v>
      </c>
      <c r="H11" s="79"/>
      <c r="I11" s="149"/>
      <c r="J11" s="147"/>
      <c r="L11"/>
      <c r="M11"/>
    </row>
    <row r="12" ht="17.1" customHeight="1" spans="1:13">
      <c r="A12" s="80"/>
      <c r="B12" s="81"/>
      <c r="C12" s="81"/>
      <c r="D12" s="81"/>
      <c r="E12" s="81"/>
      <c r="F12" s="81"/>
      <c r="G12" s="81"/>
      <c r="H12" s="81"/>
      <c r="I12" s="150"/>
      <c r="L12"/>
      <c r="M12"/>
    </row>
    <row r="13" ht="17.1" customHeight="1" spans="1:13">
      <c r="A13" s="82"/>
      <c r="B13" s="83"/>
      <c r="C13" s="83"/>
      <c r="D13" s="83"/>
      <c r="E13" s="83"/>
      <c r="F13" s="83"/>
      <c r="G13" s="83"/>
      <c r="H13" s="83"/>
      <c r="I13" s="151"/>
      <c r="L13"/>
      <c r="M13"/>
    </row>
    <row r="14" ht="13.5" customHeight="1" spans="1:13">
      <c r="A14" s="82" t="s">
        <v>28</v>
      </c>
      <c r="B14" s="83"/>
      <c r="C14" s="83"/>
      <c r="D14" s="83"/>
      <c r="E14" s="83"/>
      <c r="F14" s="83"/>
      <c r="G14" s="83"/>
      <c r="H14" s="83"/>
      <c r="I14" s="151"/>
      <c r="L14"/>
      <c r="M14"/>
    </row>
    <row r="15" ht="13.5" customHeight="1" spans="1:13">
      <c r="A15" s="84"/>
      <c r="B15" s="85" t="s">
        <v>29</v>
      </c>
      <c r="C15" s="86" t="s">
        <v>30</v>
      </c>
      <c r="D15" s="86" t="s">
        <v>31</v>
      </c>
      <c r="E15" s="86" t="s">
        <v>32</v>
      </c>
      <c r="F15" s="86" t="s">
        <v>33</v>
      </c>
      <c r="G15" s="86" t="s">
        <v>34</v>
      </c>
      <c r="H15" s="86" t="s">
        <v>35</v>
      </c>
      <c r="I15" s="152" t="s">
        <v>36</v>
      </c>
      <c r="L15"/>
      <c r="M15"/>
    </row>
    <row r="16" ht="13.5" customHeight="1" spans="1:13">
      <c r="A16" s="87" t="s">
        <v>37</v>
      </c>
      <c r="B16" s="88">
        <v>300000</v>
      </c>
      <c r="C16" s="89">
        <v>300000</v>
      </c>
      <c r="D16" s="90">
        <f>B16-C16</f>
        <v>0</v>
      </c>
      <c r="E16" s="91" t="s">
        <v>38</v>
      </c>
      <c r="F16" s="92">
        <v>41861</v>
      </c>
      <c r="G16" s="93">
        <v>246946</v>
      </c>
      <c r="H16" s="92">
        <v>41876</v>
      </c>
      <c r="I16" s="153" t="s">
        <v>39</v>
      </c>
      <c r="J16" s="154">
        <v>350000</v>
      </c>
      <c r="L16"/>
      <c r="M16"/>
    </row>
    <row r="17" ht="13.5" customHeight="1" spans="1:13">
      <c r="A17" s="94" t="s">
        <v>40</v>
      </c>
      <c r="B17" s="95">
        <f>(F11*20%)-B16</f>
        <v>471080</v>
      </c>
      <c r="C17" s="96">
        <v>50000</v>
      </c>
      <c r="D17" s="90">
        <f>B17-C17</f>
        <v>421080</v>
      </c>
      <c r="E17" s="91"/>
      <c r="F17" s="92"/>
      <c r="G17" s="93"/>
      <c r="H17" s="92"/>
      <c r="I17" s="153"/>
      <c r="J17" s="154"/>
      <c r="L17"/>
      <c r="M17"/>
    </row>
    <row r="18" ht="13.5" customHeight="1" spans="1:13">
      <c r="A18" s="97" t="s">
        <v>41</v>
      </c>
      <c r="B18" s="98">
        <f>F11*15%</f>
        <v>578310</v>
      </c>
      <c r="C18" s="96"/>
      <c r="D18" s="90">
        <f t="shared" ref="D18:D28" si="0">B18-C18</f>
        <v>578310</v>
      </c>
      <c r="E18" s="91"/>
      <c r="F18" s="92"/>
      <c r="G18" s="93"/>
      <c r="H18" s="92"/>
      <c r="I18" s="153"/>
      <c r="J18" s="154"/>
      <c r="L18"/>
      <c r="M18"/>
    </row>
    <row r="19" ht="13.5" customHeight="1" spans="1:10">
      <c r="A19" s="97" t="s">
        <v>42</v>
      </c>
      <c r="B19" s="98">
        <f>F11*7.5%</f>
        <v>289155</v>
      </c>
      <c r="C19" s="96"/>
      <c r="D19" s="90">
        <f>B19-C19</f>
        <v>289155</v>
      </c>
      <c r="E19" s="91"/>
      <c r="F19" s="92"/>
      <c r="G19" s="93"/>
      <c r="H19" s="92"/>
      <c r="I19" s="153"/>
      <c r="J19" s="154"/>
    </row>
    <row r="20" ht="13.5" customHeight="1" spans="1:10">
      <c r="A20" s="97" t="s">
        <v>43</v>
      </c>
      <c r="B20" s="98">
        <f>F11*7.5%</f>
        <v>289155</v>
      </c>
      <c r="C20" s="96"/>
      <c r="D20" s="90">
        <f>B20-C20</f>
        <v>289155</v>
      </c>
      <c r="E20" s="91"/>
      <c r="F20" s="92"/>
      <c r="G20" s="93"/>
      <c r="H20" s="92"/>
      <c r="I20" s="153"/>
      <c r="J20" s="154"/>
    </row>
    <row r="21" ht="13.5" customHeight="1" spans="1:9">
      <c r="A21" s="97" t="s">
        <v>44</v>
      </c>
      <c r="B21" s="98">
        <f>F11*7.5%</f>
        <v>289155</v>
      </c>
      <c r="C21" s="96"/>
      <c r="D21" s="90">
        <f>B21-C21</f>
        <v>289155</v>
      </c>
      <c r="E21" s="96"/>
      <c r="F21" s="96"/>
      <c r="G21" s="96"/>
      <c r="H21" s="99"/>
      <c r="I21" s="155"/>
    </row>
    <row r="22" ht="13.5" customHeight="1" spans="1:9">
      <c r="A22" s="97" t="s">
        <v>45</v>
      </c>
      <c r="B22" s="98">
        <f>F11*7.5%</f>
        <v>289155</v>
      </c>
      <c r="C22" s="96"/>
      <c r="D22" s="90">
        <f>B22-C22</f>
        <v>289155</v>
      </c>
      <c r="E22" s="96"/>
      <c r="F22" s="99"/>
      <c r="G22" s="96"/>
      <c r="H22" s="96"/>
      <c r="I22" s="155"/>
    </row>
    <row r="23" ht="13.5" customHeight="1" spans="1:9">
      <c r="A23" s="100" t="s">
        <v>46</v>
      </c>
      <c r="B23" s="98">
        <f>F11*7.5%</f>
        <v>289155</v>
      </c>
      <c r="C23" s="96"/>
      <c r="D23" s="90">
        <f>B23-C23</f>
        <v>289155</v>
      </c>
      <c r="E23" s="96"/>
      <c r="F23" s="99"/>
      <c r="G23" s="96"/>
      <c r="H23" s="96"/>
      <c r="I23" s="155"/>
    </row>
    <row r="24" ht="13.5" customHeight="1" spans="1:9">
      <c r="A24" s="97" t="s">
        <v>47</v>
      </c>
      <c r="B24" s="98">
        <f>F11*7.5%</f>
        <v>289155</v>
      </c>
      <c r="C24" s="96"/>
      <c r="D24" s="90">
        <f>B24-C24</f>
        <v>289155</v>
      </c>
      <c r="E24" s="96"/>
      <c r="F24" s="96"/>
      <c r="G24" s="96"/>
      <c r="H24" s="96"/>
      <c r="I24" s="155"/>
    </row>
    <row r="25" ht="13.5" customHeight="1" spans="1:9">
      <c r="A25" s="97" t="s">
        <v>48</v>
      </c>
      <c r="B25" s="98">
        <f>F11*7.5%</f>
        <v>289155</v>
      </c>
      <c r="C25" s="96"/>
      <c r="D25" s="90">
        <f>B25-C25</f>
        <v>289155</v>
      </c>
      <c r="E25" s="96"/>
      <c r="F25" s="96"/>
      <c r="G25" s="96"/>
      <c r="H25" s="96"/>
      <c r="I25" s="155"/>
    </row>
    <row r="26" ht="13.5" customHeight="1" spans="1:9">
      <c r="A26" s="97" t="s">
        <v>49</v>
      </c>
      <c r="B26" s="98">
        <f>F11*7.5%</f>
        <v>289155</v>
      </c>
      <c r="C26" s="96"/>
      <c r="D26" s="90">
        <f>B26-C26</f>
        <v>289155</v>
      </c>
      <c r="E26" s="96"/>
      <c r="F26" s="96"/>
      <c r="G26" s="96"/>
      <c r="H26" s="96"/>
      <c r="I26" s="155"/>
    </row>
    <row r="27" ht="13.5" customHeight="1" spans="1:9">
      <c r="A27" s="101" t="s">
        <v>50</v>
      </c>
      <c r="B27" s="102">
        <f>F11*5%+B11</f>
        <v>542770</v>
      </c>
      <c r="C27" s="103"/>
      <c r="D27" s="90">
        <f>B27-C27</f>
        <v>542770</v>
      </c>
      <c r="E27" s="103"/>
      <c r="F27" s="103"/>
      <c r="G27" s="103"/>
      <c r="H27" s="103"/>
      <c r="I27" s="156"/>
    </row>
    <row r="28" ht="13.5" customHeight="1" spans="1:9">
      <c r="A28" s="104" t="s">
        <v>51</v>
      </c>
      <c r="B28" s="105">
        <f>SUM(B16:B27)</f>
        <v>4205400</v>
      </c>
      <c r="C28" s="106">
        <f>SUM(C16:C27)</f>
        <v>350000</v>
      </c>
      <c r="D28" s="105">
        <f>B28-C28</f>
        <v>3855400</v>
      </c>
      <c r="E28" s="106"/>
      <c r="F28" s="106"/>
      <c r="G28" s="106"/>
      <c r="H28" s="106"/>
      <c r="I28" s="157"/>
    </row>
    <row r="29" spans="1:9">
      <c r="A29" s="107"/>
      <c r="B29" s="108"/>
      <c r="C29" s="107"/>
      <c r="D29" s="108"/>
      <c r="E29" s="107"/>
      <c r="F29" s="107"/>
      <c r="G29" s="107"/>
      <c r="H29" s="107"/>
      <c r="I29" s="107"/>
    </row>
    <row r="30" ht="13.5" customHeight="1" spans="1:9">
      <c r="A30" s="109" t="s">
        <v>52</v>
      </c>
      <c r="B30" s="110">
        <f>ROUNDUP(B28*5%,-2)</f>
        <v>210300</v>
      </c>
      <c r="C30" s="111"/>
      <c r="D30" s="112">
        <f t="shared" ref="D30:D32" si="1">B30-C30</f>
        <v>210300</v>
      </c>
      <c r="E30" s="111"/>
      <c r="F30" s="111"/>
      <c r="G30" s="111"/>
      <c r="H30" s="111"/>
      <c r="I30" s="158"/>
    </row>
    <row r="31" ht="13.5" customHeight="1" spans="1:9">
      <c r="A31" s="97" t="s">
        <v>53</v>
      </c>
      <c r="B31" s="113" t="str">
        <f>IF(B28*1%&lt;=30000,B28*1%,"30000")</f>
        <v>30000</v>
      </c>
      <c r="C31" s="96"/>
      <c r="D31" s="98">
        <f>B31-C31</f>
        <v>30000</v>
      </c>
      <c r="E31" s="96"/>
      <c r="F31" s="96"/>
      <c r="G31" s="96"/>
      <c r="H31" s="96"/>
      <c r="I31" s="155"/>
    </row>
    <row r="32" ht="13.5" customHeight="1" spans="1:9">
      <c r="A32" s="114" t="s">
        <v>54</v>
      </c>
      <c r="B32" s="115">
        <f>(B28)*1%</f>
        <v>42054</v>
      </c>
      <c r="C32" s="116"/>
      <c r="D32" s="117">
        <f>B32-C32</f>
        <v>42054</v>
      </c>
      <c r="E32" s="116"/>
      <c r="F32" s="118"/>
      <c r="G32" s="116"/>
      <c r="H32" s="118"/>
      <c r="I32" s="159"/>
    </row>
    <row r="33" ht="13.5" customHeight="1" spans="1:9">
      <c r="A33" s="107"/>
      <c r="B33" s="119"/>
      <c r="C33" s="120"/>
      <c r="D33" s="121"/>
      <c r="E33" s="120"/>
      <c r="F33" s="120"/>
      <c r="G33" s="120"/>
      <c r="H33" s="120"/>
      <c r="I33" s="120"/>
    </row>
    <row r="34" ht="15" spans="1:10">
      <c r="A34" s="122" t="s">
        <v>55</v>
      </c>
      <c r="B34" s="123">
        <f>ROUNDUP(B28*3.09%,0)</f>
        <v>129947</v>
      </c>
      <c r="C34" s="90">
        <f>10815</f>
        <v>10815</v>
      </c>
      <c r="D34" s="90">
        <f>B34-C34</f>
        <v>119132</v>
      </c>
      <c r="E34" s="124" t="s">
        <v>56</v>
      </c>
      <c r="F34" s="125">
        <v>41861</v>
      </c>
      <c r="G34" s="91">
        <v>246947</v>
      </c>
      <c r="H34" s="92">
        <v>41876</v>
      </c>
      <c r="I34" s="96" t="s">
        <v>39</v>
      </c>
      <c r="J34" s="129">
        <v>10815</v>
      </c>
    </row>
    <row r="35" ht="12.75" customHeight="1" spans="1:10">
      <c r="A35" s="126"/>
      <c r="B35" s="127"/>
      <c r="C35" s="102"/>
      <c r="D35" s="128"/>
      <c r="E35" s="129"/>
      <c r="F35" s="125"/>
      <c r="G35" s="91"/>
      <c r="H35" s="92"/>
      <c r="I35" s="96"/>
      <c r="J35" s="129"/>
    </row>
    <row r="36" ht="12.75" customHeight="1" spans="1:10">
      <c r="A36" s="126"/>
      <c r="B36" s="127"/>
      <c r="C36" s="102"/>
      <c r="D36" s="128"/>
      <c r="E36" s="129"/>
      <c r="F36" s="125"/>
      <c r="G36" s="91"/>
      <c r="H36" s="92"/>
      <c r="I36" s="96"/>
      <c r="J36" s="129"/>
    </row>
    <row r="37" ht="12.75" customHeight="1" spans="1:10">
      <c r="A37" s="126"/>
      <c r="B37" s="127"/>
      <c r="C37" s="102"/>
      <c r="D37" s="128"/>
      <c r="E37" s="96"/>
      <c r="F37" s="99"/>
      <c r="G37" s="96"/>
      <c r="H37" s="99"/>
      <c r="I37" s="96"/>
      <c r="J37" s="96"/>
    </row>
    <row r="38" ht="12.75" customHeight="1" spans="1:10">
      <c r="A38" s="126"/>
      <c r="B38" s="127"/>
      <c r="C38" s="102"/>
      <c r="D38" s="128"/>
      <c r="E38" s="96"/>
      <c r="F38" s="99"/>
      <c r="G38" s="96"/>
      <c r="H38" s="99"/>
      <c r="I38" s="96"/>
      <c r="J38" s="96"/>
    </row>
    <row r="39" ht="12.75" customHeight="1" spans="1:10">
      <c r="A39" s="126"/>
      <c r="B39" s="127"/>
      <c r="C39" s="102"/>
      <c r="D39" s="128"/>
      <c r="E39" s="96"/>
      <c r="F39" s="99"/>
      <c r="G39" s="96"/>
      <c r="H39" s="99"/>
      <c r="I39" s="96"/>
      <c r="J39" s="96"/>
    </row>
    <row r="40" ht="13.5" customHeight="1" spans="1:10">
      <c r="A40" s="130"/>
      <c r="B40" s="131"/>
      <c r="C40" s="132"/>
      <c r="D40" s="133"/>
      <c r="E40" s="96"/>
      <c r="F40" s="99"/>
      <c r="G40" s="96"/>
      <c r="H40" s="99"/>
      <c r="I40" s="96"/>
      <c r="J40" s="96"/>
    </row>
    <row r="41" ht="13.5" customHeight="1" spans="1:9">
      <c r="A41" s="134"/>
      <c r="B41" s="134"/>
      <c r="C41" s="121"/>
      <c r="D41" s="135"/>
      <c r="E41" s="120"/>
      <c r="F41" s="136"/>
      <c r="G41" s="99" t="s">
        <v>57</v>
      </c>
      <c r="H41" s="137">
        <f>ROUND(C28*3.09%-C34,0)</f>
        <v>0</v>
      </c>
      <c r="I41" s="120"/>
    </row>
    <row r="42" spans="1:4">
      <c r="A42" s="54" t="s">
        <v>51</v>
      </c>
      <c r="B42" s="138">
        <f>ROUNDUP(B28+B30+B31+B32+B34,0)</f>
        <v>4617701</v>
      </c>
      <c r="C42" s="139">
        <f>C28+C30+C31+C32+C34</f>
        <v>360815</v>
      </c>
      <c r="D42" s="140">
        <f>D28+D30+D31+D32+D34</f>
        <v>4256886</v>
      </c>
    </row>
    <row r="43" spans="2:3">
      <c r="B43" s="54">
        <f>D10*100</f>
        <v>104200</v>
      </c>
      <c r="C43" s="141">
        <f>B42+B43</f>
        <v>4721901</v>
      </c>
    </row>
    <row r="44" spans="1:1">
      <c r="A44" s="142" t="s">
        <v>58</v>
      </c>
    </row>
  </sheetData>
  <mergeCells count="18">
    <mergeCell ref="A1:I1"/>
    <mergeCell ref="B2:D2"/>
    <mergeCell ref="B3:D3"/>
    <mergeCell ref="B4:I4"/>
    <mergeCell ref="B5:I5"/>
    <mergeCell ref="B6:D6"/>
    <mergeCell ref="F6:I6"/>
    <mergeCell ref="D9:F9"/>
    <mergeCell ref="H9:I9"/>
    <mergeCell ref="H10:I10"/>
    <mergeCell ref="H11:I11"/>
    <mergeCell ref="A12:I12"/>
    <mergeCell ref="A13:I13"/>
    <mergeCell ref="A14:I14"/>
    <mergeCell ref="A34:A40"/>
    <mergeCell ref="B34:B40"/>
    <mergeCell ref="C34:C40"/>
    <mergeCell ref="D34:D40"/>
  </mergeCells>
  <hyperlinks>
    <hyperlink ref="F6" r:id="rId1" display="kedarjoshi9@gmail.com"/>
  </hyperlinks>
  <pageMargins left="0.699305555555556" right="0.699305555555556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29"/>
  <sheetViews>
    <sheetView workbookViewId="0">
      <selection activeCell="C13" sqref="C13"/>
    </sheetView>
  </sheetViews>
  <sheetFormatPr defaultColWidth="9" defaultRowHeight="15"/>
  <cols>
    <col min="1" max="1" width="27" customWidth="1"/>
    <col min="2" max="2" width="20" customWidth="1"/>
    <col min="3" max="3" width="12.7142857142857" customWidth="1"/>
    <col min="4" max="4" width="42.7142857142857" customWidth="1"/>
    <col min="5" max="5" width="14" customWidth="1"/>
    <col min="6" max="7" width="18.7142857142857" customWidth="1"/>
  </cols>
  <sheetData>
    <row r="1" spans="1:3">
      <c r="A1" s="16" t="s">
        <v>59</v>
      </c>
      <c r="B1" s="16"/>
      <c r="C1" s="17"/>
    </row>
    <row r="2" ht="18.75" spans="1:7">
      <c r="A2" s="18" t="s">
        <v>16</v>
      </c>
      <c r="B2" s="19" t="s">
        <v>17</v>
      </c>
      <c r="C2" s="20"/>
      <c r="E2">
        <v>280400</v>
      </c>
      <c r="G2" s="21"/>
    </row>
    <row r="3" ht="18.75" spans="1:5">
      <c r="A3" s="22" t="s">
        <v>60</v>
      </c>
      <c r="B3" s="23">
        <v>1042</v>
      </c>
      <c r="C3" s="20"/>
      <c r="D3" s="24" t="s">
        <v>61</v>
      </c>
      <c r="E3" s="25">
        <v>4617700.86</v>
      </c>
    </row>
    <row r="4" ht="18.75" spans="1:5">
      <c r="A4" s="22" t="s">
        <v>62</v>
      </c>
      <c r="B4" s="23">
        <v>3700</v>
      </c>
      <c r="C4" s="20"/>
      <c r="D4" s="24" t="s">
        <v>63</v>
      </c>
      <c r="E4" s="26">
        <v>3925000</v>
      </c>
    </row>
    <row r="5" ht="18.75" spans="1:5">
      <c r="A5" s="27" t="s">
        <v>64</v>
      </c>
      <c r="B5" s="28">
        <f>B3*B4</f>
        <v>3855400</v>
      </c>
      <c r="C5" s="29"/>
      <c r="D5" s="24" t="s">
        <v>65</v>
      </c>
      <c r="E5" s="30">
        <f>E3-E4</f>
        <v>692700.86</v>
      </c>
    </row>
    <row r="6" ht="18.75" spans="1:9">
      <c r="A6" s="27" t="s">
        <v>24</v>
      </c>
      <c r="B6" s="28">
        <v>350000</v>
      </c>
      <c r="C6" s="29"/>
      <c r="D6" s="31"/>
      <c r="E6" s="32"/>
      <c r="I6" s="53"/>
    </row>
    <row r="7" ht="18.75" spans="1:9">
      <c r="A7" s="22" t="s">
        <v>66</v>
      </c>
      <c r="B7" s="33">
        <f>B5+B6</f>
        <v>4205400</v>
      </c>
      <c r="C7" s="34"/>
      <c r="D7" s="35" t="s">
        <v>67</v>
      </c>
      <c r="E7" s="36"/>
      <c r="I7" s="53"/>
    </row>
    <row r="8" ht="18.75" spans="1:5">
      <c r="A8" s="27" t="s">
        <v>52</v>
      </c>
      <c r="B8" s="28">
        <f>ROUNDUP(B7*5%,-2)</f>
        <v>210300</v>
      </c>
      <c r="C8" s="29"/>
      <c r="D8" s="26" t="s">
        <v>68</v>
      </c>
      <c r="E8" s="36">
        <v>210300</v>
      </c>
    </row>
    <row r="9" ht="18.75" spans="1:5">
      <c r="A9" s="27" t="s">
        <v>53</v>
      </c>
      <c r="B9" s="28">
        <v>30000</v>
      </c>
      <c r="C9" s="29"/>
      <c r="D9" s="26" t="s">
        <v>69</v>
      </c>
      <c r="E9" s="37">
        <v>30000</v>
      </c>
    </row>
    <row r="10" ht="18.75" spans="1:5">
      <c r="A10" s="27" t="s">
        <v>70</v>
      </c>
      <c r="B10" s="28">
        <f>B7*1%</f>
        <v>42054</v>
      </c>
      <c r="C10" s="29"/>
      <c r="D10" s="26" t="s">
        <v>71</v>
      </c>
      <c r="E10" s="37">
        <v>42054</v>
      </c>
    </row>
    <row r="11" ht="18.75" spans="1:5">
      <c r="A11" s="38" t="s">
        <v>55</v>
      </c>
      <c r="B11" s="39">
        <f>B7*3.09%</f>
        <v>129946.86</v>
      </c>
      <c r="C11" s="29"/>
      <c r="D11" s="26" t="s">
        <v>55</v>
      </c>
      <c r="E11" s="36">
        <v>129947</v>
      </c>
    </row>
    <row r="12" ht="18.75" spans="1:5">
      <c r="A12" s="40" t="s">
        <v>72</v>
      </c>
      <c r="B12" s="41">
        <f>SUM(B7:B11)</f>
        <v>4617700.86</v>
      </c>
      <c r="C12" s="34"/>
      <c r="D12" s="26" t="s">
        <v>73</v>
      </c>
      <c r="E12" s="36">
        <f>ROUNDUP(E5-E8-E9-E10-E11,0)</f>
        <v>280400</v>
      </c>
    </row>
    <row r="13" ht="18.75" spans="1:5">
      <c r="A13" s="42" t="s">
        <v>74</v>
      </c>
      <c r="B13" s="43">
        <f>B3*100</f>
        <v>104200</v>
      </c>
      <c r="C13" s="44"/>
      <c r="D13" s="26" t="s">
        <v>51</v>
      </c>
      <c r="E13" s="45">
        <f>E12+E11+E10+E99+E9+E8</f>
        <v>692701</v>
      </c>
    </row>
    <row r="14" ht="18.75" spans="1:5">
      <c r="A14" s="46" t="s">
        <v>75</v>
      </c>
      <c r="B14" s="47">
        <f>B12+B13</f>
        <v>4721900.86</v>
      </c>
      <c r="C14" s="48"/>
      <c r="E14" s="49"/>
    </row>
    <row r="15" spans="5:5">
      <c r="E15" s="49"/>
    </row>
    <row r="16" spans="1:5">
      <c r="A16" s="50" t="s">
        <v>76</v>
      </c>
      <c r="B16" s="51"/>
      <c r="C16" s="51"/>
      <c r="D16" s="51"/>
      <c r="E16" s="52"/>
    </row>
    <row r="17" spans="1:5">
      <c r="A17" s="52"/>
      <c r="B17" s="51"/>
      <c r="C17" s="51"/>
      <c r="D17" s="51"/>
      <c r="E17" s="52"/>
    </row>
    <row r="18" spans="1:5">
      <c r="A18" s="52"/>
      <c r="B18" s="51"/>
      <c r="C18" s="51"/>
      <c r="D18" s="51"/>
      <c r="E18" s="52"/>
    </row>
    <row r="19" spans="1:5">
      <c r="A19" s="52"/>
      <c r="B19" s="51"/>
      <c r="C19" s="51"/>
      <c r="D19" s="51"/>
      <c r="E19" s="52"/>
    </row>
    <row r="20" spans="1:5">
      <c r="A20" s="52"/>
      <c r="B20" s="51"/>
      <c r="C20" s="51"/>
      <c r="D20" s="51"/>
      <c r="E20" s="52"/>
    </row>
    <row r="21" spans="1:5">
      <c r="A21" s="52"/>
      <c r="B21" s="51"/>
      <c r="C21" s="51"/>
      <c r="D21" s="51"/>
      <c r="E21" s="52"/>
    </row>
    <row r="22" spans="1:5">
      <c r="A22" s="52"/>
      <c r="B22" s="51"/>
      <c r="C22" s="51"/>
      <c r="D22" s="51"/>
      <c r="E22" s="52"/>
    </row>
    <row r="23" spans="1:5">
      <c r="A23" s="52"/>
      <c r="B23" s="51"/>
      <c r="C23" s="51"/>
      <c r="D23" s="51"/>
      <c r="E23" s="52"/>
    </row>
    <row r="24" spans="1:5">
      <c r="A24" s="51"/>
      <c r="B24" s="51"/>
      <c r="C24" s="51"/>
      <c r="D24" s="51"/>
      <c r="E24" s="51"/>
    </row>
    <row r="25" spans="1:5">
      <c r="A25" s="51"/>
      <c r="B25" s="51"/>
      <c r="C25" s="51"/>
      <c r="D25" s="51"/>
      <c r="E25" s="51"/>
    </row>
    <row r="26" spans="1:5">
      <c r="A26" s="51"/>
      <c r="B26" s="51"/>
      <c r="C26" s="51"/>
      <c r="D26" s="51"/>
      <c r="E26" s="51"/>
    </row>
    <row r="27" spans="1:5">
      <c r="A27" s="51"/>
      <c r="B27" s="51"/>
      <c r="C27" s="51"/>
      <c r="D27" s="51"/>
      <c r="E27" s="51"/>
    </row>
    <row r="28" spans="1:5">
      <c r="A28" s="51"/>
      <c r="B28" s="51"/>
      <c r="C28" s="51"/>
      <c r="D28" s="51"/>
      <c r="E28" s="51"/>
    </row>
    <row r="29" spans="1:5">
      <c r="A29" s="51"/>
      <c r="B29" s="51"/>
      <c r="C29" s="51"/>
      <c r="D29" s="51"/>
      <c r="E29" s="51"/>
    </row>
  </sheetData>
  <mergeCells count="2">
    <mergeCell ref="A1:B1"/>
    <mergeCell ref="D6:E6"/>
  </mergeCells>
  <pageMargins left="0.699305555555556" right="0.699305555555556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31"/>
  <sheetViews>
    <sheetView tabSelected="1" topLeftCell="A7" workbookViewId="0">
      <selection activeCell="L20" sqref="L20"/>
    </sheetView>
  </sheetViews>
  <sheetFormatPr defaultColWidth="9" defaultRowHeight="15"/>
  <cols>
    <col min="2" max="2" width="11.7142857142857" customWidth="1"/>
    <col min="5" max="5" width="20.7142857142857" customWidth="1"/>
  </cols>
  <sheetData>
    <row r="1" spans="1:5">
      <c r="A1" s="1" t="s">
        <v>77</v>
      </c>
      <c r="B1" s="2"/>
      <c r="C1" s="2"/>
      <c r="D1" s="3"/>
      <c r="E1" s="4"/>
    </row>
    <row r="2" spans="1:5">
      <c r="A2" s="5">
        <v>2</v>
      </c>
      <c r="B2" s="6" t="s">
        <v>78</v>
      </c>
      <c r="C2" s="7"/>
      <c r="D2" s="7"/>
      <c r="E2" s="8"/>
    </row>
    <row r="3" spans="1:5">
      <c r="A3" s="5">
        <v>3</v>
      </c>
      <c r="B3" s="6" t="s">
        <v>42</v>
      </c>
      <c r="C3" s="7"/>
      <c r="D3" s="7"/>
      <c r="E3" s="8"/>
    </row>
    <row r="4" spans="1:5">
      <c r="A4" s="5">
        <v>4</v>
      </c>
      <c r="B4" s="6" t="s">
        <v>43</v>
      </c>
      <c r="C4" s="7"/>
      <c r="D4" s="7"/>
      <c r="E4" s="8"/>
    </row>
    <row r="5" spans="1:5">
      <c r="A5" s="5">
        <v>5</v>
      </c>
      <c r="B5" s="6" t="s">
        <v>44</v>
      </c>
      <c r="C5" s="7"/>
      <c r="D5" s="7"/>
      <c r="E5" s="8"/>
    </row>
    <row r="6" spans="1:5">
      <c r="A6" s="5">
        <v>6</v>
      </c>
      <c r="B6" s="6" t="s">
        <v>45</v>
      </c>
      <c r="C6" s="7"/>
      <c r="D6" s="7"/>
      <c r="E6" s="8"/>
    </row>
    <row r="7" spans="1:5">
      <c r="A7" s="5">
        <v>7</v>
      </c>
      <c r="B7" s="6" t="s">
        <v>46</v>
      </c>
      <c r="C7" s="7"/>
      <c r="D7" s="7"/>
      <c r="E7" s="8"/>
    </row>
    <row r="8" spans="1:5">
      <c r="A8" s="5">
        <v>8</v>
      </c>
      <c r="B8" s="6" t="s">
        <v>47</v>
      </c>
      <c r="C8" s="7"/>
      <c r="D8" s="7"/>
      <c r="E8" s="8"/>
    </row>
    <row r="9" spans="1:12">
      <c r="A9" s="5">
        <v>9</v>
      </c>
      <c r="B9" s="6" t="s">
        <v>48</v>
      </c>
      <c r="C9" s="7"/>
      <c r="D9" s="7"/>
      <c r="E9" s="8"/>
      <c r="H9" t="s">
        <v>79</v>
      </c>
      <c r="I9" t="s">
        <v>80</v>
      </c>
      <c r="J9" t="s">
        <v>81</v>
      </c>
      <c r="K9" t="s">
        <v>82</v>
      </c>
      <c r="L9" t="s">
        <v>83</v>
      </c>
    </row>
    <row r="10" spans="1:12">
      <c r="A10" s="5">
        <v>10</v>
      </c>
      <c r="B10" s="6" t="s">
        <v>49</v>
      </c>
      <c r="C10" s="7"/>
      <c r="D10" s="7"/>
      <c r="E10" s="8"/>
      <c r="H10">
        <v>1000</v>
      </c>
      <c r="I10">
        <v>2000</v>
      </c>
      <c r="J10">
        <f>H10*I10</f>
        <v>2000000</v>
      </c>
      <c r="K10">
        <v>350000</v>
      </c>
      <c r="L10">
        <f>J10+K10</f>
        <v>2350000</v>
      </c>
    </row>
    <row r="11" spans="1:5">
      <c r="A11" s="9">
        <v>11</v>
      </c>
      <c r="B11" s="10" t="s">
        <v>84</v>
      </c>
      <c r="C11" s="11"/>
      <c r="D11" s="11"/>
      <c r="E11" s="12"/>
    </row>
    <row r="15" spans="2:7">
      <c r="B15" t="s">
        <v>85</v>
      </c>
      <c r="E15" t="s">
        <v>86</v>
      </c>
      <c r="F15">
        <v>2000000</v>
      </c>
      <c r="G15" s="13"/>
    </row>
    <row r="16" spans="2:8">
      <c r="B16" s="6" t="s">
        <v>78</v>
      </c>
      <c r="C16">
        <v>20</v>
      </c>
      <c r="E16" s="6" t="s">
        <v>78</v>
      </c>
      <c r="F16" s="14">
        <v>20</v>
      </c>
      <c r="G16" s="15">
        <v>2000000</v>
      </c>
      <c r="H16">
        <f>G16*F16/100</f>
        <v>400000</v>
      </c>
    </row>
    <row r="17" spans="2:8">
      <c r="B17" s="6" t="s">
        <v>42</v>
      </c>
      <c r="C17">
        <v>15</v>
      </c>
      <c r="E17" s="6" t="s">
        <v>42</v>
      </c>
      <c r="F17" s="14">
        <v>15</v>
      </c>
      <c r="G17" s="15">
        <v>2000000</v>
      </c>
      <c r="H17">
        <f t="shared" ref="H17:H26" si="0">G17*F17/100</f>
        <v>300000</v>
      </c>
    </row>
    <row r="18" spans="2:8">
      <c r="B18" s="6" t="s">
        <v>43</v>
      </c>
      <c r="C18">
        <v>7.5</v>
      </c>
      <c r="E18" s="6" t="s">
        <v>43</v>
      </c>
      <c r="F18" s="14">
        <v>7.5</v>
      </c>
      <c r="G18" s="15">
        <v>2000000</v>
      </c>
      <c r="H18">
        <f>G18*F18/100</f>
        <v>150000</v>
      </c>
    </row>
    <row r="19" spans="2:8">
      <c r="B19" s="6" t="s">
        <v>44</v>
      </c>
      <c r="C19">
        <v>7.5</v>
      </c>
      <c r="E19" s="6" t="s">
        <v>44</v>
      </c>
      <c r="F19" s="14">
        <v>7.5</v>
      </c>
      <c r="G19" s="15">
        <v>2000000</v>
      </c>
      <c r="H19">
        <f>G19*F19/100</f>
        <v>150000</v>
      </c>
    </row>
    <row r="20" spans="2:8">
      <c r="B20" s="6" t="s">
        <v>45</v>
      </c>
      <c r="C20">
        <v>7.5</v>
      </c>
      <c r="E20" s="6" t="s">
        <v>45</v>
      </c>
      <c r="F20" s="14">
        <v>7.5</v>
      </c>
      <c r="G20" s="15">
        <v>2000000</v>
      </c>
      <c r="H20">
        <f>G20*F20/100</f>
        <v>150000</v>
      </c>
    </row>
    <row r="21" spans="2:8">
      <c r="B21" s="6" t="s">
        <v>46</v>
      </c>
      <c r="C21">
        <v>7.5</v>
      </c>
      <c r="E21" s="6" t="s">
        <v>46</v>
      </c>
      <c r="F21" s="14">
        <v>7.5</v>
      </c>
      <c r="G21" s="15">
        <v>2000000</v>
      </c>
      <c r="H21">
        <f>G21*F21/100</f>
        <v>150000</v>
      </c>
    </row>
    <row r="22" spans="2:8">
      <c r="B22" s="6" t="s">
        <v>47</v>
      </c>
      <c r="C22">
        <v>7.5</v>
      </c>
      <c r="E22" s="6" t="s">
        <v>47</v>
      </c>
      <c r="F22" s="14">
        <v>7.5</v>
      </c>
      <c r="G22" s="15">
        <v>2000000</v>
      </c>
      <c r="H22">
        <f>G22*F22/100</f>
        <v>150000</v>
      </c>
    </row>
    <row r="23" spans="2:8">
      <c r="B23" s="6" t="s">
        <v>48</v>
      </c>
      <c r="C23">
        <v>7.5</v>
      </c>
      <c r="E23" s="6" t="s">
        <v>48</v>
      </c>
      <c r="F23" s="14">
        <v>7.5</v>
      </c>
      <c r="G23" s="15">
        <v>2000000</v>
      </c>
      <c r="H23">
        <f>G23*F23/100</f>
        <v>150000</v>
      </c>
    </row>
    <row r="24" spans="2:8">
      <c r="B24" s="6"/>
      <c r="E24" s="6"/>
      <c r="F24" s="14">
        <v>7.5</v>
      </c>
      <c r="G24" s="15">
        <v>2000000</v>
      </c>
      <c r="H24">
        <f>G24*F24/100</f>
        <v>150000</v>
      </c>
    </row>
    <row r="25" spans="2:8">
      <c r="B25" s="6" t="s">
        <v>49</v>
      </c>
      <c r="C25">
        <v>7.5</v>
      </c>
      <c r="E25" s="6" t="s">
        <v>49</v>
      </c>
      <c r="F25" s="14">
        <v>7.5</v>
      </c>
      <c r="G25" s="15">
        <v>2000000</v>
      </c>
      <c r="H25">
        <f>G25*F25/100</f>
        <v>150000</v>
      </c>
    </row>
    <row r="26" spans="2:9">
      <c r="B26" s="10" t="s">
        <v>84</v>
      </c>
      <c r="C26">
        <v>5</v>
      </c>
      <c r="E26" s="10" t="s">
        <v>87</v>
      </c>
      <c r="F26" s="14">
        <v>5</v>
      </c>
      <c r="G26" s="15">
        <v>2000000</v>
      </c>
      <c r="H26">
        <f>G26*F26/100</f>
        <v>100000</v>
      </c>
      <c r="I26">
        <v>350000</v>
      </c>
    </row>
    <row r="27" spans="3:9">
      <c r="C27">
        <f>L10</f>
        <v>2350000</v>
      </c>
      <c r="F27">
        <f>J10</f>
        <v>2000000</v>
      </c>
      <c r="G27" s="15">
        <f>L10</f>
        <v>2350000</v>
      </c>
      <c r="I27">
        <f>SUM(H16:H26,I26)</f>
        <v>2350000</v>
      </c>
    </row>
    <row r="28" spans="7:7">
      <c r="G28" s="13"/>
    </row>
    <row r="29" spans="7:7">
      <c r="G29" s="13"/>
    </row>
    <row r="30" spans="7:7">
      <c r="G30" s="13"/>
    </row>
    <row r="31" spans="7:7">
      <c r="G31" s="13"/>
    </row>
  </sheetData>
  <pageMargins left="0.699305555555556" right="0.699305555555556" top="0.75" bottom="0.75" header="0.3" footer="0.3"/>
  <pageSetup paperSize="1" orientation="portrait"/>
  <headerFooter alignWithMargins="0"/>
  <drawing r:id="rId1"/>
  <legacyDrawing r:id="rId2"/>
  <controls>
    <control shapeId="3073" r:id="rId3"/>
    <control shapeId="3074" r:id="rId5"/>
    <control shapeId="3075" r:id="rId7"/>
    <control shapeId="3076" r:id="rId9"/>
    <control shapeId="3077" r:id="rId11"/>
    <control shapeId="3078" r:id="rId13"/>
    <control shapeId="3079" r:id="rId15"/>
    <control shapeId="3080" r:id="rId16"/>
    <control shapeId="3081" r:id="rId17"/>
    <control shapeId="3082" r:id="rId19"/>
    <control shapeId="3083" r:id="rId21"/>
    <control shapeId="3084" r:id="rId22"/>
    <control shapeId="3085" r:id="rId23"/>
    <control shapeId="3086" r:id="rId25"/>
    <control shapeId="3087" r:id="rId27"/>
    <control shapeId="3088" r:id="rId28"/>
    <control shapeId="3089" r:id="rId29"/>
    <control shapeId="3090" r:id="rId31"/>
    <control shapeId="3091" r:id="rId33"/>
    <control shapeId="3092" r:id="rId34"/>
    <control shapeId="3093" r:id="rId35"/>
    <control shapeId="3094" r:id="rId37"/>
    <control shapeId="3095" r:id="rId39"/>
    <control shapeId="3096" r:id="rId40"/>
    <control shapeId="3097" r:id="rId41"/>
    <control shapeId="3098" r:id="rId43"/>
    <control shapeId="3099" r:id="rId45"/>
    <control shapeId="3100" r:id="rId46"/>
    <control shapeId="3101" r:id="rId47"/>
    <control shapeId="3102" r:id="rId49"/>
    <control shapeId="3103" r:id="rId51"/>
    <control shapeId="3104" r:id="rId52"/>
    <control shapeId="3105" r:id="rId53"/>
    <control shapeId="3106" r:id="rId55"/>
    <control shapeId="3107" r:id="rId57"/>
    <control shapeId="3108" r:id="rId58"/>
    <control shapeId="3109" r:id="rId59"/>
    <control shapeId="3110" r:id="rId61"/>
    <control shapeId="3111" r:id="rId63"/>
    <control shapeId="3112" r:id="rId64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Bank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2014-09-13T13:08:16Z</dcterms:created>
  <dcterms:modified xsi:type="dcterms:W3CDTF">2014-09-13T18:54:04Z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1033-9.1.0.4550</vt:lpwstr>
  </property>
</Properties>
</file>