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A&amp;M Accounting\Royalties\Sales, returns, &amp; Royalties\2020\2020 SS India\"/>
    </mc:Choice>
  </mc:AlternateContent>
  <xr:revisionPtr revIDLastSave="0" documentId="13_ncr:1_{7AE8D790-3599-45C0-9B7E-CA30155BF5D9}" xr6:coauthVersionLast="45" xr6:coauthVersionMax="45" xr10:uidLastSave="{00000000-0000-0000-0000-000000000000}"/>
  <bookViews>
    <workbookView xWindow="-120" yWindow="-120" windowWidth="29040" windowHeight="15990" activeTab="1" xr2:uid="{00000000-000D-0000-FFFF-FFFF00000000}"/>
  </bookViews>
  <sheets>
    <sheet name="mar import" sheetId="78" r:id="rId1"/>
    <sheet name="AMP calculation" sheetId="77" r:id="rId2"/>
    <sheet name="Summary" sheetId="1" r:id="rId3"/>
    <sheet name="AMP source file" sheetId="79" r:id="rId4"/>
    <sheet name="Aug 18 India" sheetId="76" state="hidden" r:id="rId5"/>
    <sheet name="Jul India" sheetId="75" state="hidden" r:id="rId6"/>
    <sheet name="May India" sheetId="73" state="hidden" r:id="rId7"/>
    <sheet name="April India" sheetId="72" state="hidden" r:id="rId8"/>
    <sheet name="Jan18" sheetId="68" state="hidden" r:id="rId9"/>
    <sheet name="Dec17" sheetId="67" state="hidden" r:id="rId10"/>
    <sheet name="Nov17" sheetId="65" state="hidden" r:id="rId11"/>
    <sheet name="AMP 2008" sheetId="3" state="hidden" r:id="rId12"/>
    <sheet name="Dec15" sheetId="38" state="hidden" r:id="rId13"/>
    <sheet name="Nov15" sheetId="37" state="hidden" r:id="rId14"/>
    <sheet name="Oct15" sheetId="36" state="hidden" r:id="rId15"/>
    <sheet name="Sep15" sheetId="35" state="hidden" r:id="rId16"/>
    <sheet name="Aug15" sheetId="34" state="hidden" r:id="rId17"/>
    <sheet name="Jul15" sheetId="33" state="hidden" r:id="rId18"/>
    <sheet name="Jun15" sheetId="32" state="hidden" r:id="rId19"/>
    <sheet name="May15" sheetId="31" state="hidden" r:id="rId20"/>
    <sheet name="Apr15" sheetId="30" state="hidden" r:id="rId21"/>
    <sheet name="Mar15" sheetId="29" state="hidden" r:id="rId22"/>
    <sheet name="Feb15" sheetId="28" state="hidden" r:id="rId23"/>
    <sheet name="Jan15" sheetId="27" state="hidden" r:id="rId24"/>
    <sheet name="Dec14" sheetId="26" state="hidden" r:id="rId25"/>
    <sheet name="Nov14" sheetId="25" state="hidden" r:id="rId26"/>
    <sheet name="Oct14" sheetId="24" state="hidden" r:id="rId27"/>
    <sheet name="Sep14" sheetId="23" state="hidden" r:id="rId28"/>
    <sheet name="Aug14" sheetId="22" state="hidden" r:id="rId29"/>
    <sheet name="Jul14" sheetId="21" state="hidden" r:id="rId30"/>
    <sheet name="Jun14" sheetId="20" state="hidden" r:id="rId31"/>
    <sheet name="May14" sheetId="19" state="hidden" r:id="rId32"/>
    <sheet name="Apr14" sheetId="18" state="hidden" r:id="rId33"/>
    <sheet name="Mar14" sheetId="17" state="hidden" r:id="rId34"/>
    <sheet name="Feb14" sheetId="16" state="hidden" r:id="rId35"/>
    <sheet name="Jan14" sheetId="15" state="hidden" r:id="rId36"/>
    <sheet name="Jan16" sheetId="39" state="hidden" r:id="rId37"/>
    <sheet name="Feb16" sheetId="40" state="hidden" r:id="rId38"/>
    <sheet name="Mar16" sheetId="42" state="hidden" r:id="rId39"/>
    <sheet name="Apr16" sheetId="43" state="hidden" r:id="rId40"/>
    <sheet name="May16" sheetId="44" state="hidden" r:id="rId41"/>
    <sheet name="Jun16" sheetId="45" state="hidden" r:id="rId42"/>
    <sheet name="Jul16" sheetId="46" state="hidden" r:id="rId43"/>
    <sheet name="Aug16" sheetId="47" state="hidden" r:id="rId44"/>
    <sheet name="Sep16" sheetId="48" state="hidden" r:id="rId45"/>
    <sheet name="Oct16" sheetId="49" state="hidden" r:id="rId46"/>
    <sheet name="Nov16" sheetId="50" state="hidden" r:id="rId47"/>
    <sheet name="Dec16" sheetId="51" state="hidden" r:id="rId48"/>
    <sheet name="Oct17" sheetId="64" state="hidden" r:id="rId49"/>
    <sheet name="Sep17" sheetId="62" state="hidden" r:id="rId50"/>
    <sheet name="Aug17" sheetId="59" state="hidden" r:id="rId51"/>
    <sheet name="Jul17" sheetId="58" state="hidden" r:id="rId52"/>
    <sheet name="Jun17" sheetId="57" state="hidden" r:id="rId53"/>
    <sheet name="May17" sheetId="56" state="hidden" r:id="rId54"/>
    <sheet name="Apr17" sheetId="55" state="hidden" r:id="rId55"/>
    <sheet name="Mar17" sheetId="54" state="hidden" r:id="rId56"/>
    <sheet name="Feb17" sheetId="53" state="hidden" r:id="rId57"/>
    <sheet name="Jan17" sheetId="52" state="hidden" r:id="rId58"/>
  </sheets>
  <definedNames>
    <definedName name="_xlnm._FilterDatabase" localSheetId="20" hidden="1">'Apr15'!$A$1:$K$86</definedName>
    <definedName name="_xlnm._FilterDatabase" localSheetId="39" hidden="1">'Apr16'!$A$1:$L$1</definedName>
    <definedName name="_xlnm._FilterDatabase" localSheetId="54" hidden="1">'Apr17'!$A$1:$K$1</definedName>
    <definedName name="_xlnm._FilterDatabase" localSheetId="7" hidden="1">'April India'!$A$1:$K$83</definedName>
    <definedName name="_xlnm._FilterDatabase" localSheetId="4" hidden="1">'Aug 18 India'!$A$1:$K$1</definedName>
    <definedName name="_xlnm._FilterDatabase" localSheetId="43" hidden="1">'Aug16'!$A$1:$L$127</definedName>
    <definedName name="_xlnm._FilterDatabase" localSheetId="24" hidden="1">'Dec14'!$A$1:$L$81</definedName>
    <definedName name="_xlnm._FilterDatabase" localSheetId="12" hidden="1">'Dec15'!$B$1:$K$1</definedName>
    <definedName name="_xlnm._FilterDatabase" localSheetId="47" hidden="1">'Dec16'!$A$1:$J$141</definedName>
    <definedName name="_xlnm._FilterDatabase" localSheetId="9" hidden="1">'Dec17'!$A$1:$K$135</definedName>
    <definedName name="_xlnm._FilterDatabase" localSheetId="23" hidden="1">'Jan15'!$A$1:$L$131</definedName>
    <definedName name="_xlnm._FilterDatabase" localSheetId="8" hidden="1">'Jan18'!$A$1:$K$108</definedName>
    <definedName name="_xlnm._FilterDatabase" localSheetId="5" hidden="1">'Jul India'!$A$1:$K$1</definedName>
    <definedName name="_xlnm._FilterDatabase" localSheetId="29" hidden="1">'Jul14'!$A$1:$L$75</definedName>
    <definedName name="_xlnm._FilterDatabase" localSheetId="17" hidden="1">'Jul15'!$A$1:$L$1</definedName>
    <definedName name="_xlnm._FilterDatabase" localSheetId="42" hidden="1">'Jul16'!$A$1:$K$118</definedName>
    <definedName name="_xlnm._FilterDatabase" localSheetId="18" hidden="1">'Jun15'!$A$1:$K$1</definedName>
    <definedName name="_xlnm._FilterDatabase" localSheetId="21" hidden="1">'Mar15'!$A$1:$L$158</definedName>
    <definedName name="_xlnm._FilterDatabase" localSheetId="38" hidden="1">'Mar16'!$A$1:$K$1</definedName>
    <definedName name="_xlnm._FilterDatabase" localSheetId="6" hidden="1">'May India'!$A$1:$K$1</definedName>
    <definedName name="_xlnm._FilterDatabase" localSheetId="40" hidden="1">'May16'!$A$1:$L$1</definedName>
    <definedName name="_xlnm._FilterDatabase" localSheetId="25" hidden="1">'Nov14'!$A$1:$L$1</definedName>
    <definedName name="_xlnm._FilterDatabase" localSheetId="46" hidden="1">'Nov16'!#REF!</definedName>
    <definedName name="_xlnm._FilterDatabase" localSheetId="10" hidden="1">'Nov17'!$A$1:$K$111</definedName>
    <definedName name="_xlnm._FilterDatabase" localSheetId="26" hidden="1">'Oct14'!$A$1:$L$1</definedName>
    <definedName name="_xlnm._FilterDatabase" localSheetId="14" hidden="1">'Oct15'!$A$1:$K$1</definedName>
    <definedName name="_xlnm._FilterDatabase" localSheetId="45" hidden="1">'Oct16'!$A$2:$K$2</definedName>
    <definedName name="_xlnm._FilterDatabase" localSheetId="48" hidden="1">'Oct17'!$A$1:$K$98</definedName>
    <definedName name="_xlnm._FilterDatabase" localSheetId="44" hidden="1">'Sep16'!$A$1:$K$134</definedName>
    <definedName name="_xlnm._FilterDatabase" localSheetId="49" hidden="1">'Sep17'!$A$1:$K$1</definedName>
    <definedName name="DebtorBalances" localSheetId="7">#REF!</definedName>
    <definedName name="DebtorBalances" localSheetId="4">#REF!</definedName>
    <definedName name="DebtorBalances" localSheetId="9">#REF!</definedName>
    <definedName name="DebtorBalances" localSheetId="8">#REF!</definedName>
    <definedName name="DebtorBalances" localSheetId="5">#REF!</definedName>
    <definedName name="DebtorBalances" localSheetId="6">#REF!</definedName>
    <definedName name="DebtorBalances" localSheetId="10">#REF!</definedName>
    <definedName name="DebtorBalances" localSheetId="48">#REF!</definedName>
    <definedName name="DebtorBalances">#REF!</definedName>
    <definedName name="SalesExtract" localSheetId="7">#REF!</definedName>
    <definedName name="SalesExtract" localSheetId="4">#REF!</definedName>
    <definedName name="SalesExtract" localSheetId="9">#REF!</definedName>
    <definedName name="SalesExtract" localSheetId="8">#REF!</definedName>
    <definedName name="SalesExtract" localSheetId="5">#REF!</definedName>
    <definedName name="SalesExtract" localSheetId="6">#REF!</definedName>
    <definedName name="SalesExtract" localSheetId="10">#REF!</definedName>
    <definedName name="SalesExtract" localSheetId="48">#REF!</definedName>
    <definedName name="SalesExtrac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43" i="79" l="1"/>
  <c r="I145" i="79" s="1"/>
  <c r="H152" i="79" s="1"/>
  <c r="R155" i="77" l="1"/>
  <c r="Q155" i="77"/>
  <c r="U155" i="77" s="1"/>
  <c r="P155" i="77"/>
  <c r="O155" i="77"/>
  <c r="T155" i="77" s="1"/>
  <c r="N155" i="77"/>
  <c r="R154" i="77"/>
  <c r="Q154" i="77"/>
  <c r="U154" i="77" s="1"/>
  <c r="P154" i="77"/>
  <c r="O154" i="77"/>
  <c r="N154" i="77"/>
  <c r="R153" i="77"/>
  <c r="Q153" i="77"/>
  <c r="U153" i="77" s="1"/>
  <c r="P153" i="77"/>
  <c r="O153" i="77"/>
  <c r="T153" i="77" s="1"/>
  <c r="N153" i="77"/>
  <c r="R152" i="77"/>
  <c r="Q152" i="77"/>
  <c r="U152" i="77" s="1"/>
  <c r="P152" i="77"/>
  <c r="O152" i="77"/>
  <c r="N152" i="77"/>
  <c r="R151" i="77"/>
  <c r="Q151" i="77"/>
  <c r="U151" i="77" s="1"/>
  <c r="P151" i="77"/>
  <c r="O151" i="77"/>
  <c r="T151" i="77" s="1"/>
  <c r="N151" i="77"/>
  <c r="R150" i="77"/>
  <c r="Q150" i="77"/>
  <c r="U150" i="77" s="1"/>
  <c r="P150" i="77"/>
  <c r="O150" i="77"/>
  <c r="N150" i="77"/>
  <c r="R149" i="77"/>
  <c r="Q149" i="77"/>
  <c r="U149" i="77" s="1"/>
  <c r="P149" i="77"/>
  <c r="O149" i="77"/>
  <c r="T149" i="77" s="1"/>
  <c r="N149" i="77"/>
  <c r="R148" i="77"/>
  <c r="Q148" i="77"/>
  <c r="U148" i="77" s="1"/>
  <c r="P148" i="77"/>
  <c r="O148" i="77"/>
  <c r="N148" i="77"/>
  <c r="R147" i="77"/>
  <c r="Q147" i="77"/>
  <c r="U147" i="77" s="1"/>
  <c r="P147" i="77"/>
  <c r="O147" i="77"/>
  <c r="T147" i="77" s="1"/>
  <c r="N147" i="77"/>
  <c r="R146" i="77"/>
  <c r="Q146" i="77"/>
  <c r="U146" i="77" s="1"/>
  <c r="P146" i="77"/>
  <c r="O146" i="77"/>
  <c r="N146" i="77"/>
  <c r="R145" i="77"/>
  <c r="Q145" i="77"/>
  <c r="U145" i="77" s="1"/>
  <c r="P145" i="77"/>
  <c r="O145" i="77"/>
  <c r="T145" i="77" s="1"/>
  <c r="N145" i="77"/>
  <c r="R144" i="77"/>
  <c r="Q144" i="77"/>
  <c r="U144" i="77" s="1"/>
  <c r="P144" i="77"/>
  <c r="O144" i="77"/>
  <c r="N144" i="77"/>
  <c r="R143" i="77"/>
  <c r="Q143" i="77"/>
  <c r="U143" i="77" s="1"/>
  <c r="P143" i="77"/>
  <c r="O143" i="77"/>
  <c r="T143" i="77" s="1"/>
  <c r="N143" i="77"/>
  <c r="R142" i="77"/>
  <c r="Q142" i="77"/>
  <c r="U142" i="77" s="1"/>
  <c r="P142" i="77"/>
  <c r="O142" i="77"/>
  <c r="N142" i="77"/>
  <c r="R141" i="77"/>
  <c r="Q141" i="77"/>
  <c r="U141" i="77" s="1"/>
  <c r="P141" i="77"/>
  <c r="O141" i="77"/>
  <c r="T141" i="77" s="1"/>
  <c r="N141" i="77"/>
  <c r="R140" i="77"/>
  <c r="Q140" i="77"/>
  <c r="U140" i="77" s="1"/>
  <c r="P140" i="77"/>
  <c r="O140" i="77"/>
  <c r="N140" i="77"/>
  <c r="R139" i="77"/>
  <c r="Q139" i="77"/>
  <c r="U139" i="77" s="1"/>
  <c r="P139" i="77"/>
  <c r="O139" i="77"/>
  <c r="T139" i="77" s="1"/>
  <c r="N139" i="77"/>
  <c r="R138" i="77"/>
  <c r="Q138" i="77"/>
  <c r="U138" i="77" s="1"/>
  <c r="P138" i="77"/>
  <c r="O138" i="77"/>
  <c r="N138" i="77"/>
  <c r="R137" i="77"/>
  <c r="Q137" i="77"/>
  <c r="U137" i="77" s="1"/>
  <c r="P137" i="77"/>
  <c r="O137" i="77"/>
  <c r="T137" i="77" s="1"/>
  <c r="N137" i="77"/>
  <c r="R136" i="77"/>
  <c r="Q136" i="77"/>
  <c r="U136" i="77" s="1"/>
  <c r="P136" i="77"/>
  <c r="O136" i="77"/>
  <c r="N136" i="77"/>
  <c r="R135" i="77"/>
  <c r="Q135" i="77"/>
  <c r="U135" i="77" s="1"/>
  <c r="P135" i="77"/>
  <c r="O135" i="77"/>
  <c r="T135" i="77" s="1"/>
  <c r="N135" i="77"/>
  <c r="R134" i="77"/>
  <c r="Q134" i="77"/>
  <c r="U134" i="77" s="1"/>
  <c r="P134" i="77"/>
  <c r="O134" i="77"/>
  <c r="N134" i="77"/>
  <c r="R133" i="77"/>
  <c r="Q133" i="77"/>
  <c r="U133" i="77" s="1"/>
  <c r="P133" i="77"/>
  <c r="O133" i="77"/>
  <c r="T133" i="77" s="1"/>
  <c r="N133" i="77"/>
  <c r="R132" i="77"/>
  <c r="Q132" i="77"/>
  <c r="U132" i="77" s="1"/>
  <c r="P132" i="77"/>
  <c r="O132" i="77"/>
  <c r="N132" i="77"/>
  <c r="R131" i="77"/>
  <c r="Q131" i="77"/>
  <c r="U131" i="77" s="1"/>
  <c r="P131" i="77"/>
  <c r="O131" i="77"/>
  <c r="T131" i="77" s="1"/>
  <c r="N131" i="77"/>
  <c r="R130" i="77"/>
  <c r="Q130" i="77"/>
  <c r="U130" i="77" s="1"/>
  <c r="P130" i="77"/>
  <c r="O130" i="77"/>
  <c r="N130" i="77"/>
  <c r="R129" i="77"/>
  <c r="Q129" i="77"/>
  <c r="U129" i="77" s="1"/>
  <c r="P129" i="77"/>
  <c r="O129" i="77"/>
  <c r="T129" i="77" s="1"/>
  <c r="N129" i="77"/>
  <c r="R128" i="77"/>
  <c r="Q128" i="77"/>
  <c r="U128" i="77" s="1"/>
  <c r="P128" i="77"/>
  <c r="O128" i="77"/>
  <c r="N128" i="77"/>
  <c r="R127" i="77"/>
  <c r="Q127" i="77"/>
  <c r="U127" i="77" s="1"/>
  <c r="P127" i="77"/>
  <c r="O127" i="77"/>
  <c r="T127" i="77" s="1"/>
  <c r="N127" i="77"/>
  <c r="R126" i="77"/>
  <c r="Q126" i="77"/>
  <c r="U126" i="77" s="1"/>
  <c r="P126" i="77"/>
  <c r="O126" i="77"/>
  <c r="N126" i="77"/>
  <c r="R125" i="77"/>
  <c r="Q125" i="77"/>
  <c r="U125" i="77" s="1"/>
  <c r="P125" i="77"/>
  <c r="O125" i="77"/>
  <c r="T125" i="77" s="1"/>
  <c r="N125" i="77"/>
  <c r="R124" i="77"/>
  <c r="Q124" i="77"/>
  <c r="U124" i="77" s="1"/>
  <c r="P124" i="77"/>
  <c r="O124" i="77"/>
  <c r="N124" i="77"/>
  <c r="R123" i="77"/>
  <c r="Q123" i="77"/>
  <c r="U123" i="77" s="1"/>
  <c r="P123" i="77"/>
  <c r="O123" i="77"/>
  <c r="T123" i="77" s="1"/>
  <c r="N123" i="77"/>
  <c r="R122" i="77"/>
  <c r="Q122" i="77"/>
  <c r="U122" i="77" s="1"/>
  <c r="P122" i="77"/>
  <c r="O122" i="77"/>
  <c r="N122" i="77"/>
  <c r="R121" i="77"/>
  <c r="Q121" i="77"/>
  <c r="U121" i="77" s="1"/>
  <c r="P121" i="77"/>
  <c r="O121" i="77"/>
  <c r="T121" i="77" s="1"/>
  <c r="N121" i="77"/>
  <c r="R120" i="77"/>
  <c r="Q120" i="77"/>
  <c r="U120" i="77" s="1"/>
  <c r="P120" i="77"/>
  <c r="O120" i="77"/>
  <c r="N120" i="77"/>
  <c r="R119" i="77"/>
  <c r="Q119" i="77"/>
  <c r="U119" i="77" s="1"/>
  <c r="P119" i="77"/>
  <c r="O119" i="77"/>
  <c r="T119" i="77" s="1"/>
  <c r="N119" i="77"/>
  <c r="R118" i="77"/>
  <c r="Q118" i="77"/>
  <c r="U118" i="77" s="1"/>
  <c r="P118" i="77"/>
  <c r="O118" i="77"/>
  <c r="N118" i="77"/>
  <c r="R117" i="77"/>
  <c r="Q117" i="77"/>
  <c r="U117" i="77" s="1"/>
  <c r="P117" i="77"/>
  <c r="O117" i="77"/>
  <c r="T117" i="77" s="1"/>
  <c r="N117" i="77"/>
  <c r="R116" i="77"/>
  <c r="Q116" i="77"/>
  <c r="U116" i="77" s="1"/>
  <c r="P116" i="77"/>
  <c r="O116" i="77"/>
  <c r="N116" i="77"/>
  <c r="R115" i="77"/>
  <c r="Q115" i="77"/>
  <c r="U115" i="77" s="1"/>
  <c r="P115" i="77"/>
  <c r="O115" i="77"/>
  <c r="T115" i="77" s="1"/>
  <c r="N115" i="77"/>
  <c r="R114" i="77"/>
  <c r="Q114" i="77"/>
  <c r="U114" i="77" s="1"/>
  <c r="P114" i="77"/>
  <c r="O114" i="77"/>
  <c r="N114" i="77"/>
  <c r="R113" i="77"/>
  <c r="Q113" i="77"/>
  <c r="U113" i="77" s="1"/>
  <c r="P113" i="77"/>
  <c r="O113" i="77"/>
  <c r="T113" i="77" s="1"/>
  <c r="N113" i="77"/>
  <c r="R112" i="77"/>
  <c r="Q112" i="77"/>
  <c r="U112" i="77" s="1"/>
  <c r="P112" i="77"/>
  <c r="O112" i="77"/>
  <c r="N112" i="77"/>
  <c r="R111" i="77"/>
  <c r="Q111" i="77"/>
  <c r="U111" i="77" s="1"/>
  <c r="P111" i="77"/>
  <c r="O111" i="77"/>
  <c r="T111" i="77" s="1"/>
  <c r="N111" i="77"/>
  <c r="R110" i="77"/>
  <c r="Q110" i="77"/>
  <c r="U110" i="77" s="1"/>
  <c r="P110" i="77"/>
  <c r="O110" i="77"/>
  <c r="N110" i="77"/>
  <c r="R109" i="77"/>
  <c r="Q109" i="77"/>
  <c r="U109" i="77" s="1"/>
  <c r="P109" i="77"/>
  <c r="O109" i="77"/>
  <c r="T109" i="77" s="1"/>
  <c r="N109" i="77"/>
  <c r="R108" i="77"/>
  <c r="Q108" i="77"/>
  <c r="U108" i="77" s="1"/>
  <c r="P108" i="77"/>
  <c r="O108" i="77"/>
  <c r="N108" i="77"/>
  <c r="R107" i="77"/>
  <c r="Q107" i="77"/>
  <c r="U107" i="77" s="1"/>
  <c r="P107" i="77"/>
  <c r="O107" i="77"/>
  <c r="T107" i="77" s="1"/>
  <c r="N107" i="77"/>
  <c r="R106" i="77"/>
  <c r="Q106" i="77"/>
  <c r="U106" i="77" s="1"/>
  <c r="P106" i="77"/>
  <c r="O106" i="77"/>
  <c r="N106" i="77"/>
  <c r="R105" i="77"/>
  <c r="Q105" i="77"/>
  <c r="U105" i="77" s="1"/>
  <c r="P105" i="77"/>
  <c r="O105" i="77"/>
  <c r="T105" i="77" s="1"/>
  <c r="N105" i="77"/>
  <c r="R104" i="77"/>
  <c r="Q104" i="77"/>
  <c r="U104" i="77" s="1"/>
  <c r="P104" i="77"/>
  <c r="O104" i="77"/>
  <c r="N104" i="77"/>
  <c r="R103" i="77"/>
  <c r="Q103" i="77"/>
  <c r="U103" i="77" s="1"/>
  <c r="P103" i="77"/>
  <c r="O103" i="77"/>
  <c r="T103" i="77" s="1"/>
  <c r="N103" i="77"/>
  <c r="R102" i="77"/>
  <c r="Q102" i="77"/>
  <c r="U102" i="77" s="1"/>
  <c r="P102" i="77"/>
  <c r="O102" i="77"/>
  <c r="N102" i="77"/>
  <c r="R101" i="77"/>
  <c r="Q101" i="77"/>
  <c r="U101" i="77" s="1"/>
  <c r="P101" i="77"/>
  <c r="O101" i="77"/>
  <c r="T101" i="77" s="1"/>
  <c r="N101" i="77"/>
  <c r="R100" i="77"/>
  <c r="Q100" i="77"/>
  <c r="U100" i="77" s="1"/>
  <c r="P100" i="77"/>
  <c r="O100" i="77"/>
  <c r="N100" i="77"/>
  <c r="R99" i="77"/>
  <c r="Q99" i="77"/>
  <c r="U99" i="77" s="1"/>
  <c r="P99" i="77"/>
  <c r="O99" i="77"/>
  <c r="T99" i="77" s="1"/>
  <c r="N99" i="77"/>
  <c r="R98" i="77"/>
  <c r="Q98" i="77"/>
  <c r="U98" i="77" s="1"/>
  <c r="P98" i="77"/>
  <c r="O98" i="77"/>
  <c r="N98" i="77"/>
  <c r="R97" i="77"/>
  <c r="Q97" i="77"/>
  <c r="U97" i="77" s="1"/>
  <c r="P97" i="77"/>
  <c r="O97" i="77"/>
  <c r="T97" i="77" s="1"/>
  <c r="N97" i="77"/>
  <c r="R96" i="77"/>
  <c r="Q96" i="77"/>
  <c r="U96" i="77" s="1"/>
  <c r="P96" i="77"/>
  <c r="O96" i="77"/>
  <c r="N96" i="77"/>
  <c r="R95" i="77"/>
  <c r="Q95" i="77"/>
  <c r="U95" i="77" s="1"/>
  <c r="P95" i="77"/>
  <c r="O95" i="77"/>
  <c r="T95" i="77" s="1"/>
  <c r="N95" i="77"/>
  <c r="R94" i="77"/>
  <c r="Q94" i="77"/>
  <c r="U94" i="77" s="1"/>
  <c r="P94" i="77"/>
  <c r="O94" i="77"/>
  <c r="N94" i="77"/>
  <c r="R93" i="77"/>
  <c r="Q93" i="77"/>
  <c r="U93" i="77" s="1"/>
  <c r="P93" i="77"/>
  <c r="O93" i="77"/>
  <c r="T93" i="77" s="1"/>
  <c r="N93" i="77"/>
  <c r="R92" i="77"/>
  <c r="Q92" i="77"/>
  <c r="U92" i="77" s="1"/>
  <c r="P92" i="77"/>
  <c r="O92" i="77"/>
  <c r="N92" i="77"/>
  <c r="R91" i="77"/>
  <c r="Q91" i="77"/>
  <c r="U91" i="77" s="1"/>
  <c r="P91" i="77"/>
  <c r="O91" i="77"/>
  <c r="T91" i="77" s="1"/>
  <c r="N91" i="77"/>
  <c r="R90" i="77"/>
  <c r="Q90" i="77"/>
  <c r="U90" i="77" s="1"/>
  <c r="P90" i="77"/>
  <c r="O90" i="77"/>
  <c r="N90" i="77"/>
  <c r="R89" i="77"/>
  <c r="Q89" i="77"/>
  <c r="U89" i="77" s="1"/>
  <c r="P89" i="77"/>
  <c r="O89" i="77"/>
  <c r="T89" i="77" s="1"/>
  <c r="N89" i="77"/>
  <c r="R88" i="77"/>
  <c r="Q88" i="77"/>
  <c r="U88" i="77" s="1"/>
  <c r="P88" i="77"/>
  <c r="O88" i="77"/>
  <c r="N88" i="77"/>
  <c r="R87" i="77"/>
  <c r="Q87" i="77"/>
  <c r="U87" i="77" s="1"/>
  <c r="P87" i="77"/>
  <c r="O87" i="77"/>
  <c r="T87" i="77" s="1"/>
  <c r="N87" i="77"/>
  <c r="R86" i="77"/>
  <c r="Q86" i="77"/>
  <c r="U86" i="77" s="1"/>
  <c r="P86" i="77"/>
  <c r="O86" i="77"/>
  <c r="T86" i="77" s="1"/>
  <c r="N86" i="77"/>
  <c r="R85" i="77"/>
  <c r="Q85" i="77"/>
  <c r="U85" i="77" s="1"/>
  <c r="P85" i="77"/>
  <c r="O85" i="77"/>
  <c r="T85" i="77" s="1"/>
  <c r="N85" i="77"/>
  <c r="R84" i="77"/>
  <c r="Q84" i="77"/>
  <c r="U84" i="77" s="1"/>
  <c r="P84" i="77"/>
  <c r="O84" i="77"/>
  <c r="N84" i="77"/>
  <c r="R83" i="77"/>
  <c r="Q83" i="77"/>
  <c r="U83" i="77" s="1"/>
  <c r="P83" i="77"/>
  <c r="O83" i="77"/>
  <c r="T83" i="77" s="1"/>
  <c r="N83" i="77"/>
  <c r="R82" i="77"/>
  <c r="Q82" i="77"/>
  <c r="U82" i="77" s="1"/>
  <c r="P82" i="77"/>
  <c r="O82" i="77"/>
  <c r="T82" i="77" s="1"/>
  <c r="N82" i="77"/>
  <c r="R81" i="77"/>
  <c r="Q81" i="77"/>
  <c r="U81" i="77" s="1"/>
  <c r="P81" i="77"/>
  <c r="O81" i="77"/>
  <c r="T81" i="77" s="1"/>
  <c r="N81" i="77"/>
  <c r="R80" i="77"/>
  <c r="Q80" i="77"/>
  <c r="U80" i="77" s="1"/>
  <c r="P80" i="77"/>
  <c r="O80" i="77"/>
  <c r="N80" i="77"/>
  <c r="R79" i="77"/>
  <c r="Q79" i="77"/>
  <c r="U79" i="77" s="1"/>
  <c r="P79" i="77"/>
  <c r="O79" i="77"/>
  <c r="T79" i="77" s="1"/>
  <c r="N79" i="77"/>
  <c r="R78" i="77"/>
  <c r="Q78" i="77"/>
  <c r="U78" i="77" s="1"/>
  <c r="P78" i="77"/>
  <c r="O78" i="77"/>
  <c r="T78" i="77" s="1"/>
  <c r="N78" i="77"/>
  <c r="R77" i="77"/>
  <c r="Q77" i="77"/>
  <c r="U77" i="77" s="1"/>
  <c r="P77" i="77"/>
  <c r="O77" i="77"/>
  <c r="T77" i="77" s="1"/>
  <c r="N77" i="77"/>
  <c r="R76" i="77"/>
  <c r="Q76" i="77"/>
  <c r="U76" i="77" s="1"/>
  <c r="P76" i="77"/>
  <c r="O76" i="77"/>
  <c r="N76" i="77"/>
  <c r="R75" i="77"/>
  <c r="Q75" i="77"/>
  <c r="U75" i="77" s="1"/>
  <c r="P75" i="77"/>
  <c r="O75" i="77"/>
  <c r="T75" i="77" s="1"/>
  <c r="N75" i="77"/>
  <c r="R74" i="77"/>
  <c r="Q74" i="77"/>
  <c r="U74" i="77" s="1"/>
  <c r="P74" i="77"/>
  <c r="O74" i="77"/>
  <c r="T74" i="77" s="1"/>
  <c r="N74" i="77"/>
  <c r="R73" i="77"/>
  <c r="Q73" i="77"/>
  <c r="U73" i="77" s="1"/>
  <c r="P73" i="77"/>
  <c r="O73" i="77"/>
  <c r="T73" i="77" s="1"/>
  <c r="N73" i="77"/>
  <c r="R72" i="77"/>
  <c r="Q72" i="77"/>
  <c r="U72" i="77" s="1"/>
  <c r="P72" i="77"/>
  <c r="O72" i="77"/>
  <c r="N72" i="77"/>
  <c r="R71" i="77"/>
  <c r="Q71" i="77"/>
  <c r="U71" i="77" s="1"/>
  <c r="P71" i="77"/>
  <c r="O71" i="77"/>
  <c r="N71" i="77"/>
  <c r="R70" i="77"/>
  <c r="Q70" i="77"/>
  <c r="U70" i="77" s="1"/>
  <c r="P70" i="77"/>
  <c r="O70" i="77"/>
  <c r="N70" i="77"/>
  <c r="R69" i="77"/>
  <c r="Q69" i="77"/>
  <c r="U69" i="77" s="1"/>
  <c r="P69" i="77"/>
  <c r="O69" i="77"/>
  <c r="T69" i="77" s="1"/>
  <c r="N69" i="77"/>
  <c r="R68" i="77"/>
  <c r="Q68" i="77"/>
  <c r="U68" i="77" s="1"/>
  <c r="P68" i="77"/>
  <c r="O68" i="77"/>
  <c r="T68" i="77" s="1"/>
  <c r="N68" i="77"/>
  <c r="R67" i="77"/>
  <c r="Q67" i="77"/>
  <c r="U67" i="77" s="1"/>
  <c r="P67" i="77"/>
  <c r="O67" i="77"/>
  <c r="T67" i="77" s="1"/>
  <c r="N67" i="77"/>
  <c r="R66" i="77"/>
  <c r="Q66" i="77"/>
  <c r="U66" i="77" s="1"/>
  <c r="P66" i="77"/>
  <c r="O66" i="77"/>
  <c r="T66" i="77" s="1"/>
  <c r="N66" i="77"/>
  <c r="R65" i="77"/>
  <c r="Q65" i="77"/>
  <c r="U65" i="77" s="1"/>
  <c r="P65" i="77"/>
  <c r="O65" i="77"/>
  <c r="T65" i="77" s="1"/>
  <c r="N65" i="77"/>
  <c r="R64" i="77"/>
  <c r="Q64" i="77"/>
  <c r="U64" i="77" s="1"/>
  <c r="P64" i="77"/>
  <c r="O64" i="77"/>
  <c r="T64" i="77" s="1"/>
  <c r="N64" i="77"/>
  <c r="R63" i="77"/>
  <c r="Q63" i="77"/>
  <c r="U63" i="77" s="1"/>
  <c r="P63" i="77"/>
  <c r="O63" i="77"/>
  <c r="T63" i="77" s="1"/>
  <c r="N63" i="77"/>
  <c r="R62" i="77"/>
  <c r="Q62" i="77"/>
  <c r="U62" i="77" s="1"/>
  <c r="P62" i="77"/>
  <c r="O62" i="77"/>
  <c r="N62" i="77"/>
  <c r="R61" i="77"/>
  <c r="Q61" i="77"/>
  <c r="U61" i="77" s="1"/>
  <c r="P61" i="77"/>
  <c r="O61" i="77"/>
  <c r="N61" i="77"/>
  <c r="R60" i="77"/>
  <c r="Q60" i="77"/>
  <c r="U60" i="77" s="1"/>
  <c r="P60" i="77"/>
  <c r="O60" i="77"/>
  <c r="T60" i="77" s="1"/>
  <c r="N60" i="77"/>
  <c r="R59" i="77"/>
  <c r="Q59" i="77"/>
  <c r="U59" i="77" s="1"/>
  <c r="P59" i="77"/>
  <c r="O59" i="77"/>
  <c r="T59" i="77" s="1"/>
  <c r="N59" i="77"/>
  <c r="R58" i="77"/>
  <c r="Q58" i="77"/>
  <c r="U58" i="77" s="1"/>
  <c r="P58" i="77"/>
  <c r="O58" i="77"/>
  <c r="N58" i="77"/>
  <c r="R57" i="77"/>
  <c r="Q57" i="77"/>
  <c r="U57" i="77" s="1"/>
  <c r="P57" i="77"/>
  <c r="O57" i="77"/>
  <c r="N57" i="77"/>
  <c r="R56" i="77"/>
  <c r="Q56" i="77"/>
  <c r="U56" i="77" s="1"/>
  <c r="P56" i="77"/>
  <c r="O56" i="77"/>
  <c r="T56" i="77" s="1"/>
  <c r="N56" i="77"/>
  <c r="R55" i="77"/>
  <c r="Q55" i="77"/>
  <c r="U55" i="77" s="1"/>
  <c r="P55" i="77"/>
  <c r="O55" i="77"/>
  <c r="T55" i="77" s="1"/>
  <c r="N55" i="77"/>
  <c r="R54" i="77"/>
  <c r="Q54" i="77"/>
  <c r="U54" i="77" s="1"/>
  <c r="P54" i="77"/>
  <c r="O54" i="77"/>
  <c r="N54" i="77"/>
  <c r="R53" i="77"/>
  <c r="Q53" i="77"/>
  <c r="U53" i="77" s="1"/>
  <c r="P53" i="77"/>
  <c r="O53" i="77"/>
  <c r="N53" i="77"/>
  <c r="R52" i="77"/>
  <c r="Q52" i="77"/>
  <c r="U52" i="77" s="1"/>
  <c r="P52" i="77"/>
  <c r="O52" i="77"/>
  <c r="T52" i="77" s="1"/>
  <c r="N52" i="77"/>
  <c r="R51" i="77"/>
  <c r="Q51" i="77"/>
  <c r="U51" i="77" s="1"/>
  <c r="P51" i="77"/>
  <c r="O51" i="77"/>
  <c r="T51" i="77" s="1"/>
  <c r="N51" i="77"/>
  <c r="R50" i="77"/>
  <c r="Q50" i="77"/>
  <c r="U50" i="77" s="1"/>
  <c r="P50" i="77"/>
  <c r="O50" i="77"/>
  <c r="N50" i="77"/>
  <c r="R49" i="77"/>
  <c r="Q49" i="77"/>
  <c r="U49" i="77" s="1"/>
  <c r="P49" i="77"/>
  <c r="O49" i="77"/>
  <c r="N49" i="77"/>
  <c r="R48" i="77"/>
  <c r="Q48" i="77"/>
  <c r="U48" i="77" s="1"/>
  <c r="P48" i="77"/>
  <c r="O48" i="77"/>
  <c r="T48" i="77" s="1"/>
  <c r="N48" i="77"/>
  <c r="R47" i="77"/>
  <c r="Q47" i="77"/>
  <c r="U47" i="77" s="1"/>
  <c r="P47" i="77"/>
  <c r="O47" i="77"/>
  <c r="T47" i="77" s="1"/>
  <c r="N47" i="77"/>
  <c r="R46" i="77"/>
  <c r="Q46" i="77"/>
  <c r="U46" i="77" s="1"/>
  <c r="P46" i="77"/>
  <c r="O46" i="77"/>
  <c r="N46" i="77"/>
  <c r="R45" i="77"/>
  <c r="Q45" i="77"/>
  <c r="U45" i="77" s="1"/>
  <c r="P45" i="77"/>
  <c r="O45" i="77"/>
  <c r="N45" i="77"/>
  <c r="R44" i="77"/>
  <c r="Q44" i="77"/>
  <c r="U44" i="77" s="1"/>
  <c r="P44" i="77"/>
  <c r="O44" i="77"/>
  <c r="T44" i="77" s="1"/>
  <c r="N44" i="77"/>
  <c r="R43" i="77"/>
  <c r="Q43" i="77"/>
  <c r="U43" i="77" s="1"/>
  <c r="P43" i="77"/>
  <c r="O43" i="77"/>
  <c r="T43" i="77" s="1"/>
  <c r="N43" i="77"/>
  <c r="R42" i="77"/>
  <c r="Q42" i="77"/>
  <c r="U42" i="77" s="1"/>
  <c r="P42" i="77"/>
  <c r="O42" i="77"/>
  <c r="N42" i="77"/>
  <c r="R41" i="77"/>
  <c r="Q41" i="77"/>
  <c r="U41" i="77" s="1"/>
  <c r="P41" i="77"/>
  <c r="O41" i="77"/>
  <c r="N41" i="77"/>
  <c r="R40" i="77"/>
  <c r="Q40" i="77"/>
  <c r="U40" i="77" s="1"/>
  <c r="P40" i="77"/>
  <c r="O40" i="77"/>
  <c r="T40" i="77" s="1"/>
  <c r="N40" i="77"/>
  <c r="R39" i="77"/>
  <c r="Q39" i="77"/>
  <c r="U39" i="77" s="1"/>
  <c r="P39" i="77"/>
  <c r="O39" i="77"/>
  <c r="T39" i="77" s="1"/>
  <c r="N39" i="77"/>
  <c r="R38" i="77"/>
  <c r="Q38" i="77"/>
  <c r="U38" i="77" s="1"/>
  <c r="P38" i="77"/>
  <c r="O38" i="77"/>
  <c r="N38" i="77"/>
  <c r="R37" i="77"/>
  <c r="Q37" i="77"/>
  <c r="U37" i="77" s="1"/>
  <c r="P37" i="77"/>
  <c r="O37" i="77"/>
  <c r="N37" i="77"/>
  <c r="R36" i="77"/>
  <c r="Q36" i="77"/>
  <c r="U36" i="77" s="1"/>
  <c r="P36" i="77"/>
  <c r="O36" i="77"/>
  <c r="T36" i="77" s="1"/>
  <c r="N36" i="77"/>
  <c r="R35" i="77"/>
  <c r="Q35" i="77"/>
  <c r="U35" i="77" s="1"/>
  <c r="P35" i="77"/>
  <c r="O35" i="77"/>
  <c r="T35" i="77" s="1"/>
  <c r="N35" i="77"/>
  <c r="R34" i="77"/>
  <c r="Q34" i="77"/>
  <c r="U34" i="77" s="1"/>
  <c r="P34" i="77"/>
  <c r="O34" i="77"/>
  <c r="N34" i="77"/>
  <c r="R33" i="77"/>
  <c r="Q33" i="77"/>
  <c r="U33" i="77" s="1"/>
  <c r="P33" i="77"/>
  <c r="O33" i="77"/>
  <c r="N33" i="77"/>
  <c r="R32" i="77"/>
  <c r="Q32" i="77"/>
  <c r="U32" i="77" s="1"/>
  <c r="P32" i="77"/>
  <c r="O32" i="77"/>
  <c r="T32" i="77" s="1"/>
  <c r="N32" i="77"/>
  <c r="R31" i="77"/>
  <c r="Q31" i="77"/>
  <c r="U31" i="77" s="1"/>
  <c r="P31" i="77"/>
  <c r="O31" i="77"/>
  <c r="T31" i="77" s="1"/>
  <c r="N31" i="77"/>
  <c r="R30" i="77"/>
  <c r="Q30" i="77"/>
  <c r="U30" i="77" s="1"/>
  <c r="P30" i="77"/>
  <c r="O30" i="77"/>
  <c r="N30" i="77"/>
  <c r="R29" i="77"/>
  <c r="Q29" i="77"/>
  <c r="U29" i="77" s="1"/>
  <c r="P29" i="77"/>
  <c r="O29" i="77"/>
  <c r="N29" i="77"/>
  <c r="R28" i="77"/>
  <c r="Q28" i="77"/>
  <c r="U28" i="77" s="1"/>
  <c r="P28" i="77"/>
  <c r="O28" i="77"/>
  <c r="T28" i="77" s="1"/>
  <c r="N28" i="77"/>
  <c r="R27" i="77"/>
  <c r="Q27" i="77"/>
  <c r="U27" i="77" s="1"/>
  <c r="P27" i="77"/>
  <c r="O27" i="77"/>
  <c r="T27" i="77" s="1"/>
  <c r="N27" i="77"/>
  <c r="R26" i="77"/>
  <c r="Q26" i="77"/>
  <c r="U26" i="77" s="1"/>
  <c r="P26" i="77"/>
  <c r="O26" i="77"/>
  <c r="N26" i="77"/>
  <c r="R25" i="77"/>
  <c r="Q25" i="77"/>
  <c r="U25" i="77" s="1"/>
  <c r="P25" i="77"/>
  <c r="O25" i="77"/>
  <c r="N25" i="77"/>
  <c r="R24" i="77"/>
  <c r="Q24" i="77"/>
  <c r="U24" i="77" s="1"/>
  <c r="P24" i="77"/>
  <c r="O24" i="77"/>
  <c r="T24" i="77" s="1"/>
  <c r="N24" i="77"/>
  <c r="R23" i="77"/>
  <c r="Q23" i="77"/>
  <c r="U23" i="77" s="1"/>
  <c r="P23" i="77"/>
  <c r="O23" i="77"/>
  <c r="T23" i="77" s="1"/>
  <c r="N23" i="77"/>
  <c r="R22" i="77"/>
  <c r="Q22" i="77"/>
  <c r="U22" i="77" s="1"/>
  <c r="P22" i="77"/>
  <c r="O22" i="77"/>
  <c r="N22" i="77"/>
  <c r="R21" i="77"/>
  <c r="Q21" i="77"/>
  <c r="U21" i="77" s="1"/>
  <c r="P21" i="77"/>
  <c r="O21" i="77"/>
  <c r="N21" i="77"/>
  <c r="R20" i="77"/>
  <c r="Q20" i="77"/>
  <c r="U20" i="77" s="1"/>
  <c r="P20" i="77"/>
  <c r="O20" i="77"/>
  <c r="T20" i="77" s="1"/>
  <c r="N20" i="77"/>
  <c r="R19" i="77"/>
  <c r="Q19" i="77"/>
  <c r="U19" i="77" s="1"/>
  <c r="P19" i="77"/>
  <c r="O19" i="77"/>
  <c r="T19" i="77" s="1"/>
  <c r="N19" i="77"/>
  <c r="R18" i="77"/>
  <c r="Q18" i="77"/>
  <c r="U18" i="77" s="1"/>
  <c r="P18" i="77"/>
  <c r="O18" i="77"/>
  <c r="N18" i="77"/>
  <c r="R17" i="77"/>
  <c r="Q17" i="77"/>
  <c r="U17" i="77" s="1"/>
  <c r="P17" i="77"/>
  <c r="O17" i="77"/>
  <c r="N17" i="77"/>
  <c r="R16" i="77"/>
  <c r="Q16" i="77"/>
  <c r="U16" i="77" s="1"/>
  <c r="P16" i="77"/>
  <c r="O16" i="77"/>
  <c r="T16" i="77" s="1"/>
  <c r="N16" i="77"/>
  <c r="S22" i="77" l="1"/>
  <c r="V22" i="77" s="1"/>
  <c r="S30" i="77"/>
  <c r="V30" i="77" s="1"/>
  <c r="S38" i="77"/>
  <c r="V38" i="77" s="1"/>
  <c r="S46" i="77"/>
  <c r="V46" i="77" s="1"/>
  <c r="S50" i="77"/>
  <c r="V50" i="77" s="1"/>
  <c r="S58" i="77"/>
  <c r="V58" i="77" s="1"/>
  <c r="S62" i="77"/>
  <c r="V62" i="77" s="1"/>
  <c r="S90" i="77"/>
  <c r="V90" i="77" s="1"/>
  <c r="S94" i="77"/>
  <c r="V94" i="77" s="1"/>
  <c r="S110" i="77"/>
  <c r="V110" i="77" s="1"/>
  <c r="S114" i="77"/>
  <c r="V114" i="77" s="1"/>
  <c r="S126" i="77"/>
  <c r="V126" i="77" s="1"/>
  <c r="S146" i="77"/>
  <c r="V146" i="77" s="1"/>
  <c r="S33" i="77"/>
  <c r="V33" i="77" s="1"/>
  <c r="S41" i="77"/>
  <c r="V41" i="77" s="1"/>
  <c r="S49" i="77"/>
  <c r="V49" i="77" s="1"/>
  <c r="S53" i="77"/>
  <c r="V53" i="77" s="1"/>
  <c r="S57" i="77"/>
  <c r="V57" i="77" s="1"/>
  <c r="S17" i="77"/>
  <c r="V17" i="77" s="1"/>
  <c r="S72" i="77"/>
  <c r="V72" i="77" s="1"/>
  <c r="S80" i="77"/>
  <c r="V80" i="77" s="1"/>
  <c r="S84" i="77"/>
  <c r="V84" i="77" s="1"/>
  <c r="S88" i="77"/>
  <c r="V88" i="77" s="1"/>
  <c r="S100" i="77"/>
  <c r="V100" i="77" s="1"/>
  <c r="S104" i="77"/>
  <c r="V104" i="77" s="1"/>
  <c r="S108" i="77"/>
  <c r="V108" i="77" s="1"/>
  <c r="S120" i="77"/>
  <c r="V120" i="77" s="1"/>
  <c r="S132" i="77"/>
  <c r="V132" i="77" s="1"/>
  <c r="S152" i="77"/>
  <c r="V152" i="77" s="1"/>
  <c r="S112" i="77"/>
  <c r="V112" i="77" s="1"/>
  <c r="S144" i="77"/>
  <c r="V144" i="77" s="1"/>
  <c r="S148" i="77"/>
  <c r="V148" i="77" s="1"/>
  <c r="S150" i="77"/>
  <c r="V150" i="77" s="1"/>
  <c r="S25" i="77"/>
  <c r="V25" i="77" s="1"/>
  <c r="T30" i="77"/>
  <c r="S136" i="77"/>
  <c r="V136" i="77" s="1"/>
  <c r="S122" i="77"/>
  <c r="V122" i="77" s="1"/>
  <c r="S138" i="77"/>
  <c r="V138" i="77" s="1"/>
  <c r="S102" i="77"/>
  <c r="V102" i="77" s="1"/>
  <c r="S106" i="77"/>
  <c r="V106" i="77" s="1"/>
  <c r="S124" i="77"/>
  <c r="V124" i="77" s="1"/>
  <c r="T25" i="77"/>
  <c r="T104" i="77"/>
  <c r="T106" i="77"/>
  <c r="T110" i="77"/>
  <c r="T122" i="77"/>
  <c r="T136" i="77"/>
  <c r="T148" i="77"/>
  <c r="T57" i="77"/>
  <c r="T72" i="77"/>
  <c r="T88" i="77"/>
  <c r="T100" i="77"/>
  <c r="T102" i="77"/>
  <c r="T120" i="77"/>
  <c r="T132" i="77"/>
  <c r="S134" i="77"/>
  <c r="V134" i="77" s="1"/>
  <c r="T134" i="77"/>
  <c r="T144" i="77"/>
  <c r="T146" i="77"/>
  <c r="T17" i="77"/>
  <c r="T22" i="77"/>
  <c r="T41" i="77"/>
  <c r="S18" i="77"/>
  <c r="V18" i="77" s="1"/>
  <c r="T18" i="77"/>
  <c r="S21" i="77"/>
  <c r="V21" i="77" s="1"/>
  <c r="T21" i="77"/>
  <c r="S26" i="77"/>
  <c r="V26" i="77" s="1"/>
  <c r="T26" i="77"/>
  <c r="S29" i="77"/>
  <c r="V29" i="77" s="1"/>
  <c r="T29" i="77"/>
  <c r="S34" i="77"/>
  <c r="V34" i="77" s="1"/>
  <c r="T34" i="77"/>
  <c r="S37" i="77"/>
  <c r="V37" i="77" s="1"/>
  <c r="T37" i="77"/>
  <c r="S42" i="77"/>
  <c r="V42" i="77" s="1"/>
  <c r="T42" i="77"/>
  <c r="S45" i="77"/>
  <c r="V45" i="77" s="1"/>
  <c r="T45" i="77"/>
  <c r="S54" i="77"/>
  <c r="V54" i="77" s="1"/>
  <c r="S61" i="77"/>
  <c r="V61" i="77" s="1"/>
  <c r="T61" i="77"/>
  <c r="S70" i="77"/>
  <c r="V70" i="77" s="1"/>
  <c r="T70" i="77"/>
  <c r="S76" i="77"/>
  <c r="V76" i="77" s="1"/>
  <c r="T76" i="77"/>
  <c r="S92" i="77"/>
  <c r="V92" i="77" s="1"/>
  <c r="T92" i="77"/>
  <c r="S96" i="77"/>
  <c r="V96" i="77" s="1"/>
  <c r="T96" i="77"/>
  <c r="S98" i="77"/>
  <c r="V98" i="77" s="1"/>
  <c r="T98" i="77"/>
  <c r="S116" i="77"/>
  <c r="V116" i="77" s="1"/>
  <c r="T116" i="77"/>
  <c r="S118" i="77"/>
  <c r="V118" i="77" s="1"/>
  <c r="T118" i="77"/>
  <c r="S128" i="77"/>
  <c r="V128" i="77" s="1"/>
  <c r="T128" i="77"/>
  <c r="S130" i="77"/>
  <c r="V130" i="77" s="1"/>
  <c r="T130" i="77"/>
  <c r="S140" i="77"/>
  <c r="V140" i="77" s="1"/>
  <c r="T140" i="77"/>
  <c r="S142" i="77"/>
  <c r="V142" i="77" s="1"/>
  <c r="T142" i="77"/>
  <c r="S154" i="77"/>
  <c r="V154" i="77" s="1"/>
  <c r="T154" i="77"/>
  <c r="T33" i="77"/>
  <c r="T38" i="77"/>
  <c r="T53" i="77"/>
  <c r="T84" i="77"/>
  <c r="T150" i="77"/>
  <c r="T49" i="77"/>
  <c r="T80" i="77"/>
  <c r="T94" i="77"/>
  <c r="T108" i="77"/>
  <c r="T112" i="77"/>
  <c r="T114" i="77"/>
  <c r="T124" i="77"/>
  <c r="T126" i="77"/>
  <c r="T138" i="77"/>
  <c r="T152" i="77"/>
  <c r="T46" i="77"/>
  <c r="T50" i="77"/>
  <c r="T54" i="77"/>
  <c r="T58" i="77"/>
  <c r="T62" i="77"/>
  <c r="S66" i="77"/>
  <c r="V66" i="77" s="1"/>
  <c r="T71" i="77"/>
  <c r="S71" i="77"/>
  <c r="V71" i="77" s="1"/>
  <c r="S64" i="77"/>
  <c r="V64" i="77" s="1"/>
  <c r="S65" i="77"/>
  <c r="V65" i="77" s="1"/>
  <c r="S95" i="77"/>
  <c r="V95" i="77" s="1"/>
  <c r="S19" i="77"/>
  <c r="V19" i="77" s="1"/>
  <c r="S23" i="77"/>
  <c r="V23" i="77" s="1"/>
  <c r="S27" i="77"/>
  <c r="V27" i="77" s="1"/>
  <c r="S31" i="77"/>
  <c r="V31" i="77" s="1"/>
  <c r="S35" i="77"/>
  <c r="V35" i="77" s="1"/>
  <c r="S39" i="77"/>
  <c r="V39" i="77" s="1"/>
  <c r="S43" i="77"/>
  <c r="V43" i="77" s="1"/>
  <c r="S47" i="77"/>
  <c r="V47" i="77" s="1"/>
  <c r="S51" i="77"/>
  <c r="V51" i="77" s="1"/>
  <c r="S55" i="77"/>
  <c r="V55" i="77" s="1"/>
  <c r="S59" i="77"/>
  <c r="V59" i="77" s="1"/>
  <c r="S63" i="77"/>
  <c r="V63" i="77" s="1"/>
  <c r="S68" i="77"/>
  <c r="V68" i="77" s="1"/>
  <c r="S69" i="77"/>
  <c r="V69" i="77" s="1"/>
  <c r="S67" i="77"/>
  <c r="V67" i="77" s="1"/>
  <c r="S111" i="77"/>
  <c r="V111" i="77" s="1"/>
  <c r="S127" i="77"/>
  <c r="V127" i="77" s="1"/>
  <c r="S143" i="77"/>
  <c r="V143" i="77" s="1"/>
  <c r="S74" i="77"/>
  <c r="V74" i="77" s="1"/>
  <c r="S75" i="77"/>
  <c r="V75" i="77" s="1"/>
  <c r="S77" i="77"/>
  <c r="V77" i="77" s="1"/>
  <c r="S78" i="77"/>
  <c r="V78" i="77" s="1"/>
  <c r="S79" i="77"/>
  <c r="V79" i="77" s="1"/>
  <c r="S81" i="77"/>
  <c r="V81" i="77" s="1"/>
  <c r="S82" i="77"/>
  <c r="V82" i="77" s="1"/>
  <c r="S83" i="77"/>
  <c r="V83" i="77" s="1"/>
  <c r="S85" i="77"/>
  <c r="V85" i="77" s="1"/>
  <c r="S86" i="77"/>
  <c r="V86" i="77" s="1"/>
  <c r="S87" i="77"/>
  <c r="V87" i="77" s="1"/>
  <c r="S89" i="77"/>
  <c r="V89" i="77" s="1"/>
  <c r="T90" i="77"/>
  <c r="S99" i="77"/>
  <c r="V99" i="77" s="1"/>
  <c r="S115" i="77"/>
  <c r="V115" i="77" s="1"/>
  <c r="S131" i="77"/>
  <c r="V131" i="77" s="1"/>
  <c r="S147" i="77"/>
  <c r="V147" i="77" s="1"/>
  <c r="S73" i="77"/>
  <c r="V73" i="77" s="1"/>
  <c r="S16" i="77"/>
  <c r="V16" i="77" s="1"/>
  <c r="S20" i="77"/>
  <c r="V20" i="77" s="1"/>
  <c r="S24" i="77"/>
  <c r="V24" i="77" s="1"/>
  <c r="S28" i="77"/>
  <c r="V28" i="77" s="1"/>
  <c r="S32" i="77"/>
  <c r="V32" i="77" s="1"/>
  <c r="S36" i="77"/>
  <c r="V36" i="77" s="1"/>
  <c r="S40" i="77"/>
  <c r="V40" i="77" s="1"/>
  <c r="S44" i="77"/>
  <c r="V44" i="77" s="1"/>
  <c r="S48" i="77"/>
  <c r="V48" i="77" s="1"/>
  <c r="S52" i="77"/>
  <c r="V52" i="77" s="1"/>
  <c r="S56" i="77"/>
  <c r="V56" i="77" s="1"/>
  <c r="S60" i="77"/>
  <c r="V60" i="77" s="1"/>
  <c r="S103" i="77"/>
  <c r="V103" i="77" s="1"/>
  <c r="S119" i="77"/>
  <c r="V119" i="77" s="1"/>
  <c r="S135" i="77"/>
  <c r="V135" i="77" s="1"/>
  <c r="S151" i="77"/>
  <c r="V151" i="77" s="1"/>
  <c r="S91" i="77"/>
  <c r="V91" i="77" s="1"/>
  <c r="S107" i="77"/>
  <c r="V107" i="77" s="1"/>
  <c r="S123" i="77"/>
  <c r="V123" i="77" s="1"/>
  <c r="S139" i="77"/>
  <c r="V139" i="77" s="1"/>
  <c r="S155" i="77"/>
  <c r="V155" i="77" s="1"/>
  <c r="S93" i="77"/>
  <c r="V93" i="77" s="1"/>
  <c r="S97" i="77"/>
  <c r="V97" i="77" s="1"/>
  <c r="S101" i="77"/>
  <c r="V101" i="77" s="1"/>
  <c r="S105" i="77"/>
  <c r="V105" i="77" s="1"/>
  <c r="S109" i="77"/>
  <c r="V109" i="77" s="1"/>
  <c r="S113" i="77"/>
  <c r="V113" i="77" s="1"/>
  <c r="S117" i="77"/>
  <c r="V117" i="77" s="1"/>
  <c r="S121" i="77"/>
  <c r="V121" i="77" s="1"/>
  <c r="S125" i="77"/>
  <c r="V125" i="77" s="1"/>
  <c r="S129" i="77"/>
  <c r="V129" i="77" s="1"/>
  <c r="S133" i="77"/>
  <c r="V133" i="77" s="1"/>
  <c r="S137" i="77"/>
  <c r="V137" i="77" s="1"/>
  <c r="S141" i="77"/>
  <c r="V141" i="77" s="1"/>
  <c r="S145" i="77"/>
  <c r="V145" i="77" s="1"/>
  <c r="S149" i="77"/>
  <c r="V149" i="77" s="1"/>
  <c r="S153" i="77"/>
  <c r="V153" i="77" s="1"/>
  <c r="R15" i="77" l="1"/>
  <c r="Q15" i="77"/>
  <c r="U15" i="77" s="1"/>
  <c r="P15" i="77"/>
  <c r="O15" i="77"/>
  <c r="N15" i="77"/>
  <c r="S15" i="77" l="1"/>
  <c r="V15" i="77" s="1"/>
  <c r="T15" i="77"/>
  <c r="J156" i="77" l="1"/>
  <c r="J158" i="77" s="1"/>
  <c r="H165" i="77" s="1"/>
  <c r="BX12" i="1" l="1"/>
  <c r="BX13" i="1"/>
  <c r="BX26" i="1"/>
  <c r="BX24" i="1"/>
  <c r="BX23" i="1"/>
  <c r="BX22" i="1"/>
  <c r="BX21" i="1"/>
  <c r="BX20" i="1"/>
  <c r="BW14" i="1"/>
  <c r="BW19" i="1" s="1"/>
  <c r="BV14" i="1"/>
  <c r="BV19" i="1" s="1"/>
  <c r="BV38" i="1" s="1"/>
  <c r="BU14" i="1"/>
  <c r="BU19" i="1" s="1"/>
  <c r="BU38" i="1" s="1"/>
  <c r="BT14" i="1"/>
  <c r="BT19" i="1" s="1"/>
  <c r="BS14" i="1"/>
  <c r="BS19" i="1" s="1"/>
  <c r="BR14" i="1"/>
  <c r="BR19" i="1" s="1"/>
  <c r="BQ14" i="1"/>
  <c r="BQ19" i="1" s="1"/>
  <c r="BQ29" i="1" s="1"/>
  <c r="BQ35" i="1" s="1"/>
  <c r="BP14" i="1"/>
  <c r="BP19" i="1" s="1"/>
  <c r="BO14" i="1"/>
  <c r="BO19" i="1" s="1"/>
  <c r="BN14" i="1"/>
  <c r="BN19" i="1" s="1"/>
  <c r="BN38" i="1" s="1"/>
  <c r="BM14" i="1"/>
  <c r="BM19" i="1" s="1"/>
  <c r="BM38" i="1" s="1"/>
  <c r="BL14" i="1"/>
  <c r="BL19" i="1" s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X9" i="1"/>
  <c r="BX8" i="1"/>
  <c r="BX10" i="1" l="1"/>
  <c r="BS29" i="1"/>
  <c r="BS35" i="1" s="1"/>
  <c r="BS38" i="1"/>
  <c r="BL38" i="1"/>
  <c r="BX19" i="1"/>
  <c r="BL29" i="1"/>
  <c r="BT38" i="1"/>
  <c r="BT29" i="1"/>
  <c r="BT35" i="1" s="1"/>
  <c r="BO29" i="1"/>
  <c r="BO35" i="1" s="1"/>
  <c r="BO38" i="1"/>
  <c r="BW38" i="1"/>
  <c r="BW29" i="1"/>
  <c r="BW35" i="1" s="1"/>
  <c r="BP29" i="1"/>
  <c r="BP35" i="1" s="1"/>
  <c r="BP38" i="1"/>
  <c r="BR29" i="1"/>
  <c r="BR35" i="1" s="1"/>
  <c r="BR38" i="1"/>
  <c r="BM29" i="1"/>
  <c r="BM35" i="1" s="1"/>
  <c r="BU29" i="1"/>
  <c r="BU35" i="1" s="1"/>
  <c r="BQ38" i="1"/>
  <c r="BN29" i="1"/>
  <c r="BN35" i="1" s="1"/>
  <c r="BV29" i="1"/>
  <c r="BV35" i="1" s="1"/>
  <c r="BX14" i="1"/>
  <c r="BC10" i="1"/>
  <c r="BL35" i="1" l="1"/>
  <c r="BX35" i="1" s="1"/>
  <c r="BX29" i="1"/>
  <c r="BX38" i="1"/>
  <c r="BJ26" i="1" l="1"/>
  <c r="BJ24" i="1"/>
  <c r="BJ23" i="1"/>
  <c r="BJ22" i="1"/>
  <c r="BJ21" i="1"/>
  <c r="BJ20" i="1"/>
  <c r="BI14" i="1"/>
  <c r="BI19" i="1" s="1"/>
  <c r="BI38" i="1" s="1"/>
  <c r="BH14" i="1"/>
  <c r="BH19" i="1" s="1"/>
  <c r="BH38" i="1" s="1"/>
  <c r="BG14" i="1"/>
  <c r="BG19" i="1" s="1"/>
  <c r="BF14" i="1"/>
  <c r="BF19" i="1" s="1"/>
  <c r="BE14" i="1"/>
  <c r="BE19" i="1" s="1"/>
  <c r="BE38" i="1" s="1"/>
  <c r="BD14" i="1"/>
  <c r="BD19" i="1" s="1"/>
  <c r="BD38" i="1" s="1"/>
  <c r="BC14" i="1"/>
  <c r="BC19" i="1" s="1"/>
  <c r="BC29" i="1" s="1"/>
  <c r="BB14" i="1"/>
  <c r="BB19" i="1" s="1"/>
  <c r="BA14" i="1"/>
  <c r="BA19" i="1" s="1"/>
  <c r="BA38" i="1" s="1"/>
  <c r="AZ14" i="1"/>
  <c r="AZ19" i="1" s="1"/>
  <c r="AY14" i="1"/>
  <c r="AY19" i="1" s="1"/>
  <c r="AY29" i="1" s="1"/>
  <c r="AX14" i="1"/>
  <c r="BJ13" i="1"/>
  <c r="BJ12" i="1"/>
  <c r="BI10" i="1"/>
  <c r="BH10" i="1"/>
  <c r="BG10" i="1"/>
  <c r="BF10" i="1"/>
  <c r="BE10" i="1"/>
  <c r="BD10" i="1"/>
  <c r="BB10" i="1"/>
  <c r="BA10" i="1"/>
  <c r="AZ10" i="1"/>
  <c r="AY10" i="1"/>
  <c r="AX10" i="1"/>
  <c r="BJ9" i="1"/>
  <c r="BJ8" i="1"/>
  <c r="AZ38" i="1" l="1"/>
  <c r="AZ29" i="1"/>
  <c r="BJ10" i="1"/>
  <c r="BJ14" i="1"/>
  <c r="AY35" i="1"/>
  <c r="AY38" i="1"/>
  <c r="BC38" i="1"/>
  <c r="BC35" i="1"/>
  <c r="BG29" i="1"/>
  <c r="BG35" i="1" s="1"/>
  <c r="BG38" i="1"/>
  <c r="BB38" i="1"/>
  <c r="BB29" i="1"/>
  <c r="BB35" i="1" s="1"/>
  <c r="BF38" i="1"/>
  <c r="BF29" i="1"/>
  <c r="BF35" i="1" s="1"/>
  <c r="AX19" i="1"/>
  <c r="AX29" i="1" s="1"/>
  <c r="AZ35" i="1"/>
  <c r="BD29" i="1"/>
  <c r="BD35" i="1" s="1"/>
  <c r="BH29" i="1"/>
  <c r="BH35" i="1" s="1"/>
  <c r="BA29" i="1"/>
  <c r="BA35" i="1" s="1"/>
  <c r="BE29" i="1"/>
  <c r="BE35" i="1" s="1"/>
  <c r="BI29" i="1"/>
  <c r="BI35" i="1" s="1"/>
  <c r="J90" i="76"/>
  <c r="I90" i="76"/>
  <c r="I94" i="76" s="1"/>
  <c r="J90" i="75"/>
  <c r="I90" i="75"/>
  <c r="I94" i="75"/>
  <c r="I95" i="75" s="1"/>
  <c r="I96" i="75"/>
  <c r="J133" i="73"/>
  <c r="I133" i="73"/>
  <c r="I137" i="73"/>
  <c r="I139" i="73" s="1"/>
  <c r="J86" i="72"/>
  <c r="I86" i="72"/>
  <c r="I90" i="72" s="1"/>
  <c r="AJ14" i="1"/>
  <c r="AJ19" i="1" s="1"/>
  <c r="AJ29" i="1" s="1"/>
  <c r="AK14" i="1"/>
  <c r="AK19" i="1"/>
  <c r="AL14" i="1"/>
  <c r="AL19" i="1" s="1"/>
  <c r="AL29" i="1" s="1"/>
  <c r="AL35" i="1" s="1"/>
  <c r="AM14" i="1"/>
  <c r="AM19" i="1"/>
  <c r="AN14" i="1"/>
  <c r="AN19" i="1" s="1"/>
  <c r="AN29" i="1" s="1"/>
  <c r="AN35" i="1" s="1"/>
  <c r="AO14" i="1"/>
  <c r="AO19" i="1" s="1"/>
  <c r="AO38" i="1" s="1"/>
  <c r="AP14" i="1"/>
  <c r="AP19" i="1"/>
  <c r="AP38" i="1" s="1"/>
  <c r="AQ14" i="1"/>
  <c r="AQ19" i="1"/>
  <c r="AR14" i="1"/>
  <c r="AR19" i="1" s="1"/>
  <c r="AR38" i="1" s="1"/>
  <c r="AS14" i="1"/>
  <c r="AS19" i="1"/>
  <c r="AT14" i="1"/>
  <c r="AT19" i="1" s="1"/>
  <c r="AT38" i="1" s="1"/>
  <c r="AU14" i="1"/>
  <c r="AU19" i="1"/>
  <c r="AV26" i="1"/>
  <c r="AV24" i="1"/>
  <c r="AV23" i="1"/>
  <c r="AV22" i="1"/>
  <c r="AV21" i="1"/>
  <c r="AV20" i="1"/>
  <c r="AV13" i="1"/>
  <c r="AV12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9" i="1"/>
  <c r="AV8" i="1"/>
  <c r="I108" i="68"/>
  <c r="I112" i="68"/>
  <c r="J108" i="68"/>
  <c r="I138" i="67"/>
  <c r="I142" i="67"/>
  <c r="J138" i="67"/>
  <c r="I114" i="65"/>
  <c r="I118" i="65" s="1"/>
  <c r="J114" i="65"/>
  <c r="I101" i="64"/>
  <c r="I105" i="64"/>
  <c r="J101" i="64"/>
  <c r="J131" i="62"/>
  <c r="I131" i="62"/>
  <c r="I135" i="62"/>
  <c r="J96" i="59"/>
  <c r="I96" i="59"/>
  <c r="I100" i="59" s="1"/>
  <c r="J66" i="58"/>
  <c r="I66" i="58"/>
  <c r="I70" i="58" s="1"/>
  <c r="I71" i="58" s="1"/>
  <c r="J170" i="57"/>
  <c r="I170" i="57"/>
  <c r="I174" i="57" s="1"/>
  <c r="I175" i="57" s="1"/>
  <c r="I119" i="56"/>
  <c r="I123" i="56"/>
  <c r="AE14" i="1"/>
  <c r="AE19" i="1" s="1"/>
  <c r="AE38" i="1" s="1"/>
  <c r="AF14" i="1"/>
  <c r="AF19" i="1"/>
  <c r="Z14" i="1"/>
  <c r="Z19" i="1"/>
  <c r="AA14" i="1"/>
  <c r="AB14" i="1"/>
  <c r="AB19" i="1"/>
  <c r="AB38" i="1"/>
  <c r="AC14" i="1"/>
  <c r="AC19" i="1"/>
  <c r="AD14" i="1"/>
  <c r="AD19" i="1"/>
  <c r="AD38" i="1" s="1"/>
  <c r="AG14" i="1"/>
  <c r="AG19" i="1"/>
  <c r="Z10" i="1"/>
  <c r="AA10" i="1"/>
  <c r="AB10" i="1"/>
  <c r="AC10" i="1"/>
  <c r="AE10" i="1"/>
  <c r="AF10" i="1"/>
  <c r="AD10" i="1"/>
  <c r="AG10" i="1"/>
  <c r="Y14" i="1"/>
  <c r="Y19" i="1" s="1"/>
  <c r="Y10" i="1"/>
  <c r="M4" i="55"/>
  <c r="M3" i="55"/>
  <c r="L4" i="55"/>
  <c r="L3" i="55"/>
  <c r="I72" i="55"/>
  <c r="I76" i="55"/>
  <c r="I78" i="55" s="1"/>
  <c r="M3" i="54"/>
  <c r="M2" i="54"/>
  <c r="L3" i="54"/>
  <c r="L2" i="54"/>
  <c r="X14" i="1"/>
  <c r="X19" i="1"/>
  <c r="X10" i="1"/>
  <c r="I114" i="54"/>
  <c r="I118" i="54" s="1"/>
  <c r="AH9" i="1"/>
  <c r="AH12" i="1"/>
  <c r="AH13" i="1"/>
  <c r="AH20" i="1"/>
  <c r="AI20" i="1" s="1"/>
  <c r="AW20" i="1" s="1"/>
  <c r="BK20" i="1" s="1"/>
  <c r="BY20" i="1" s="1"/>
  <c r="AH21" i="1"/>
  <c r="AI21" i="1"/>
  <c r="AW21" i="1" s="1"/>
  <c r="BK21" i="1" s="1"/>
  <c r="BY21" i="1" s="1"/>
  <c r="AH22" i="1"/>
  <c r="AI22" i="1"/>
  <c r="AW22" i="1"/>
  <c r="BK22" i="1" s="1"/>
  <c r="BY22" i="1" s="1"/>
  <c r="AH23" i="1"/>
  <c r="AI23" i="1" s="1"/>
  <c r="AW23" i="1" s="1"/>
  <c r="BK23" i="1" s="1"/>
  <c r="BY23" i="1" s="1"/>
  <c r="AH24" i="1"/>
  <c r="AI24" i="1" s="1"/>
  <c r="AW24" i="1" s="1"/>
  <c r="BK24" i="1" s="1"/>
  <c r="BY24" i="1" s="1"/>
  <c r="AH26" i="1"/>
  <c r="AI26" i="1"/>
  <c r="AW26" i="1" s="1"/>
  <c r="BK26" i="1" s="1"/>
  <c r="BY26" i="1" s="1"/>
  <c r="AH8" i="1"/>
  <c r="J108" i="53"/>
  <c r="I108" i="53"/>
  <c r="I112" i="53" s="1"/>
  <c r="I113" i="53" s="1"/>
  <c r="W14" i="1"/>
  <c r="W19" i="1"/>
  <c r="W10" i="1"/>
  <c r="V14" i="1"/>
  <c r="V19" i="1"/>
  <c r="V10" i="1"/>
  <c r="AH10" i="1" s="1"/>
  <c r="M3" i="52"/>
  <c r="L3" i="52"/>
  <c r="M2" i="52"/>
  <c r="L2" i="52"/>
  <c r="I90" i="52"/>
  <c r="I94" i="52" s="1"/>
  <c r="S14" i="1"/>
  <c r="S19" i="1" s="1"/>
  <c r="S38" i="1" s="1"/>
  <c r="S10" i="1"/>
  <c r="M3" i="51"/>
  <c r="M2" i="51"/>
  <c r="L3" i="51"/>
  <c r="L2" i="51"/>
  <c r="I143" i="51"/>
  <c r="I147" i="51" s="1"/>
  <c r="I149" i="51" s="1"/>
  <c r="M3" i="50"/>
  <c r="L3" i="50"/>
  <c r="M2" i="50"/>
  <c r="M4" i="50" s="1"/>
  <c r="L2" i="50"/>
  <c r="L4" i="50"/>
  <c r="I94" i="50"/>
  <c r="I98" i="50" s="1"/>
  <c r="M4" i="49"/>
  <c r="L4" i="49"/>
  <c r="R14" i="1"/>
  <c r="R19" i="1" s="1"/>
  <c r="R29" i="1" s="1"/>
  <c r="R35" i="1" s="1"/>
  <c r="R10" i="1"/>
  <c r="Q14" i="1"/>
  <c r="Q19" i="1" s="1"/>
  <c r="Q38" i="1" s="1"/>
  <c r="Q10" i="1"/>
  <c r="M3" i="49"/>
  <c r="L3" i="49"/>
  <c r="I86" i="49"/>
  <c r="I91" i="49" s="1"/>
  <c r="I92" i="49" s="1"/>
  <c r="Q21" i="1"/>
  <c r="Q22" i="1"/>
  <c r="Q23" i="1"/>
  <c r="P10" i="1"/>
  <c r="M3" i="48"/>
  <c r="L3" i="48"/>
  <c r="M2" i="48"/>
  <c r="L2" i="48"/>
  <c r="I136" i="48"/>
  <c r="I141" i="48" s="1"/>
  <c r="I142" i="48" s="1"/>
  <c r="O10" i="1"/>
  <c r="N3" i="47"/>
  <c r="M3" i="47"/>
  <c r="N2" i="47"/>
  <c r="M2" i="47"/>
  <c r="K128" i="47"/>
  <c r="J128" i="47"/>
  <c r="I133" i="47" s="1"/>
  <c r="N10" i="1"/>
  <c r="M3" i="46"/>
  <c r="M7" i="46" s="1"/>
  <c r="M4" i="46"/>
  <c r="L3" i="46"/>
  <c r="L7" i="46"/>
  <c r="L4" i="46"/>
  <c r="J118" i="46"/>
  <c r="I118" i="46"/>
  <c r="I123" i="46"/>
  <c r="I124" i="46" s="1"/>
  <c r="M10" i="1"/>
  <c r="N3" i="45"/>
  <c r="M3" i="45"/>
  <c r="N2" i="45"/>
  <c r="N5" i="45" s="1"/>
  <c r="M2" i="45"/>
  <c r="M5" i="45"/>
  <c r="J97" i="45"/>
  <c r="I97" i="45"/>
  <c r="I102" i="45"/>
  <c r="I104" i="45"/>
  <c r="L10" i="1"/>
  <c r="N3" i="44"/>
  <c r="N2" i="44"/>
  <c r="M3" i="44"/>
  <c r="M2" i="44"/>
  <c r="M5" i="44" s="1"/>
  <c r="J63" i="44"/>
  <c r="I68" i="44"/>
  <c r="I69" i="44" s="1"/>
  <c r="K10" i="1"/>
  <c r="N3" i="43"/>
  <c r="N2" i="43"/>
  <c r="K14" i="1"/>
  <c r="K19" i="1" s="1"/>
  <c r="L14" i="1"/>
  <c r="L19" i="1"/>
  <c r="M14" i="1"/>
  <c r="M19" i="1" s="1"/>
  <c r="M38" i="1" s="1"/>
  <c r="N14" i="1"/>
  <c r="N19" i="1" s="1"/>
  <c r="N38" i="1" s="1"/>
  <c r="O14" i="1"/>
  <c r="O19" i="1"/>
  <c r="O29" i="1" s="1"/>
  <c r="O35" i="1" s="1"/>
  <c r="P14" i="1"/>
  <c r="P19" i="1"/>
  <c r="P38" i="1" s="1"/>
  <c r="M2" i="43"/>
  <c r="M3" i="43"/>
  <c r="I48" i="43"/>
  <c r="I3" i="43"/>
  <c r="I49" i="43"/>
  <c r="I50" i="43"/>
  <c r="I51" i="43"/>
  <c r="I52" i="43"/>
  <c r="I4" i="43"/>
  <c r="I53" i="43"/>
  <c r="I54" i="43"/>
  <c r="I5" i="43"/>
  <c r="I55" i="43"/>
  <c r="I56" i="43"/>
  <c r="I6" i="43"/>
  <c r="I57" i="43"/>
  <c r="I7" i="43"/>
  <c r="I8" i="43"/>
  <c r="I9" i="43"/>
  <c r="I58" i="43"/>
  <c r="I10" i="43"/>
  <c r="I59" i="43"/>
  <c r="I11" i="43"/>
  <c r="I12" i="43"/>
  <c r="I60" i="43"/>
  <c r="I61" i="43"/>
  <c r="I62" i="43"/>
  <c r="I63" i="43"/>
  <c r="I64" i="43"/>
  <c r="I65" i="43"/>
  <c r="I66" i="43"/>
  <c r="I13" i="43"/>
  <c r="I67" i="43"/>
  <c r="I14" i="43"/>
  <c r="I15" i="43"/>
  <c r="I16" i="43"/>
  <c r="I17" i="43"/>
  <c r="I18" i="43"/>
  <c r="I19" i="43"/>
  <c r="I68" i="43"/>
  <c r="I20" i="43"/>
  <c r="I21" i="43"/>
  <c r="I22" i="43"/>
  <c r="I69" i="43"/>
  <c r="I23" i="43"/>
  <c r="I70" i="43"/>
  <c r="I24" i="43"/>
  <c r="I25" i="43"/>
  <c r="I26" i="43"/>
  <c r="I27" i="43"/>
  <c r="I28" i="43"/>
  <c r="I71" i="43"/>
  <c r="I29" i="43"/>
  <c r="I30" i="43"/>
  <c r="I31" i="43"/>
  <c r="I32" i="43"/>
  <c r="I33" i="43"/>
  <c r="I34" i="43"/>
  <c r="I35" i="43"/>
  <c r="I36" i="43"/>
  <c r="I37" i="43"/>
  <c r="I72" i="43"/>
  <c r="I73" i="43"/>
  <c r="I38" i="43"/>
  <c r="I39" i="43"/>
  <c r="I40" i="43"/>
  <c r="I41" i="43"/>
  <c r="I42" i="43"/>
  <c r="I43" i="43"/>
  <c r="I44" i="43"/>
  <c r="I45" i="43"/>
  <c r="I46" i="43"/>
  <c r="I47" i="43"/>
  <c r="I74" i="43"/>
  <c r="I2" i="43"/>
  <c r="J75" i="43"/>
  <c r="I80" i="43" s="1"/>
  <c r="J14" i="1"/>
  <c r="J19" i="1" s="1"/>
  <c r="J38" i="1" s="1"/>
  <c r="J10" i="1"/>
  <c r="N3" i="42"/>
  <c r="N2" i="42"/>
  <c r="N6" i="42" s="1"/>
  <c r="M3" i="42"/>
  <c r="M2" i="42"/>
  <c r="M6" i="42" s="1"/>
  <c r="I53" i="42"/>
  <c r="I54" i="42"/>
  <c r="I55" i="42"/>
  <c r="I2" i="42"/>
  <c r="I56" i="42"/>
  <c r="I57" i="42"/>
  <c r="I58" i="42"/>
  <c r="I59" i="42"/>
  <c r="I60" i="42"/>
  <c r="I3" i="42"/>
  <c r="I61" i="42"/>
  <c r="I62" i="42"/>
  <c r="I4" i="42"/>
  <c r="I63" i="42"/>
  <c r="I64" i="42"/>
  <c r="I65" i="42"/>
  <c r="I66" i="42"/>
  <c r="I67" i="42"/>
  <c r="I68" i="42"/>
  <c r="I69" i="42"/>
  <c r="I70" i="42"/>
  <c r="I5" i="42"/>
  <c r="I6" i="42"/>
  <c r="I71" i="42"/>
  <c r="I7" i="42"/>
  <c r="I72" i="42"/>
  <c r="I8" i="42"/>
  <c r="I9" i="42"/>
  <c r="I10" i="42"/>
  <c r="I73" i="42"/>
  <c r="I11" i="42"/>
  <c r="I12" i="42"/>
  <c r="I13" i="42"/>
  <c r="I74" i="42"/>
  <c r="I14" i="42"/>
  <c r="I15" i="42"/>
  <c r="I75" i="42"/>
  <c r="I16" i="42"/>
  <c r="I76" i="42"/>
  <c r="I77" i="42"/>
  <c r="I17" i="42"/>
  <c r="I18" i="42"/>
  <c r="I78" i="42"/>
  <c r="I19" i="42"/>
  <c r="I79" i="42"/>
  <c r="I20" i="42"/>
  <c r="I21" i="42"/>
  <c r="I80" i="42"/>
  <c r="I22" i="42"/>
  <c r="I23" i="42"/>
  <c r="I81" i="42"/>
  <c r="I82" i="42"/>
  <c r="I83" i="42"/>
  <c r="I24" i="42"/>
  <c r="I84" i="42"/>
  <c r="I25" i="42"/>
  <c r="I85" i="42"/>
  <c r="I26" i="42"/>
  <c r="I27" i="42"/>
  <c r="I28" i="42"/>
  <c r="I86" i="42"/>
  <c r="I29" i="42"/>
  <c r="I87" i="42"/>
  <c r="I30" i="42"/>
  <c r="I88" i="42"/>
  <c r="I89" i="42"/>
  <c r="I31" i="42"/>
  <c r="I90" i="42"/>
  <c r="I32" i="42"/>
  <c r="I33" i="42"/>
  <c r="I34" i="42"/>
  <c r="I35" i="42"/>
  <c r="I36" i="42"/>
  <c r="I91" i="42"/>
  <c r="I92" i="42"/>
  <c r="I93" i="42"/>
  <c r="I94" i="42"/>
  <c r="I37" i="42"/>
  <c r="I95" i="42"/>
  <c r="I38" i="42"/>
  <c r="I96" i="42"/>
  <c r="I97" i="42"/>
  <c r="I39" i="42"/>
  <c r="I40" i="42"/>
  <c r="I98" i="42"/>
  <c r="I99" i="42"/>
  <c r="I41" i="42"/>
  <c r="I100" i="42"/>
  <c r="I42" i="42"/>
  <c r="I101" i="42"/>
  <c r="I43" i="42"/>
  <c r="I44" i="42"/>
  <c r="I102" i="42"/>
  <c r="I45" i="42"/>
  <c r="I46" i="42"/>
  <c r="I47" i="42"/>
  <c r="I103" i="42"/>
  <c r="I48" i="42"/>
  <c r="I49" i="42"/>
  <c r="I50" i="42"/>
  <c r="I51" i="42"/>
  <c r="I104" i="42"/>
  <c r="I52" i="42"/>
  <c r="J105" i="42"/>
  <c r="I110" i="42" s="1"/>
  <c r="I111" i="42" s="1"/>
  <c r="I10" i="1"/>
  <c r="I14" i="1"/>
  <c r="I19" i="1" s="1"/>
  <c r="I38" i="1" s="1"/>
  <c r="N2" i="39"/>
  <c r="O2" i="39"/>
  <c r="M2" i="39"/>
  <c r="I2" i="40"/>
  <c r="I91" i="40"/>
  <c r="I3" i="40"/>
  <c r="I4" i="40"/>
  <c r="I92" i="40"/>
  <c r="I93" i="40"/>
  <c r="I5" i="40"/>
  <c r="I6" i="40"/>
  <c r="I7" i="40"/>
  <c r="I94" i="40"/>
  <c r="I8" i="40"/>
  <c r="I9" i="40"/>
  <c r="I10" i="40"/>
  <c r="I95" i="40"/>
  <c r="I96" i="40"/>
  <c r="I11" i="40"/>
  <c r="I12" i="40"/>
  <c r="I97" i="40"/>
  <c r="I13" i="40"/>
  <c r="I14" i="40"/>
  <c r="I15" i="40"/>
  <c r="I98" i="40"/>
  <c r="I16" i="40"/>
  <c r="I99" i="40"/>
  <c r="I17" i="40"/>
  <c r="I18" i="40"/>
  <c r="I100" i="40"/>
  <c r="I19" i="40"/>
  <c r="I20" i="40"/>
  <c r="I101" i="40"/>
  <c r="I102" i="40"/>
  <c r="I21" i="40"/>
  <c r="I103" i="40"/>
  <c r="I22" i="40"/>
  <c r="I23" i="40"/>
  <c r="I104" i="40"/>
  <c r="I24" i="40"/>
  <c r="I105" i="40"/>
  <c r="I25" i="40"/>
  <c r="I106" i="40"/>
  <c r="I26" i="40"/>
  <c r="I107" i="40"/>
  <c r="I27" i="40"/>
  <c r="I28" i="40"/>
  <c r="I29" i="40"/>
  <c r="I30" i="40"/>
  <c r="I31" i="40"/>
  <c r="I32" i="40"/>
  <c r="I108" i="40"/>
  <c r="I33" i="40"/>
  <c r="I109" i="40"/>
  <c r="I34" i="40"/>
  <c r="I110" i="40"/>
  <c r="I35" i="40"/>
  <c r="I111" i="40"/>
  <c r="I36" i="40"/>
  <c r="I37" i="40"/>
  <c r="I38" i="40"/>
  <c r="I39" i="40"/>
  <c r="I112" i="40"/>
  <c r="I40" i="40"/>
  <c r="I113" i="40"/>
  <c r="I41" i="40"/>
  <c r="I114" i="40"/>
  <c r="I42" i="40"/>
  <c r="I43" i="40"/>
  <c r="I115" i="40"/>
  <c r="I44" i="40"/>
  <c r="I45" i="40"/>
  <c r="I46" i="40"/>
  <c r="I47" i="40"/>
  <c r="I116" i="40"/>
  <c r="I48" i="40"/>
  <c r="I117" i="40"/>
  <c r="I49" i="40"/>
  <c r="I50" i="40"/>
  <c r="I51" i="40"/>
  <c r="I118" i="40"/>
  <c r="I52" i="40"/>
  <c r="I53" i="40"/>
  <c r="I119" i="40"/>
  <c r="I54" i="40"/>
  <c r="I55" i="40"/>
  <c r="I120" i="40"/>
  <c r="I56" i="40"/>
  <c r="I57" i="40"/>
  <c r="I58" i="40"/>
  <c r="I59" i="40"/>
  <c r="I60" i="40"/>
  <c r="I61" i="40"/>
  <c r="I121" i="40"/>
  <c r="I62" i="40"/>
  <c r="I122" i="40"/>
  <c r="I63" i="40"/>
  <c r="I64" i="40"/>
  <c r="I123" i="40"/>
  <c r="I65" i="40"/>
  <c r="I66" i="40"/>
  <c r="I67" i="40"/>
  <c r="I68" i="40"/>
  <c r="I124" i="40"/>
  <c r="I125" i="40"/>
  <c r="I69" i="40"/>
  <c r="I126" i="40"/>
  <c r="I70" i="40"/>
  <c r="I71" i="40"/>
  <c r="I72" i="40"/>
  <c r="I73" i="40"/>
  <c r="I127" i="40"/>
  <c r="I74" i="40"/>
  <c r="I75" i="40"/>
  <c r="I128" i="40"/>
  <c r="I76" i="40"/>
  <c r="I129" i="40"/>
  <c r="I77" i="40"/>
  <c r="I78" i="40"/>
  <c r="I79" i="40"/>
  <c r="I130" i="40"/>
  <c r="I131" i="40"/>
  <c r="I80" i="40"/>
  <c r="I132" i="40"/>
  <c r="I81" i="40"/>
  <c r="I82" i="40"/>
  <c r="I83" i="40"/>
  <c r="I133" i="40"/>
  <c r="I84" i="40"/>
  <c r="I134" i="40"/>
  <c r="I85" i="40"/>
  <c r="I86" i="40"/>
  <c r="I135" i="40"/>
  <c r="I87" i="40"/>
  <c r="I88" i="40"/>
  <c r="I89" i="40"/>
  <c r="I136" i="40"/>
  <c r="I90" i="40"/>
  <c r="K137" i="40"/>
  <c r="J137" i="40"/>
  <c r="I142" i="40" s="1"/>
  <c r="I143" i="40" s="1"/>
  <c r="T13" i="1"/>
  <c r="T12" i="1"/>
  <c r="T9" i="1"/>
  <c r="T10" i="1"/>
  <c r="T8" i="1"/>
  <c r="U8" i="1" s="1"/>
  <c r="H14" i="1"/>
  <c r="H19" i="1"/>
  <c r="H10" i="1"/>
  <c r="I57" i="39"/>
  <c r="I66" i="39"/>
  <c r="I52" i="39"/>
  <c r="I53" i="39"/>
  <c r="I87" i="39"/>
  <c r="I54" i="39"/>
  <c r="I75" i="39"/>
  <c r="I58" i="39"/>
  <c r="I93" i="39"/>
  <c r="I67" i="39"/>
  <c r="I46" i="39"/>
  <c r="I39" i="39"/>
  <c r="I76" i="39"/>
  <c r="I68" i="39"/>
  <c r="I77" i="39"/>
  <c r="I78" i="39"/>
  <c r="I69" i="39"/>
  <c r="I88" i="39"/>
  <c r="I79" i="39"/>
  <c r="I55" i="39"/>
  <c r="I47" i="39"/>
  <c r="I89" i="39"/>
  <c r="I80" i="39"/>
  <c r="I70" i="39"/>
  <c r="I81" i="39"/>
  <c r="I59" i="39"/>
  <c r="I18" i="39"/>
  <c r="I20" i="39"/>
  <c r="I48" i="39"/>
  <c r="I36" i="39"/>
  <c r="I21" i="39"/>
  <c r="I82" i="39"/>
  <c r="I71" i="39"/>
  <c r="I56" i="39"/>
  <c r="I60" i="39"/>
  <c r="I83" i="39"/>
  <c r="I61" i="39"/>
  <c r="I90" i="39"/>
  <c r="I62" i="39"/>
  <c r="I49" i="39"/>
  <c r="I102" i="39"/>
  <c r="I84" i="39"/>
  <c r="I31" i="39"/>
  <c r="I91" i="39"/>
  <c r="I22" i="39"/>
  <c r="I12" i="39"/>
  <c r="I23" i="39"/>
  <c r="I19" i="39"/>
  <c r="I24" i="39"/>
  <c r="I50" i="39"/>
  <c r="I72" i="39"/>
  <c r="I38" i="39"/>
  <c r="I25" i="39"/>
  <c r="I13" i="39"/>
  <c r="I26" i="39"/>
  <c r="I10" i="39"/>
  <c r="I104" i="39"/>
  <c r="I103" i="39"/>
  <c r="I14" i="39"/>
  <c r="I94" i="39"/>
  <c r="I27" i="39"/>
  <c r="I33" i="39"/>
  <c r="I28" i="39"/>
  <c r="I73" i="39"/>
  <c r="I63" i="39"/>
  <c r="I105" i="39"/>
  <c r="I99" i="39"/>
  <c r="I64" i="39"/>
  <c r="I100" i="39"/>
  <c r="I40" i="39"/>
  <c r="I97" i="39"/>
  <c r="I41" i="39"/>
  <c r="I85" i="39"/>
  <c r="I51" i="39"/>
  <c r="I96" i="39"/>
  <c r="I86" i="39"/>
  <c r="I42" i="39"/>
  <c r="I8" i="39"/>
  <c r="I6" i="39"/>
  <c r="I2" i="39"/>
  <c r="I101" i="39"/>
  <c r="I34" i="39"/>
  <c r="I98" i="39"/>
  <c r="I74" i="39"/>
  <c r="I16" i="39"/>
  <c r="I43" i="39"/>
  <c r="I9" i="39"/>
  <c r="I32" i="39"/>
  <c r="I92" i="39"/>
  <c r="I44" i="39"/>
  <c r="I35" i="39"/>
  <c r="I95" i="39"/>
  <c r="I29" i="39"/>
  <c r="I5" i="39"/>
  <c r="I11" i="39"/>
  <c r="I30" i="39"/>
  <c r="I37" i="39"/>
  <c r="I7" i="39"/>
  <c r="I3" i="39"/>
  <c r="I4" i="39"/>
  <c r="I45" i="39"/>
  <c r="I15" i="39"/>
  <c r="I17" i="39"/>
  <c r="I65" i="39"/>
  <c r="K107" i="39"/>
  <c r="J107" i="39"/>
  <c r="I112" i="39"/>
  <c r="I113" i="39" s="1"/>
  <c r="N3" i="38"/>
  <c r="N5" i="38" s="1"/>
  <c r="N2" i="38"/>
  <c r="M3" i="38"/>
  <c r="M2" i="38"/>
  <c r="M5" i="38" s="1"/>
  <c r="I11" i="38"/>
  <c r="I12" i="38"/>
  <c r="I13" i="38"/>
  <c r="I14" i="38"/>
  <c r="I15" i="38"/>
  <c r="I16" i="38"/>
  <c r="I77" i="38"/>
  <c r="I17" i="38"/>
  <c r="I18" i="38"/>
  <c r="I19" i="38"/>
  <c r="I20" i="38"/>
  <c r="I21" i="38"/>
  <c r="I78" i="38"/>
  <c r="I22" i="38"/>
  <c r="I23" i="38"/>
  <c r="I79" i="38"/>
  <c r="I24" i="38"/>
  <c r="I25" i="38"/>
  <c r="I80" i="38"/>
  <c r="I26" i="38"/>
  <c r="I81" i="38"/>
  <c r="I27" i="38"/>
  <c r="I28" i="38"/>
  <c r="I29" i="38"/>
  <c r="I30" i="38"/>
  <c r="I31" i="38"/>
  <c r="I32" i="38"/>
  <c r="I33" i="38"/>
  <c r="I34" i="38"/>
  <c r="I82" i="38"/>
  <c r="I35" i="38"/>
  <c r="I83" i="38"/>
  <c r="I36" i="38"/>
  <c r="I37" i="38"/>
  <c r="I84" i="38"/>
  <c r="I38" i="38"/>
  <c r="I39" i="38"/>
  <c r="I85" i="38"/>
  <c r="I40" i="38"/>
  <c r="I76" i="38"/>
  <c r="I41" i="38"/>
  <c r="I42" i="38"/>
  <c r="I43" i="38"/>
  <c r="I44" i="38"/>
  <c r="I45" i="38"/>
  <c r="I86" i="38"/>
  <c r="I46" i="38"/>
  <c r="I87" i="38"/>
  <c r="I47" i="38"/>
  <c r="I48" i="38"/>
  <c r="I88" i="38"/>
  <c r="I49" i="38"/>
  <c r="I50" i="38"/>
  <c r="I51" i="38"/>
  <c r="I52" i="38"/>
  <c r="I89" i="38"/>
  <c r="I53" i="38"/>
  <c r="I54" i="38"/>
  <c r="I55" i="38"/>
  <c r="I56" i="38"/>
  <c r="I57" i="38"/>
  <c r="I58" i="38"/>
  <c r="I59" i="38"/>
  <c r="I90" i="38"/>
  <c r="I60" i="38"/>
  <c r="I91" i="38"/>
  <c r="I61" i="38"/>
  <c r="I92" i="38"/>
  <c r="I62" i="38"/>
  <c r="I63" i="38"/>
  <c r="I93" i="38"/>
  <c r="I64" i="38"/>
  <c r="I94" i="38"/>
  <c r="I65" i="38"/>
  <c r="I95" i="38"/>
  <c r="I66" i="38"/>
  <c r="I96" i="38"/>
  <c r="I67" i="38"/>
  <c r="I68" i="38"/>
  <c r="I69" i="38"/>
  <c r="I70" i="38"/>
  <c r="I71" i="38"/>
  <c r="I97" i="38"/>
  <c r="I2" i="38"/>
  <c r="I98" i="38"/>
  <c r="I72" i="38"/>
  <c r="I99" i="38"/>
  <c r="I73" i="38"/>
  <c r="I100" i="38"/>
  <c r="I3" i="38"/>
  <c r="I74" i="38"/>
  <c r="I75" i="38"/>
  <c r="I101" i="38"/>
  <c r="I4" i="38"/>
  <c r="I5" i="38"/>
  <c r="I6" i="38"/>
  <c r="I7" i="38"/>
  <c r="I8" i="38"/>
  <c r="I9" i="38"/>
  <c r="I10" i="38"/>
  <c r="K103" i="38"/>
  <c r="J103" i="38"/>
  <c r="I108" i="38" s="1"/>
  <c r="N2" i="37"/>
  <c r="M2" i="37"/>
  <c r="N3" i="37"/>
  <c r="M3" i="37"/>
  <c r="I5" i="37"/>
  <c r="I26" i="37"/>
  <c r="I42" i="37"/>
  <c r="I66" i="37"/>
  <c r="I16" i="37"/>
  <c r="I17" i="37"/>
  <c r="I31" i="37"/>
  <c r="I6" i="37"/>
  <c r="I32" i="37"/>
  <c r="I33" i="37"/>
  <c r="I34" i="37"/>
  <c r="I18" i="37"/>
  <c r="I63" i="37"/>
  <c r="I27" i="37"/>
  <c r="I35" i="37"/>
  <c r="I38" i="37"/>
  <c r="I19" i="37"/>
  <c r="I69" i="37"/>
  <c r="I3" i="37"/>
  <c r="I20" i="37"/>
  <c r="I72" i="37"/>
  <c r="I7" i="37"/>
  <c r="I8" i="37"/>
  <c r="I30" i="37"/>
  <c r="I36" i="37"/>
  <c r="I21" i="37"/>
  <c r="I22" i="37"/>
  <c r="I9" i="37"/>
  <c r="I10" i="37"/>
  <c r="I70" i="37"/>
  <c r="I39" i="37"/>
  <c r="I47" i="37"/>
  <c r="I79" i="37"/>
  <c r="I48" i="37"/>
  <c r="I73" i="37"/>
  <c r="I88" i="37"/>
  <c r="I59" i="37"/>
  <c r="I49" i="37"/>
  <c r="I80" i="37"/>
  <c r="I90" i="37"/>
  <c r="I74" i="37"/>
  <c r="I92" i="37"/>
  <c r="I28" i="37"/>
  <c r="I43" i="37"/>
  <c r="I67" i="37"/>
  <c r="I23" i="37"/>
  <c r="I11" i="37"/>
  <c r="I24" i="37"/>
  <c r="I29" i="37"/>
  <c r="I60" i="37"/>
  <c r="I65" i="37"/>
  <c r="I64" i="37"/>
  <c r="I61" i="37"/>
  <c r="I62" i="37"/>
  <c r="I37" i="37"/>
  <c r="I50" i="37"/>
  <c r="I81" i="37"/>
  <c r="I25" i="37"/>
  <c r="I99" i="37"/>
  <c r="I12" i="37"/>
  <c r="I13" i="37"/>
  <c r="I103" i="37"/>
  <c r="I91" i="37"/>
  <c r="I82" i="37"/>
  <c r="I44" i="37"/>
  <c r="I68" i="37"/>
  <c r="I101" i="37"/>
  <c r="I45" i="37"/>
  <c r="I87" i="37"/>
  <c r="I46" i="37"/>
  <c r="I108" i="37"/>
  <c r="I51" i="37"/>
  <c r="I83" i="37"/>
  <c r="I52" i="37"/>
  <c r="I84" i="37"/>
  <c r="I53" i="37"/>
  <c r="I85" i="37"/>
  <c r="I98" i="37"/>
  <c r="I94" i="37"/>
  <c r="I97" i="37"/>
  <c r="I15" i="37"/>
  <c r="I2" i="37"/>
  <c r="I95" i="37"/>
  <c r="I14" i="37"/>
  <c r="I54" i="37"/>
  <c r="I86" i="37"/>
  <c r="I55" i="37"/>
  <c r="I75" i="37"/>
  <c r="I56" i="37"/>
  <c r="I76" i="37"/>
  <c r="I40" i="37"/>
  <c r="I57" i="37"/>
  <c r="I77" i="37"/>
  <c r="I58" i="37"/>
  <c r="I78" i="37"/>
  <c r="I107" i="37"/>
  <c r="I105" i="37"/>
  <c r="I41" i="37"/>
  <c r="I89" i="37"/>
  <c r="I106" i="37"/>
  <c r="I93" i="37"/>
  <c r="I100" i="37"/>
  <c r="I71" i="37"/>
  <c r="I104" i="37"/>
  <c r="I102" i="37"/>
  <c r="I96" i="37"/>
  <c r="I4" i="37"/>
  <c r="J109" i="37"/>
  <c r="J114" i="37" s="1"/>
  <c r="J115" i="37" s="1"/>
  <c r="N2" i="36"/>
  <c r="N3" i="36"/>
  <c r="M3" i="36"/>
  <c r="M2" i="36"/>
  <c r="I3" i="36"/>
  <c r="I4" i="36"/>
  <c r="I5" i="36"/>
  <c r="I24" i="36"/>
  <c r="I6" i="36"/>
  <c r="I25" i="36"/>
  <c r="I26" i="36"/>
  <c r="I7" i="36"/>
  <c r="I8" i="36"/>
  <c r="I9" i="36"/>
  <c r="I10" i="36"/>
  <c r="I27" i="36"/>
  <c r="I11" i="36"/>
  <c r="I28" i="36"/>
  <c r="I12" i="36"/>
  <c r="I29" i="36"/>
  <c r="I13" i="36"/>
  <c r="I30" i="36"/>
  <c r="I31" i="36"/>
  <c r="I14" i="36"/>
  <c r="I32" i="36"/>
  <c r="I33" i="36"/>
  <c r="I34" i="36"/>
  <c r="I35" i="36"/>
  <c r="I36" i="36"/>
  <c r="I15" i="36"/>
  <c r="I37" i="36"/>
  <c r="I16" i="36"/>
  <c r="I38" i="36"/>
  <c r="I39" i="36"/>
  <c r="I40" i="36"/>
  <c r="I41" i="36"/>
  <c r="I42" i="36"/>
  <c r="I43" i="36"/>
  <c r="I44" i="36"/>
  <c r="I45" i="36"/>
  <c r="I46" i="36"/>
  <c r="I47" i="36"/>
  <c r="I48" i="36"/>
  <c r="I49" i="36"/>
  <c r="I50" i="36"/>
  <c r="I17" i="36"/>
  <c r="I51" i="36"/>
  <c r="I52" i="36"/>
  <c r="I18" i="36"/>
  <c r="I53" i="36"/>
  <c r="I54" i="36"/>
  <c r="I19" i="36"/>
  <c r="I55" i="36"/>
  <c r="I56" i="36"/>
  <c r="I57" i="36"/>
  <c r="I58" i="36"/>
  <c r="I20" i="36"/>
  <c r="I21" i="36"/>
  <c r="I59" i="36"/>
  <c r="I22" i="36"/>
  <c r="I60" i="36"/>
  <c r="I61" i="36"/>
  <c r="I62" i="36"/>
  <c r="I63" i="36"/>
  <c r="I64" i="36"/>
  <c r="I65" i="36"/>
  <c r="I66" i="36"/>
  <c r="I67" i="36"/>
  <c r="I23" i="36"/>
  <c r="I68" i="36"/>
  <c r="I69" i="36"/>
  <c r="I70" i="36"/>
  <c r="I71" i="36"/>
  <c r="I72" i="36"/>
  <c r="I73" i="36"/>
  <c r="I74" i="36"/>
  <c r="I75" i="36"/>
  <c r="I76" i="36"/>
  <c r="I77" i="36"/>
  <c r="I2" i="36"/>
  <c r="N2" i="35"/>
  <c r="N3" i="35"/>
  <c r="M2" i="35"/>
  <c r="M3" i="35"/>
  <c r="I3" i="35"/>
  <c r="I4" i="35"/>
  <c r="I5" i="35"/>
  <c r="I6" i="35"/>
  <c r="I49" i="35"/>
  <c r="I7" i="35"/>
  <c r="I50" i="35"/>
  <c r="I8" i="35"/>
  <c r="I9" i="35"/>
  <c r="I10" i="35"/>
  <c r="I51" i="35"/>
  <c r="I11" i="35"/>
  <c r="I12" i="35"/>
  <c r="I52" i="35"/>
  <c r="I13" i="35"/>
  <c r="I14" i="35"/>
  <c r="I15" i="35"/>
  <c r="I16" i="35"/>
  <c r="I17" i="35"/>
  <c r="I18" i="35"/>
  <c r="I53" i="35"/>
  <c r="I19" i="35"/>
  <c r="I54" i="35"/>
  <c r="I20" i="35"/>
  <c r="I55" i="35"/>
  <c r="I21" i="35"/>
  <c r="I56" i="35"/>
  <c r="I22" i="35"/>
  <c r="I57" i="35"/>
  <c r="I23" i="35"/>
  <c r="I24" i="35"/>
  <c r="I25" i="35"/>
  <c r="I26" i="35"/>
  <c r="I58" i="35"/>
  <c r="I27" i="35"/>
  <c r="I28" i="35"/>
  <c r="I29" i="35"/>
  <c r="I59" i="35"/>
  <c r="I30" i="35"/>
  <c r="I31" i="35"/>
  <c r="I32" i="35"/>
  <c r="I60" i="35"/>
  <c r="I61" i="35"/>
  <c r="I33" i="35"/>
  <c r="I34" i="35"/>
  <c r="I62" i="35"/>
  <c r="I63" i="35"/>
  <c r="I64" i="35"/>
  <c r="I65" i="35"/>
  <c r="I66" i="35"/>
  <c r="I35" i="35"/>
  <c r="I67" i="35"/>
  <c r="I36" i="35"/>
  <c r="I68" i="35"/>
  <c r="I37" i="35"/>
  <c r="I38" i="35"/>
  <c r="I69" i="35"/>
  <c r="I70" i="35"/>
  <c r="I39" i="35"/>
  <c r="I71" i="35"/>
  <c r="I40" i="35"/>
  <c r="I72" i="35"/>
  <c r="I41" i="35"/>
  <c r="I73" i="35"/>
  <c r="I42" i="35"/>
  <c r="I43" i="35"/>
  <c r="I74" i="35"/>
  <c r="I75" i="35"/>
  <c r="I76" i="35"/>
  <c r="I77" i="35"/>
  <c r="I44" i="35"/>
  <c r="I78" i="35"/>
  <c r="I45" i="35"/>
  <c r="I79" i="35"/>
  <c r="I46" i="35"/>
  <c r="I47" i="35"/>
  <c r="I80" i="35"/>
  <c r="I48" i="35"/>
  <c r="I81" i="35"/>
  <c r="I2" i="35"/>
  <c r="J82" i="35"/>
  <c r="J87" i="35" s="1"/>
  <c r="J88" i="35" s="1"/>
  <c r="N3" i="34"/>
  <c r="M3" i="34"/>
  <c r="N2" i="34"/>
  <c r="M2" i="34"/>
  <c r="I42" i="34"/>
  <c r="I43" i="34"/>
  <c r="I44" i="34"/>
  <c r="I3" i="34"/>
  <c r="I45" i="34"/>
  <c r="I4" i="34"/>
  <c r="I46" i="34"/>
  <c r="I5" i="34"/>
  <c r="I6" i="34"/>
  <c r="I7" i="34"/>
  <c r="I8" i="34"/>
  <c r="I9" i="34"/>
  <c r="I10" i="34"/>
  <c r="I47" i="34"/>
  <c r="I48" i="34"/>
  <c r="I49" i="34"/>
  <c r="I11" i="34"/>
  <c r="I12" i="34"/>
  <c r="I13" i="34"/>
  <c r="I50" i="34"/>
  <c r="I14" i="34"/>
  <c r="I15" i="34"/>
  <c r="I16" i="34"/>
  <c r="I17" i="34"/>
  <c r="I51" i="34"/>
  <c r="I18" i="34"/>
  <c r="I52" i="34"/>
  <c r="I53" i="34"/>
  <c r="I19" i="34"/>
  <c r="I20" i="34"/>
  <c r="I21" i="34"/>
  <c r="I54" i="34"/>
  <c r="I22" i="34"/>
  <c r="I23" i="34"/>
  <c r="I24" i="34"/>
  <c r="I55" i="34"/>
  <c r="I56" i="34"/>
  <c r="I57" i="34"/>
  <c r="I58" i="34"/>
  <c r="I59" i="34"/>
  <c r="I60" i="34"/>
  <c r="I61" i="34"/>
  <c r="I25" i="34"/>
  <c r="I62" i="34"/>
  <c r="I63" i="34"/>
  <c r="I64" i="34"/>
  <c r="I65" i="34"/>
  <c r="I26" i="34"/>
  <c r="I66" i="34"/>
  <c r="I67" i="34"/>
  <c r="I27" i="34"/>
  <c r="I68" i="34"/>
  <c r="I69" i="34"/>
  <c r="I70" i="34"/>
  <c r="I71" i="34"/>
  <c r="I72" i="34"/>
  <c r="I73" i="34"/>
  <c r="I74" i="34"/>
  <c r="I75" i="34"/>
  <c r="I76" i="34"/>
  <c r="I77" i="34"/>
  <c r="I28" i="34"/>
  <c r="I78" i="34"/>
  <c r="I79" i="34"/>
  <c r="I80" i="34"/>
  <c r="I81" i="34"/>
  <c r="I82" i="34"/>
  <c r="I83" i="34"/>
  <c r="I84" i="34"/>
  <c r="I29" i="34"/>
  <c r="I85" i="34"/>
  <c r="I86" i="34"/>
  <c r="I30" i="34"/>
  <c r="I31" i="34"/>
  <c r="I32" i="34"/>
  <c r="I87" i="34"/>
  <c r="I33" i="34"/>
  <c r="I34" i="34"/>
  <c r="I35" i="34"/>
  <c r="I88" i="34"/>
  <c r="I36" i="34"/>
  <c r="I37" i="34"/>
  <c r="I38" i="34"/>
  <c r="I39" i="34"/>
  <c r="I40" i="34"/>
  <c r="I41" i="34"/>
  <c r="I2" i="34"/>
  <c r="J89" i="34"/>
  <c r="J94" i="34" s="1"/>
  <c r="J96" i="34" s="1"/>
  <c r="J95" i="34"/>
  <c r="N3" i="33"/>
  <c r="N2" i="33"/>
  <c r="M3" i="33"/>
  <c r="M2" i="33"/>
  <c r="I3" i="33"/>
  <c r="I4" i="33"/>
  <c r="I63" i="33"/>
  <c r="I5" i="33"/>
  <c r="I64" i="33"/>
  <c r="I6" i="33"/>
  <c r="I7" i="33"/>
  <c r="I8" i="33"/>
  <c r="I9" i="33"/>
  <c r="I10" i="33"/>
  <c r="I11" i="33"/>
  <c r="I12" i="33"/>
  <c r="I13" i="33"/>
  <c r="I14" i="33"/>
  <c r="I15" i="33"/>
  <c r="I16" i="33"/>
  <c r="I17" i="33"/>
  <c r="I18" i="33"/>
  <c r="I19" i="33"/>
  <c r="I20" i="33"/>
  <c r="I21" i="33"/>
  <c r="I22" i="33"/>
  <c r="I23" i="33"/>
  <c r="I24" i="33"/>
  <c r="I25" i="33"/>
  <c r="I26" i="33"/>
  <c r="I65" i="33"/>
  <c r="I27" i="33"/>
  <c r="I28" i="33"/>
  <c r="I29" i="33"/>
  <c r="I30" i="33"/>
  <c r="I31" i="33"/>
  <c r="I32" i="33"/>
  <c r="I33" i="33"/>
  <c r="I34" i="33"/>
  <c r="I35" i="33"/>
  <c r="I36" i="33"/>
  <c r="I37" i="33"/>
  <c r="I38" i="33"/>
  <c r="I39" i="33"/>
  <c r="I40" i="33"/>
  <c r="I41" i="33"/>
  <c r="I42" i="33"/>
  <c r="I43" i="33"/>
  <c r="I44" i="33"/>
  <c r="I45" i="33"/>
  <c r="I66" i="33"/>
  <c r="I46" i="33"/>
  <c r="I47" i="33"/>
  <c r="I48" i="33"/>
  <c r="I49" i="33"/>
  <c r="I50" i="33"/>
  <c r="I51" i="33"/>
  <c r="I52" i="33"/>
  <c r="I53" i="33"/>
  <c r="I54" i="33"/>
  <c r="I55" i="33"/>
  <c r="I56" i="33"/>
  <c r="I57" i="33"/>
  <c r="I58" i="33"/>
  <c r="I59" i="33"/>
  <c r="I60" i="33"/>
  <c r="I61" i="33"/>
  <c r="I62" i="33"/>
  <c r="I2" i="33"/>
  <c r="J67" i="33"/>
  <c r="J72" i="33" s="1"/>
  <c r="J74" i="33"/>
  <c r="N3" i="32"/>
  <c r="N2" i="32"/>
  <c r="N4" i="32" s="1"/>
  <c r="M3" i="32"/>
  <c r="M2" i="32"/>
  <c r="M4" i="32" s="1"/>
  <c r="J119" i="32"/>
  <c r="J124" i="32"/>
  <c r="I3" i="32"/>
  <c r="I81" i="32"/>
  <c r="I4" i="32"/>
  <c r="I5" i="32"/>
  <c r="I82" i="32"/>
  <c r="I6" i="32"/>
  <c r="I7" i="32"/>
  <c r="I8" i="32"/>
  <c r="I9" i="32"/>
  <c r="I10" i="32"/>
  <c r="I11" i="32"/>
  <c r="I83" i="32"/>
  <c r="I84" i="32"/>
  <c r="I85" i="32"/>
  <c r="I12" i="32"/>
  <c r="I86" i="32"/>
  <c r="I87" i="32"/>
  <c r="I13" i="32"/>
  <c r="I88" i="32"/>
  <c r="I14" i="32"/>
  <c r="I15" i="32"/>
  <c r="I16" i="32"/>
  <c r="I89" i="32"/>
  <c r="I90" i="32"/>
  <c r="I17" i="32"/>
  <c r="I91" i="32"/>
  <c r="I92" i="32"/>
  <c r="I93" i="32"/>
  <c r="I18" i="32"/>
  <c r="I19" i="32"/>
  <c r="I20" i="32"/>
  <c r="I21" i="32"/>
  <c r="I94" i="32"/>
  <c r="I22" i="32"/>
  <c r="I23" i="32"/>
  <c r="I95" i="32"/>
  <c r="I24" i="32"/>
  <c r="I96" i="32"/>
  <c r="I25" i="32"/>
  <c r="I97" i="32"/>
  <c r="I26" i="32"/>
  <c r="I98" i="32"/>
  <c r="I27" i="32"/>
  <c r="I28" i="32"/>
  <c r="I99" i="32"/>
  <c r="I29" i="32"/>
  <c r="I30" i="32"/>
  <c r="I100" i="32"/>
  <c r="I31" i="32"/>
  <c r="I101" i="32"/>
  <c r="I32" i="32"/>
  <c r="I33" i="32"/>
  <c r="I34" i="32"/>
  <c r="I102" i="32"/>
  <c r="I103" i="32"/>
  <c r="I104" i="32"/>
  <c r="I35" i="32"/>
  <c r="I105" i="32"/>
  <c r="I106" i="32"/>
  <c r="I107" i="32"/>
  <c r="I108" i="32"/>
  <c r="I36" i="32"/>
  <c r="I109" i="32"/>
  <c r="I37" i="32"/>
  <c r="I38" i="32"/>
  <c r="I39" i="32"/>
  <c r="I40" i="32"/>
  <c r="I41" i="32"/>
  <c r="I110" i="32"/>
  <c r="I42" i="32"/>
  <c r="I43" i="32"/>
  <c r="I111" i="32"/>
  <c r="I44" i="32"/>
  <c r="I45" i="32"/>
  <c r="I46" i="32"/>
  <c r="I47" i="32"/>
  <c r="I48" i="32"/>
  <c r="I49" i="32"/>
  <c r="I112" i="32"/>
  <c r="I50" i="32"/>
  <c r="I51" i="32"/>
  <c r="I113" i="32"/>
  <c r="I52" i="32"/>
  <c r="I53" i="32"/>
  <c r="I54" i="32"/>
  <c r="I114" i="32"/>
  <c r="I55" i="32"/>
  <c r="I56" i="32"/>
  <c r="I115" i="32"/>
  <c r="I57" i="32"/>
  <c r="I58" i="32"/>
  <c r="I59" i="32"/>
  <c r="I60" i="32"/>
  <c r="I61" i="32"/>
  <c r="I62" i="32"/>
  <c r="I116" i="32"/>
  <c r="I63" i="32"/>
  <c r="I64" i="32"/>
  <c r="I65" i="32"/>
  <c r="I66" i="32"/>
  <c r="I67" i="32"/>
  <c r="I68" i="32"/>
  <c r="I69" i="32"/>
  <c r="I117" i="32"/>
  <c r="I70" i="32"/>
  <c r="I71" i="32"/>
  <c r="I72" i="32"/>
  <c r="I73" i="32"/>
  <c r="I74" i="32"/>
  <c r="I118" i="32"/>
  <c r="I75" i="32"/>
  <c r="I76" i="32"/>
  <c r="I77" i="32"/>
  <c r="I78" i="32"/>
  <c r="I79" i="32"/>
  <c r="I80" i="32"/>
  <c r="I2" i="32"/>
  <c r="J123" i="32"/>
  <c r="N3" i="31"/>
  <c r="N2" i="31"/>
  <c r="M3" i="31"/>
  <c r="M2" i="31"/>
  <c r="I3" i="31"/>
  <c r="I4" i="31"/>
  <c r="I5" i="31"/>
  <c r="I6" i="31"/>
  <c r="I7" i="31"/>
  <c r="I8" i="31"/>
  <c r="I9" i="31"/>
  <c r="I10" i="31"/>
  <c r="I11" i="31"/>
  <c r="I12" i="31"/>
  <c r="I13" i="31"/>
  <c r="I14" i="31"/>
  <c r="I15" i="31"/>
  <c r="I16" i="31"/>
  <c r="I17" i="31"/>
  <c r="I18" i="31"/>
  <c r="I19" i="31"/>
  <c r="I20" i="31"/>
  <c r="I21" i="31"/>
  <c r="I22" i="31"/>
  <c r="I23" i="31"/>
  <c r="I24" i="31"/>
  <c r="I25" i="31"/>
  <c r="I26" i="31"/>
  <c r="I27" i="31"/>
  <c r="I28" i="31"/>
  <c r="I29" i="31"/>
  <c r="I30" i="31"/>
  <c r="I31" i="31"/>
  <c r="I32" i="31"/>
  <c r="I33" i="31"/>
  <c r="I34" i="31"/>
  <c r="I35" i="31"/>
  <c r="I36" i="31"/>
  <c r="I37" i="31"/>
  <c r="I38" i="31"/>
  <c r="I39" i="31"/>
  <c r="I40" i="31"/>
  <c r="I41" i="31"/>
  <c r="I42" i="31"/>
  <c r="I43" i="31"/>
  <c r="I44" i="31"/>
  <c r="I45" i="31"/>
  <c r="I46" i="31"/>
  <c r="I47" i="31"/>
  <c r="I48" i="31"/>
  <c r="I49" i="31"/>
  <c r="I50" i="31"/>
  <c r="I51" i="31"/>
  <c r="I52" i="31"/>
  <c r="I53" i="31"/>
  <c r="I54" i="31"/>
  <c r="I55" i="31"/>
  <c r="I56" i="31"/>
  <c r="I57" i="31"/>
  <c r="I58" i="31"/>
  <c r="I59" i="31"/>
  <c r="I60" i="31"/>
  <c r="I61" i="31"/>
  <c r="I62" i="31"/>
  <c r="I63" i="31"/>
  <c r="I64" i="31"/>
  <c r="I65" i="31"/>
  <c r="I66" i="31"/>
  <c r="I67" i="31"/>
  <c r="I68" i="31"/>
  <c r="I69" i="31"/>
  <c r="I70" i="31"/>
  <c r="I71" i="31"/>
  <c r="I72" i="31"/>
  <c r="I73" i="31"/>
  <c r="I74" i="31"/>
  <c r="I75" i="31"/>
  <c r="I76" i="31"/>
  <c r="I77" i="31"/>
  <c r="I78" i="31"/>
  <c r="I79" i="31"/>
  <c r="I80" i="31"/>
  <c r="I81" i="31"/>
  <c r="I82" i="31"/>
  <c r="I83" i="31"/>
  <c r="I84" i="31"/>
  <c r="I85" i="31"/>
  <c r="I86" i="31"/>
  <c r="I87" i="31"/>
  <c r="I88" i="31"/>
  <c r="I89" i="31"/>
  <c r="I90" i="31"/>
  <c r="I91" i="31"/>
  <c r="I92" i="31"/>
  <c r="I93" i="31"/>
  <c r="I94" i="31"/>
  <c r="I95" i="31"/>
  <c r="I96" i="31"/>
  <c r="I97" i="31"/>
  <c r="I98" i="31"/>
  <c r="I99" i="31"/>
  <c r="I100" i="31"/>
  <c r="I101" i="31"/>
  <c r="I102" i="31"/>
  <c r="I103" i="31"/>
  <c r="I104" i="31"/>
  <c r="I105" i="31"/>
  <c r="I106" i="31"/>
  <c r="I107" i="31"/>
  <c r="I108" i="31"/>
  <c r="I109" i="31"/>
  <c r="I110" i="31"/>
  <c r="I111" i="31"/>
  <c r="I112" i="31"/>
  <c r="I113" i="31"/>
  <c r="I114" i="31"/>
  <c r="I115" i="31"/>
  <c r="I116" i="31"/>
  <c r="I117" i="31"/>
  <c r="I118" i="31"/>
  <c r="I119" i="31"/>
  <c r="I120" i="31"/>
  <c r="I121" i="31"/>
  <c r="I122" i="31"/>
  <c r="I123" i="31"/>
  <c r="I124" i="31"/>
  <c r="I125" i="31"/>
  <c r="I126" i="31"/>
  <c r="I127" i="31"/>
  <c r="I128" i="31"/>
  <c r="I129" i="31"/>
  <c r="I130" i="31"/>
  <c r="I131" i="31"/>
  <c r="I132" i="31"/>
  <c r="I133" i="31"/>
  <c r="I134" i="31"/>
  <c r="I135" i="31"/>
  <c r="I136" i="31"/>
  <c r="I137" i="31"/>
  <c r="I138" i="31"/>
  <c r="I139" i="31"/>
  <c r="I140" i="31"/>
  <c r="I141" i="31"/>
  <c r="I142" i="31"/>
  <c r="I143" i="31"/>
  <c r="I144" i="31"/>
  <c r="I145" i="31"/>
  <c r="I146" i="31"/>
  <c r="I147" i="31"/>
  <c r="I148" i="31"/>
  <c r="I149" i="31"/>
  <c r="I150" i="31"/>
  <c r="I2" i="31"/>
  <c r="J155" i="31"/>
  <c r="J157" i="31" s="1"/>
  <c r="J151" i="31"/>
  <c r="L3" i="30"/>
  <c r="M3" i="30"/>
  <c r="M2" i="30"/>
  <c r="L2" i="30"/>
  <c r="I5" i="30"/>
  <c r="I6" i="30"/>
  <c r="I7" i="30"/>
  <c r="I8" i="30"/>
  <c r="I9" i="30"/>
  <c r="I10" i="30"/>
  <c r="I11" i="30"/>
  <c r="I12" i="30"/>
  <c r="I13" i="30"/>
  <c r="I14" i="30"/>
  <c r="I15" i="30"/>
  <c r="I16" i="30"/>
  <c r="I17" i="30"/>
  <c r="I18" i="30"/>
  <c r="I19" i="30"/>
  <c r="I20" i="30"/>
  <c r="I21" i="30"/>
  <c r="I22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57" i="30"/>
  <c r="I58" i="30"/>
  <c r="I59" i="30"/>
  <c r="I60" i="30"/>
  <c r="I61" i="30"/>
  <c r="I62" i="30"/>
  <c r="I63" i="30"/>
  <c r="I64" i="30"/>
  <c r="I65" i="30"/>
  <c r="I66" i="30"/>
  <c r="I67" i="30"/>
  <c r="I68" i="30"/>
  <c r="I69" i="30"/>
  <c r="I70" i="30"/>
  <c r="I71" i="30"/>
  <c r="I72" i="30"/>
  <c r="I73" i="30"/>
  <c r="I74" i="30"/>
  <c r="I75" i="30"/>
  <c r="I76" i="30"/>
  <c r="I77" i="30"/>
  <c r="I78" i="30"/>
  <c r="I2" i="30"/>
  <c r="I79" i="30"/>
  <c r="I80" i="30"/>
  <c r="I81" i="30"/>
  <c r="I82" i="30"/>
  <c r="I83" i="30"/>
  <c r="I3" i="30"/>
  <c r="I4" i="30"/>
  <c r="J86" i="30"/>
  <c r="J90" i="30" s="1"/>
  <c r="I85" i="29"/>
  <c r="I111" i="29"/>
  <c r="I5" i="29"/>
  <c r="I86" i="29"/>
  <c r="I112" i="29"/>
  <c r="I6" i="29"/>
  <c r="I7" i="29"/>
  <c r="I113" i="29"/>
  <c r="I114" i="29"/>
  <c r="I87" i="29"/>
  <c r="I8" i="29"/>
  <c r="I9" i="29"/>
  <c r="I115" i="29"/>
  <c r="I10" i="29"/>
  <c r="I116" i="29"/>
  <c r="I117" i="29"/>
  <c r="I11" i="29"/>
  <c r="I12" i="29"/>
  <c r="I88" i="29"/>
  <c r="I118" i="29"/>
  <c r="I13" i="29"/>
  <c r="I14" i="29"/>
  <c r="I119" i="29"/>
  <c r="I120" i="29"/>
  <c r="I15" i="29"/>
  <c r="I16" i="29"/>
  <c r="I17" i="29"/>
  <c r="I121" i="29"/>
  <c r="I122" i="29"/>
  <c r="I18" i="29"/>
  <c r="I89" i="29"/>
  <c r="I19" i="29"/>
  <c r="I123" i="29"/>
  <c r="I20" i="29"/>
  <c r="I124" i="29"/>
  <c r="I125" i="29"/>
  <c r="I90" i="29"/>
  <c r="I21" i="29"/>
  <c r="I22" i="29"/>
  <c r="I126" i="29"/>
  <c r="I23" i="29"/>
  <c r="I24" i="29"/>
  <c r="I127" i="29"/>
  <c r="I25" i="29"/>
  <c r="I91" i="29"/>
  <c r="I128" i="29"/>
  <c r="I129" i="29"/>
  <c r="I26" i="29"/>
  <c r="I92" i="29"/>
  <c r="I27" i="29"/>
  <c r="I93" i="29"/>
  <c r="I28" i="29"/>
  <c r="I29" i="29"/>
  <c r="I130" i="29"/>
  <c r="I94" i="29"/>
  <c r="I30" i="29"/>
  <c r="I131" i="29"/>
  <c r="I31" i="29"/>
  <c r="I95" i="29"/>
  <c r="I132" i="29"/>
  <c r="I133" i="29"/>
  <c r="I96" i="29"/>
  <c r="I32" i="29"/>
  <c r="I134" i="29"/>
  <c r="I97" i="29"/>
  <c r="I33" i="29"/>
  <c r="I135" i="29"/>
  <c r="I34" i="29"/>
  <c r="I136" i="29"/>
  <c r="I35" i="29"/>
  <c r="I36" i="29"/>
  <c r="I37" i="29"/>
  <c r="I38" i="29"/>
  <c r="I39" i="29"/>
  <c r="I40" i="29"/>
  <c r="I98" i="29"/>
  <c r="I137" i="29"/>
  <c r="I41" i="29"/>
  <c r="I42" i="29"/>
  <c r="I99" i="29"/>
  <c r="I138" i="29"/>
  <c r="I100" i="29"/>
  <c r="I43" i="29"/>
  <c r="I139" i="29"/>
  <c r="I44" i="29"/>
  <c r="I45" i="29"/>
  <c r="I140" i="29"/>
  <c r="I141" i="29"/>
  <c r="I46" i="29"/>
  <c r="I47" i="29"/>
  <c r="I142" i="29"/>
  <c r="I48" i="29"/>
  <c r="I143" i="29"/>
  <c r="I49" i="29"/>
  <c r="I144" i="29"/>
  <c r="I50" i="29"/>
  <c r="I145" i="29"/>
  <c r="I51" i="29"/>
  <c r="I52" i="29"/>
  <c r="I53" i="29"/>
  <c r="I146" i="29"/>
  <c r="I54" i="29"/>
  <c r="I55" i="29"/>
  <c r="I147" i="29"/>
  <c r="I56" i="29"/>
  <c r="I101" i="29"/>
  <c r="I148" i="29"/>
  <c r="I149" i="29"/>
  <c r="I57" i="29"/>
  <c r="I102" i="29"/>
  <c r="I150" i="29"/>
  <c r="I58" i="29"/>
  <c r="I103" i="29"/>
  <c r="I151" i="29"/>
  <c r="I59" i="29"/>
  <c r="I60" i="29"/>
  <c r="I152" i="29"/>
  <c r="I61" i="29"/>
  <c r="I104" i="29"/>
  <c r="I62" i="29"/>
  <c r="I63" i="29"/>
  <c r="I153" i="29"/>
  <c r="I105" i="29"/>
  <c r="I64" i="29"/>
  <c r="I154" i="29"/>
  <c r="I65" i="29"/>
  <c r="I66" i="29"/>
  <c r="I106" i="29"/>
  <c r="I67" i="29"/>
  <c r="I107" i="29"/>
  <c r="I68" i="29"/>
  <c r="I69" i="29"/>
  <c r="I155" i="29"/>
  <c r="I70" i="29"/>
  <c r="I71" i="29"/>
  <c r="I72" i="29"/>
  <c r="I108" i="29"/>
  <c r="I73" i="29"/>
  <c r="I74" i="29"/>
  <c r="I75" i="29"/>
  <c r="I109" i="29"/>
  <c r="I76" i="29"/>
  <c r="I77" i="29"/>
  <c r="I78" i="29"/>
  <c r="I79" i="29"/>
  <c r="I156" i="29"/>
  <c r="I2" i="29"/>
  <c r="I110" i="29"/>
  <c r="I80" i="29"/>
  <c r="I81" i="29"/>
  <c r="I82" i="29"/>
  <c r="I157" i="29"/>
  <c r="I83" i="29"/>
  <c r="I84" i="29"/>
  <c r="I3" i="29"/>
  <c r="I4" i="29"/>
  <c r="J158" i="29"/>
  <c r="J162" i="29"/>
  <c r="J164" i="29" s="1"/>
  <c r="I3" i="28"/>
  <c r="I4" i="28"/>
  <c r="I5" i="28"/>
  <c r="I6" i="28"/>
  <c r="I7" i="28"/>
  <c r="I8" i="28"/>
  <c r="I9" i="28"/>
  <c r="I10" i="28"/>
  <c r="I11" i="28"/>
  <c r="I12" i="28"/>
  <c r="I13" i="28"/>
  <c r="I14" i="28"/>
  <c r="I15" i="28"/>
  <c r="I16" i="28"/>
  <c r="I17" i="28"/>
  <c r="I18" i="28"/>
  <c r="I19" i="28"/>
  <c r="I20" i="28"/>
  <c r="I21" i="28"/>
  <c r="I22" i="28"/>
  <c r="I23" i="28"/>
  <c r="I24" i="28"/>
  <c r="I25" i="28"/>
  <c r="I26" i="28"/>
  <c r="I27" i="28"/>
  <c r="I28" i="28"/>
  <c r="I29" i="28"/>
  <c r="I30" i="28"/>
  <c r="I31" i="28"/>
  <c r="I32" i="28"/>
  <c r="I33" i="28"/>
  <c r="I34" i="28"/>
  <c r="I35" i="28"/>
  <c r="I36" i="28"/>
  <c r="I37" i="28"/>
  <c r="I38" i="28"/>
  <c r="I39" i="28"/>
  <c r="I40" i="28"/>
  <c r="I41" i="28"/>
  <c r="I42" i="28"/>
  <c r="I43" i="28"/>
  <c r="I44" i="28"/>
  <c r="I45" i="28"/>
  <c r="I46" i="28"/>
  <c r="I47" i="28"/>
  <c r="I48" i="28"/>
  <c r="I49" i="28"/>
  <c r="I50" i="28"/>
  <c r="I51" i="28"/>
  <c r="I52" i="28"/>
  <c r="I53" i="28"/>
  <c r="I54" i="28"/>
  <c r="I55" i="28"/>
  <c r="I56" i="28"/>
  <c r="I57" i="28"/>
  <c r="I58" i="28"/>
  <c r="I59" i="28"/>
  <c r="I60" i="28"/>
  <c r="I61" i="28"/>
  <c r="I62" i="28"/>
  <c r="I63" i="28"/>
  <c r="I64" i="28"/>
  <c r="I65" i="28"/>
  <c r="I66" i="28"/>
  <c r="I67" i="28"/>
  <c r="I68" i="28"/>
  <c r="I69" i="28"/>
  <c r="I70" i="28"/>
  <c r="I71" i="28"/>
  <c r="I72" i="28"/>
  <c r="I73" i="28"/>
  <c r="I74" i="28"/>
  <c r="I75" i="28"/>
  <c r="I76" i="28"/>
  <c r="I77" i="28"/>
  <c r="I78" i="28"/>
  <c r="I79" i="28"/>
  <c r="I80" i="28"/>
  <c r="I81" i="28"/>
  <c r="I82" i="28"/>
  <c r="I83" i="28"/>
  <c r="I84" i="28"/>
  <c r="I85" i="28"/>
  <c r="I86" i="28"/>
  <c r="I87" i="28"/>
  <c r="I88" i="28"/>
  <c r="I89" i="28"/>
  <c r="I90" i="28"/>
  <c r="I91" i="28"/>
  <c r="I92" i="28"/>
  <c r="I93" i="28"/>
  <c r="I94" i="28"/>
  <c r="I95" i="28"/>
  <c r="I96" i="28"/>
  <c r="I97" i="28"/>
  <c r="I98" i="28"/>
  <c r="I99" i="28"/>
  <c r="I100" i="28"/>
  <c r="I101" i="28"/>
  <c r="I102" i="28"/>
  <c r="I103" i="28"/>
  <c r="I104" i="28"/>
  <c r="I105" i="28"/>
  <c r="I106" i="28"/>
  <c r="I107" i="28"/>
  <c r="I108" i="28"/>
  <c r="I109" i="28"/>
  <c r="I110" i="28"/>
  <c r="I111" i="28"/>
  <c r="I112" i="28"/>
  <c r="I2" i="28"/>
  <c r="J113" i="28"/>
  <c r="J117" i="28" s="1"/>
  <c r="J118" i="28" s="1"/>
  <c r="J119" i="28"/>
  <c r="M79" i="27"/>
  <c r="M78" i="27"/>
  <c r="L79" i="27"/>
  <c r="L78" i="27"/>
  <c r="I2" i="27"/>
  <c r="I80" i="27"/>
  <c r="I3" i="27"/>
  <c r="I81" i="27"/>
  <c r="I4" i="27"/>
  <c r="I5" i="27"/>
  <c r="I82" i="27"/>
  <c r="I83" i="27"/>
  <c r="I6" i="27"/>
  <c r="I84" i="27"/>
  <c r="I85" i="27"/>
  <c r="I7" i="27"/>
  <c r="I8" i="27"/>
  <c r="I86" i="27"/>
  <c r="I9" i="27"/>
  <c r="I87" i="27"/>
  <c r="I10" i="27"/>
  <c r="I88" i="27"/>
  <c r="I89" i="27"/>
  <c r="I90" i="27"/>
  <c r="I11" i="27"/>
  <c r="I91" i="27"/>
  <c r="I92" i="27"/>
  <c r="I12" i="27"/>
  <c r="I93" i="27"/>
  <c r="I13" i="27"/>
  <c r="I14" i="27"/>
  <c r="I94" i="27"/>
  <c r="I95" i="27"/>
  <c r="I96" i="27"/>
  <c r="I15" i="27"/>
  <c r="I16" i="27"/>
  <c r="I97" i="27"/>
  <c r="I98" i="27"/>
  <c r="I17" i="27"/>
  <c r="I18" i="27"/>
  <c r="I99" i="27"/>
  <c r="I100" i="27"/>
  <c r="I19" i="27"/>
  <c r="I101" i="27"/>
  <c r="I20" i="27"/>
  <c r="I102" i="27"/>
  <c r="I21" i="27"/>
  <c r="I103" i="27"/>
  <c r="I22" i="27"/>
  <c r="I104" i="27"/>
  <c r="I23" i="27"/>
  <c r="I105" i="27"/>
  <c r="I106" i="27"/>
  <c r="I24" i="27"/>
  <c r="I107" i="27"/>
  <c r="I25" i="27"/>
  <c r="I108" i="27"/>
  <c r="I26" i="27"/>
  <c r="I27" i="27"/>
  <c r="I28" i="27"/>
  <c r="I109" i="27"/>
  <c r="I29" i="27"/>
  <c r="I30" i="27"/>
  <c r="I110" i="27"/>
  <c r="I31" i="27"/>
  <c r="I111" i="27"/>
  <c r="I32" i="27"/>
  <c r="I112" i="27"/>
  <c r="I33" i="27"/>
  <c r="I113" i="27"/>
  <c r="I34" i="27"/>
  <c r="I114" i="27"/>
  <c r="I35" i="27"/>
  <c r="I115" i="27"/>
  <c r="I36" i="27"/>
  <c r="I116" i="27"/>
  <c r="I37" i="27"/>
  <c r="I117" i="27"/>
  <c r="I38" i="27"/>
  <c r="I39" i="27"/>
  <c r="I40" i="27"/>
  <c r="I41" i="27"/>
  <c r="I42" i="27"/>
  <c r="I43" i="27"/>
  <c r="I44" i="27"/>
  <c r="I45" i="27"/>
  <c r="I46" i="27"/>
  <c r="I47" i="27"/>
  <c r="I48" i="27"/>
  <c r="I49" i="27"/>
  <c r="I50" i="27"/>
  <c r="I51" i="27"/>
  <c r="I118" i="27"/>
  <c r="I52" i="27"/>
  <c r="I53" i="27"/>
  <c r="I119" i="27"/>
  <c r="I54" i="27"/>
  <c r="I120" i="27"/>
  <c r="I55" i="27"/>
  <c r="I56" i="27"/>
  <c r="I57" i="27"/>
  <c r="I121" i="27"/>
  <c r="I58" i="27"/>
  <c r="I122" i="27"/>
  <c r="I59" i="27"/>
  <c r="I123" i="27"/>
  <c r="I60" i="27"/>
  <c r="I124" i="27"/>
  <c r="I61" i="27"/>
  <c r="I62" i="27"/>
  <c r="I125" i="27"/>
  <c r="I63" i="27"/>
  <c r="I64" i="27"/>
  <c r="I126" i="27"/>
  <c r="I65" i="27"/>
  <c r="I127" i="27"/>
  <c r="I66" i="27"/>
  <c r="I67" i="27"/>
  <c r="I128" i="27"/>
  <c r="I68" i="27"/>
  <c r="I69" i="27"/>
  <c r="I129" i="27"/>
  <c r="I70" i="27"/>
  <c r="I71" i="27"/>
  <c r="I72" i="27"/>
  <c r="I73" i="27"/>
  <c r="I130" i="27"/>
  <c r="I74" i="27"/>
  <c r="I131" i="27"/>
  <c r="I75" i="27"/>
  <c r="I76" i="27"/>
  <c r="I77" i="27"/>
  <c r="I78" i="27"/>
  <c r="I79" i="27"/>
  <c r="J132" i="27"/>
  <c r="J136" i="27" s="1"/>
  <c r="J81" i="26"/>
  <c r="J85" i="26" s="1"/>
  <c r="J86" i="26" s="1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2" i="15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2" i="16"/>
  <c r="I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2" i="17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2" i="18"/>
  <c r="I3" i="19"/>
  <c r="I4" i="19"/>
  <c r="I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57" i="19"/>
  <c r="I58" i="19"/>
  <c r="I59" i="19"/>
  <c r="I60" i="19"/>
  <c r="I61" i="19"/>
  <c r="I62" i="19"/>
  <c r="I63" i="19"/>
  <c r="I64" i="19"/>
  <c r="I65" i="19"/>
  <c r="I66" i="19"/>
  <c r="I67" i="19"/>
  <c r="I68" i="19"/>
  <c r="I69" i="19"/>
  <c r="I70" i="19"/>
  <c r="I71" i="19"/>
  <c r="I72" i="19"/>
  <c r="I73" i="19"/>
  <c r="I74" i="19"/>
  <c r="I75" i="19"/>
  <c r="I76" i="19"/>
  <c r="I77" i="19"/>
  <c r="I78" i="19"/>
  <c r="I79" i="19"/>
  <c r="I80" i="19"/>
  <c r="I81" i="19"/>
  <c r="I82" i="19"/>
  <c r="I83" i="19"/>
  <c r="I84" i="19"/>
  <c r="I85" i="19"/>
  <c r="I86" i="19"/>
  <c r="I87" i="19"/>
  <c r="I88" i="19"/>
  <c r="I89" i="19"/>
  <c r="I90" i="19"/>
  <c r="I91" i="19"/>
  <c r="I92" i="19"/>
  <c r="I2" i="19"/>
  <c r="I18" i="20"/>
  <c r="I3" i="20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2" i="20"/>
  <c r="I3" i="21"/>
  <c r="I4" i="21"/>
  <c r="I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57" i="21"/>
  <c r="I58" i="21"/>
  <c r="I59" i="21"/>
  <c r="I60" i="21"/>
  <c r="I61" i="21"/>
  <c r="I62" i="21"/>
  <c r="I63" i="21"/>
  <c r="I64" i="21"/>
  <c r="I65" i="21"/>
  <c r="I66" i="21"/>
  <c r="I67" i="21"/>
  <c r="I68" i="21"/>
  <c r="I69" i="21"/>
  <c r="I70" i="21"/>
  <c r="I71" i="21"/>
  <c r="I72" i="21"/>
  <c r="I73" i="21"/>
  <c r="I2" i="21"/>
  <c r="I3" i="22"/>
  <c r="I4" i="22"/>
  <c r="I5" i="22"/>
  <c r="I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57" i="22"/>
  <c r="I58" i="22"/>
  <c r="I59" i="22"/>
  <c r="I60" i="22"/>
  <c r="I61" i="22"/>
  <c r="I62" i="22"/>
  <c r="I63" i="22"/>
  <c r="I64" i="22"/>
  <c r="I65" i="22"/>
  <c r="I66" i="22"/>
  <c r="I67" i="22"/>
  <c r="I68" i="22"/>
  <c r="I69" i="22"/>
  <c r="I70" i="22"/>
  <c r="I71" i="22"/>
  <c r="I72" i="22"/>
  <c r="I73" i="22"/>
  <c r="I74" i="22"/>
  <c r="I75" i="22"/>
  <c r="I2" i="22"/>
  <c r="I3" i="23"/>
  <c r="I4" i="23"/>
  <c r="I5" i="23"/>
  <c r="I6" i="23"/>
  <c r="I7" i="23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I34" i="23"/>
  <c r="I35" i="23"/>
  <c r="I36" i="23"/>
  <c r="I37" i="23"/>
  <c r="I38" i="23"/>
  <c r="I39" i="23"/>
  <c r="I40" i="23"/>
  <c r="I41" i="23"/>
  <c r="I42" i="23"/>
  <c r="I43" i="23"/>
  <c r="I44" i="23"/>
  <c r="I45" i="23"/>
  <c r="I46" i="23"/>
  <c r="I47" i="23"/>
  <c r="I48" i="23"/>
  <c r="I49" i="23"/>
  <c r="I50" i="23"/>
  <c r="I51" i="23"/>
  <c r="I52" i="23"/>
  <c r="I53" i="23"/>
  <c r="I54" i="23"/>
  <c r="I55" i="23"/>
  <c r="I56" i="23"/>
  <c r="I57" i="23"/>
  <c r="I58" i="23"/>
  <c r="I59" i="23"/>
  <c r="I60" i="23"/>
  <c r="I61" i="23"/>
  <c r="I62" i="23"/>
  <c r="I63" i="23"/>
  <c r="I64" i="23"/>
  <c r="I65" i="23"/>
  <c r="I66" i="23"/>
  <c r="I67" i="23"/>
  <c r="I68" i="23"/>
  <c r="I69" i="23"/>
  <c r="I70" i="23"/>
  <c r="I71" i="23"/>
  <c r="I72" i="23"/>
  <c r="I73" i="23"/>
  <c r="I74" i="23"/>
  <c r="I75" i="23"/>
  <c r="I76" i="23"/>
  <c r="I77" i="23"/>
  <c r="I78" i="23"/>
  <c r="I79" i="23"/>
  <c r="I80" i="23"/>
  <c r="I81" i="23"/>
  <c r="I2" i="23"/>
  <c r="I3" i="24"/>
  <c r="I4" i="24"/>
  <c r="I5" i="24"/>
  <c r="I6" i="24"/>
  <c r="I7" i="24"/>
  <c r="I8" i="24"/>
  <c r="I9" i="24"/>
  <c r="I10" i="24"/>
  <c r="I11" i="24"/>
  <c r="I12" i="24"/>
  <c r="I13" i="24"/>
  <c r="I14" i="24"/>
  <c r="I15" i="24"/>
  <c r="I16" i="24"/>
  <c r="I17" i="24"/>
  <c r="I18" i="24"/>
  <c r="I19" i="24"/>
  <c r="I20" i="24"/>
  <c r="I21" i="24"/>
  <c r="I22" i="24"/>
  <c r="I23" i="24"/>
  <c r="I24" i="24"/>
  <c r="I25" i="24"/>
  <c r="I26" i="24"/>
  <c r="I27" i="24"/>
  <c r="I28" i="24"/>
  <c r="I29" i="24"/>
  <c r="I30" i="24"/>
  <c r="I31" i="24"/>
  <c r="I32" i="24"/>
  <c r="I33" i="24"/>
  <c r="I34" i="24"/>
  <c r="I2" i="24"/>
  <c r="I3" i="25"/>
  <c r="I4" i="25"/>
  <c r="I5" i="25"/>
  <c r="I6" i="25"/>
  <c r="I7" i="25"/>
  <c r="I8" i="25"/>
  <c r="I9" i="25"/>
  <c r="I10" i="25"/>
  <c r="I11" i="25"/>
  <c r="I12" i="25"/>
  <c r="I13" i="25"/>
  <c r="I14" i="25"/>
  <c r="I15" i="25"/>
  <c r="I16" i="25"/>
  <c r="I17" i="25"/>
  <c r="I18" i="25"/>
  <c r="I19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36" i="25"/>
  <c r="I37" i="25"/>
  <c r="I38" i="25"/>
  <c r="I39" i="25"/>
  <c r="I40" i="25"/>
  <c r="I41" i="25"/>
  <c r="I42" i="25"/>
  <c r="I43" i="25"/>
  <c r="I44" i="25"/>
  <c r="I45" i="25"/>
  <c r="I46" i="25"/>
  <c r="I47" i="25"/>
  <c r="I48" i="25"/>
  <c r="I49" i="25"/>
  <c r="I50" i="25"/>
  <c r="I51" i="25"/>
  <c r="I52" i="25"/>
  <c r="I53" i="25"/>
  <c r="I54" i="25"/>
  <c r="I55" i="25"/>
  <c r="I56" i="25"/>
  <c r="I57" i="25"/>
  <c r="I58" i="25"/>
  <c r="I59" i="25"/>
  <c r="I60" i="25"/>
  <c r="I61" i="25"/>
  <c r="I62" i="25"/>
  <c r="I63" i="25"/>
  <c r="I2" i="25"/>
  <c r="I3" i="26"/>
  <c r="I4" i="26"/>
  <c r="I5" i="26"/>
  <c r="I6" i="26"/>
  <c r="I7" i="26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57" i="26"/>
  <c r="I58" i="26"/>
  <c r="I59" i="26"/>
  <c r="I60" i="26"/>
  <c r="I61" i="26"/>
  <c r="I62" i="26"/>
  <c r="I63" i="26"/>
  <c r="I64" i="26"/>
  <c r="I65" i="26"/>
  <c r="I66" i="26"/>
  <c r="I67" i="26"/>
  <c r="I68" i="26"/>
  <c r="I69" i="26"/>
  <c r="I70" i="26"/>
  <c r="I71" i="26"/>
  <c r="I72" i="26"/>
  <c r="I73" i="26"/>
  <c r="I74" i="26"/>
  <c r="I75" i="26"/>
  <c r="I76" i="26"/>
  <c r="I77" i="26"/>
  <c r="I78" i="26"/>
  <c r="I79" i="26"/>
  <c r="I80" i="26"/>
  <c r="I2" i="26"/>
  <c r="J64" i="25"/>
  <c r="J68" i="25"/>
  <c r="J70" i="25" s="1"/>
  <c r="J35" i="24"/>
  <c r="J39" i="24" s="1"/>
  <c r="J83" i="23"/>
  <c r="J87" i="23"/>
  <c r="J76" i="22"/>
  <c r="J80" i="22" s="1"/>
  <c r="J81" i="22"/>
  <c r="J75" i="21"/>
  <c r="J79" i="21" s="1"/>
  <c r="J65" i="20"/>
  <c r="J69" i="20"/>
  <c r="J71" i="20" s="1"/>
  <c r="J94" i="19"/>
  <c r="J98" i="19" s="1"/>
  <c r="J100" i="19" s="1"/>
  <c r="K70" i="18"/>
  <c r="J70" i="18"/>
  <c r="J74" i="18" s="1"/>
  <c r="J75" i="18" s="1"/>
  <c r="J100" i="17"/>
  <c r="J104" i="17" s="1"/>
  <c r="K75" i="16"/>
  <c r="J75" i="16"/>
  <c r="J79" i="16"/>
  <c r="K55" i="15"/>
  <c r="J55" i="15"/>
  <c r="J59" i="15"/>
  <c r="J60" i="15" s="1"/>
  <c r="U9" i="1"/>
  <c r="B17" i="3"/>
  <c r="C17" i="3"/>
  <c r="J70" i="20"/>
  <c r="J82" i="22"/>
  <c r="J125" i="32"/>
  <c r="J116" i="37"/>
  <c r="U13" i="1"/>
  <c r="AI13" i="1" s="1"/>
  <c r="U12" i="1"/>
  <c r="AI12" i="1" s="1"/>
  <c r="AW12" i="1" s="1"/>
  <c r="BK12" i="1" s="1"/>
  <c r="BY12" i="1" s="1"/>
  <c r="I125" i="46"/>
  <c r="S29" i="1"/>
  <c r="S35" i="1" s="1"/>
  <c r="T14" i="1"/>
  <c r="Q24" i="1"/>
  <c r="Q26" i="1"/>
  <c r="Q29" i="1" s="1"/>
  <c r="Q35" i="1" s="1"/>
  <c r="J29" i="1"/>
  <c r="J35" i="1" s="1"/>
  <c r="P29" i="1"/>
  <c r="P35" i="1"/>
  <c r="I29" i="1"/>
  <c r="I35" i="1" s="1"/>
  <c r="M29" i="1"/>
  <c r="M35" i="1" s="1"/>
  <c r="I77" i="55"/>
  <c r="AA19" i="1"/>
  <c r="AH14" i="1"/>
  <c r="AR29" i="1"/>
  <c r="AR35" i="1" s="1"/>
  <c r="J73" i="33"/>
  <c r="AI9" i="1"/>
  <c r="AW9" i="1" s="1"/>
  <c r="BK9" i="1" s="1"/>
  <c r="BY9" i="1" s="1"/>
  <c r="J89" i="23"/>
  <c r="J88" i="23"/>
  <c r="M5" i="29"/>
  <c r="I114" i="39"/>
  <c r="W29" i="1"/>
  <c r="W35" i="1"/>
  <c r="W38" i="1"/>
  <c r="Y38" i="1"/>
  <c r="AC38" i="1"/>
  <c r="AC29" i="1"/>
  <c r="AC35" i="1" s="1"/>
  <c r="Z29" i="1"/>
  <c r="Z35" i="1"/>
  <c r="Z38" i="1"/>
  <c r="I176" i="57"/>
  <c r="AU38" i="1"/>
  <c r="AU29" i="1"/>
  <c r="AU35" i="1" s="1"/>
  <c r="J137" i="27"/>
  <c r="J138" i="27"/>
  <c r="I114" i="53"/>
  <c r="X29" i="1"/>
  <c r="X35" i="1" s="1"/>
  <c r="X38" i="1"/>
  <c r="AG38" i="1"/>
  <c r="AG29" i="1"/>
  <c r="AG35" i="1" s="1"/>
  <c r="AF29" i="1"/>
  <c r="AF35" i="1"/>
  <c r="AF38" i="1"/>
  <c r="I119" i="65"/>
  <c r="I120" i="65"/>
  <c r="I114" i="68"/>
  <c r="I113" i="68"/>
  <c r="L29" i="1"/>
  <c r="L35" i="1"/>
  <c r="L38" i="1"/>
  <c r="V38" i="1"/>
  <c r="V29" i="1"/>
  <c r="I106" i="64"/>
  <c r="I107" i="64"/>
  <c r="AQ38" i="1"/>
  <c r="AQ29" i="1"/>
  <c r="AQ35" i="1" s="1"/>
  <c r="J69" i="25"/>
  <c r="J76" i="18"/>
  <c r="N4" i="29"/>
  <c r="J156" i="31"/>
  <c r="I112" i="42"/>
  <c r="I135" i="47"/>
  <c r="I134" i="47"/>
  <c r="I148" i="51"/>
  <c r="I124" i="56"/>
  <c r="I125" i="56"/>
  <c r="I72" i="58"/>
  <c r="I137" i="62"/>
  <c r="I136" i="62"/>
  <c r="I143" i="67"/>
  <c r="I144" i="67"/>
  <c r="AS29" i="1"/>
  <c r="AS35" i="1" s="1"/>
  <c r="AS38" i="1"/>
  <c r="AJ35" i="1"/>
  <c r="AJ38" i="1"/>
  <c r="AV38" i="1" s="1"/>
  <c r="AD29" i="1"/>
  <c r="AD35" i="1" s="1"/>
  <c r="AB29" i="1"/>
  <c r="AB35" i="1"/>
  <c r="O38" i="1"/>
  <c r="I70" i="44"/>
  <c r="I93" i="49"/>
  <c r="I103" i="45"/>
  <c r="AW13" i="1"/>
  <c r="BK13" i="1" s="1"/>
  <c r="BY13" i="1" s="1"/>
  <c r="AP29" i="1"/>
  <c r="AP35" i="1"/>
  <c r="AM29" i="1"/>
  <c r="AM35" i="1"/>
  <c r="AM38" i="1"/>
  <c r="AN38" i="1"/>
  <c r="AV10" i="1"/>
  <c r="AL38" i="1"/>
  <c r="AV14" i="1"/>
  <c r="AK29" i="1"/>
  <c r="AK38" i="1"/>
  <c r="V35" i="1"/>
  <c r="AK35" i="1"/>
  <c r="J106" i="17" l="1"/>
  <c r="J105" i="17"/>
  <c r="J80" i="16"/>
  <c r="J81" i="16"/>
  <c r="J41" i="24"/>
  <c r="J40" i="24"/>
  <c r="K38" i="1"/>
  <c r="K29" i="1"/>
  <c r="K35" i="1" s="1"/>
  <c r="I96" i="52"/>
  <c r="I95" i="52"/>
  <c r="I102" i="59"/>
  <c r="I101" i="59"/>
  <c r="I92" i="72"/>
  <c r="I91" i="72"/>
  <c r="H38" i="1"/>
  <c r="H29" i="1"/>
  <c r="I82" i="43"/>
  <c r="I81" i="43"/>
  <c r="AV19" i="1"/>
  <c r="R38" i="1"/>
  <c r="N5" i="29"/>
  <c r="I96" i="76"/>
  <c r="I95" i="76"/>
  <c r="AE29" i="1"/>
  <c r="AE35" i="1" s="1"/>
  <c r="I143" i="48"/>
  <c r="J89" i="35"/>
  <c r="I109" i="38"/>
  <c r="I110" i="38"/>
  <c r="U10" i="1"/>
  <c r="AI10" i="1" s="1"/>
  <c r="AW10" i="1" s="1"/>
  <c r="AI8" i="1"/>
  <c r="AW8" i="1" s="1"/>
  <c r="BK8" i="1" s="1"/>
  <c r="BY8" i="1" s="1"/>
  <c r="Y29" i="1"/>
  <c r="Y35" i="1" s="1"/>
  <c r="AH35" i="1" s="1"/>
  <c r="AH19" i="1"/>
  <c r="AO29" i="1"/>
  <c r="AO35" i="1" s="1"/>
  <c r="M4" i="29"/>
  <c r="J61" i="15"/>
  <c r="AA38" i="1"/>
  <c r="AH38" i="1" s="1"/>
  <c r="AA29" i="1"/>
  <c r="AA35" i="1" s="1"/>
  <c r="U14" i="1"/>
  <c r="AI14" i="1" s="1"/>
  <c r="AW14" i="1" s="1"/>
  <c r="AT29" i="1"/>
  <c r="AT35" i="1" s="1"/>
  <c r="AV35" i="1" s="1"/>
  <c r="J87" i="26"/>
  <c r="T19" i="1"/>
  <c r="U19" i="1" s="1"/>
  <c r="N29" i="1"/>
  <c r="N35" i="1" s="1"/>
  <c r="J163" i="29"/>
  <c r="J99" i="19"/>
  <c r="J80" i="21"/>
  <c r="J81" i="21"/>
  <c r="J92" i="30"/>
  <c r="J91" i="30"/>
  <c r="I144" i="40"/>
  <c r="I100" i="50"/>
  <c r="I99" i="50"/>
  <c r="I120" i="54"/>
  <c r="I119" i="54"/>
  <c r="I138" i="73"/>
  <c r="BK14" i="1"/>
  <c r="BY14" i="1" s="1"/>
  <c r="BK10" i="1"/>
  <c r="BY10" i="1" s="1"/>
  <c r="AX38" i="1"/>
  <c r="BJ38" i="1" s="1"/>
  <c r="BJ19" i="1"/>
  <c r="AH29" i="1" l="1"/>
  <c r="T38" i="1"/>
  <c r="U38" i="1" s="1"/>
  <c r="AI38" i="1" s="1"/>
  <c r="AW38" i="1" s="1"/>
  <c r="BK38" i="1"/>
  <c r="BY38" i="1" s="1"/>
  <c r="AI19" i="1"/>
  <c r="AW19" i="1" s="1"/>
  <c r="BK19" i="1" s="1"/>
  <c r="BY19" i="1" s="1"/>
  <c r="AV29" i="1"/>
  <c r="T29" i="1"/>
  <c r="U29" i="1" s="1"/>
  <c r="H35" i="1"/>
  <c r="T35" i="1" s="1"/>
  <c r="BJ29" i="1"/>
  <c r="AX35" i="1"/>
  <c r="BJ35" i="1" s="1"/>
  <c r="U35" i="1" l="1"/>
  <c r="AI35" i="1" s="1"/>
  <c r="AW35" i="1" s="1"/>
  <c r="AI29" i="1"/>
  <c r="AW29" i="1" s="1"/>
  <c r="BK35" i="1"/>
  <c r="BY35" i="1" s="1"/>
  <c r="BK29" i="1"/>
  <c r="BY29" i="1" s="1"/>
</calcChain>
</file>

<file path=xl/sharedStrings.xml><?xml version="1.0" encoding="utf-8"?>
<sst xmlns="http://schemas.openxmlformats.org/spreadsheetml/2006/main" count="18041" uniqueCount="525">
  <si>
    <t>Simon &amp; Schuster UK</t>
  </si>
  <si>
    <t>Returns</t>
  </si>
  <si>
    <t>Sales Units</t>
  </si>
  <si>
    <t>STATEMENT</t>
  </si>
  <si>
    <t>SALES DATA</t>
  </si>
  <si>
    <t>ANDREWS MCMEEL</t>
  </si>
  <si>
    <t xml:space="preserve"> Marketing Charge</t>
  </si>
  <si>
    <t>50% to be claimed back</t>
  </si>
  <si>
    <t>THE SIMPLE TRUTH ABOUT LOVE - Borders Valentine's Day Promo</t>
  </si>
  <si>
    <t>LOOKING FOR MR RIGHT -Borders Valentine's Day Promo</t>
  </si>
  <si>
    <t>INCREDIBLE TRUTH ABOUT MOTHERHOOD &amp; DEAR MUM - Borders Mother's Day Promo</t>
  </si>
  <si>
    <t>Borders May Promo Dear Dad 9780740759895  £75 / 300 / 60%</t>
  </si>
  <si>
    <t>Whsmith Posh Puzzles 4 titles 5000 copies Seasonal Space PII09/0595</t>
  </si>
  <si>
    <t>Bertrams Dilbert spend-PII07/0387</t>
  </si>
  <si>
    <t>Play.com Dilbert spend</t>
  </si>
  <si>
    <t>Amazon Dilbert spend PII09/0458</t>
  </si>
  <si>
    <t>Zavvi for Cruel and Unusual Idiots PII09/0457</t>
  </si>
  <si>
    <t>Waterstones - Thank you for being you - Xmas Humour promo PAF 25763 PII07/0564</t>
  </si>
  <si>
    <t>Total</t>
  </si>
  <si>
    <t>Gross Sales</t>
  </si>
  <si>
    <t>Gross Units</t>
  </si>
  <si>
    <t>Net Units</t>
  </si>
  <si>
    <t>Net Sales</t>
  </si>
  <si>
    <t>Sales Value (INR)</t>
  </si>
  <si>
    <t>Commission in UKP</t>
  </si>
  <si>
    <t>22.5% Commission in INR</t>
  </si>
  <si>
    <t>Commission in USD</t>
  </si>
  <si>
    <t>exchange rate INR/UKP</t>
  </si>
  <si>
    <t>exchange rate INR/USD</t>
  </si>
  <si>
    <t>Deductions:</t>
  </si>
  <si>
    <t>Total Due to AMP (in GBP)</t>
  </si>
  <si>
    <t>Exchange Rates:</t>
  </si>
  <si>
    <t>AMP India Statement</t>
  </si>
  <si>
    <t>Total for 2012</t>
  </si>
  <si>
    <t>Year</t>
  </si>
  <si>
    <t>Month</t>
  </si>
  <si>
    <t>Item</t>
  </si>
  <si>
    <t>Title</t>
  </si>
  <si>
    <t>Company</t>
  </si>
  <si>
    <t>Origin</t>
  </si>
  <si>
    <t>Imprint</t>
  </si>
  <si>
    <t>GL Code</t>
  </si>
  <si>
    <t>Quantity</t>
  </si>
  <si>
    <t>COMPLETE CALVIN AND HOBBES  HA</t>
  </si>
  <si>
    <t>PEANUTS 60TH ANNIVERSARY BOOHA</t>
  </si>
  <si>
    <t>DILBERT GIVES YOU THE BUSINESS</t>
  </si>
  <si>
    <t>DILBERT</t>
  </si>
  <si>
    <t>TRY REBOOTING YOURSELF</t>
  </si>
  <si>
    <t>PROBLEM IDENTIFIED</t>
  </si>
  <si>
    <t>CASUAL DAY HAS GONE TOO FAR</t>
  </si>
  <si>
    <t>Commision Total</t>
  </si>
  <si>
    <t>INR</t>
  </si>
  <si>
    <t>GBP</t>
  </si>
  <si>
    <t>FX</t>
  </si>
  <si>
    <t>BLUE DAY BOOK</t>
  </si>
  <si>
    <t>ANOTHER DAY IN CUBICLE PARADISE</t>
  </si>
  <si>
    <t>FREEDOM IS JUST ANOTHER WORD FOR PEOPLE</t>
  </si>
  <si>
    <t>HOW'S THAT UNDERLING THING WORKING OUT F</t>
  </si>
  <si>
    <t>TEAMWORK MEANS YOU CAN'T PICK THE SIDE T</t>
  </si>
  <si>
    <t>WHAT TO EXPECT WHEN YOUR WIFE IS EXPANDI</t>
  </si>
  <si>
    <t>I CAN'T REMEMBER IF WE'RE CHEAP OR SMART</t>
  </si>
  <si>
    <t>USD</t>
  </si>
  <si>
    <t>BEING A DOG IS A FULL TIME JOB</t>
  </si>
  <si>
    <t>Commision %</t>
  </si>
  <si>
    <t>BIG NATE ALL WORK AND NO PLAY</t>
  </si>
  <si>
    <t>01</t>
  </si>
  <si>
    <t>503</t>
  </si>
  <si>
    <t>501</t>
  </si>
  <si>
    <t>EXCUSE ME WHILE I WAG</t>
  </si>
  <si>
    <t>WHEN DID IGNORANCE BECOME A POINT OF VIE</t>
  </si>
  <si>
    <t>POSITIVE ATTITUDE</t>
  </si>
  <si>
    <t>I'M TEMPTED TO STOP ACTING RANDOMLY</t>
  </si>
  <si>
    <t>YOUR ACCOMPLISHMENTS ARE SUSPICIOUSLY HA</t>
  </si>
  <si>
    <t>FRIENDS TO THE END</t>
  </si>
  <si>
    <t>BIG NATE BOX</t>
  </si>
  <si>
    <t>WHEN BODY LANGUAGE GOES BAD</t>
  </si>
  <si>
    <t>WORDS YOU DON'T WANT TO HEAR DURING YOUR</t>
  </si>
  <si>
    <t>IT'S NOT FUNNY IF I HAVE TO EXPLAIN IT</t>
  </si>
  <si>
    <t>THIS IS THE PART WHERE YOU PRETEND TO AD</t>
  </si>
  <si>
    <t>14 YEARS OF LOYAL SERVICE IN A FABRIC-CO</t>
  </si>
  <si>
    <t>IT'S OBVIOUS YOU WON'T SURVIVE BY YOUR W</t>
  </si>
  <si>
    <t>BRING ME THE HEAD OF WILLY THE MAILBOY</t>
  </si>
  <si>
    <t>JOURNEY TO CUBEVILLES</t>
  </si>
  <si>
    <t>DEAR MOM</t>
  </si>
  <si>
    <t>DEAR DAD</t>
  </si>
  <si>
    <t>EVERY DAY IS CHRISTMAS</t>
  </si>
  <si>
    <t>CURSES AND BLESSINGS FOR ALL OCCASIONS</t>
  </si>
  <si>
    <t>7 YEARS OF HIGHLY DEFECTIVE PEOPLE</t>
  </si>
  <si>
    <t>Total for 2013</t>
  </si>
  <si>
    <t>2014</t>
  </si>
  <si>
    <t>BIG NATE</t>
  </si>
  <si>
    <t>MEANING OF LIFE</t>
  </si>
  <si>
    <t>BIG NATE AND FRIENDS</t>
  </si>
  <si>
    <t>BIG NATE MAKES THE GRADE</t>
  </si>
  <si>
    <t>COMPLETE CALVIN AND HOBBES PAPERBACK BOX</t>
  </si>
  <si>
    <t>02</t>
  </si>
  <si>
    <t>MANGA CLIP ART</t>
  </si>
  <si>
    <t>POCKET POSH BRAIN GAMES: 100 Puzzles</t>
  </si>
  <si>
    <t>POCKET POSH BRAIN GAMES 2</t>
  </si>
  <si>
    <t>ONE MILLION MANGA CHARACTERS</t>
  </si>
  <si>
    <t>5 VERY GOOD REASONS TO PUNCH A DOLPHIN I</t>
  </si>
  <si>
    <t>POCKET POSH WORD POWER: 120 Words You Sh</t>
  </si>
  <si>
    <t>POCKET POSH WORD POWER:120 JOB INTERVIEW</t>
  </si>
  <si>
    <t>POCKET POSH WORD POWER:120 WORDS TO MAKE</t>
  </si>
  <si>
    <t>POCKET POSH WORD POWER: 120 WORDS THAT A</t>
  </si>
  <si>
    <t>POCKET POSH BRAIN GAMES 3</t>
  </si>
  <si>
    <t>LARRY IN WONDERLAND</t>
  </si>
  <si>
    <t>BECAUSE SOMETIMES YOU JUST GOTTA DRAW CO</t>
  </si>
  <si>
    <t>POCKET POSH BRAIN GAMES 4</t>
  </si>
  <si>
    <t>PEARLS FREAKS OUT</t>
  </si>
  <si>
    <t>BEGINNING PEARLS</t>
  </si>
  <si>
    <t>LIO: THERE'S A MONSTER IN MY SOCKS</t>
  </si>
  <si>
    <t>LIO: MAKING FRIENDS</t>
  </si>
  <si>
    <t>POCKET POSH BRAIN GAMES 5</t>
  </si>
  <si>
    <t>UNSPORTSMANLIKE CONDUCT: A PEARLS BEFORE</t>
  </si>
  <si>
    <t>RAT'S WARS: A PEARLS BEFORE SWINE COLLEC</t>
  </si>
  <si>
    <t>BIG NATE: I CAN'T TAKE IT!</t>
  </si>
  <si>
    <t>POCKET POSH LATERAL THINKING</t>
  </si>
  <si>
    <t>THE NEW YORK TIMES POCKET POSH BRAIN GAM</t>
  </si>
  <si>
    <t>POCKET POSH LEFT BRAIN/RIGHT BRAIN 2</t>
  </si>
  <si>
    <t>SUPERMAN FILES</t>
  </si>
  <si>
    <t>CHARLIE BROWN AND FRIENDS</t>
  </si>
  <si>
    <t>POCKET POSH QUICK THINKING: 50 BRAIN-TRA</t>
  </si>
  <si>
    <t>SNOOPY: COWABUNGA!: A PEANUTS COLLECTION</t>
  </si>
  <si>
    <t>TOMORROW</t>
  </si>
  <si>
    <t>TEASPOON OF COURAGE</t>
  </si>
  <si>
    <t>SIMPLE TRUTH ABOUT LOVE</t>
  </si>
  <si>
    <t>THANK YOU FOR BEING YOU</t>
  </si>
  <si>
    <t>I'M NOT ANTI-BUSINESS, I'M ANTI-IDIOT</t>
  </si>
  <si>
    <t>GL Description</t>
  </si>
  <si>
    <t>03</t>
  </si>
  <si>
    <t>FRIENDS SHOULD KNOW WHEN THEY'RE NOT WAN</t>
  </si>
  <si>
    <t>YOUR NEW JOB TITLE IS "ACCOMPLICE": A DI</t>
  </si>
  <si>
    <t>THRIVING ON VAGUE OBJECTIVES</t>
  </si>
  <si>
    <t>DON'T STEP IN THE LEADERSHIP</t>
  </si>
  <si>
    <t>QUICK FIX INDIAN</t>
  </si>
  <si>
    <t>WHAT WOULD WALLY DO?</t>
  </si>
  <si>
    <t>DIETING CAUSES BRAIN DAMAGE</t>
  </si>
  <si>
    <t>FAR SIDE GALLERY</t>
  </si>
  <si>
    <t>04</t>
  </si>
  <si>
    <t>DILBERT 2.0  20 YEARS OF DILHA</t>
  </si>
  <si>
    <t>BIG NATE OUT LOUD</t>
  </si>
  <si>
    <t>BIG NATE: GAME ON!</t>
  </si>
  <si>
    <t>LOVE &amp; MISADVENTURE</t>
  </si>
  <si>
    <t>05</t>
  </si>
  <si>
    <t>9780740757365</t>
  </si>
  <si>
    <t>074</t>
  </si>
  <si>
    <t>9780740797552</t>
  </si>
  <si>
    <t>9781449401160</t>
  </si>
  <si>
    <t>9781449410230</t>
  </si>
  <si>
    <t>9781449427757</t>
  </si>
  <si>
    <t>9781449429379</t>
  </si>
  <si>
    <t>9781449429386</t>
  </si>
  <si>
    <t>I SENSE A COLDNESS TO YOUR MENTORING: A</t>
  </si>
  <si>
    <t>9781449436353</t>
  </si>
  <si>
    <t>BIG NATE: GREAT MINDS THINK ALIKE</t>
  </si>
  <si>
    <t>504</t>
  </si>
  <si>
    <t>9781449446598</t>
  </si>
  <si>
    <t>PEARLS FALLS FAST</t>
  </si>
  <si>
    <t>9781449447151</t>
  </si>
  <si>
    <t>9781449449704</t>
  </si>
  <si>
    <t>9781449450793</t>
  </si>
  <si>
    <t>9780740700033</t>
  </si>
  <si>
    <t>9780740705311</t>
  </si>
  <si>
    <t>9780740713903</t>
  </si>
  <si>
    <t>9780740718397</t>
  </si>
  <si>
    <t>9780740721946</t>
  </si>
  <si>
    <t>9780740732980</t>
  </si>
  <si>
    <t>9780740738050</t>
  </si>
  <si>
    <t>9780740746581</t>
  </si>
  <si>
    <t>9780740748479</t>
  </si>
  <si>
    <t>9780740761904</t>
  </si>
  <si>
    <t>9780740763793</t>
  </si>
  <si>
    <t>9780740772276</t>
  </si>
  <si>
    <t>9780740773655</t>
  </si>
  <si>
    <t>9780740777356</t>
  </si>
  <si>
    <t>9780740778063</t>
  </si>
  <si>
    <t>9780740778155</t>
  </si>
  <si>
    <t>9780740785344</t>
  </si>
  <si>
    <t>9780740785481</t>
  </si>
  <si>
    <t>9780836204155</t>
  </si>
  <si>
    <t>9780836217469</t>
  </si>
  <si>
    <t>9780836217797</t>
  </si>
  <si>
    <t>9780836228991</t>
  </si>
  <si>
    <t>9780836236682</t>
  </si>
  <si>
    <t>9780836267457</t>
  </si>
  <si>
    <t>9781449401023</t>
  </si>
  <si>
    <t>9781449407186</t>
  </si>
  <si>
    <t>9781449408190</t>
  </si>
  <si>
    <t>9781449410186</t>
  </si>
  <si>
    <t>9781449414047</t>
  </si>
  <si>
    <t>9781449414078</t>
  </si>
  <si>
    <t>9781449418465</t>
  </si>
  <si>
    <t>9781449420437</t>
  </si>
  <si>
    <t>9781449423094</t>
  </si>
  <si>
    <t>9781449425661</t>
  </si>
  <si>
    <t>9781449427771</t>
  </si>
  <si>
    <t>9781449456146</t>
  </si>
  <si>
    <t>9780740738401</t>
  </si>
  <si>
    <t>9780740754722</t>
  </si>
  <si>
    <t>9780740755330</t>
  </si>
  <si>
    <t>9780740755668</t>
  </si>
  <si>
    <t>9780740761584</t>
  </si>
  <si>
    <t>9780836251821</t>
  </si>
  <si>
    <t>9780836278446</t>
  </si>
  <si>
    <t>9781449402327</t>
  </si>
  <si>
    <t>9781449409777</t>
  </si>
  <si>
    <t>9781449414054</t>
  </si>
  <si>
    <t>9781449414061</t>
  </si>
  <si>
    <t>9781449414085</t>
  </si>
  <si>
    <t>9781449414092</t>
  </si>
  <si>
    <t>9781449414108</t>
  </si>
  <si>
    <t>9781449414849</t>
  </si>
  <si>
    <t>LIO</t>
  </si>
  <si>
    <t>COMPLETE CUL DE SAC</t>
  </si>
  <si>
    <t>THE BATMAN FILES            HA</t>
  </si>
  <si>
    <t>REHEATED LIO: A DELICIOUS LIO COLLECTION</t>
  </si>
  <si>
    <t>10</t>
  </si>
  <si>
    <t>FAR SIDE GALLERY 4</t>
  </si>
  <si>
    <t>LULLABIES</t>
  </si>
  <si>
    <t>BATMAN FILES</t>
  </si>
  <si>
    <t>POCKET POSH CREATIVE THINKING</t>
  </si>
  <si>
    <t>12</t>
  </si>
  <si>
    <t>9780740771118</t>
  </si>
  <si>
    <t>9780740779893</t>
  </si>
  <si>
    <t>9780740791208</t>
  </si>
  <si>
    <t>9780836204254</t>
  </si>
  <si>
    <t>FAR SIDE GALLERY 5</t>
  </si>
  <si>
    <t>9780836217247</t>
  </si>
  <si>
    <t>9781449401375</t>
  </si>
  <si>
    <t>9781449401382</t>
  </si>
  <si>
    <t>9781449401399</t>
  </si>
  <si>
    <t>9781449401405</t>
  </si>
  <si>
    <t>9781449403102</t>
  </si>
  <si>
    <t>9781449408220</t>
  </si>
  <si>
    <t>9781449418243</t>
  </si>
  <si>
    <t>9781449423025</t>
  </si>
  <si>
    <t>9781449427399</t>
  </si>
  <si>
    <t>9781449433833</t>
  </si>
  <si>
    <t>9781449433918</t>
  </si>
  <si>
    <t>9781449433963</t>
  </si>
  <si>
    <t>9781449436346</t>
  </si>
  <si>
    <t>BIG NATE: THE CROWD GOES WILD!</t>
  </si>
  <si>
    <t>9781449446604</t>
  </si>
  <si>
    <t>GO ADD VALUE SOMEPLACE ELSE</t>
  </si>
  <si>
    <t>9781449447953</t>
  </si>
  <si>
    <t>ART OF RICHARD THOMPSON</t>
  </si>
  <si>
    <t>9781449450304</t>
  </si>
  <si>
    <t>9781449450625</t>
  </si>
  <si>
    <t>POCKET POSH JUMBLE BRAINBUSTERS 4</t>
  </si>
  <si>
    <t>9781449450632</t>
  </si>
  <si>
    <t>POCKET POSH WORD SEARCH 8</t>
  </si>
  <si>
    <t>9781449450854</t>
  </si>
  <si>
    <t>POCKET POSH LOGIC 7</t>
  </si>
  <si>
    <t>9781449451004</t>
  </si>
  <si>
    <t>9781449458263</t>
  </si>
  <si>
    <t>CHARLIE BROWN: POW!</t>
  </si>
  <si>
    <t>9781449459956</t>
  </si>
  <si>
    <t>TERRIBLE AND WONDERFUL REASONS WHY I RUN</t>
  </si>
  <si>
    <t>9781449460044</t>
  </si>
  <si>
    <t>COMPLETE FAR SIDE PAPERBACK</t>
  </si>
  <si>
    <t>9781449461072</t>
  </si>
  <si>
    <t>9781449462147</t>
  </si>
  <si>
    <t>Sale/Return</t>
  </si>
  <si>
    <t xml:space="preserve">Sales/Return </t>
  </si>
  <si>
    <t xml:space="preserve">Sale/Return </t>
  </si>
  <si>
    <t>Sales/Return</t>
  </si>
  <si>
    <t>Sale / Return</t>
  </si>
  <si>
    <t>Sale/ Returns</t>
  </si>
  <si>
    <t>Sales / Return</t>
  </si>
  <si>
    <t>Sales / Returns</t>
  </si>
  <si>
    <t>ZEN PENCILS</t>
  </si>
  <si>
    <t>Complete Calvin and Hobbes</t>
  </si>
  <si>
    <t>Simple Truth About Love</t>
  </si>
  <si>
    <t>Dilbert 2.0</t>
  </si>
  <si>
    <t>Celebrating Peanuts</t>
  </si>
  <si>
    <t>5 Very Good Reasons to Punch a Dolphin i</t>
  </si>
  <si>
    <t>Big Nate</t>
  </si>
  <si>
    <t>Big Nate Out Loud</t>
  </si>
  <si>
    <t>Big Nate Boxed Set</t>
  </si>
  <si>
    <t>Big Nate and Friends</t>
  </si>
  <si>
    <t>Pearls Freaks the #*%# Out</t>
  </si>
  <si>
    <t>Big Nate Makes the Grade</t>
  </si>
  <si>
    <t>Your New Job Title Is "Accomplice"</t>
  </si>
  <si>
    <t>Big Nate: Game On!</t>
  </si>
  <si>
    <t>Big Nate: I Can't Take It!</t>
  </si>
  <si>
    <t>I Sense a Coldness to Your Mentoring</t>
  </si>
  <si>
    <t>Big Nate: Great Minds Think Alike</t>
  </si>
  <si>
    <t>Pearls Falls Fast</t>
  </si>
  <si>
    <t>Superman Files</t>
  </si>
  <si>
    <t>Charlie Brown and Friends</t>
  </si>
  <si>
    <t>Snoopy: Cowabunga!</t>
  </si>
  <si>
    <t>Love &amp; Misadventure</t>
  </si>
  <si>
    <t>Quick-Fix Indian</t>
  </si>
  <si>
    <t>Curses and Blessings for All Occasions</t>
  </si>
  <si>
    <t>Beginning Pearls</t>
  </si>
  <si>
    <t>Lio: There's a Monster in My Socks</t>
  </si>
  <si>
    <t>Lio: Making Friends</t>
  </si>
  <si>
    <t>Total 2014</t>
  </si>
  <si>
    <t>YTD 2015</t>
  </si>
  <si>
    <t xml:space="preserve">Ltd </t>
  </si>
  <si>
    <t>Pocket Posh Brain Games 2</t>
  </si>
  <si>
    <t>Pocket Posh Word Power</t>
  </si>
  <si>
    <t>Pocket Posh Brain Games 3</t>
  </si>
  <si>
    <t>Pocket Posh Brain Games 4</t>
  </si>
  <si>
    <t>Pocket Posh Brain Games 5</t>
  </si>
  <si>
    <t>Pocket Posh Lateral Thinking</t>
  </si>
  <si>
    <t>The New York Times Pocket Posh Brain Gam</t>
  </si>
  <si>
    <t>Pocket Posh Left Brain/Right Brain 2</t>
  </si>
  <si>
    <t>Pocket Posh Quick Thinking</t>
  </si>
  <si>
    <t>BIG NATE'S GREATEST HITS</t>
  </si>
  <si>
    <t>2015</t>
  </si>
  <si>
    <t>415050</t>
  </si>
  <si>
    <t>425250</t>
  </si>
  <si>
    <t>415040</t>
  </si>
  <si>
    <t>415150</t>
  </si>
  <si>
    <t xml:space="preserve">Return </t>
  </si>
  <si>
    <t>Pocket Posh Brain Games</t>
  </si>
  <si>
    <t>Big Nate All Work and No Play</t>
  </si>
  <si>
    <t>EXPLORING CALVIN AND HOBBES</t>
  </si>
  <si>
    <t>BIG NATE: SAY GOOD-BYE TO DORK CITY</t>
  </si>
  <si>
    <t>VEGAN RICHA'S INDIAN KITCHEN</t>
  </si>
  <si>
    <t>07</t>
  </si>
  <si>
    <t>Rat's Wars</t>
  </si>
  <si>
    <t>S or R</t>
  </si>
  <si>
    <t>ZEN PENCILS:VOL TWO:DREAM THE IMPOSSIBLE</t>
  </si>
  <si>
    <t>MEMORIES</t>
  </si>
  <si>
    <t>11</t>
  </si>
  <si>
    <t>MILK AND HONEY</t>
  </si>
  <si>
    <t>2016</t>
  </si>
  <si>
    <t>Complete Cul de Sac</t>
  </si>
  <si>
    <t>BIG NATE: WELCOME TO MY WORLD</t>
  </si>
  <si>
    <t>Total 16</t>
  </si>
  <si>
    <t>When Did Ignorance Become a Point of Vie</t>
  </si>
  <si>
    <t>Teamwork Means You Can't Pick the Side t</t>
  </si>
  <si>
    <t>This Is the Part Where You Pretend to Ad</t>
  </si>
  <si>
    <t>Being a Dog Is a Full-Time Job</t>
  </si>
  <si>
    <t>I Can't Remember If We're Cheap or Smart</t>
  </si>
  <si>
    <t>What to Expect When Your Wife Is Expandi</t>
  </si>
  <si>
    <t>ADULTHOOD IS A MYTH</t>
  </si>
  <si>
    <t>Return</t>
  </si>
  <si>
    <t>Sales</t>
  </si>
  <si>
    <t>06</t>
  </si>
  <si>
    <t>Dilbert Gives You the Business</t>
  </si>
  <si>
    <t>Dilbert - A Treasury Of Sunday Strips: V</t>
  </si>
  <si>
    <t>Excuse Me While I Wag</t>
  </si>
  <si>
    <t>When Body Language Goes Bad</t>
  </si>
  <si>
    <t>Words You Don't Want to Hear During Your</t>
  </si>
  <si>
    <t>It's Not Funny If I Have to Explain It</t>
  </si>
  <si>
    <t>Try Rebooting Yourself</t>
  </si>
  <si>
    <t>Lio</t>
  </si>
  <si>
    <t>Freedom's Just Another Word for People F</t>
  </si>
  <si>
    <t>Problem Identified</t>
  </si>
  <si>
    <t>It's Obvious You Won't Survive by Your W</t>
  </si>
  <si>
    <t>Casual Day Has Gone Too Far</t>
  </si>
  <si>
    <t>Seven Years of Highly Defective People</t>
  </si>
  <si>
    <t>Journey to Cubeville</t>
  </si>
  <si>
    <t>Your Accomplishments Are Suspiciously Ha</t>
  </si>
  <si>
    <t>Reheated Lio</t>
  </si>
  <si>
    <t>Larry in Wonderland</t>
  </si>
  <si>
    <t>How's That Underling Thing Working Out f</t>
  </si>
  <si>
    <t>Another Day in Cubicle Paradise</t>
  </si>
  <si>
    <t>14 Years of Loyal Service in a Fabric-Co</t>
  </si>
  <si>
    <t>Bring Me the Head of Willy the Mailboy</t>
  </si>
  <si>
    <t>Mouthful of Forevers</t>
  </si>
  <si>
    <t>Today Means Amen</t>
  </si>
  <si>
    <t>Milk and Honey</t>
  </si>
  <si>
    <t>For Teenage Girls With Wild Ambitions an</t>
  </si>
  <si>
    <t>Whiskey Words &amp; a Shovel II</t>
  </si>
  <si>
    <t>IMPATIENT WOMAN'S GUIDE TO GETTING PREGN</t>
  </si>
  <si>
    <t>502</t>
  </si>
  <si>
    <t>Dirty Pretty Things</t>
  </si>
  <si>
    <t>Positive Attitude</t>
  </si>
  <si>
    <t>I'm Not Anti-Business, I'm Anti-Idiot</t>
  </si>
  <si>
    <t>Don't Step in the Leadership</t>
  </si>
  <si>
    <t>POSH ADULT COLORING BK:INSPIRATNL QUOTES</t>
  </si>
  <si>
    <t>POSH ADULT COLORING BOOK:PAISLEY DESIGNS</t>
  </si>
  <si>
    <t>POSH ADULT COLORING BOOK:HAPPY DOODLES F</t>
  </si>
  <si>
    <t>POSH ADULT COLORING BOOK: GOD IS GOOD</t>
  </si>
  <si>
    <t>Dieting Causes Brain Damage</t>
  </si>
  <si>
    <t>Thank You for Being You</t>
  </si>
  <si>
    <t>Far Side Gallery 3</t>
  </si>
  <si>
    <t>Friends to the End</t>
  </si>
  <si>
    <t>Meaning of Life</t>
  </si>
  <si>
    <t>Dear Dad</t>
  </si>
  <si>
    <t>Every Day Is Christmas</t>
  </si>
  <si>
    <t>Lullabies</t>
  </si>
  <si>
    <t>Credited commission 22%</t>
  </si>
  <si>
    <t>Description</t>
  </si>
  <si>
    <t>Tomorrow</t>
  </si>
  <si>
    <t>Teaspoon of Courage</t>
  </si>
  <si>
    <t>I'm Tempted to Stop Acting Randomly</t>
  </si>
  <si>
    <t>Friends Should Know When They're Not Wan</t>
  </si>
  <si>
    <t>Dear Mom</t>
  </si>
  <si>
    <t>UNIVERSE OF US</t>
  </si>
  <si>
    <t>BUSINESS CAT: MONEY, POWER, TREATS</t>
  </si>
  <si>
    <t>BITTER SWEET LOVE</t>
  </si>
  <si>
    <t>THE BATMAN FILES</t>
  </si>
  <si>
    <t>Because Sometimes You Just Gotta Draw a</t>
  </si>
  <si>
    <t>EPIC BIG NATE</t>
  </si>
  <si>
    <t>2017</t>
  </si>
  <si>
    <t>Unsportsmanlike Conduct</t>
  </si>
  <si>
    <t>Complete Far Side</t>
  </si>
  <si>
    <t>Correction for December,16</t>
  </si>
  <si>
    <t>425350</t>
  </si>
  <si>
    <t>BIG NATE: REVENGE OF THE CREAM PUFFS</t>
  </si>
  <si>
    <t>BIG NATE: WHAT'S A LITTLE NOOGIE BETWEEN</t>
  </si>
  <si>
    <t>BIG MUSHY HAPPY LUMP</t>
  </si>
  <si>
    <t>MOTHERING SUNDAY</t>
  </si>
  <si>
    <t>WHISKEY WORDS &amp; A SHOVEL III</t>
  </si>
  <si>
    <t>LTD</t>
  </si>
  <si>
    <t>Total 2017</t>
  </si>
  <si>
    <t>SAD GIRLS</t>
  </si>
  <si>
    <t>Far Side Gallery 5</t>
  </si>
  <si>
    <t>PRINCESS SAVES HERSELF IN THIS ONE</t>
  </si>
  <si>
    <t>I LOVE MY LOVE</t>
  </si>
  <si>
    <t>Blue Day Book</t>
  </si>
  <si>
    <t>WHISKEY WORDS &amp; A SHOVEL I</t>
  </si>
  <si>
    <t>One Million Manga Characters</t>
  </si>
  <si>
    <t>ZEN PENCILS--INSPIRATIONAL QUOTES FOR KI</t>
  </si>
  <si>
    <t>BIG NATE: A GOOD OLD-FASHIONED WEDGIE</t>
  </si>
  <si>
    <t>STUFF I'VE BEEN FEELING LATELY</t>
  </si>
  <si>
    <t>SMOKE &amp; MIRRORS</t>
  </si>
  <si>
    <t>VEGAN RICHA'S EVERYDAY KITCHEN</t>
  </si>
  <si>
    <t>VERTIGO</t>
  </si>
  <si>
    <t>Total 2018</t>
  </si>
  <si>
    <t>HERDING CATS</t>
  </si>
  <si>
    <t>MIND PLATTER</t>
  </si>
  <si>
    <t>SEA OF STRANGERS</t>
  </si>
  <si>
    <t>CHAOS OF LONGING</t>
  </si>
  <si>
    <t xml:space="preserve">Credited for Jul 16 sales of 9781451620702 </t>
  </si>
  <si>
    <t xml:space="preserve">Credited for Aug 16 sales of 9781451620702 </t>
  </si>
  <si>
    <t xml:space="preserve">Credited for Sep 16 sales of 9781451620702 </t>
  </si>
  <si>
    <t xml:space="preserve">Credited for Dec 16 sales of 9781451620702 </t>
  </si>
  <si>
    <t>Complete C&amp;H</t>
  </si>
  <si>
    <t>Big Nate Great Minds</t>
  </si>
  <si>
    <t>WITCH DOESN'T BURN IN THIS ONE</t>
  </si>
  <si>
    <t>SHE FELT LIKE FEELING NOTHING</t>
  </si>
  <si>
    <t>Little Moments Love</t>
  </si>
  <si>
    <t>Total 2019</t>
  </si>
  <si>
    <t>Total 2020</t>
  </si>
  <si>
    <t>Origin- S&amp;S India Master</t>
  </si>
  <si>
    <t>2020</t>
  </si>
  <si>
    <t>DILB TREAS STRIPS 00</t>
  </si>
  <si>
    <t>071</t>
  </si>
  <si>
    <t>AMP</t>
  </si>
  <si>
    <t>Try Rebooting Your</t>
  </si>
  <si>
    <t>Big Nate From Top</t>
  </si>
  <si>
    <t>Your New Job Title</t>
  </si>
  <si>
    <t>Big Nate: I Can't Tk</t>
  </si>
  <si>
    <t>Big Nate Crowd Goes</t>
  </si>
  <si>
    <t>PHOEBE AND HER UNICORN (PHOEBE AND HER U</t>
  </si>
  <si>
    <t>Zen Pencils</t>
  </si>
  <si>
    <t>Exploring C&amp;H</t>
  </si>
  <si>
    <t>Big Nate Gbye Dork</t>
  </si>
  <si>
    <t>Big Nate Welcome Wld</t>
  </si>
  <si>
    <t>Big Nate's Greatest</t>
  </si>
  <si>
    <t>UNICORN ON A ROLL (PHOEBE AND HER UNICOR</t>
  </si>
  <si>
    <t>BUDDHA DOODLES</t>
  </si>
  <si>
    <t>Memories</t>
  </si>
  <si>
    <t>UNICORN VS. GOBLINS (PHOEBE AND HER UNIC</t>
  </si>
  <si>
    <t>RAZZLE DAZZLE UNICORN (PHOEBE AND HER UN</t>
  </si>
  <si>
    <t>For Teenage Girls</t>
  </si>
  <si>
    <t>Whisky Wrds Shvel II</t>
  </si>
  <si>
    <t>UNICORN CROSSING (PHOEBE AND HER UNICORN</t>
  </si>
  <si>
    <t>PHOEBE AND HER UNICORN IN THE MAGIC STOR</t>
  </si>
  <si>
    <t>EMOTIONS EXPLAINED WITH BUFF DUDES</t>
  </si>
  <si>
    <t>UNICORN OF MANY HATS (PHOEBE AND HER UNI</t>
  </si>
  <si>
    <t>PILLOW THOUGHTS</t>
  </si>
  <si>
    <t>PHOEBE AND HER UNICORN IN UNICORN THEATE</t>
  </si>
  <si>
    <t>BIG NATE: SILENT BUT DEADLY</t>
  </si>
  <si>
    <t>BIG NATE GOES BANANAS!</t>
  </si>
  <si>
    <t>SUPER CHILL</t>
  </si>
  <si>
    <t>073</t>
  </si>
  <si>
    <t>507</t>
  </si>
  <si>
    <t>NECTAR OF PAIN</t>
  </si>
  <si>
    <t>MAKE YOURSELF COZY</t>
  </si>
  <si>
    <t>BLOOM</t>
  </si>
  <si>
    <t>to drink coffee with</t>
  </si>
  <si>
    <t>PILLOW THOUGHTS II</t>
  </si>
  <si>
    <t>HEART LINES</t>
  </si>
  <si>
    <t>WORLDS OF YOU</t>
  </si>
  <si>
    <t>SPARKS OF PHOENIX</t>
  </si>
  <si>
    <t>MIXED FEELINGS</t>
  </si>
  <si>
    <t>MILK AND HONEY HARDBACK EDITION</t>
  </si>
  <si>
    <t>WINTER OF SUMMERS</t>
  </si>
  <si>
    <t>EMPTY BOTTLES FULL OF STORIES</t>
  </si>
  <si>
    <t>SOFT THORNS</t>
  </si>
  <si>
    <t>I WROTE THIS FOR YOU AND ONLY YOU</t>
  </si>
  <si>
    <t>PILLOW THOUGHTS III</t>
  </si>
  <si>
    <t>Kintsugi</t>
  </si>
  <si>
    <t>LOVES LOOK PRETTY ON YOU</t>
  </si>
  <si>
    <t>UNICORN BOWLING (PHOEBE AND HER UNICORN</t>
  </si>
  <si>
    <t>UNFOLLOWING YOU</t>
  </si>
  <si>
    <t>POEMSIA - A NOVEL</t>
  </si>
  <si>
    <t>LITTLE BIG NATE</t>
  </si>
  <si>
    <t>Dilbert Turns 30</t>
  </si>
  <si>
    <t>BIG NATE: HUG IT OUT!</t>
  </si>
  <si>
    <t>UNICORN WHISPERER (PHOEBE AND HER UNICOR</t>
  </si>
  <si>
    <t>Rose That Blooms</t>
  </si>
  <si>
    <t>Lost Arabs</t>
  </si>
  <si>
    <t>425240</t>
  </si>
  <si>
    <t>letters to person i</t>
  </si>
  <si>
    <t>Tomorrow's Woman</t>
  </si>
  <si>
    <t>Cult of Two</t>
  </si>
  <si>
    <t>MAMA NEEDS A MINUTE</t>
  </si>
  <si>
    <t>415030</t>
  </si>
  <si>
    <t>Snug</t>
  </si>
  <si>
    <t>DON'T YOU KNOW WHO I AM?</t>
  </si>
  <si>
    <t>Vegan Indian Kitchen</t>
  </si>
  <si>
    <t>Commision @ 22.50%</t>
  </si>
  <si>
    <t>AVG</t>
  </si>
  <si>
    <t>Dr</t>
  </si>
  <si>
    <t>Cr</t>
  </si>
  <si>
    <t>GBP Gross Sales</t>
  </si>
  <si>
    <t>GBP Returns</t>
  </si>
  <si>
    <t>GBP Net Sales</t>
  </si>
  <si>
    <t>GBP Sales Proceeds</t>
  </si>
  <si>
    <t>GBP Rtn Proceeds</t>
  </si>
  <si>
    <t>GBP Net Proceeds</t>
  </si>
  <si>
    <t>Exchange</t>
  </si>
  <si>
    <t>QTY</t>
  </si>
  <si>
    <t>AMT</t>
  </si>
  <si>
    <t>Reduce AMP calculation tab to this format for Craig to load into CISPUB.</t>
  </si>
  <si>
    <t>CISPUB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</si>
</sst>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(* #,##0.00_);_(* \(#,##0.00\);_(* &quot;-&quot;??_);_(@_)"/>
    <numFmt numFmtId="164" formatCode="_-* #,##0.00_-;\-* #,##0.00_-;_-* &quot;-&quot;??_-;_-@_-"/>
    <numFmt numFmtId="165" formatCode="#,##0;\(#,##0\)"/>
    <numFmt numFmtId="166" formatCode="#,##0.00;\(#,##0.00\)"/>
    <numFmt numFmtId="167" formatCode="0.0%"/>
    <numFmt numFmtId="168" formatCode="#,##0.000;\(#,##0.000\)"/>
    <numFmt numFmtId="169" formatCode="&quot;£&quot;#,##0"/>
    <numFmt numFmtId="170" formatCode="&quot;£&quot;#,##0.00"/>
    <numFmt numFmtId="171" formatCode="0.000"/>
    <numFmt numFmtId="172" formatCode="0.0000"/>
    <numFmt numFmtId="173" formatCode="#,##0.0000000000"/>
    <numFmt numFmtId="174" formatCode="_(* #,##0_);_(* \(#,##0\);_(* &quot;-&quot;??_);_(@_)"/>
    <numFmt numFmtId="175" formatCode="_-* #,##0_-;\-* #,##0_-;_-* &quot;-&quot;??_-;_-@_-"/>
  </numFmts>
  <fonts count="4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  <font>
      <b/>
      <sz val="12"/>
      <color indexed="12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MS Sans Serif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MS Sans Serif"/>
    </font>
    <font>
      <b/>
      <sz val="10"/>
      <name val="MS Sans Serif"/>
    </font>
    <font>
      <b/>
      <sz val="9"/>
      <color theme="1"/>
      <name val="Calibri"/>
      <family val="2"/>
      <scheme val="minor"/>
    </font>
    <font>
      <b/>
      <sz val="10"/>
      <color rgb="FFFF0000"/>
      <name val="MS Sans Serif"/>
    </font>
  </fonts>
  <fills count="1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8">
    <xf numFmtId="0" fontId="0" fillId="0" borderId="0"/>
    <xf numFmtId="164" fontId="14" fillId="0" borderId="0" applyFont="0" applyFill="0" applyBorder="0" applyAlignment="0" applyProtection="0"/>
    <xf numFmtId="43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0" fontId="26" fillId="0" borderId="0"/>
    <xf numFmtId="0" fontId="25" fillId="0" borderId="0"/>
    <xf numFmtId="0" fontId="25" fillId="0" borderId="0"/>
    <xf numFmtId="9" fontId="14" fillId="0" borderId="0" applyFont="0" applyFill="0" applyBorder="0" applyAlignment="0" applyProtection="0"/>
    <xf numFmtId="9" fontId="25" fillId="0" borderId="0" applyFont="0" applyFill="0" applyBorder="0" applyAlignment="0" applyProtection="0"/>
    <xf numFmtId="164" fontId="26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26" fillId="0" borderId="0"/>
    <xf numFmtId="0" fontId="13" fillId="0" borderId="0"/>
    <xf numFmtId="0" fontId="37" fillId="0" borderId="0"/>
    <xf numFmtId="0" fontId="26" fillId="0" borderId="0"/>
    <xf numFmtId="0" fontId="14" fillId="0" borderId="0"/>
    <xf numFmtId="0" fontId="26" fillId="0" borderId="0"/>
    <xf numFmtId="9" fontId="1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26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9" fillId="0" borderId="0"/>
    <xf numFmtId="43" fontId="3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17">
    <xf numFmtId="0" fontId="0" fillId="0" borderId="0" xfId="0"/>
    <xf numFmtId="0" fontId="16" fillId="0" borderId="0" xfId="0" applyFont="1"/>
    <xf numFmtId="0" fontId="17" fillId="0" borderId="0" xfId="0" applyFont="1"/>
    <xf numFmtId="0" fontId="18" fillId="0" borderId="0" xfId="0" applyFont="1"/>
    <xf numFmtId="165" fontId="16" fillId="0" borderId="0" xfId="0" applyNumberFormat="1" applyFont="1"/>
    <xf numFmtId="166" fontId="16" fillId="0" borderId="0" xfId="0" applyNumberFormat="1" applyFont="1"/>
    <xf numFmtId="165" fontId="17" fillId="0" borderId="1" xfId="0" applyNumberFormat="1" applyFont="1" applyBorder="1"/>
    <xf numFmtId="0" fontId="16" fillId="0" borderId="0" xfId="0" applyFont="1" applyAlignment="1">
      <alignment horizontal="right"/>
    </xf>
    <xf numFmtId="165" fontId="16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166" fontId="16" fillId="0" borderId="0" xfId="0" applyNumberFormat="1" applyFont="1" applyAlignment="1">
      <alignment horizontal="right"/>
    </xf>
    <xf numFmtId="166" fontId="17" fillId="0" borderId="1" xfId="0" applyNumberFormat="1" applyFont="1" applyBorder="1"/>
    <xf numFmtId="0" fontId="20" fillId="0" borderId="0" xfId="0" applyFont="1"/>
    <xf numFmtId="0" fontId="21" fillId="0" borderId="0" xfId="0" applyFont="1"/>
    <xf numFmtId="49" fontId="21" fillId="0" borderId="0" xfId="0" applyNumberFormat="1" applyFont="1" applyAlignment="1">
      <alignment wrapText="1"/>
    </xf>
    <xf numFmtId="0" fontId="22" fillId="0" borderId="0" xfId="0" applyFont="1"/>
    <xf numFmtId="0" fontId="20" fillId="0" borderId="0" xfId="0" applyFont="1" applyAlignment="1">
      <alignment horizontal="right"/>
    </xf>
    <xf numFmtId="0" fontId="23" fillId="0" borderId="0" xfId="0" applyFont="1"/>
    <xf numFmtId="169" fontId="20" fillId="0" borderId="0" xfId="0" applyNumberFormat="1" applyFont="1" applyAlignment="1">
      <alignment horizontal="right"/>
    </xf>
    <xf numFmtId="170" fontId="20" fillId="0" borderId="0" xfId="0" applyNumberFormat="1" applyFont="1" applyAlignment="1">
      <alignment horizontal="right"/>
    </xf>
    <xf numFmtId="169" fontId="21" fillId="0" borderId="0" xfId="0" applyNumberFormat="1" applyFont="1" applyAlignment="1">
      <alignment horizontal="right"/>
    </xf>
    <xf numFmtId="170" fontId="21" fillId="0" borderId="0" xfId="0" applyNumberFormat="1" applyFont="1" applyAlignment="1">
      <alignment horizontal="right"/>
    </xf>
    <xf numFmtId="169" fontId="22" fillId="0" borderId="0" xfId="0" applyNumberFormat="1" applyFont="1" applyAlignment="1">
      <alignment horizontal="right"/>
    </xf>
    <xf numFmtId="170" fontId="22" fillId="0" borderId="0" xfId="0" applyNumberFormat="1" applyFont="1" applyAlignment="1">
      <alignment horizontal="right"/>
    </xf>
    <xf numFmtId="0" fontId="20" fillId="0" borderId="2" xfId="0" applyFont="1" applyBorder="1" applyAlignment="1">
      <alignment horizontal="left"/>
    </xf>
    <xf numFmtId="169" fontId="20" fillId="0" borderId="2" xfId="0" applyNumberFormat="1" applyFont="1" applyBorder="1" applyAlignment="1">
      <alignment horizontal="right"/>
    </xf>
    <xf numFmtId="170" fontId="20" fillId="0" borderId="2" xfId="0" applyNumberFormat="1" applyFont="1" applyBorder="1" applyAlignment="1">
      <alignment horizontal="right"/>
    </xf>
    <xf numFmtId="0" fontId="24" fillId="0" borderId="0" xfId="0" applyFont="1"/>
    <xf numFmtId="17" fontId="17" fillId="0" borderId="0" xfId="0" applyNumberFormat="1" applyFont="1"/>
    <xf numFmtId="0" fontId="17" fillId="0" borderId="0" xfId="0" applyFont="1" applyAlignment="1">
      <alignment horizontal="right"/>
    </xf>
    <xf numFmtId="0" fontId="17" fillId="0" borderId="0" xfId="0" applyFont="1" applyBorder="1"/>
    <xf numFmtId="166" fontId="17" fillId="0" borderId="0" xfId="0" applyNumberFormat="1" applyFont="1" applyBorder="1"/>
    <xf numFmtId="0" fontId="16" fillId="0" borderId="0" xfId="0" applyFont="1" applyBorder="1"/>
    <xf numFmtId="166" fontId="16" fillId="0" borderId="0" xfId="0" applyNumberFormat="1" applyFont="1" applyBorder="1"/>
    <xf numFmtId="0" fontId="16" fillId="0" borderId="0" xfId="0" applyFont="1" applyBorder="1" applyAlignment="1">
      <alignment horizontal="right"/>
    </xf>
    <xf numFmtId="0" fontId="17" fillId="0" borderId="1" xfId="0" applyFont="1" applyBorder="1"/>
    <xf numFmtId="168" fontId="16" fillId="0" borderId="0" xfId="0" applyNumberFormat="1" applyFont="1" applyBorder="1"/>
    <xf numFmtId="0" fontId="16" fillId="0" borderId="1" xfId="0" applyFont="1" applyBorder="1"/>
    <xf numFmtId="17" fontId="17" fillId="0" borderId="0" xfId="0" applyNumberFormat="1" applyFont="1" applyAlignment="1">
      <alignment horizontal="right"/>
    </xf>
    <xf numFmtId="165" fontId="17" fillId="0" borderId="1" xfId="0" applyNumberFormat="1" applyFont="1" applyBorder="1" applyAlignment="1">
      <alignment horizontal="right"/>
    </xf>
    <xf numFmtId="166" fontId="17" fillId="0" borderId="1" xfId="0" applyNumberFormat="1" applyFont="1" applyBorder="1" applyAlignment="1">
      <alignment horizontal="right"/>
    </xf>
    <xf numFmtId="166" fontId="16" fillId="0" borderId="0" xfId="0" applyNumberFormat="1" applyFont="1" applyBorder="1" applyAlignment="1">
      <alignment horizontal="right"/>
    </xf>
    <xf numFmtId="166" fontId="17" fillId="0" borderId="0" xfId="0" applyNumberFormat="1" applyFont="1" applyBorder="1" applyAlignment="1">
      <alignment horizontal="right"/>
    </xf>
    <xf numFmtId="168" fontId="16" fillId="0" borderId="0" xfId="0" applyNumberFormat="1" applyFont="1" applyBorder="1" applyAlignment="1">
      <alignment horizontal="right"/>
    </xf>
    <xf numFmtId="173" fontId="16" fillId="0" borderId="0" xfId="0" applyNumberFormat="1" applyFont="1" applyAlignment="1">
      <alignment horizontal="right"/>
    </xf>
    <xf numFmtId="0" fontId="27" fillId="2" borderId="3" xfId="0" applyNumberFormat="1" applyFont="1" applyFill="1" applyBorder="1" applyAlignment="1">
      <alignment horizontal="center"/>
    </xf>
    <xf numFmtId="0" fontId="27" fillId="2" borderId="4" xfId="0" applyNumberFormat="1" applyFont="1" applyFill="1" applyBorder="1" applyAlignment="1">
      <alignment horizontal="center"/>
    </xf>
    <xf numFmtId="0" fontId="27" fillId="2" borderId="4" xfId="0" applyNumberFormat="1" applyFont="1" applyFill="1" applyBorder="1" applyAlignment="1">
      <alignment horizontal="right"/>
    </xf>
    <xf numFmtId="0" fontId="28" fillId="0" borderId="0" xfId="0" applyFont="1"/>
    <xf numFmtId="0" fontId="28" fillId="0" borderId="0" xfId="0" quotePrefix="1" applyNumberFormat="1" applyFont="1"/>
    <xf numFmtId="1" fontId="28" fillId="0" borderId="0" xfId="0" quotePrefix="1" applyNumberFormat="1" applyFont="1"/>
    <xf numFmtId="166" fontId="28" fillId="0" borderId="0" xfId="0" quotePrefix="1" applyNumberFormat="1" applyFont="1" applyAlignment="1">
      <alignment horizontal="right"/>
    </xf>
    <xf numFmtId="165" fontId="28" fillId="0" borderId="0" xfId="0" quotePrefix="1" applyNumberFormat="1" applyFont="1" applyAlignment="1">
      <alignment horizontal="right"/>
    </xf>
    <xf numFmtId="0" fontId="28" fillId="0" borderId="0" xfId="0" applyFont="1" applyAlignment="1">
      <alignment horizontal="right"/>
    </xf>
    <xf numFmtId="0" fontId="27" fillId="0" borderId="1" xfId="0" applyFont="1" applyBorder="1"/>
    <xf numFmtId="164" fontId="27" fillId="0" borderId="1" xfId="1" applyFont="1" applyBorder="1" applyAlignment="1">
      <alignment horizontal="right"/>
    </xf>
    <xf numFmtId="0" fontId="27" fillId="0" borderId="1" xfId="0" applyFont="1" applyBorder="1" applyAlignment="1">
      <alignment horizontal="right"/>
    </xf>
    <xf numFmtId="167" fontId="28" fillId="0" borderId="0" xfId="7" applyNumberFormat="1" applyFont="1" applyAlignment="1">
      <alignment horizontal="right"/>
    </xf>
    <xf numFmtId="0" fontId="27" fillId="3" borderId="5" xfId="0" applyFont="1" applyFill="1" applyBorder="1"/>
    <xf numFmtId="0" fontId="32" fillId="3" borderId="6" xfId="0" applyFont="1" applyFill="1" applyBorder="1"/>
    <xf numFmtId="4" fontId="27" fillId="3" borderId="6" xfId="1" applyNumberFormat="1" applyFont="1" applyFill="1" applyBorder="1" applyAlignment="1">
      <alignment horizontal="right"/>
    </xf>
    <xf numFmtId="0" fontId="28" fillId="3" borderId="6" xfId="0" applyFont="1" applyFill="1" applyBorder="1" applyAlignment="1">
      <alignment horizontal="right"/>
    </xf>
    <xf numFmtId="0" fontId="28" fillId="3" borderId="7" xfId="0" applyFont="1" applyFill="1" applyBorder="1"/>
    <xf numFmtId="0" fontId="28" fillId="3" borderId="8" xfId="0" applyFont="1" applyFill="1" applyBorder="1"/>
    <xf numFmtId="0" fontId="32" fillId="3" borderId="0" xfId="0" applyFont="1" applyFill="1" applyBorder="1"/>
    <xf numFmtId="4" fontId="27" fillId="3" borderId="0" xfId="0" applyNumberFormat="1" applyFont="1" applyFill="1" applyBorder="1" applyAlignment="1">
      <alignment horizontal="right"/>
    </xf>
    <xf numFmtId="0" fontId="28" fillId="3" borderId="0" xfId="0" applyFont="1" applyFill="1" applyBorder="1" applyAlignment="1">
      <alignment horizontal="right"/>
    </xf>
    <xf numFmtId="0" fontId="28" fillId="3" borderId="9" xfId="0" applyFont="1" applyFill="1" applyBorder="1"/>
    <xf numFmtId="0" fontId="28" fillId="3" borderId="10" xfId="0" applyFont="1" applyFill="1" applyBorder="1"/>
    <xf numFmtId="0" fontId="32" fillId="3" borderId="11" xfId="0" applyFont="1" applyFill="1" applyBorder="1"/>
    <xf numFmtId="4" fontId="27" fillId="3" borderId="11" xfId="0" applyNumberFormat="1" applyFont="1" applyFill="1" applyBorder="1" applyAlignment="1">
      <alignment horizontal="right"/>
    </xf>
    <xf numFmtId="0" fontId="28" fillId="3" borderId="11" xfId="0" applyFont="1" applyFill="1" applyBorder="1" applyAlignment="1">
      <alignment horizontal="right"/>
    </xf>
    <xf numFmtId="0" fontId="28" fillId="3" borderId="12" xfId="0" applyFont="1" applyFill="1" applyBorder="1"/>
    <xf numFmtId="0" fontId="29" fillId="2" borderId="3" xfId="0" applyNumberFormat="1" applyFont="1" applyFill="1" applyBorder="1" applyAlignment="1">
      <alignment horizontal="center"/>
    </xf>
    <xf numFmtId="0" fontId="29" fillId="2" borderId="4" xfId="0" applyNumberFormat="1" applyFont="1" applyFill="1" applyBorder="1" applyAlignment="1">
      <alignment horizontal="center"/>
    </xf>
    <xf numFmtId="0" fontId="29" fillId="2" borderId="4" xfId="0" applyNumberFormat="1" applyFont="1" applyFill="1" applyBorder="1" applyAlignment="1">
      <alignment horizontal="left"/>
    </xf>
    <xf numFmtId="0" fontId="29" fillId="2" borderId="4" xfId="0" applyNumberFormat="1" applyFont="1" applyFill="1" applyBorder="1" applyAlignment="1">
      <alignment horizontal="right"/>
    </xf>
    <xf numFmtId="0" fontId="0" fillId="0" borderId="0" xfId="0" quotePrefix="1" applyNumberFormat="1"/>
    <xf numFmtId="1" fontId="0" fillId="0" borderId="0" xfId="0" quotePrefix="1" applyNumberFormat="1" applyAlignment="1">
      <alignment horizontal="left"/>
    </xf>
    <xf numFmtId="0" fontId="0" fillId="0" borderId="0" xfId="0" applyAlignment="1">
      <alignment horizontal="left"/>
    </xf>
    <xf numFmtId="0" fontId="27" fillId="0" borderId="1" xfId="6" applyFont="1" applyBorder="1"/>
    <xf numFmtId="164" fontId="27" fillId="0" borderId="1" xfId="3" applyFont="1" applyBorder="1" applyAlignment="1">
      <alignment horizontal="right"/>
    </xf>
    <xf numFmtId="0" fontId="27" fillId="0" borderId="1" xfId="6" applyFont="1" applyBorder="1" applyAlignment="1">
      <alignment horizontal="right"/>
    </xf>
    <xf numFmtId="167" fontId="0" fillId="0" borderId="0" xfId="7" applyNumberFormat="1" applyFont="1" applyAlignment="1">
      <alignment horizontal="right"/>
    </xf>
    <xf numFmtId="0" fontId="29" fillId="3" borderId="5" xfId="0" applyFont="1" applyFill="1" applyBorder="1"/>
    <xf numFmtId="0" fontId="31" fillId="3" borderId="6" xfId="0" applyFont="1" applyFill="1" applyBorder="1"/>
    <xf numFmtId="0" fontId="0" fillId="3" borderId="6" xfId="0" applyFill="1" applyBorder="1" applyAlignment="1">
      <alignment horizontal="right"/>
    </xf>
    <xf numFmtId="0" fontId="0" fillId="3" borderId="7" xfId="0" applyFill="1" applyBorder="1"/>
    <xf numFmtId="0" fontId="0" fillId="3" borderId="8" xfId="0" applyFill="1" applyBorder="1"/>
    <xf numFmtId="0" fontId="31" fillId="3" borderId="0" xfId="0" applyFont="1" applyFill="1" applyBorder="1"/>
    <xf numFmtId="2" fontId="29" fillId="3" borderId="0" xfId="0" applyNumberFormat="1" applyFont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0" fillId="3" borderId="9" xfId="0" applyFill="1" applyBorder="1"/>
    <xf numFmtId="0" fontId="0" fillId="3" borderId="10" xfId="0" applyFill="1" applyBorder="1"/>
    <xf numFmtId="0" fontId="31" fillId="3" borderId="11" xfId="0" applyFont="1" applyFill="1" applyBorder="1"/>
    <xf numFmtId="2" fontId="29" fillId="3" borderId="11" xfId="0" applyNumberFormat="1" applyFont="1" applyFill="1" applyBorder="1" applyAlignment="1">
      <alignment horizontal="right"/>
    </xf>
    <xf numFmtId="0" fontId="0" fillId="3" borderId="11" xfId="0" applyFill="1" applyBorder="1" applyAlignment="1">
      <alignment horizontal="right"/>
    </xf>
    <xf numFmtId="0" fontId="0" fillId="3" borderId="12" xfId="0" applyFill="1" applyBorder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43" fontId="29" fillId="3" borderId="6" xfId="1" applyNumberFormat="1" applyFont="1" applyFill="1" applyBorder="1" applyAlignment="1">
      <alignment horizontal="right"/>
    </xf>
    <xf numFmtId="1" fontId="29" fillId="2" borderId="4" xfId="0" applyNumberFormat="1" applyFont="1" applyFill="1" applyBorder="1" applyAlignment="1">
      <alignment horizontal="left"/>
    </xf>
    <xf numFmtId="166" fontId="29" fillId="2" borderId="4" xfId="0" applyNumberFormat="1" applyFont="1" applyFill="1" applyBorder="1" applyAlignment="1">
      <alignment horizontal="center"/>
    </xf>
    <xf numFmtId="165" fontId="29" fillId="2" borderId="4" xfId="0" applyNumberFormat="1" applyFont="1" applyFill="1" applyBorder="1" applyAlignment="1">
      <alignment horizontal="center"/>
    </xf>
    <xf numFmtId="166" fontId="0" fillId="0" borderId="0" xfId="0" quotePrefix="1" applyNumberFormat="1"/>
    <xf numFmtId="165" fontId="0" fillId="0" borderId="0" xfId="0" quotePrefix="1" applyNumberFormat="1"/>
    <xf numFmtId="1" fontId="0" fillId="0" borderId="0" xfId="0" applyNumberFormat="1" applyAlignment="1">
      <alignment horizontal="left"/>
    </xf>
    <xf numFmtId="166" fontId="0" fillId="0" borderId="0" xfId="0" applyNumberFormat="1"/>
    <xf numFmtId="165" fontId="0" fillId="0" borderId="0" xfId="0" applyNumberFormat="1"/>
    <xf numFmtId="166" fontId="29" fillId="0" borderId="0" xfId="1" applyNumberFormat="1" applyFont="1"/>
    <xf numFmtId="167" fontId="0" fillId="0" borderId="0" xfId="7" applyNumberFormat="1" applyFont="1"/>
    <xf numFmtId="166" fontId="29" fillId="3" borderId="6" xfId="1" applyNumberFormat="1" applyFont="1" applyFill="1" applyBorder="1"/>
    <xf numFmtId="165" fontId="0" fillId="3" borderId="6" xfId="0" applyNumberFormat="1" applyFill="1" applyBorder="1"/>
    <xf numFmtId="166" fontId="29" fillId="3" borderId="0" xfId="0" applyNumberFormat="1" applyFont="1" applyFill="1" applyBorder="1"/>
    <xf numFmtId="165" fontId="0" fillId="3" borderId="0" xfId="0" applyNumberFormat="1" applyFill="1" applyBorder="1"/>
    <xf numFmtId="166" fontId="29" fillId="3" borderId="11" xfId="0" applyNumberFormat="1" applyFont="1" applyFill="1" applyBorder="1"/>
    <xf numFmtId="165" fontId="0" fillId="3" borderId="11" xfId="0" applyNumberFormat="1" applyFill="1" applyBorder="1"/>
    <xf numFmtId="1" fontId="0" fillId="0" borderId="0" xfId="0" quotePrefix="1" applyNumberFormat="1" applyAlignment="1">
      <alignment horizontal="center"/>
    </xf>
    <xf numFmtId="164" fontId="29" fillId="0" borderId="0" xfId="1" applyFont="1"/>
    <xf numFmtId="174" fontId="29" fillId="0" borderId="0" xfId="1" applyNumberFormat="1" applyFont="1"/>
    <xf numFmtId="174" fontId="29" fillId="3" borderId="6" xfId="1" applyNumberFormat="1" applyFont="1" applyFill="1" applyBorder="1"/>
    <xf numFmtId="0" fontId="0" fillId="3" borderId="6" xfId="0" applyFill="1" applyBorder="1"/>
    <xf numFmtId="2" fontId="29" fillId="3" borderId="0" xfId="0" applyNumberFormat="1" applyFont="1" applyFill="1" applyBorder="1"/>
    <xf numFmtId="0" fontId="0" fillId="3" borderId="0" xfId="0" applyFill="1" applyBorder="1"/>
    <xf numFmtId="171" fontId="0" fillId="3" borderId="9" xfId="0" applyNumberFormat="1" applyFill="1" applyBorder="1"/>
    <xf numFmtId="2" fontId="29" fillId="3" borderId="11" xfId="0" applyNumberFormat="1" applyFont="1" applyFill="1" applyBorder="1"/>
    <xf numFmtId="0" fontId="0" fillId="3" borderId="11" xfId="0" applyFill="1" applyBorder="1"/>
    <xf numFmtId="0" fontId="29" fillId="2" borderId="3" xfId="0" applyNumberFormat="1" applyFont="1" applyFill="1" applyBorder="1" applyAlignment="1">
      <alignment horizontal="left"/>
    </xf>
    <xf numFmtId="0" fontId="0" fillId="0" borderId="0" xfId="0" quotePrefix="1" applyNumberFormat="1" applyAlignment="1">
      <alignment horizontal="left"/>
    </xf>
    <xf numFmtId="1" fontId="0" fillId="0" borderId="0" xfId="0" quotePrefix="1" applyNumberFormat="1"/>
    <xf numFmtId="0" fontId="33" fillId="2" borderId="3" xfId="0" applyNumberFormat="1" applyFont="1" applyFill="1" applyBorder="1" applyAlignment="1">
      <alignment horizontal="center"/>
    </xf>
    <xf numFmtId="0" fontId="33" fillId="2" borderId="4" xfId="0" applyNumberFormat="1" applyFont="1" applyFill="1" applyBorder="1" applyAlignment="1">
      <alignment horizontal="center"/>
    </xf>
    <xf numFmtId="0" fontId="34" fillId="0" borderId="0" xfId="0" quotePrefix="1" applyNumberFormat="1" applyFont="1"/>
    <xf numFmtId="1" fontId="34" fillId="0" borderId="0" xfId="0" quotePrefix="1" applyNumberFormat="1" applyFont="1"/>
    <xf numFmtId="0" fontId="34" fillId="0" borderId="0" xfId="0" applyFont="1"/>
    <xf numFmtId="164" fontId="33" fillId="0" borderId="0" xfId="1" applyFont="1"/>
    <xf numFmtId="167" fontId="34" fillId="0" borderId="0" xfId="7" applyNumberFormat="1" applyFont="1"/>
    <xf numFmtId="0" fontId="33" fillId="3" borderId="5" xfId="0" applyFont="1" applyFill="1" applyBorder="1"/>
    <xf numFmtId="174" fontId="33" fillId="3" borderId="6" xfId="1" applyNumberFormat="1" applyFont="1" applyFill="1" applyBorder="1"/>
    <xf numFmtId="0" fontId="34" fillId="3" borderId="6" xfId="0" applyFont="1" applyFill="1" applyBorder="1"/>
    <xf numFmtId="0" fontId="34" fillId="3" borderId="7" xfId="0" applyFont="1" applyFill="1" applyBorder="1"/>
    <xf numFmtId="0" fontId="34" fillId="3" borderId="8" xfId="0" applyFont="1" applyFill="1" applyBorder="1"/>
    <xf numFmtId="2" fontId="33" fillId="3" borderId="0" xfId="0" applyNumberFormat="1" applyFont="1" applyFill="1" applyBorder="1"/>
    <xf numFmtId="0" fontId="34" fillId="3" borderId="0" xfId="0" applyFont="1" applyFill="1" applyBorder="1"/>
    <xf numFmtId="171" fontId="34" fillId="3" borderId="9" xfId="0" applyNumberFormat="1" applyFont="1" applyFill="1" applyBorder="1"/>
    <xf numFmtId="0" fontId="34" fillId="3" borderId="10" xfId="0" applyFont="1" applyFill="1" applyBorder="1"/>
    <xf numFmtId="2" fontId="33" fillId="3" borderId="11" xfId="0" applyNumberFormat="1" applyFont="1" applyFill="1" applyBorder="1"/>
    <xf numFmtId="0" fontId="34" fillId="3" borderId="11" xfId="0" applyFont="1" applyFill="1" applyBorder="1"/>
    <xf numFmtId="0" fontId="34" fillId="3" borderId="12" xfId="0" applyFont="1" applyFill="1" applyBorder="1"/>
    <xf numFmtId="0" fontId="34" fillId="0" borderId="0" xfId="0" applyNumberFormat="1" applyFont="1"/>
    <xf numFmtId="2" fontId="16" fillId="0" borderId="0" xfId="0" applyNumberFormat="1" applyFont="1" applyBorder="1"/>
    <xf numFmtId="164" fontId="34" fillId="0" borderId="0" xfId="1" quotePrefix="1" applyFont="1"/>
    <xf numFmtId="164" fontId="33" fillId="3" borderId="6" xfId="1" applyFont="1" applyFill="1" applyBorder="1"/>
    <xf numFmtId="164" fontId="33" fillId="3" borderId="0" xfId="1" applyFont="1" applyFill="1" applyBorder="1"/>
    <xf numFmtId="164" fontId="33" fillId="3" borderId="11" xfId="1" applyFont="1" applyFill="1" applyBorder="1"/>
    <xf numFmtId="0" fontId="34" fillId="0" borderId="0" xfId="4" quotePrefix="1" applyNumberFormat="1" applyFont="1"/>
    <xf numFmtId="1" fontId="34" fillId="0" borderId="0" xfId="4" quotePrefix="1" applyNumberFormat="1" applyFont="1"/>
    <xf numFmtId="164" fontId="33" fillId="0" borderId="0" xfId="1" quotePrefix="1" applyFont="1"/>
    <xf numFmtId="167" fontId="34" fillId="0" borderId="0" xfId="8" applyNumberFormat="1" applyFont="1"/>
    <xf numFmtId="43" fontId="33" fillId="3" borderId="6" xfId="2" applyFont="1" applyFill="1" applyBorder="1"/>
    <xf numFmtId="43" fontId="33" fillId="3" borderId="0" xfId="2" applyFont="1" applyFill="1" applyBorder="1"/>
    <xf numFmtId="43" fontId="33" fillId="3" borderId="11" xfId="2" applyFont="1" applyFill="1" applyBorder="1"/>
    <xf numFmtId="171" fontId="34" fillId="3" borderId="12" xfId="0" applyNumberFormat="1" applyFont="1" applyFill="1" applyBorder="1"/>
    <xf numFmtId="165" fontId="16" fillId="0" borderId="0" xfId="0" applyNumberFormat="1" applyFont="1" applyBorder="1"/>
    <xf numFmtId="0" fontId="0" fillId="0" borderId="13" xfId="0" applyBorder="1"/>
    <xf numFmtId="0" fontId="35" fillId="4" borderId="0" xfId="0" applyFont="1" applyFill="1"/>
    <xf numFmtId="0" fontId="35" fillId="0" borderId="0" xfId="0" applyFont="1"/>
    <xf numFmtId="1" fontId="35" fillId="0" borderId="0" xfId="0" applyNumberFormat="1" applyFont="1"/>
    <xf numFmtId="164" fontId="35" fillId="0" borderId="0" xfId="1" applyFont="1"/>
    <xf numFmtId="164" fontId="36" fillId="0" borderId="0" xfId="1" applyFont="1"/>
    <xf numFmtId="43" fontId="36" fillId="0" borderId="0" xfId="0" applyNumberFormat="1" applyFont="1"/>
    <xf numFmtId="172" fontId="34" fillId="3" borderId="9" xfId="0" applyNumberFormat="1" applyFont="1" applyFill="1" applyBorder="1"/>
    <xf numFmtId="0" fontId="35" fillId="0" borderId="0" xfId="0" applyNumberFormat="1" applyFont="1"/>
    <xf numFmtId="164" fontId="35" fillId="0" borderId="0" xfId="0" applyNumberFormat="1" applyFont="1"/>
    <xf numFmtId="17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174" fontId="34" fillId="0" borderId="0" xfId="1" quotePrefix="1" applyNumberFormat="1" applyFont="1"/>
    <xf numFmtId="174" fontId="33" fillId="0" borderId="0" xfId="0" applyNumberFormat="1" applyFont="1"/>
    <xf numFmtId="174" fontId="0" fillId="0" borderId="0" xfId="0" applyNumberFormat="1"/>
    <xf numFmtId="164" fontId="0" fillId="0" borderId="0" xfId="0" applyNumberFormat="1"/>
    <xf numFmtId="0" fontId="34" fillId="4" borderId="14" xfId="0" applyFont="1" applyFill="1" applyBorder="1"/>
    <xf numFmtId="1" fontId="34" fillId="0" borderId="0" xfId="0" applyNumberFormat="1" applyFont="1"/>
    <xf numFmtId="0" fontId="33" fillId="0" borderId="0" xfId="0" applyFont="1"/>
    <xf numFmtId="0" fontId="34" fillId="2" borderId="4" xfId="0" applyNumberFormat="1" applyFont="1" applyFill="1" applyBorder="1" applyAlignment="1">
      <alignment horizontal="center"/>
    </xf>
    <xf numFmtId="0" fontId="33" fillId="2" borderId="3" xfId="4" applyNumberFormat="1" applyFont="1" applyFill="1" applyBorder="1" applyAlignment="1">
      <alignment horizontal="center"/>
    </xf>
    <xf numFmtId="0" fontId="33" fillId="2" borderId="4" xfId="4" applyNumberFormat="1" applyFont="1" applyFill="1" applyBorder="1" applyAlignment="1">
      <alignment horizontal="center"/>
    </xf>
    <xf numFmtId="0" fontId="30" fillId="0" borderId="0" xfId="0" applyFont="1"/>
    <xf numFmtId="174" fontId="34" fillId="0" borderId="0" xfId="1" quotePrefix="1" applyNumberFormat="1" applyFont="1" applyFill="1"/>
    <xf numFmtId="174" fontId="34" fillId="4" borderId="0" xfId="1" quotePrefix="1" applyNumberFormat="1" applyFont="1" applyFill="1"/>
    <xf numFmtId="174" fontId="30" fillId="0" borderId="0" xfId="1" applyNumberFormat="1" applyFont="1"/>
    <xf numFmtId="174" fontId="33" fillId="3" borderId="6" xfId="2" applyNumberFormat="1" applyFont="1" applyFill="1" applyBorder="1"/>
    <xf numFmtId="0" fontId="33" fillId="2" borderId="3" xfId="5" applyNumberFormat="1" applyFont="1" applyFill="1" applyBorder="1" applyAlignment="1">
      <alignment horizontal="center"/>
    </xf>
    <xf numFmtId="0" fontId="33" fillId="2" borderId="4" xfId="5" applyNumberFormat="1" applyFont="1" applyFill="1" applyBorder="1" applyAlignment="1">
      <alignment horizontal="center"/>
    </xf>
    <xf numFmtId="0" fontId="34" fillId="0" borderId="0" xfId="5" quotePrefix="1" applyNumberFormat="1" applyFont="1"/>
    <xf numFmtId="1" fontId="34" fillId="0" borderId="0" xfId="5" quotePrefix="1" applyNumberFormat="1" applyFont="1"/>
    <xf numFmtId="174" fontId="31" fillId="0" borderId="0" xfId="1" applyNumberFormat="1" applyFont="1"/>
    <xf numFmtId="0" fontId="0" fillId="4" borderId="0" xfId="0" applyFill="1"/>
    <xf numFmtId="1" fontId="0" fillId="0" borderId="0" xfId="0" applyNumberFormat="1"/>
    <xf numFmtId="0" fontId="31" fillId="0" borderId="0" xfId="0" applyFont="1"/>
    <xf numFmtId="164" fontId="33" fillId="2" borderId="3" xfId="1" applyFont="1" applyFill="1" applyBorder="1" applyAlignment="1">
      <alignment horizontal="center"/>
    </xf>
    <xf numFmtId="164" fontId="33" fillId="2" borderId="4" xfId="1" applyFont="1" applyFill="1" applyBorder="1" applyAlignment="1">
      <alignment horizontal="center"/>
    </xf>
    <xf numFmtId="0" fontId="33" fillId="2" borderId="4" xfId="1" applyNumberFormat="1" applyFont="1" applyFill="1" applyBorder="1" applyAlignment="1">
      <alignment horizontal="center"/>
    </xf>
    <xf numFmtId="164" fontId="34" fillId="0" borderId="0" xfId="1" applyFont="1"/>
    <xf numFmtId="1" fontId="34" fillId="0" borderId="0" xfId="1" quotePrefix="1" applyNumberFormat="1" applyFont="1"/>
    <xf numFmtId="0" fontId="34" fillId="0" borderId="0" xfId="1" quotePrefix="1" applyNumberFormat="1" applyFont="1"/>
    <xf numFmtId="0" fontId="34" fillId="0" borderId="0" xfId="1" applyNumberFormat="1" applyFont="1"/>
    <xf numFmtId="0" fontId="34" fillId="0" borderId="0" xfId="4" applyFont="1"/>
    <xf numFmtId="164" fontId="31" fillId="0" borderId="0" xfId="1" applyFont="1"/>
    <xf numFmtId="1" fontId="34" fillId="0" borderId="0" xfId="4" applyNumberFormat="1" applyFont="1"/>
    <xf numFmtId="0" fontId="34" fillId="0" borderId="0" xfId="4" quotePrefix="1" applyNumberFormat="1" applyFont="1" applyFill="1"/>
    <xf numFmtId="1" fontId="34" fillId="0" borderId="0" xfId="4" quotePrefix="1" applyNumberFormat="1" applyFont="1" applyFill="1"/>
    <xf numFmtId="164" fontId="34" fillId="0" borderId="0" xfId="1" quotePrefix="1" applyFont="1" applyFill="1"/>
    <xf numFmtId="1" fontId="34" fillId="0" borderId="0" xfId="4" applyNumberFormat="1" applyFont="1" applyFill="1"/>
    <xf numFmtId="0" fontId="34" fillId="0" borderId="0" xfId="4" applyFont="1" applyFill="1"/>
    <xf numFmtId="164" fontId="34" fillId="0" borderId="0" xfId="1" applyFont="1" applyFill="1"/>
    <xf numFmtId="164" fontId="30" fillId="0" borderId="0" xfId="0" applyNumberFormat="1" applyFont="1"/>
    <xf numFmtId="0" fontId="34" fillId="0" borderId="0" xfId="0" quotePrefix="1" applyNumberFormat="1" applyFont="1" applyBorder="1"/>
    <xf numFmtId="1" fontId="34" fillId="0" borderId="0" xfId="0" quotePrefix="1" applyNumberFormat="1" applyFont="1" applyBorder="1"/>
    <xf numFmtId="0" fontId="34" fillId="0" borderId="0" xfId="0" applyFont="1" applyBorder="1"/>
    <xf numFmtId="1" fontId="33" fillId="2" borderId="4" xfId="0" applyNumberFormat="1" applyFont="1" applyFill="1" applyBorder="1" applyAlignment="1">
      <alignment horizontal="center"/>
    </xf>
    <xf numFmtId="166" fontId="16" fillId="0" borderId="13" xfId="0" applyNumberFormat="1" applyFont="1" applyBorder="1"/>
    <xf numFmtId="43" fontId="33" fillId="3" borderId="6" xfId="2" applyNumberFormat="1" applyFont="1" applyFill="1" applyBorder="1"/>
    <xf numFmtId="0" fontId="33" fillId="0" borderId="3" xfId="0" applyNumberFormat="1" applyFont="1" applyFill="1" applyBorder="1" applyAlignment="1">
      <alignment horizontal="center"/>
    </xf>
    <xf numFmtId="0" fontId="33" fillId="0" borderId="4" xfId="0" applyNumberFormat="1" applyFont="1" applyFill="1" applyBorder="1" applyAlignment="1">
      <alignment horizontal="center"/>
    </xf>
    <xf numFmtId="0" fontId="34" fillId="0" borderId="0" xfId="0" quotePrefix="1" applyNumberFormat="1" applyFont="1" applyFill="1"/>
    <xf numFmtId="1" fontId="34" fillId="0" borderId="0" xfId="0" quotePrefix="1" applyNumberFormat="1" applyFont="1" applyFill="1"/>
    <xf numFmtId="0" fontId="34" fillId="0" borderId="0" xfId="0" applyFont="1" applyFill="1"/>
    <xf numFmtId="0" fontId="0" fillId="0" borderId="0" xfId="0" applyFill="1"/>
    <xf numFmtId="164" fontId="33" fillId="0" borderId="0" xfId="1" applyFont="1" applyFill="1"/>
    <xf numFmtId="0" fontId="34" fillId="0" borderId="0" xfId="0" applyNumberFormat="1" applyFont="1" applyFill="1"/>
    <xf numFmtId="0" fontId="34" fillId="5" borderId="0" xfId="0" quotePrefix="1" applyNumberFormat="1" applyFont="1" applyFill="1"/>
    <xf numFmtId="1" fontId="34" fillId="5" borderId="0" xfId="0" quotePrefix="1" applyNumberFormat="1" applyFont="1" applyFill="1"/>
    <xf numFmtId="0" fontId="34" fillId="5" borderId="0" xfId="0" applyFont="1" applyFill="1"/>
    <xf numFmtId="2" fontId="0" fillId="0" borderId="0" xfId="0" applyNumberFormat="1"/>
    <xf numFmtId="165" fontId="16" fillId="0" borderId="0" xfId="0" applyNumberFormat="1" applyFont="1" applyBorder="1" applyAlignment="1">
      <alignment horizontal="right"/>
    </xf>
    <xf numFmtId="39" fontId="16" fillId="0" borderId="0" xfId="0" applyNumberFormat="1" applyFont="1" applyBorder="1"/>
    <xf numFmtId="39" fontId="16" fillId="0" borderId="0" xfId="0" applyNumberFormat="1" applyFont="1" applyBorder="1" applyAlignment="1">
      <alignment horizontal="right"/>
    </xf>
    <xf numFmtId="0" fontId="33" fillId="2" borderId="3" xfId="0" applyNumberFormat="1" applyFont="1" applyFill="1" applyBorder="1" applyAlignment="1">
      <alignment horizontal="left"/>
    </xf>
    <xf numFmtId="0" fontId="33" fillId="2" borderId="4" xfId="0" applyNumberFormat="1" applyFont="1" applyFill="1" applyBorder="1" applyAlignment="1">
      <alignment horizontal="left"/>
    </xf>
    <xf numFmtId="4" fontId="33" fillId="2" borderId="4" xfId="1" applyNumberFormat="1" applyFont="1" applyFill="1" applyBorder="1" applyAlignment="1">
      <alignment horizontal="center"/>
    </xf>
    <xf numFmtId="37" fontId="33" fillId="2" borderId="4" xfId="0" applyNumberFormat="1" applyFont="1" applyFill="1" applyBorder="1" applyAlignment="1">
      <alignment horizontal="center"/>
    </xf>
    <xf numFmtId="0" fontId="34" fillId="0" borderId="0" xfId="0" quotePrefix="1" applyNumberFormat="1" applyFont="1" applyAlignment="1">
      <alignment horizontal="left"/>
    </xf>
    <xf numFmtId="4" fontId="34" fillId="0" borderId="0" xfId="0" quotePrefix="1" applyNumberFormat="1" applyFont="1"/>
    <xf numFmtId="37" fontId="34" fillId="0" borderId="0" xfId="0" quotePrefix="1" applyNumberFormat="1" applyFont="1"/>
    <xf numFmtId="0" fontId="34" fillId="0" borderId="0" xfId="0" applyFont="1" applyAlignment="1">
      <alignment horizontal="left"/>
    </xf>
    <xf numFmtId="4" fontId="33" fillId="0" borderId="0" xfId="1" applyNumberFormat="1" applyFont="1"/>
    <xf numFmtId="37" fontId="34" fillId="0" borderId="0" xfId="0" applyNumberFormat="1" applyFont="1"/>
    <xf numFmtId="9" fontId="34" fillId="0" borderId="0" xfId="7" applyFont="1"/>
    <xf numFmtId="4" fontId="34" fillId="0" borderId="0" xfId="1" applyNumberFormat="1" applyFont="1"/>
    <xf numFmtId="4" fontId="34" fillId="0" borderId="0" xfId="8" applyNumberFormat="1" applyFont="1"/>
    <xf numFmtId="37" fontId="0" fillId="0" borderId="0" xfId="0" applyNumberFormat="1"/>
    <xf numFmtId="4" fontId="0" fillId="0" borderId="0" xfId="0" applyNumberFormat="1"/>
    <xf numFmtId="4" fontId="33" fillId="3" borderId="6" xfId="2" applyNumberFormat="1" applyFont="1" applyFill="1" applyBorder="1"/>
    <xf numFmtId="37" fontId="34" fillId="3" borderId="6" xfId="0" applyNumberFormat="1" applyFont="1" applyFill="1" applyBorder="1"/>
    <xf numFmtId="4" fontId="33" fillId="3" borderId="0" xfId="2" applyNumberFormat="1" applyFont="1" applyFill="1" applyBorder="1"/>
    <xf numFmtId="37" fontId="34" fillId="3" borderId="0" xfId="0" applyNumberFormat="1" applyFont="1" applyFill="1" applyBorder="1"/>
    <xf numFmtId="4" fontId="33" fillId="3" borderId="11" xfId="2" applyNumberFormat="1" applyFont="1" applyFill="1" applyBorder="1"/>
    <xf numFmtId="37" fontId="34" fillId="3" borderId="11" xfId="0" applyNumberFormat="1" applyFont="1" applyFill="1" applyBorder="1"/>
    <xf numFmtId="0" fontId="23" fillId="2" borderId="3" xfId="0" applyNumberFormat="1" applyFont="1" applyFill="1" applyBorder="1" applyAlignment="1">
      <alignment horizontal="left"/>
    </xf>
    <xf numFmtId="0" fontId="23" fillId="2" borderId="4" xfId="0" applyNumberFormat="1" applyFont="1" applyFill="1" applyBorder="1" applyAlignment="1">
      <alignment horizontal="center"/>
    </xf>
    <xf numFmtId="164" fontId="23" fillId="2" borderId="4" xfId="1" applyFont="1" applyFill="1" applyBorder="1" applyAlignment="1">
      <alignment horizontal="center"/>
    </xf>
    <xf numFmtId="0" fontId="25" fillId="0" borderId="0" xfId="0" applyFont="1"/>
    <xf numFmtId="0" fontId="25" fillId="0" borderId="0" xfId="0" quotePrefix="1" applyNumberFormat="1" applyFont="1" applyAlignment="1">
      <alignment horizontal="left"/>
    </xf>
    <xf numFmtId="0" fontId="25" fillId="0" borderId="0" xfId="0" quotePrefix="1" applyNumberFormat="1" applyFont="1"/>
    <xf numFmtId="1" fontId="25" fillId="0" borderId="0" xfId="0" quotePrefix="1" applyNumberFormat="1" applyFont="1"/>
    <xf numFmtId="164" fontId="25" fillId="0" borderId="0" xfId="1" quotePrefix="1" applyFont="1"/>
    <xf numFmtId="0" fontId="25" fillId="0" borderId="0" xfId="0" applyNumberFormat="1" applyFont="1"/>
    <xf numFmtId="164" fontId="25" fillId="0" borderId="0" xfId="1" applyFont="1"/>
    <xf numFmtId="0" fontId="25" fillId="0" borderId="0" xfId="0" applyFont="1" applyAlignment="1">
      <alignment horizontal="left"/>
    </xf>
    <xf numFmtId="164" fontId="23" fillId="0" borderId="0" xfId="1" applyFont="1"/>
    <xf numFmtId="167" fontId="25" fillId="0" borderId="0" xfId="8" applyNumberFormat="1" applyFont="1"/>
    <xf numFmtId="0" fontId="23" fillId="3" borderId="5" xfId="0" applyFont="1" applyFill="1" applyBorder="1"/>
    <xf numFmtId="43" fontId="23" fillId="3" borderId="6" xfId="2" applyNumberFormat="1" applyFont="1" applyFill="1" applyBorder="1"/>
    <xf numFmtId="0" fontId="25" fillId="3" borderId="6" xfId="0" applyFont="1" applyFill="1" applyBorder="1"/>
    <xf numFmtId="0" fontId="25" fillId="3" borderId="7" xfId="0" applyFont="1" applyFill="1" applyBorder="1"/>
    <xf numFmtId="0" fontId="25" fillId="3" borderId="8" xfId="0" applyFont="1" applyFill="1" applyBorder="1"/>
    <xf numFmtId="43" fontId="23" fillId="3" borderId="0" xfId="2" applyFont="1" applyFill="1" applyBorder="1"/>
    <xf numFmtId="0" fontId="25" fillId="3" borderId="0" xfId="0" applyFont="1" applyFill="1" applyBorder="1"/>
    <xf numFmtId="172" fontId="25" fillId="3" borderId="9" xfId="0" applyNumberFormat="1" applyFont="1" applyFill="1" applyBorder="1"/>
    <xf numFmtId="0" fontId="25" fillId="3" borderId="10" xfId="0" applyFont="1" applyFill="1" applyBorder="1"/>
    <xf numFmtId="43" fontId="23" fillId="3" borderId="11" xfId="2" applyFont="1" applyFill="1" applyBorder="1"/>
    <xf numFmtId="0" fontId="25" fillId="3" borderId="11" xfId="0" applyFont="1" applyFill="1" applyBorder="1"/>
    <xf numFmtId="0" fontId="25" fillId="3" borderId="12" xfId="0" applyFont="1" applyFill="1" applyBorder="1"/>
    <xf numFmtId="164" fontId="33" fillId="0" borderId="4" xfId="1" applyFont="1" applyFill="1" applyBorder="1" applyAlignment="1">
      <alignment horizontal="center"/>
    </xf>
    <xf numFmtId="0" fontId="33" fillId="0" borderId="0" xfId="0" applyFont="1" applyFill="1"/>
    <xf numFmtId="167" fontId="34" fillId="0" borderId="0" xfId="8" applyNumberFormat="1" applyFont="1" applyFill="1"/>
    <xf numFmtId="0" fontId="33" fillId="0" borderId="5" xfId="0" applyFont="1" applyFill="1" applyBorder="1"/>
    <xf numFmtId="0" fontId="31" fillId="0" borderId="6" xfId="0" applyFont="1" applyFill="1" applyBorder="1"/>
    <xf numFmtId="43" fontId="33" fillId="0" borderId="6" xfId="2" applyNumberFormat="1" applyFont="1" applyFill="1" applyBorder="1"/>
    <xf numFmtId="0" fontId="34" fillId="0" borderId="6" xfId="0" applyFont="1" applyFill="1" applyBorder="1"/>
    <xf numFmtId="0" fontId="34" fillId="0" borderId="7" xfId="0" applyFont="1" applyFill="1" applyBorder="1"/>
    <xf numFmtId="0" fontId="34" fillId="0" borderId="8" xfId="0" applyFont="1" applyFill="1" applyBorder="1"/>
    <xf numFmtId="0" fontId="31" fillId="0" borderId="0" xfId="0" applyFont="1" applyFill="1" applyBorder="1"/>
    <xf numFmtId="43" fontId="33" fillId="0" borderId="0" xfId="2" applyFont="1" applyFill="1" applyBorder="1"/>
    <xf numFmtId="0" fontId="34" fillId="0" borderId="0" xfId="0" applyFont="1" applyFill="1" applyBorder="1"/>
    <xf numFmtId="172" fontId="34" fillId="0" borderId="9" xfId="0" applyNumberFormat="1" applyFont="1" applyFill="1" applyBorder="1"/>
    <xf numFmtId="0" fontId="34" fillId="0" borderId="10" xfId="0" applyFont="1" applyFill="1" applyBorder="1"/>
    <xf numFmtId="0" fontId="31" fillId="0" borderId="11" xfId="0" applyFont="1" applyFill="1" applyBorder="1"/>
    <xf numFmtId="43" fontId="33" fillId="0" borderId="11" xfId="2" applyFont="1" applyFill="1" applyBorder="1"/>
    <xf numFmtId="0" fontId="34" fillId="0" borderId="11" xfId="0" applyFont="1" applyFill="1" applyBorder="1"/>
    <xf numFmtId="0" fontId="34" fillId="0" borderId="12" xfId="0" applyFont="1" applyFill="1" applyBorder="1"/>
    <xf numFmtId="164" fontId="33" fillId="2" borderId="4" xfId="9" applyFont="1" applyFill="1" applyBorder="1" applyAlignment="1">
      <alignment horizontal="center"/>
    </xf>
    <xf numFmtId="164" fontId="33" fillId="0" borderId="0" xfId="9" applyFont="1"/>
    <xf numFmtId="0" fontId="33" fillId="0" borderId="0" xfId="4" applyFont="1"/>
    <xf numFmtId="167" fontId="34" fillId="0" borderId="0" xfId="10" applyNumberFormat="1" applyFont="1"/>
    <xf numFmtId="0" fontId="26" fillId="0" borderId="0" xfId="4"/>
    <xf numFmtId="0" fontId="33" fillId="3" borderId="5" xfId="4" applyFont="1" applyFill="1" applyBorder="1"/>
    <xf numFmtId="0" fontId="31" fillId="3" borderId="6" xfId="4" applyFont="1" applyFill="1" applyBorder="1"/>
    <xf numFmtId="43" fontId="33" fillId="3" borderId="6" xfId="11" applyNumberFormat="1" applyFont="1" applyFill="1" applyBorder="1"/>
    <xf numFmtId="0" fontId="34" fillId="3" borderId="6" xfId="4" applyFont="1" applyFill="1" applyBorder="1"/>
    <xf numFmtId="0" fontId="34" fillId="3" borderId="7" xfId="4" applyFont="1" applyFill="1" applyBorder="1"/>
    <xf numFmtId="0" fontId="34" fillId="3" borderId="8" xfId="4" applyFont="1" applyFill="1" applyBorder="1"/>
    <xf numFmtId="0" fontId="31" fillId="3" borderId="0" xfId="4" applyFont="1" applyFill="1" applyBorder="1"/>
    <xf numFmtId="43" fontId="33" fillId="3" borderId="0" xfId="11" applyFont="1" applyFill="1" applyBorder="1"/>
    <xf numFmtId="0" fontId="34" fillId="3" borderId="0" xfId="4" applyFont="1" applyFill="1" applyBorder="1"/>
    <xf numFmtId="172" fontId="34" fillId="3" borderId="9" xfId="4" applyNumberFormat="1" applyFont="1" applyFill="1" applyBorder="1"/>
    <xf numFmtId="0" fontId="34" fillId="3" borderId="10" xfId="4" applyFont="1" applyFill="1" applyBorder="1"/>
    <xf numFmtId="0" fontId="31" fillId="3" borderId="11" xfId="4" applyFont="1" applyFill="1" applyBorder="1"/>
    <xf numFmtId="43" fontId="33" fillId="3" borderId="11" xfId="11" applyFont="1" applyFill="1" applyBorder="1"/>
    <xf numFmtId="0" fontId="34" fillId="3" borderId="11" xfId="4" applyFont="1" applyFill="1" applyBorder="1"/>
    <xf numFmtId="0" fontId="34" fillId="3" borderId="12" xfId="4" applyFont="1" applyFill="1" applyBorder="1"/>
    <xf numFmtId="164" fontId="34" fillId="0" borderId="0" xfId="9" applyFont="1"/>
    <xf numFmtId="167" fontId="34" fillId="0" borderId="0" xfId="21" applyNumberFormat="1" applyFont="1"/>
    <xf numFmtId="43" fontId="33" fillId="3" borderId="6" xfId="22" applyNumberFormat="1" applyFont="1" applyFill="1" applyBorder="1"/>
    <xf numFmtId="43" fontId="33" fillId="3" borderId="0" xfId="22" applyFont="1" applyFill="1" applyBorder="1"/>
    <xf numFmtId="43" fontId="33" fillId="3" borderId="11" xfId="22" applyFont="1" applyFill="1" applyBorder="1"/>
    <xf numFmtId="167" fontId="34" fillId="0" borderId="0" xfId="23" applyNumberFormat="1" applyFont="1"/>
    <xf numFmtId="43" fontId="33" fillId="3" borderId="6" xfId="24" applyNumberFormat="1" applyFont="1" applyFill="1" applyBorder="1"/>
    <xf numFmtId="43" fontId="33" fillId="3" borderId="0" xfId="24" applyFont="1" applyFill="1" applyBorder="1"/>
    <xf numFmtId="43" fontId="33" fillId="3" borderId="11" xfId="24" applyFont="1" applyFill="1" applyBorder="1"/>
    <xf numFmtId="1" fontId="34" fillId="0" borderId="0" xfId="25" quotePrefix="1" applyNumberFormat="1" applyFont="1"/>
    <xf numFmtId="0" fontId="34" fillId="0" borderId="0" xfId="25" quotePrefix="1" applyNumberFormat="1" applyFont="1"/>
    <xf numFmtId="0" fontId="34" fillId="0" borderId="0" xfId="4" applyNumberFormat="1" applyFont="1"/>
    <xf numFmtId="0" fontId="34" fillId="0" borderId="0" xfId="25" applyFont="1"/>
    <xf numFmtId="43" fontId="33" fillId="3" borderId="11" xfId="28" applyFont="1" applyFill="1" applyBorder="1"/>
    <xf numFmtId="43" fontId="33" fillId="3" borderId="0" xfId="28" applyFont="1" applyFill="1" applyBorder="1"/>
    <xf numFmtId="43" fontId="33" fillId="3" borderId="6" xfId="28" applyNumberFormat="1" applyFont="1" applyFill="1" applyBorder="1"/>
    <xf numFmtId="167" fontId="34" fillId="0" borderId="0" xfId="29" applyNumberFormat="1" applyFont="1"/>
    <xf numFmtId="175" fontId="33" fillId="2" borderId="4" xfId="9" applyNumberFormat="1" applyFont="1" applyFill="1" applyBorder="1" applyAlignment="1">
      <alignment horizontal="center"/>
    </xf>
    <xf numFmtId="175" fontId="34" fillId="0" borderId="0" xfId="9" quotePrefix="1" applyNumberFormat="1" applyFont="1"/>
    <xf numFmtId="175" fontId="33" fillId="0" borderId="0" xfId="9" applyNumberFormat="1" applyFont="1"/>
    <xf numFmtId="10" fontId="34" fillId="0" borderId="0" xfId="30" applyNumberFormat="1" applyFont="1"/>
    <xf numFmtId="175" fontId="0" fillId="0" borderId="0" xfId="9" applyNumberFormat="1" applyFont="1"/>
    <xf numFmtId="175" fontId="33" fillId="3" borderId="6" xfId="9" applyNumberFormat="1" applyFont="1" applyFill="1" applyBorder="1"/>
    <xf numFmtId="175" fontId="34" fillId="3" borderId="6" xfId="9" applyNumberFormat="1" applyFont="1" applyFill="1" applyBorder="1"/>
    <xf numFmtId="175" fontId="33" fillId="3" borderId="0" xfId="9" applyNumberFormat="1" applyFont="1" applyFill="1" applyBorder="1"/>
    <xf numFmtId="175" fontId="34" fillId="3" borderId="0" xfId="9" applyNumberFormat="1" applyFont="1" applyFill="1" applyBorder="1"/>
    <xf numFmtId="175" fontId="33" fillId="3" borderId="11" xfId="9" applyNumberFormat="1" applyFont="1" applyFill="1" applyBorder="1"/>
    <xf numFmtId="175" fontId="34" fillId="3" borderId="11" xfId="9" applyNumberFormat="1" applyFont="1" applyFill="1" applyBorder="1"/>
    <xf numFmtId="175" fontId="34" fillId="0" borderId="0" xfId="9" applyNumberFormat="1" applyFont="1"/>
    <xf numFmtId="164" fontId="34" fillId="0" borderId="0" xfId="33" applyFont="1"/>
    <xf numFmtId="164" fontId="33" fillId="2" borderId="4" xfId="33" applyFont="1" applyFill="1" applyBorder="1" applyAlignment="1">
      <alignment horizontal="center"/>
    </xf>
    <xf numFmtId="164" fontId="33" fillId="0" borderId="0" xfId="33" applyFont="1"/>
    <xf numFmtId="167" fontId="34" fillId="0" borderId="0" xfId="36" applyNumberFormat="1" applyFont="1"/>
    <xf numFmtId="43" fontId="33" fillId="3" borderId="6" xfId="37" applyNumberFormat="1" applyFont="1" applyFill="1" applyBorder="1"/>
    <xf numFmtId="43" fontId="33" fillId="3" borderId="0" xfId="37" applyFont="1" applyFill="1" applyBorder="1"/>
    <xf numFmtId="43" fontId="33" fillId="3" borderId="11" xfId="37" applyFont="1" applyFill="1" applyBorder="1"/>
    <xf numFmtId="4" fontId="33" fillId="2" borderId="4" xfId="33" applyNumberFormat="1" applyFont="1" applyFill="1" applyBorder="1" applyAlignment="1">
      <alignment horizontal="right"/>
    </xf>
    <xf numFmtId="3" fontId="33" fillId="2" borderId="4" xfId="4" applyNumberFormat="1" applyFont="1" applyFill="1" applyBorder="1" applyAlignment="1">
      <alignment horizontal="right"/>
    </xf>
    <xf numFmtId="4" fontId="34" fillId="0" borderId="0" xfId="4" quotePrefix="1" applyNumberFormat="1" applyFont="1" applyAlignment="1">
      <alignment horizontal="right"/>
    </xf>
    <xf numFmtId="3" fontId="34" fillId="0" borderId="0" xfId="4" quotePrefix="1" applyNumberFormat="1" applyFont="1" applyAlignment="1">
      <alignment horizontal="right"/>
    </xf>
    <xf numFmtId="4" fontId="33" fillId="0" borderId="0" xfId="33" applyNumberFormat="1" applyFont="1" applyAlignment="1">
      <alignment horizontal="right"/>
    </xf>
    <xf numFmtId="3" fontId="33" fillId="0" borderId="0" xfId="4" applyNumberFormat="1" applyFont="1" applyAlignment="1">
      <alignment horizontal="right"/>
    </xf>
    <xf numFmtId="167" fontId="34" fillId="0" borderId="0" xfId="30" applyNumberFormat="1" applyFont="1" applyAlignment="1">
      <alignment horizontal="right"/>
    </xf>
    <xf numFmtId="3" fontId="26" fillId="0" borderId="0" xfId="4" applyNumberFormat="1" applyAlignment="1">
      <alignment horizontal="right"/>
    </xf>
    <xf numFmtId="4" fontId="26" fillId="0" borderId="0" xfId="4" applyNumberFormat="1" applyAlignment="1">
      <alignment horizontal="right"/>
    </xf>
    <xf numFmtId="4" fontId="33" fillId="3" borderId="6" xfId="37" applyNumberFormat="1" applyFont="1" applyFill="1" applyBorder="1" applyAlignment="1">
      <alignment horizontal="right"/>
    </xf>
    <xf numFmtId="3" fontId="34" fillId="3" borderId="6" xfId="4" applyNumberFormat="1" applyFont="1" applyFill="1" applyBorder="1" applyAlignment="1">
      <alignment horizontal="right"/>
    </xf>
    <xf numFmtId="4" fontId="33" fillId="3" borderId="0" xfId="37" applyNumberFormat="1" applyFont="1" applyFill="1" applyBorder="1" applyAlignment="1">
      <alignment horizontal="right"/>
    </xf>
    <xf numFmtId="3" fontId="34" fillId="3" borderId="0" xfId="4" applyNumberFormat="1" applyFont="1" applyFill="1" applyBorder="1" applyAlignment="1">
      <alignment horizontal="right"/>
    </xf>
    <xf numFmtId="4" fontId="33" fillId="3" borderId="11" xfId="37" applyNumberFormat="1" applyFont="1" applyFill="1" applyBorder="1" applyAlignment="1">
      <alignment horizontal="right"/>
    </xf>
    <xf numFmtId="3" fontId="34" fillId="3" borderId="11" xfId="4" applyNumberFormat="1" applyFont="1" applyFill="1" applyBorder="1" applyAlignment="1">
      <alignment horizontal="right"/>
    </xf>
    <xf numFmtId="4" fontId="34" fillId="0" borderId="0" xfId="33" applyNumberFormat="1" applyFont="1" applyAlignment="1">
      <alignment horizontal="right"/>
    </xf>
    <xf numFmtId="3" fontId="34" fillId="0" borderId="0" xfId="4" applyNumberFormat="1" applyFont="1" applyAlignment="1">
      <alignment horizontal="right"/>
    </xf>
    <xf numFmtId="167" fontId="34" fillId="0" borderId="0" xfId="40" applyNumberFormat="1" applyFont="1"/>
    <xf numFmtId="43" fontId="33" fillId="3" borderId="6" xfId="41" applyNumberFormat="1" applyFont="1" applyFill="1" applyBorder="1"/>
    <xf numFmtId="43" fontId="33" fillId="3" borderId="0" xfId="41" applyFont="1" applyFill="1" applyBorder="1"/>
    <xf numFmtId="43" fontId="33" fillId="3" borderId="11" xfId="41" applyFont="1" applyFill="1" applyBorder="1"/>
    <xf numFmtId="167" fontId="34" fillId="0" borderId="0" xfId="42" applyNumberFormat="1" applyFont="1"/>
    <xf numFmtId="43" fontId="33" fillId="3" borderId="6" xfId="43" applyNumberFormat="1" applyFont="1" applyFill="1" applyBorder="1"/>
    <xf numFmtId="43" fontId="33" fillId="3" borderId="0" xfId="43" applyFont="1" applyFill="1" applyBorder="1"/>
    <xf numFmtId="43" fontId="33" fillId="3" borderId="11" xfId="43" applyFont="1" applyFill="1" applyBorder="1"/>
    <xf numFmtId="0" fontId="40" fillId="2" borderId="3" xfId="44" quotePrefix="1" applyFont="1" applyFill="1" applyBorder="1" applyAlignment="1">
      <alignment horizontal="center"/>
    </xf>
    <xf numFmtId="0" fontId="40" fillId="2" borderId="4" xfId="44" quotePrefix="1" applyFont="1" applyFill="1" applyBorder="1" applyAlignment="1">
      <alignment horizontal="center"/>
    </xf>
    <xf numFmtId="1" fontId="41" fillId="4" borderId="15" xfId="44" applyNumberFormat="1" applyFont="1" applyFill="1" applyBorder="1" applyAlignment="1">
      <alignment horizontal="center" vertical="center" wrapText="1"/>
    </xf>
    <xf numFmtId="0" fontId="39" fillId="0" borderId="0" xfId="44"/>
    <xf numFmtId="0" fontId="39" fillId="0" borderId="0" xfId="44" quotePrefix="1"/>
    <xf numFmtId="1" fontId="39" fillId="0" borderId="0" xfId="44" quotePrefix="1" applyNumberFormat="1"/>
    <xf numFmtId="43" fontId="0" fillId="0" borderId="0" xfId="45" applyFont="1"/>
    <xf numFmtId="43" fontId="39" fillId="0" borderId="0" xfId="44" applyNumberFormat="1"/>
    <xf numFmtId="43" fontId="33" fillId="3" borderId="6" xfId="46" applyFont="1" applyFill="1" applyBorder="1"/>
    <xf numFmtId="0" fontId="31" fillId="3" borderId="0" xfId="4" applyFont="1" applyFill="1"/>
    <xf numFmtId="43" fontId="33" fillId="3" borderId="0" xfId="46" applyFont="1" applyFill="1" applyBorder="1"/>
    <xf numFmtId="0" fontId="34" fillId="3" borderId="0" xfId="4" applyFont="1" applyFill="1"/>
    <xf numFmtId="43" fontId="33" fillId="3" borderId="11" xfId="46" applyFont="1" applyFill="1" applyBorder="1"/>
    <xf numFmtId="0" fontId="23" fillId="6" borderId="16" xfId="4" applyFont="1" applyFill="1" applyBorder="1" applyAlignment="1">
      <alignment horizontal="center"/>
    </xf>
    <xf numFmtId="0" fontId="23" fillId="8" borderId="16" xfId="4" applyFont="1" applyFill="1" applyBorder="1" applyAlignment="1">
      <alignment horizontal="center"/>
    </xf>
    <xf numFmtId="0" fontId="23" fillId="8" borderId="17" xfId="4" applyFont="1" applyFill="1" applyBorder="1"/>
    <xf numFmtId="0" fontId="23" fillId="9" borderId="14" xfId="4" applyFont="1" applyFill="1" applyBorder="1" applyAlignment="1">
      <alignment horizontal="center"/>
    </xf>
    <xf numFmtId="0" fontId="23" fillId="10" borderId="14" xfId="4" applyFont="1" applyFill="1" applyBorder="1" applyAlignment="1">
      <alignment horizontal="center"/>
    </xf>
    <xf numFmtId="0" fontId="23" fillId="11" borderId="14" xfId="4" applyFont="1" applyFill="1" applyBorder="1" applyAlignment="1">
      <alignment horizontal="center"/>
    </xf>
    <xf numFmtId="0" fontId="14" fillId="0" borderId="14" xfId="4" quotePrefix="1" applyFont="1" applyBorder="1"/>
    <xf numFmtId="0" fontId="38" fillId="0" borderId="14" xfId="0" applyFont="1" applyBorder="1"/>
    <xf numFmtId="164" fontId="38" fillId="0" borderId="14" xfId="3" applyFont="1" applyBorder="1"/>
    <xf numFmtId="165" fontId="38" fillId="0" borderId="14" xfId="0" applyNumberFormat="1" applyFont="1" applyBorder="1"/>
    <xf numFmtId="43" fontId="38" fillId="0" borderId="14" xfId="0" applyNumberFormat="1" applyFont="1" applyBorder="1"/>
    <xf numFmtId="0" fontId="23" fillId="7" borderId="17" xfId="4" applyFont="1" applyFill="1" applyBorder="1" applyAlignment="1">
      <alignment horizontal="center"/>
    </xf>
    <xf numFmtId="0" fontId="23" fillId="7" borderId="3" xfId="4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34" fillId="0" borderId="0" xfId="0" applyNumberFormat="1" applyFont="1" applyAlignment="1">
      <alignment horizontal="center"/>
    </xf>
    <xf numFmtId="43" fontId="33" fillId="3" borderId="6" xfId="47" applyFont="1" applyFill="1" applyBorder="1"/>
    <xf numFmtId="43" fontId="33" fillId="3" borderId="0" xfId="47" applyFont="1" applyFill="1" applyBorder="1"/>
    <xf numFmtId="43" fontId="33" fillId="3" borderId="11" xfId="47" applyFont="1" applyFill="1" applyBorder="1"/>
    <xf numFmtId="0" fontId="42" fillId="0" borderId="0" xfId="44" applyFont="1"/>
    <xf numFmtId="0" fontId="40" fillId="12" borderId="0" xfId="44" applyFont="1" applyFill="1" applyAlignment="1">
      <alignment horizontal="center"/>
    </xf>
    <xf numFmtId="0" fontId="39" fillId="0" borderId="0" xfId="44" applyAlignment="1">
      <alignment horizontal="center"/>
    </xf>
    <xf numFmtId="0" fontId="39" fillId="0" borderId="0" xfId="44" applyFill="1" applyAlignment="1">
      <alignment horizontal="center"/>
    </xf>
  </cellXfs>
  <cellStyles count="48">
    <cellStyle name="Comma" xfId="1" builtinId="3"/>
    <cellStyle name="Comma 2" xfId="2" xr:uid="{00000000-0005-0000-0000-000001000000}"/>
    <cellStyle name="Comma 2 10" xfId="37" xr:uid="{00000000-0005-0000-0000-000002000000}"/>
    <cellStyle name="Comma 2 11" xfId="39" xr:uid="{00000000-0005-0000-0000-000003000000}"/>
    <cellStyle name="Comma 2 12" xfId="41" xr:uid="{00000000-0005-0000-0000-000004000000}"/>
    <cellStyle name="Comma 2 13" xfId="43" xr:uid="{00000000-0005-0000-0000-000005000000}"/>
    <cellStyle name="Comma 2 14" xfId="46" xr:uid="{D9F6CDDF-1F1A-4DE3-9C17-916CC166FD6D}"/>
    <cellStyle name="Comma 2 15" xfId="47" xr:uid="{57182CB8-35BF-40A6-A08F-6BC7ADAB80D0}"/>
    <cellStyle name="Comma 2 2" xfId="11" xr:uid="{00000000-0005-0000-0000-000006000000}"/>
    <cellStyle name="Comma 2 2 2" xfId="33" xr:uid="{00000000-0005-0000-0000-000007000000}"/>
    <cellStyle name="Comma 2 3" xfId="12" xr:uid="{00000000-0005-0000-0000-000008000000}"/>
    <cellStyle name="Comma 2 4" xfId="22" xr:uid="{00000000-0005-0000-0000-000009000000}"/>
    <cellStyle name="Comma 2 5" xfId="24" xr:uid="{00000000-0005-0000-0000-00000A000000}"/>
    <cellStyle name="Comma 2 6" xfId="27" xr:uid="{00000000-0005-0000-0000-00000B000000}"/>
    <cellStyle name="Comma 2 7" xfId="28" xr:uid="{00000000-0005-0000-0000-00000C000000}"/>
    <cellStyle name="Comma 2 8" xfId="32" xr:uid="{00000000-0005-0000-0000-00000D000000}"/>
    <cellStyle name="Comma 2 9" xfId="35" xr:uid="{00000000-0005-0000-0000-00000E000000}"/>
    <cellStyle name="Comma 3" xfId="3" xr:uid="{00000000-0005-0000-0000-00000F000000}"/>
    <cellStyle name="Comma 4" xfId="9" xr:uid="{00000000-0005-0000-0000-000010000000}"/>
    <cellStyle name="Comma 5" xfId="45" xr:uid="{E7CBE72E-2028-4BE9-BE22-C3B5ACE16525}"/>
    <cellStyle name="Normal" xfId="0" builtinId="0"/>
    <cellStyle name="Normal 2" xfId="4" xr:uid="{00000000-0005-0000-0000-000012000000}"/>
    <cellStyle name="Normal 2 2" xfId="13" xr:uid="{00000000-0005-0000-0000-000013000000}"/>
    <cellStyle name="Normal 2 3" xfId="14" xr:uid="{00000000-0005-0000-0000-000014000000}"/>
    <cellStyle name="Normal 2 4" xfId="15" xr:uid="{00000000-0005-0000-0000-000015000000}"/>
    <cellStyle name="Normal 22" xfId="25" xr:uid="{00000000-0005-0000-0000-000016000000}"/>
    <cellStyle name="Normal 3" xfId="5" xr:uid="{00000000-0005-0000-0000-000017000000}"/>
    <cellStyle name="Normal 3 2" xfId="16" xr:uid="{00000000-0005-0000-0000-000018000000}"/>
    <cellStyle name="Normal 3 3" xfId="17" xr:uid="{00000000-0005-0000-0000-000019000000}"/>
    <cellStyle name="Normal 4" xfId="6" xr:uid="{00000000-0005-0000-0000-00001A000000}"/>
    <cellStyle name="Normal 5" xfId="18" xr:uid="{00000000-0005-0000-0000-00001B000000}"/>
    <cellStyle name="Normal 6" xfId="44" xr:uid="{78DD2450-EA8C-4C0D-BE2A-0FAA440B0146}"/>
    <cellStyle name="Percent" xfId="7" builtinId="5"/>
    <cellStyle name="Percent 2" xfId="8" xr:uid="{00000000-0005-0000-0000-00001D000000}"/>
    <cellStyle name="Percent 2 10" xfId="36" xr:uid="{00000000-0005-0000-0000-00001E000000}"/>
    <cellStyle name="Percent 2 11" xfId="38" xr:uid="{00000000-0005-0000-0000-00001F000000}"/>
    <cellStyle name="Percent 2 12" xfId="40" xr:uid="{00000000-0005-0000-0000-000020000000}"/>
    <cellStyle name="Percent 2 13" xfId="42" xr:uid="{00000000-0005-0000-0000-000021000000}"/>
    <cellStyle name="Percent 2 2" xfId="10" xr:uid="{00000000-0005-0000-0000-000022000000}"/>
    <cellStyle name="Percent 2 3" xfId="19" xr:uid="{00000000-0005-0000-0000-000023000000}"/>
    <cellStyle name="Percent 2 4" xfId="21" xr:uid="{00000000-0005-0000-0000-000024000000}"/>
    <cellStyle name="Percent 2 5" xfId="23" xr:uid="{00000000-0005-0000-0000-000025000000}"/>
    <cellStyle name="Percent 2 6" xfId="26" xr:uid="{00000000-0005-0000-0000-000026000000}"/>
    <cellStyle name="Percent 2 7" xfId="29" xr:uid="{00000000-0005-0000-0000-000027000000}"/>
    <cellStyle name="Percent 2 8" xfId="31" xr:uid="{00000000-0005-0000-0000-000028000000}"/>
    <cellStyle name="Percent 2 9" xfId="34" xr:uid="{00000000-0005-0000-0000-000029000000}"/>
    <cellStyle name="Percent 3" xfId="20" xr:uid="{00000000-0005-0000-0000-00002A000000}"/>
    <cellStyle name="Percent 4" xfId="30" xr:uid="{00000000-0005-0000-0000-00002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228601</xdr:colOff>
      <xdr:row>6</xdr:row>
      <xdr:rowOff>57149</xdr:rowOff>
    </xdr:from>
    <xdr:to>
      <xdr:col>11</xdr:col>
      <xdr:colOff>342901</xdr:colOff>
      <xdr:row>11</xdr:row>
      <xdr:rowOff>38099</xdr:rowOff>
    </xdr:to>
    <xdr:sp macro="" textlink="">
      <xdr:nvSpPr>
        <xdr:cNvPr id="4" name="Callout: Line 3">
          <a:extLst>
            <a:ext uri="{FF2B5EF4-FFF2-40B4-BE49-F238E27FC236}">
              <a16:creationId xmlns:a16="http://schemas.microsoft.com/office/drawing/2014/main" id="{B37A2C91-CB2C-456D-9211-99C203005A85}"/>
            </a:ext>
          </a:extLst>
        </xdr:cNvPr>
        <xdr:cNvSpPr/>
      </xdr:nvSpPr>
      <xdr:spPr>
        <a:xfrm>
          <a:off x="6296026" y="1028699"/>
          <a:ext cx="1600200" cy="790575"/>
        </a:xfrm>
        <a:prstGeom prst="borderCallout1">
          <a:avLst>
            <a:gd name="adj1" fmla="val 100568"/>
            <a:gd name="adj2" fmla="val 22723"/>
            <a:gd name="adj3" fmla="val 167905"/>
            <a:gd name="adj4" fmla="val 40549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Flip signs for Total and Quantity</a:t>
          </a:r>
          <a:r>
            <a:rPr lang="en-US" sz="1100" baseline="0">
              <a:solidFill>
                <a:sysClr val="windowText" lastClr="000000"/>
              </a:solidFill>
            </a:rPr>
            <a:t> making sales positive and returns negative.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504826</xdr:colOff>
      <xdr:row>4</xdr:row>
      <xdr:rowOff>104775</xdr:rowOff>
    </xdr:from>
    <xdr:to>
      <xdr:col>14</xdr:col>
      <xdr:colOff>276226</xdr:colOff>
      <xdr:row>10</xdr:row>
      <xdr:rowOff>95251</xdr:rowOff>
    </xdr:to>
    <xdr:sp macro="" textlink="">
      <xdr:nvSpPr>
        <xdr:cNvPr id="7" name="Callout: Line 6">
          <a:extLst>
            <a:ext uri="{FF2B5EF4-FFF2-40B4-BE49-F238E27FC236}">
              <a16:creationId xmlns:a16="http://schemas.microsoft.com/office/drawing/2014/main" id="{9DF9F47D-B7DA-4F97-B2BD-AC72D4343EA6}"/>
            </a:ext>
          </a:extLst>
        </xdr:cNvPr>
        <xdr:cNvSpPr/>
      </xdr:nvSpPr>
      <xdr:spPr>
        <a:xfrm>
          <a:off x="8058151" y="752475"/>
          <a:ext cx="1600200" cy="962026"/>
        </a:xfrm>
        <a:prstGeom prst="borderCallout1">
          <a:avLst>
            <a:gd name="adj1" fmla="val 100568"/>
            <a:gd name="adj2" fmla="val 22723"/>
            <a:gd name="adj3" fmla="val 154652"/>
            <a:gd name="adj4" fmla="val 22692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Convert India sales and return dollars to GBP</a:t>
          </a:r>
          <a:r>
            <a:rPr lang="en-US" sz="1100" baseline="0">
              <a:solidFill>
                <a:sysClr val="windowText" lastClr="000000"/>
              </a:solidFill>
            </a:rPr>
            <a:t> based on rate provide in red box at bottom of file.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533400</xdr:colOff>
      <xdr:row>3</xdr:row>
      <xdr:rowOff>28575</xdr:rowOff>
    </xdr:from>
    <xdr:to>
      <xdr:col>17</xdr:col>
      <xdr:colOff>304800</xdr:colOff>
      <xdr:row>10</xdr:row>
      <xdr:rowOff>152400</xdr:rowOff>
    </xdr:to>
    <xdr:sp macro="" textlink="">
      <xdr:nvSpPr>
        <xdr:cNvPr id="8" name="Callout: Line 7">
          <a:extLst>
            <a:ext uri="{FF2B5EF4-FFF2-40B4-BE49-F238E27FC236}">
              <a16:creationId xmlns:a16="http://schemas.microsoft.com/office/drawing/2014/main" id="{5A57577A-3D90-4CF7-8482-C47C9A3EE896}"/>
            </a:ext>
          </a:extLst>
        </xdr:cNvPr>
        <xdr:cNvSpPr/>
      </xdr:nvSpPr>
      <xdr:spPr>
        <a:xfrm>
          <a:off x="9915525" y="514350"/>
          <a:ext cx="1600200" cy="1257300"/>
        </a:xfrm>
        <a:prstGeom prst="borderCallout1">
          <a:avLst>
            <a:gd name="adj1" fmla="val 100568"/>
            <a:gd name="adj2" fmla="val 35818"/>
            <a:gd name="adj3" fmla="val 142531"/>
            <a:gd name="adj4" fmla="val 47097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Put</a:t>
          </a:r>
          <a:r>
            <a:rPr lang="en-US" sz="1100" baseline="0">
              <a:solidFill>
                <a:sysClr val="windowText" lastClr="000000"/>
              </a:solidFill>
            </a:rPr>
            <a:t> postive amounts and quantities in sales columns and negative amounts and quantities in returns column at converted GBP value.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476250</xdr:colOff>
      <xdr:row>3</xdr:row>
      <xdr:rowOff>66675</xdr:rowOff>
    </xdr:from>
    <xdr:to>
      <xdr:col>21</xdr:col>
      <xdr:colOff>247650</xdr:colOff>
      <xdr:row>11</xdr:row>
      <xdr:rowOff>28575</xdr:rowOff>
    </xdr:to>
    <xdr:sp macro="" textlink="">
      <xdr:nvSpPr>
        <xdr:cNvPr id="10" name="Callout: Line 9">
          <a:extLst>
            <a:ext uri="{FF2B5EF4-FFF2-40B4-BE49-F238E27FC236}">
              <a16:creationId xmlns:a16="http://schemas.microsoft.com/office/drawing/2014/main" id="{E155E5D0-3E82-45F1-AFCC-41548620EB59}"/>
            </a:ext>
          </a:extLst>
        </xdr:cNvPr>
        <xdr:cNvSpPr/>
      </xdr:nvSpPr>
      <xdr:spPr>
        <a:xfrm>
          <a:off x="12296775" y="552450"/>
          <a:ext cx="1600200" cy="1257300"/>
        </a:xfrm>
        <a:prstGeom prst="borderCallout1">
          <a:avLst>
            <a:gd name="adj1" fmla="val 100568"/>
            <a:gd name="adj2" fmla="val 35818"/>
            <a:gd name="adj3" fmla="val 142531"/>
            <a:gd name="adj4" fmla="val 47097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Calculate</a:t>
          </a:r>
          <a:r>
            <a:rPr lang="en-US" sz="1100" baseline="0">
              <a:solidFill>
                <a:sysClr val="windowText" lastClr="000000"/>
              </a:solidFill>
            </a:rPr>
            <a:t> AMP portion of sales (22.5%) for sales and returns dollars.  </a:t>
          </a:r>
          <a:r>
            <a:rPr lang="en-US" sz="1100" baseline="0">
              <a:solidFill>
                <a:srgbClr val="FF0000"/>
              </a:solidFill>
            </a:rPr>
            <a:t>Compare Net Total to Monthly balance on summary tab.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200025</xdr:colOff>
      <xdr:row>156</xdr:row>
      <xdr:rowOff>19050</xdr:rowOff>
    </xdr:from>
    <xdr:to>
      <xdr:col>14</xdr:col>
      <xdr:colOff>19050</xdr:colOff>
      <xdr:row>159</xdr:row>
      <xdr:rowOff>133350</xdr:rowOff>
    </xdr:to>
    <xdr:sp macro="" textlink="">
      <xdr:nvSpPr>
        <xdr:cNvPr id="11" name="Callout: Line 10">
          <a:extLst>
            <a:ext uri="{FF2B5EF4-FFF2-40B4-BE49-F238E27FC236}">
              <a16:creationId xmlns:a16="http://schemas.microsoft.com/office/drawing/2014/main" id="{7CE0CB6D-C7C4-4717-BBC8-1A3D38D60007}"/>
            </a:ext>
          </a:extLst>
        </xdr:cNvPr>
        <xdr:cNvSpPr/>
      </xdr:nvSpPr>
      <xdr:spPr>
        <a:xfrm>
          <a:off x="8362950" y="25593675"/>
          <a:ext cx="1038225" cy="666750"/>
        </a:xfrm>
        <a:prstGeom prst="borderCallout1">
          <a:avLst>
            <a:gd name="adj1" fmla="val 30750"/>
            <a:gd name="adj2" fmla="val 1759"/>
            <a:gd name="adj3" fmla="val 59643"/>
            <a:gd name="adj4" fmla="val -27324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India to GBP conversion used above.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5DC4C-58BD-4258-B6A8-7E6B318736E0}">
  <dimension ref="A3:K160"/>
  <sheetViews>
    <sheetView workbookViewId="0">
      <selection activeCell="M3" sqref="M3"/>
    </sheetView>
  </sheetViews>
  <sheetFormatPr defaultRowHeight="12.75" x14ac:dyDescent="0.2"/>
  <cols>
    <col min="1" max="1" width="9.140625" style="385"/>
    <col min="2" max="2" width="14.140625" style="385" bestFit="1" customWidth="1"/>
    <col min="3" max="9" width="9.140625" style="385"/>
    <col min="10" max="11" width="17.85546875" style="385" bestFit="1" customWidth="1"/>
    <col min="12" max="16384" width="9.140625" style="385"/>
  </cols>
  <sheetData>
    <row r="3" spans="1:11" x14ac:dyDescent="0.2">
      <c r="A3" s="413" t="s">
        <v>523</v>
      </c>
    </row>
    <row r="6" spans="1:11" x14ac:dyDescent="0.2">
      <c r="A6" s="414" t="s">
        <v>524</v>
      </c>
      <c r="B6" s="414" t="s">
        <v>524</v>
      </c>
      <c r="C6" s="414" t="s">
        <v>524</v>
      </c>
      <c r="D6" s="415"/>
      <c r="E6" s="414" t="s">
        <v>524</v>
      </c>
      <c r="F6" s="415"/>
      <c r="G6" s="415"/>
      <c r="H6" s="415"/>
      <c r="I6" s="414" t="s">
        <v>524</v>
      </c>
      <c r="J6" s="414" t="s">
        <v>524</v>
      </c>
      <c r="K6" s="416"/>
    </row>
    <row r="7" spans="1:11" x14ac:dyDescent="0.2">
      <c r="C7" s="305"/>
      <c r="D7" s="305"/>
      <c r="E7" s="305"/>
      <c r="F7" s="305"/>
      <c r="G7" s="305"/>
      <c r="H7" s="305"/>
      <c r="I7" s="305"/>
      <c r="J7" s="305"/>
      <c r="K7" s="305"/>
    </row>
    <row r="8" spans="1:11" x14ac:dyDescent="0.2">
      <c r="C8" s="406" t="s">
        <v>514</v>
      </c>
      <c r="D8" s="407"/>
      <c r="E8" s="406" t="s">
        <v>515</v>
      </c>
      <c r="F8" s="407"/>
      <c r="G8" s="406" t="s">
        <v>516</v>
      </c>
      <c r="H8" s="407"/>
      <c r="I8" s="396" t="s">
        <v>517</v>
      </c>
      <c r="J8" s="396" t="s">
        <v>518</v>
      </c>
      <c r="K8" s="397" t="s">
        <v>519</v>
      </c>
    </row>
    <row r="9" spans="1:11" x14ac:dyDescent="0.2">
      <c r="A9" s="382" t="s">
        <v>34</v>
      </c>
      <c r="B9" s="383" t="s">
        <v>36</v>
      </c>
      <c r="C9" s="399" t="s">
        <v>521</v>
      </c>
      <c r="D9" s="399" t="s">
        <v>522</v>
      </c>
      <c r="E9" s="399" t="s">
        <v>521</v>
      </c>
      <c r="F9" s="399" t="s">
        <v>522</v>
      </c>
      <c r="G9" s="399" t="s">
        <v>521</v>
      </c>
      <c r="H9" s="399" t="s">
        <v>522</v>
      </c>
      <c r="I9" s="400" t="s">
        <v>522</v>
      </c>
      <c r="J9" s="400" t="s">
        <v>522</v>
      </c>
      <c r="K9" s="400" t="s">
        <v>522</v>
      </c>
    </row>
    <row r="10" spans="1:11" x14ac:dyDescent="0.2">
      <c r="A10" s="386">
        <v>202003</v>
      </c>
      <c r="B10" s="387">
        <v>9780740705311</v>
      </c>
      <c r="C10" s="402">
        <v>0</v>
      </c>
      <c r="D10" s="403">
        <v>0</v>
      </c>
      <c r="E10" s="402">
        <v>-1</v>
      </c>
      <c r="F10" s="403">
        <v>-3.9458144622198366</v>
      </c>
      <c r="G10" s="404">
        <v>-1</v>
      </c>
      <c r="H10" s="403">
        <v>-3.9458144622198366</v>
      </c>
      <c r="I10" s="405">
        <v>0</v>
      </c>
      <c r="J10" s="405">
        <v>-0.88780825399946328</v>
      </c>
      <c r="K10" s="405">
        <v>-0.88780825399946328</v>
      </c>
    </row>
    <row r="11" spans="1:11" x14ac:dyDescent="0.2">
      <c r="A11" s="386">
        <v>202003</v>
      </c>
      <c r="B11" s="387">
        <v>9780740746581</v>
      </c>
      <c r="C11" s="402">
        <v>5</v>
      </c>
      <c r="D11" s="403">
        <v>18.211451364091552</v>
      </c>
      <c r="E11" s="402">
        <v>0</v>
      </c>
      <c r="F11" s="403">
        <v>0</v>
      </c>
      <c r="G11" s="404">
        <v>5</v>
      </c>
      <c r="H11" s="403">
        <v>18.211451364091552</v>
      </c>
      <c r="I11" s="405">
        <v>4.0975765569205995</v>
      </c>
      <c r="J11" s="405">
        <v>0</v>
      </c>
      <c r="K11" s="405">
        <v>4.0975765569205995</v>
      </c>
    </row>
    <row r="12" spans="1:11" x14ac:dyDescent="0.2">
      <c r="A12" s="386">
        <v>202003</v>
      </c>
      <c r="B12" s="387">
        <v>9780740748479</v>
      </c>
      <c r="C12" s="402">
        <v>62</v>
      </c>
      <c r="D12" s="403">
        <v>2731.8104119305244</v>
      </c>
      <c r="E12" s="402">
        <v>0</v>
      </c>
      <c r="F12" s="403">
        <v>0</v>
      </c>
      <c r="G12" s="404">
        <v>62</v>
      </c>
      <c r="H12" s="403">
        <v>2731.8104119305244</v>
      </c>
      <c r="I12" s="405">
        <v>614.65734268436802</v>
      </c>
      <c r="J12" s="405">
        <v>0</v>
      </c>
      <c r="K12" s="405">
        <v>614.65734268436802</v>
      </c>
    </row>
    <row r="13" spans="1:11" x14ac:dyDescent="0.2">
      <c r="A13" s="386">
        <v>202003</v>
      </c>
      <c r="B13" s="387">
        <v>9780740761904</v>
      </c>
      <c r="C13" s="402">
        <v>1</v>
      </c>
      <c r="D13" s="403">
        <v>2.5890743623842605</v>
      </c>
      <c r="E13" s="402">
        <v>0</v>
      </c>
      <c r="F13" s="403">
        <v>0</v>
      </c>
      <c r="G13" s="404">
        <v>1</v>
      </c>
      <c r="H13" s="403">
        <v>2.5890743623842605</v>
      </c>
      <c r="I13" s="405">
        <v>0.58254173153645861</v>
      </c>
      <c r="J13" s="405">
        <v>0</v>
      </c>
      <c r="K13" s="405">
        <v>0.58254173153645861</v>
      </c>
    </row>
    <row r="14" spans="1:11" x14ac:dyDescent="0.2">
      <c r="A14" s="386">
        <v>202003</v>
      </c>
      <c r="B14" s="387">
        <v>9780836228991</v>
      </c>
      <c r="C14" s="402">
        <v>1</v>
      </c>
      <c r="D14" s="403">
        <v>3.0205867561149704</v>
      </c>
      <c r="E14" s="402">
        <v>0</v>
      </c>
      <c r="F14" s="403">
        <v>0</v>
      </c>
      <c r="G14" s="404">
        <v>1</v>
      </c>
      <c r="H14" s="403">
        <v>3.0205867561149704</v>
      </c>
      <c r="I14" s="405">
        <v>0.67963202012586832</v>
      </c>
      <c r="J14" s="405">
        <v>0</v>
      </c>
      <c r="K14" s="405">
        <v>0.67963202012586832</v>
      </c>
    </row>
    <row r="15" spans="1:11" x14ac:dyDescent="0.2">
      <c r="A15" s="386">
        <v>202003</v>
      </c>
      <c r="B15" s="387">
        <v>9780836267457</v>
      </c>
      <c r="C15" s="402">
        <v>0</v>
      </c>
      <c r="D15" s="403">
        <v>0</v>
      </c>
      <c r="E15" s="402">
        <v>-1</v>
      </c>
      <c r="F15" s="403">
        <v>-3.7181713201686919</v>
      </c>
      <c r="G15" s="404">
        <v>-1</v>
      </c>
      <c r="H15" s="403">
        <v>-3.7181713201686919</v>
      </c>
      <c r="I15" s="405">
        <v>0</v>
      </c>
      <c r="J15" s="405">
        <v>-0.83658854703795571</v>
      </c>
      <c r="K15" s="405">
        <v>-0.83658854703795571</v>
      </c>
    </row>
    <row r="16" spans="1:11" x14ac:dyDescent="0.2">
      <c r="A16" s="386">
        <v>202003</v>
      </c>
      <c r="B16" s="387">
        <v>9781449401160</v>
      </c>
      <c r="C16" s="402">
        <v>2</v>
      </c>
      <c r="D16" s="403">
        <v>6.8926913025252095</v>
      </c>
      <c r="E16" s="402">
        <v>0</v>
      </c>
      <c r="F16" s="403">
        <v>0</v>
      </c>
      <c r="G16" s="404">
        <v>2</v>
      </c>
      <c r="H16" s="403">
        <v>6.8926913025252095</v>
      </c>
      <c r="I16" s="405">
        <v>1.5508555430681721</v>
      </c>
      <c r="J16" s="405">
        <v>0</v>
      </c>
      <c r="K16" s="405">
        <v>1.5508555430681721</v>
      </c>
    </row>
    <row r="17" spans="1:11" x14ac:dyDescent="0.2">
      <c r="A17" s="386">
        <v>202003</v>
      </c>
      <c r="B17" s="387">
        <v>9781449401160</v>
      </c>
      <c r="C17" s="402">
        <v>0</v>
      </c>
      <c r="D17" s="403">
        <v>0</v>
      </c>
      <c r="E17" s="402">
        <v>-8</v>
      </c>
      <c r="F17" s="403">
        <v>-26.010155858585694</v>
      </c>
      <c r="G17" s="404">
        <v>-8</v>
      </c>
      <c r="H17" s="403">
        <v>-26.010155858585694</v>
      </c>
      <c r="I17" s="405">
        <v>0</v>
      </c>
      <c r="J17" s="405">
        <v>-5.8522850681817813</v>
      </c>
      <c r="K17" s="405">
        <v>-5.8522850681817813</v>
      </c>
    </row>
    <row r="18" spans="1:11" x14ac:dyDescent="0.2">
      <c r="A18" s="386">
        <v>202003</v>
      </c>
      <c r="B18" s="387">
        <v>9781449402327</v>
      </c>
      <c r="C18" s="402">
        <v>47</v>
      </c>
      <c r="D18" s="403">
        <v>104.51686113781363</v>
      </c>
      <c r="E18" s="402">
        <v>0</v>
      </c>
      <c r="F18" s="403">
        <v>0</v>
      </c>
      <c r="G18" s="404">
        <v>47</v>
      </c>
      <c r="H18" s="403">
        <v>104.51686113781363</v>
      </c>
      <c r="I18" s="405">
        <v>23.516293756008068</v>
      </c>
      <c r="J18" s="405">
        <v>0</v>
      </c>
      <c r="K18" s="405">
        <v>23.516293756008068</v>
      </c>
    </row>
    <row r="19" spans="1:11" x14ac:dyDescent="0.2">
      <c r="A19" s="386">
        <v>202003</v>
      </c>
      <c r="B19" s="387">
        <v>9781449402327</v>
      </c>
      <c r="C19" s="402">
        <v>0</v>
      </c>
      <c r="D19" s="403">
        <v>0</v>
      </c>
      <c r="E19" s="402">
        <v>-1</v>
      </c>
      <c r="F19" s="403">
        <v>-2.2523318604087477</v>
      </c>
      <c r="G19" s="404">
        <v>-1</v>
      </c>
      <c r="H19" s="403">
        <v>-2.2523318604087477</v>
      </c>
      <c r="I19" s="405">
        <v>0</v>
      </c>
      <c r="J19" s="405">
        <v>-0.50677466859196829</v>
      </c>
      <c r="K19" s="405">
        <v>-0.50677466859196829</v>
      </c>
    </row>
    <row r="20" spans="1:11" x14ac:dyDescent="0.2">
      <c r="A20" s="386">
        <v>202003</v>
      </c>
      <c r="B20" s="387">
        <v>9781449407186</v>
      </c>
      <c r="C20" s="402">
        <v>92</v>
      </c>
      <c r="D20" s="403">
        <v>202.36335484287824</v>
      </c>
      <c r="E20" s="402">
        <v>0</v>
      </c>
      <c r="F20" s="403">
        <v>0</v>
      </c>
      <c r="G20" s="404">
        <v>92</v>
      </c>
      <c r="H20" s="403">
        <v>202.36335484287824</v>
      </c>
      <c r="I20" s="405">
        <v>45.531754839647604</v>
      </c>
      <c r="J20" s="405">
        <v>0</v>
      </c>
      <c r="K20" s="405">
        <v>45.531754839647604</v>
      </c>
    </row>
    <row r="21" spans="1:11" x14ac:dyDescent="0.2">
      <c r="A21" s="386">
        <v>202003</v>
      </c>
      <c r="B21" s="387">
        <v>9781449414849</v>
      </c>
      <c r="C21" s="402">
        <v>0</v>
      </c>
      <c r="D21" s="403">
        <v>0</v>
      </c>
      <c r="E21" s="402">
        <v>-1</v>
      </c>
      <c r="F21" s="403">
        <v>-1.9491333407383395</v>
      </c>
      <c r="G21" s="404">
        <v>-1</v>
      </c>
      <c r="H21" s="403">
        <v>-1.9491333407383395</v>
      </c>
      <c r="I21" s="405">
        <v>0</v>
      </c>
      <c r="J21" s="405">
        <v>-0.43855500166612643</v>
      </c>
      <c r="K21" s="405">
        <v>-0.43855500166612643</v>
      </c>
    </row>
    <row r="22" spans="1:11" x14ac:dyDescent="0.2">
      <c r="A22" s="386">
        <v>202003</v>
      </c>
      <c r="B22" s="387">
        <v>9781449418465</v>
      </c>
      <c r="C22" s="402">
        <v>1</v>
      </c>
      <c r="D22" s="403">
        <v>3.0205867561149704</v>
      </c>
      <c r="E22" s="402">
        <v>0</v>
      </c>
      <c r="F22" s="403">
        <v>0</v>
      </c>
      <c r="G22" s="404">
        <v>1</v>
      </c>
      <c r="H22" s="403">
        <v>3.0205867561149704</v>
      </c>
      <c r="I22" s="405">
        <v>0.67963202012586832</v>
      </c>
      <c r="J22" s="405">
        <v>0</v>
      </c>
      <c r="K22" s="405">
        <v>0.67963202012586832</v>
      </c>
    </row>
    <row r="23" spans="1:11" x14ac:dyDescent="0.2">
      <c r="A23" s="386">
        <v>202003</v>
      </c>
      <c r="B23" s="387">
        <v>9781449418465</v>
      </c>
      <c r="C23" s="402">
        <v>0</v>
      </c>
      <c r="D23" s="403">
        <v>0</v>
      </c>
      <c r="E23" s="402">
        <v>-1</v>
      </c>
      <c r="F23" s="403">
        <v>-2.963594553169405</v>
      </c>
      <c r="G23" s="404">
        <v>-1</v>
      </c>
      <c r="H23" s="403">
        <v>-2.963594553169405</v>
      </c>
      <c r="I23" s="405">
        <v>0</v>
      </c>
      <c r="J23" s="405">
        <v>-0.66680877446311615</v>
      </c>
      <c r="K23" s="405">
        <v>-0.66680877446311615</v>
      </c>
    </row>
    <row r="24" spans="1:11" x14ac:dyDescent="0.2">
      <c r="A24" s="386">
        <v>202003</v>
      </c>
      <c r="B24" s="387">
        <v>9781449420437</v>
      </c>
      <c r="C24" s="402">
        <v>40</v>
      </c>
      <c r="D24" s="403">
        <v>89.876704045156757</v>
      </c>
      <c r="E24" s="402">
        <v>0</v>
      </c>
      <c r="F24" s="403">
        <v>0</v>
      </c>
      <c r="G24" s="404">
        <v>40</v>
      </c>
      <c r="H24" s="403">
        <v>89.876704045156757</v>
      </c>
      <c r="I24" s="405">
        <v>20.222258410160272</v>
      </c>
      <c r="J24" s="405">
        <v>0</v>
      </c>
      <c r="K24" s="405">
        <v>20.222258410160272</v>
      </c>
    </row>
    <row r="25" spans="1:11" x14ac:dyDescent="0.2">
      <c r="A25" s="386">
        <v>202003</v>
      </c>
      <c r="B25" s="387">
        <v>9781449423094</v>
      </c>
      <c r="C25" s="402">
        <v>0</v>
      </c>
      <c r="D25" s="403">
        <v>0</v>
      </c>
      <c r="E25" s="402">
        <v>-2</v>
      </c>
      <c r="F25" s="403">
        <v>-7.8916289244396731</v>
      </c>
      <c r="G25" s="404">
        <v>-2</v>
      </c>
      <c r="H25" s="403">
        <v>-7.8916289244396731</v>
      </c>
      <c r="I25" s="405">
        <v>0</v>
      </c>
      <c r="J25" s="405">
        <v>-1.7756165079989266</v>
      </c>
      <c r="K25" s="405">
        <v>-1.7756165079989266</v>
      </c>
    </row>
    <row r="26" spans="1:11" x14ac:dyDescent="0.2">
      <c r="A26" s="386">
        <v>202003</v>
      </c>
      <c r="B26" s="387">
        <v>9781449425661</v>
      </c>
      <c r="C26" s="402">
        <v>76</v>
      </c>
      <c r="D26" s="403">
        <v>161.51818283585038</v>
      </c>
      <c r="E26" s="402">
        <v>0</v>
      </c>
      <c r="F26" s="403">
        <v>0</v>
      </c>
      <c r="G26" s="404">
        <v>76</v>
      </c>
      <c r="H26" s="403">
        <v>161.51818283585038</v>
      </c>
      <c r="I26" s="405">
        <v>36.341591138066335</v>
      </c>
      <c r="J26" s="405">
        <v>0</v>
      </c>
      <c r="K26" s="405">
        <v>36.341591138066335</v>
      </c>
    </row>
    <row r="27" spans="1:11" x14ac:dyDescent="0.2">
      <c r="A27" s="386">
        <v>202003</v>
      </c>
      <c r="B27" s="387">
        <v>9781449427757</v>
      </c>
      <c r="C27" s="402">
        <v>1</v>
      </c>
      <c r="D27" s="403">
        <v>3.0205867561149704</v>
      </c>
      <c r="E27" s="402">
        <v>0</v>
      </c>
      <c r="F27" s="403">
        <v>0</v>
      </c>
      <c r="G27" s="404">
        <v>1</v>
      </c>
      <c r="H27" s="403">
        <v>3.0205867561149704</v>
      </c>
      <c r="I27" s="405">
        <v>0.67963202012586832</v>
      </c>
      <c r="J27" s="405">
        <v>0</v>
      </c>
      <c r="K27" s="405">
        <v>0.67963202012586832</v>
      </c>
    </row>
    <row r="28" spans="1:11" x14ac:dyDescent="0.2">
      <c r="A28" s="386">
        <v>202003</v>
      </c>
      <c r="B28" s="387">
        <v>9781449427771</v>
      </c>
      <c r="C28" s="402">
        <v>57</v>
      </c>
      <c r="D28" s="403">
        <v>128.59948641449176</v>
      </c>
      <c r="E28" s="402">
        <v>0</v>
      </c>
      <c r="F28" s="403">
        <v>0</v>
      </c>
      <c r="G28" s="404">
        <v>57</v>
      </c>
      <c r="H28" s="403">
        <v>128.59948641449176</v>
      </c>
      <c r="I28" s="405">
        <v>28.934884443260646</v>
      </c>
      <c r="J28" s="405">
        <v>0</v>
      </c>
      <c r="K28" s="405">
        <v>28.934884443260646</v>
      </c>
    </row>
    <row r="29" spans="1:11" x14ac:dyDescent="0.2">
      <c r="A29" s="386">
        <v>202003</v>
      </c>
      <c r="B29" s="387">
        <v>9781449427771</v>
      </c>
      <c r="C29" s="402">
        <v>0</v>
      </c>
      <c r="D29" s="403">
        <v>0</v>
      </c>
      <c r="E29" s="402">
        <v>-5</v>
      </c>
      <c r="F29" s="403">
        <v>-9.7456667036916969</v>
      </c>
      <c r="G29" s="404">
        <v>-5</v>
      </c>
      <c r="H29" s="403">
        <v>-9.7456667036916969</v>
      </c>
      <c r="I29" s="405">
        <v>0</v>
      </c>
      <c r="J29" s="405">
        <v>-2.1927750083306319</v>
      </c>
      <c r="K29" s="405">
        <v>-2.1927750083306319</v>
      </c>
    </row>
    <row r="30" spans="1:11" x14ac:dyDescent="0.2">
      <c r="A30" s="386">
        <v>202003</v>
      </c>
      <c r="B30" s="387">
        <v>9781449429379</v>
      </c>
      <c r="C30" s="402">
        <v>57</v>
      </c>
      <c r="D30" s="403">
        <v>129.50908197350299</v>
      </c>
      <c r="E30" s="402">
        <v>0</v>
      </c>
      <c r="F30" s="403">
        <v>0</v>
      </c>
      <c r="G30" s="404">
        <v>57</v>
      </c>
      <c r="H30" s="403">
        <v>129.50908197350299</v>
      </c>
      <c r="I30" s="405">
        <v>29.139543444038171</v>
      </c>
      <c r="J30" s="405">
        <v>0</v>
      </c>
      <c r="K30" s="405">
        <v>29.139543444038171</v>
      </c>
    </row>
    <row r="31" spans="1:11" x14ac:dyDescent="0.2">
      <c r="A31" s="386">
        <v>202003</v>
      </c>
      <c r="B31" s="387">
        <v>9781449433253</v>
      </c>
      <c r="C31" s="402">
        <v>82</v>
      </c>
      <c r="D31" s="403">
        <v>2698.7008730467305</v>
      </c>
      <c r="E31" s="402">
        <v>0</v>
      </c>
      <c r="F31" s="403">
        <v>0</v>
      </c>
      <c r="G31" s="404">
        <v>82</v>
      </c>
      <c r="H31" s="403">
        <v>2698.7008730467305</v>
      </c>
      <c r="I31" s="405">
        <v>607.20769643551444</v>
      </c>
      <c r="J31" s="405">
        <v>0</v>
      </c>
      <c r="K31" s="405">
        <v>607.20769643551444</v>
      </c>
    </row>
    <row r="32" spans="1:11" x14ac:dyDescent="0.2">
      <c r="A32" s="386">
        <v>202003</v>
      </c>
      <c r="B32" s="387">
        <v>9781449433253</v>
      </c>
      <c r="C32" s="402">
        <v>0</v>
      </c>
      <c r="D32" s="403">
        <v>0</v>
      </c>
      <c r="E32" s="402">
        <v>-3</v>
      </c>
      <c r="F32" s="403">
        <v>-73.263531164812946</v>
      </c>
      <c r="G32" s="404">
        <v>-3</v>
      </c>
      <c r="H32" s="403">
        <v>-73.263531164812946</v>
      </c>
      <c r="I32" s="405">
        <v>0</v>
      </c>
      <c r="J32" s="405">
        <v>-16.484294512082915</v>
      </c>
      <c r="K32" s="405">
        <v>-16.484294512082915</v>
      </c>
    </row>
    <row r="33" spans="1:11" x14ac:dyDescent="0.2">
      <c r="A33" s="386">
        <v>202003</v>
      </c>
      <c r="B33" s="387">
        <v>9781449436346</v>
      </c>
      <c r="C33" s="402">
        <v>67</v>
      </c>
      <c r="D33" s="403">
        <v>152.11902872606771</v>
      </c>
      <c r="E33" s="402">
        <v>0</v>
      </c>
      <c r="F33" s="403">
        <v>0</v>
      </c>
      <c r="G33" s="404">
        <v>67</v>
      </c>
      <c r="H33" s="403">
        <v>152.11902872606771</v>
      </c>
      <c r="I33" s="405">
        <v>34.226781463365235</v>
      </c>
      <c r="J33" s="405">
        <v>0</v>
      </c>
      <c r="K33" s="405">
        <v>34.226781463365235</v>
      </c>
    </row>
    <row r="34" spans="1:11" x14ac:dyDescent="0.2">
      <c r="A34" s="386">
        <v>202003</v>
      </c>
      <c r="B34" s="387">
        <v>9781449436353</v>
      </c>
      <c r="C34" s="402">
        <v>57</v>
      </c>
      <c r="D34" s="403">
        <v>125.56750121778769</v>
      </c>
      <c r="E34" s="402">
        <v>0</v>
      </c>
      <c r="F34" s="403">
        <v>0</v>
      </c>
      <c r="G34" s="404">
        <v>57</v>
      </c>
      <c r="H34" s="403">
        <v>125.56750121778769</v>
      </c>
      <c r="I34" s="405">
        <v>28.252687774002233</v>
      </c>
      <c r="J34" s="405">
        <v>0</v>
      </c>
      <c r="K34" s="405">
        <v>28.252687774002233</v>
      </c>
    </row>
    <row r="35" spans="1:11" x14ac:dyDescent="0.2">
      <c r="A35" s="386">
        <v>202003</v>
      </c>
      <c r="B35" s="387">
        <v>9781449436353</v>
      </c>
      <c r="C35" s="402">
        <v>0</v>
      </c>
      <c r="D35" s="403">
        <v>0</v>
      </c>
      <c r="E35" s="402">
        <v>-1</v>
      </c>
      <c r="F35" s="403">
        <v>-1.9491333407383395</v>
      </c>
      <c r="G35" s="404">
        <v>-1</v>
      </c>
      <c r="H35" s="403">
        <v>-1.9491333407383395</v>
      </c>
      <c r="I35" s="405">
        <v>0</v>
      </c>
      <c r="J35" s="405">
        <v>-0.43855500166612643</v>
      </c>
      <c r="K35" s="405">
        <v>-0.43855500166612643</v>
      </c>
    </row>
    <row r="36" spans="1:11" x14ac:dyDescent="0.2">
      <c r="A36" s="386">
        <v>202003</v>
      </c>
      <c r="B36" s="387">
        <v>9781449446208</v>
      </c>
      <c r="C36" s="402">
        <v>2</v>
      </c>
      <c r="D36" s="403">
        <v>4.5912918692947553</v>
      </c>
      <c r="E36" s="402">
        <v>0</v>
      </c>
      <c r="F36" s="403">
        <v>0</v>
      </c>
      <c r="G36" s="404">
        <v>2</v>
      </c>
      <c r="H36" s="403">
        <v>4.5912918692947553</v>
      </c>
      <c r="I36" s="405">
        <v>1.03304067059132</v>
      </c>
      <c r="J36" s="405">
        <v>0</v>
      </c>
      <c r="K36" s="405">
        <v>1.03304067059132</v>
      </c>
    </row>
    <row r="37" spans="1:11" x14ac:dyDescent="0.2">
      <c r="A37" s="386">
        <v>202003</v>
      </c>
      <c r="B37" s="387">
        <v>9781449447151</v>
      </c>
      <c r="C37" s="402">
        <v>0</v>
      </c>
      <c r="D37" s="403">
        <v>0</v>
      </c>
      <c r="E37" s="402">
        <v>-1</v>
      </c>
      <c r="F37" s="403">
        <v>-18.997400981855158</v>
      </c>
      <c r="G37" s="404">
        <v>-1</v>
      </c>
      <c r="H37" s="403">
        <v>-18.997400981855158</v>
      </c>
      <c r="I37" s="405">
        <v>0</v>
      </c>
      <c r="J37" s="405">
        <v>-4.2744152209174109</v>
      </c>
      <c r="K37" s="405">
        <v>-4.2744152209174109</v>
      </c>
    </row>
    <row r="38" spans="1:11" x14ac:dyDescent="0.2">
      <c r="A38" s="386">
        <v>202003</v>
      </c>
      <c r="B38" s="387">
        <v>9781449450625</v>
      </c>
      <c r="C38" s="402">
        <v>1</v>
      </c>
      <c r="D38" s="403">
        <v>1.7202960763397641</v>
      </c>
      <c r="E38" s="402">
        <v>0</v>
      </c>
      <c r="F38" s="403">
        <v>0</v>
      </c>
      <c r="G38" s="404">
        <v>1</v>
      </c>
      <c r="H38" s="403">
        <v>1.7202960763397641</v>
      </c>
      <c r="I38" s="405">
        <v>0.38706661717644691</v>
      </c>
      <c r="J38" s="405">
        <v>0</v>
      </c>
      <c r="K38" s="405">
        <v>0.38706661717644691</v>
      </c>
    </row>
    <row r="39" spans="1:11" x14ac:dyDescent="0.2">
      <c r="A39" s="386">
        <v>202003</v>
      </c>
      <c r="B39" s="387">
        <v>9781449456146</v>
      </c>
      <c r="C39" s="402">
        <v>3</v>
      </c>
      <c r="D39" s="403">
        <v>11.83744338665951</v>
      </c>
      <c r="E39" s="402">
        <v>0</v>
      </c>
      <c r="F39" s="403">
        <v>0</v>
      </c>
      <c r="G39" s="404">
        <v>3</v>
      </c>
      <c r="H39" s="403">
        <v>11.83744338665951</v>
      </c>
      <c r="I39" s="405">
        <v>2.6634247619983897</v>
      </c>
      <c r="J39" s="405">
        <v>0</v>
      </c>
      <c r="K39" s="405">
        <v>2.6634247619983897</v>
      </c>
    </row>
    <row r="40" spans="1:11" x14ac:dyDescent="0.2">
      <c r="A40" s="386">
        <v>202003</v>
      </c>
      <c r="B40" s="387">
        <v>9781449456146</v>
      </c>
      <c r="C40" s="402">
        <v>0</v>
      </c>
      <c r="D40" s="403">
        <v>0</v>
      </c>
      <c r="E40" s="402">
        <v>-6</v>
      </c>
      <c r="F40" s="403">
        <v>-19.442591504292807</v>
      </c>
      <c r="G40" s="404">
        <v>-6</v>
      </c>
      <c r="H40" s="403">
        <v>-19.442591504292807</v>
      </c>
      <c r="I40" s="405">
        <v>0</v>
      </c>
      <c r="J40" s="405">
        <v>-4.3745830884658821</v>
      </c>
      <c r="K40" s="405">
        <v>-4.3745830884658821</v>
      </c>
    </row>
    <row r="41" spans="1:11" x14ac:dyDescent="0.2">
      <c r="A41" s="386">
        <v>202003</v>
      </c>
      <c r="B41" s="387">
        <v>9781449457952</v>
      </c>
      <c r="C41" s="402">
        <v>95</v>
      </c>
      <c r="D41" s="403">
        <v>322.07075491893733</v>
      </c>
      <c r="E41" s="402">
        <v>0</v>
      </c>
      <c r="F41" s="403">
        <v>0</v>
      </c>
      <c r="G41" s="404">
        <v>95</v>
      </c>
      <c r="H41" s="403">
        <v>322.07075491893733</v>
      </c>
      <c r="I41" s="405">
        <v>72.465919856760905</v>
      </c>
      <c r="J41" s="405">
        <v>0</v>
      </c>
      <c r="K41" s="405">
        <v>72.465919856760905</v>
      </c>
    </row>
    <row r="42" spans="1:11" x14ac:dyDescent="0.2">
      <c r="A42" s="386">
        <v>202003</v>
      </c>
      <c r="B42" s="387">
        <v>9781449460044</v>
      </c>
      <c r="C42" s="402">
        <v>5</v>
      </c>
      <c r="D42" s="403">
        <v>172.57618999936864</v>
      </c>
      <c r="E42" s="402">
        <v>0</v>
      </c>
      <c r="F42" s="403">
        <v>0</v>
      </c>
      <c r="G42" s="404">
        <v>5</v>
      </c>
      <c r="H42" s="403">
        <v>172.57618999936864</v>
      </c>
      <c r="I42" s="405">
        <v>38.829642749857946</v>
      </c>
      <c r="J42" s="405">
        <v>0</v>
      </c>
      <c r="K42" s="405">
        <v>38.829642749857946</v>
      </c>
    </row>
    <row r="43" spans="1:11" x14ac:dyDescent="0.2">
      <c r="A43" s="386">
        <v>202003</v>
      </c>
      <c r="B43" s="387">
        <v>9781449460365</v>
      </c>
      <c r="C43" s="402">
        <v>14</v>
      </c>
      <c r="D43" s="403">
        <v>65.790713514590394</v>
      </c>
      <c r="E43" s="402">
        <v>0</v>
      </c>
      <c r="F43" s="403">
        <v>0</v>
      </c>
      <c r="G43" s="404">
        <v>14</v>
      </c>
      <c r="H43" s="403">
        <v>65.790713514590394</v>
      </c>
      <c r="I43" s="405">
        <v>14.80291054078284</v>
      </c>
      <c r="J43" s="405">
        <v>0</v>
      </c>
      <c r="K43" s="405">
        <v>14.80291054078284</v>
      </c>
    </row>
    <row r="44" spans="1:11" x14ac:dyDescent="0.2">
      <c r="A44" s="386">
        <v>202003</v>
      </c>
      <c r="B44" s="387">
        <v>9781449460365</v>
      </c>
      <c r="C44" s="402">
        <v>0</v>
      </c>
      <c r="D44" s="403">
        <v>0</v>
      </c>
      <c r="E44" s="402">
        <v>-4</v>
      </c>
      <c r="F44" s="403">
        <v>-19.518472551643185</v>
      </c>
      <c r="G44" s="404">
        <v>-4</v>
      </c>
      <c r="H44" s="403">
        <v>-19.518472551643185</v>
      </c>
      <c r="I44" s="405">
        <v>0</v>
      </c>
      <c r="J44" s="405">
        <v>-4.3916563241197171</v>
      </c>
      <c r="K44" s="405">
        <v>-4.3916563241197171</v>
      </c>
    </row>
    <row r="45" spans="1:11" x14ac:dyDescent="0.2">
      <c r="A45" s="386">
        <v>202003</v>
      </c>
      <c r="B45" s="387">
        <v>9781449461072</v>
      </c>
      <c r="C45" s="402">
        <v>9</v>
      </c>
      <c r="D45" s="403">
        <v>35.664092254679289</v>
      </c>
      <c r="E45" s="402">
        <v>0</v>
      </c>
      <c r="F45" s="403">
        <v>0</v>
      </c>
      <c r="G45" s="404">
        <v>9</v>
      </c>
      <c r="H45" s="403">
        <v>35.664092254679289</v>
      </c>
      <c r="I45" s="405">
        <v>8.0244207573028401</v>
      </c>
      <c r="J45" s="405">
        <v>0</v>
      </c>
      <c r="K45" s="405">
        <v>8.0244207573028401</v>
      </c>
    </row>
    <row r="46" spans="1:11" x14ac:dyDescent="0.2">
      <c r="A46" s="386">
        <v>202003</v>
      </c>
      <c r="B46" s="387">
        <v>9781449461072</v>
      </c>
      <c r="C46" s="402">
        <v>0</v>
      </c>
      <c r="D46" s="403">
        <v>0</v>
      </c>
      <c r="E46" s="402">
        <v>-6</v>
      </c>
      <c r="F46" s="403">
        <v>-21.351993137834807</v>
      </c>
      <c r="G46" s="404">
        <v>-6</v>
      </c>
      <c r="H46" s="403">
        <v>-21.351993137834807</v>
      </c>
      <c r="I46" s="405">
        <v>0</v>
      </c>
      <c r="J46" s="405">
        <v>-4.8041984560128315</v>
      </c>
      <c r="K46" s="405">
        <v>-4.8041984560128315</v>
      </c>
    </row>
    <row r="47" spans="1:11" x14ac:dyDescent="0.2">
      <c r="A47" s="386">
        <v>202003</v>
      </c>
      <c r="B47" s="387">
        <v>9781449462253</v>
      </c>
      <c r="C47" s="402">
        <v>61</v>
      </c>
      <c r="D47" s="403">
        <v>138.56172348937662</v>
      </c>
      <c r="E47" s="402">
        <v>0</v>
      </c>
      <c r="F47" s="403">
        <v>0</v>
      </c>
      <c r="G47" s="404">
        <v>61</v>
      </c>
      <c r="H47" s="403">
        <v>138.56172348937662</v>
      </c>
      <c r="I47" s="405">
        <v>31.176387785109739</v>
      </c>
      <c r="J47" s="405">
        <v>0</v>
      </c>
      <c r="K47" s="405">
        <v>31.176387785109739</v>
      </c>
    </row>
    <row r="48" spans="1:11" x14ac:dyDescent="0.2">
      <c r="A48" s="386">
        <v>202003</v>
      </c>
      <c r="B48" s="387">
        <v>9781449462260</v>
      </c>
      <c r="C48" s="402">
        <v>79</v>
      </c>
      <c r="D48" s="403">
        <v>174.51240510743932</v>
      </c>
      <c r="E48" s="402">
        <v>0</v>
      </c>
      <c r="F48" s="403">
        <v>0</v>
      </c>
      <c r="G48" s="404">
        <v>79</v>
      </c>
      <c r="H48" s="403">
        <v>174.51240510743932</v>
      </c>
      <c r="I48" s="405">
        <v>39.265291149173848</v>
      </c>
      <c r="J48" s="405">
        <v>0</v>
      </c>
      <c r="K48" s="405">
        <v>39.265291149173848</v>
      </c>
    </row>
    <row r="49" spans="1:11" x14ac:dyDescent="0.2">
      <c r="A49" s="386">
        <v>202003</v>
      </c>
      <c r="B49" s="387">
        <v>9781449462284</v>
      </c>
      <c r="C49" s="402">
        <v>63</v>
      </c>
      <c r="D49" s="403">
        <v>138.30183904394482</v>
      </c>
      <c r="E49" s="402">
        <v>0</v>
      </c>
      <c r="F49" s="403">
        <v>0</v>
      </c>
      <c r="G49" s="404">
        <v>63</v>
      </c>
      <c r="H49" s="403">
        <v>138.30183904394482</v>
      </c>
      <c r="I49" s="405">
        <v>31.117913784887588</v>
      </c>
      <c r="J49" s="405">
        <v>0</v>
      </c>
      <c r="K49" s="405">
        <v>31.117913784887588</v>
      </c>
    </row>
    <row r="50" spans="1:11" x14ac:dyDescent="0.2">
      <c r="A50" s="386">
        <v>202003</v>
      </c>
      <c r="B50" s="387">
        <v>9781449462291</v>
      </c>
      <c r="C50" s="402">
        <v>45</v>
      </c>
      <c r="D50" s="403">
        <v>101.22499149567776</v>
      </c>
      <c r="E50" s="402">
        <v>0</v>
      </c>
      <c r="F50" s="403">
        <v>0</v>
      </c>
      <c r="G50" s="404">
        <v>45</v>
      </c>
      <c r="H50" s="403">
        <v>101.22499149567776</v>
      </c>
      <c r="I50" s="405">
        <v>22.775623086527496</v>
      </c>
      <c r="J50" s="405">
        <v>0</v>
      </c>
      <c r="K50" s="405">
        <v>22.775623086527496</v>
      </c>
    </row>
    <row r="51" spans="1:11" x14ac:dyDescent="0.2">
      <c r="A51" s="386">
        <v>202003</v>
      </c>
      <c r="B51" s="387">
        <v>9781449462291</v>
      </c>
      <c r="C51" s="402">
        <v>0</v>
      </c>
      <c r="D51" s="403">
        <v>0</v>
      </c>
      <c r="E51" s="402">
        <v>-1</v>
      </c>
      <c r="F51" s="403">
        <v>-2.3822740831246367</v>
      </c>
      <c r="G51" s="404">
        <v>-1</v>
      </c>
      <c r="H51" s="403">
        <v>-2.3822740831246367</v>
      </c>
      <c r="I51" s="405">
        <v>0</v>
      </c>
      <c r="J51" s="405">
        <v>-0.53601166870304329</v>
      </c>
      <c r="K51" s="405">
        <v>-0.53601166870304329</v>
      </c>
    </row>
    <row r="52" spans="1:11" x14ac:dyDescent="0.2">
      <c r="A52" s="386">
        <v>202003</v>
      </c>
      <c r="B52" s="387">
        <v>9781449462307</v>
      </c>
      <c r="C52" s="402">
        <v>60</v>
      </c>
      <c r="D52" s="403">
        <v>131.80472790815037</v>
      </c>
      <c r="E52" s="402">
        <v>0</v>
      </c>
      <c r="F52" s="403">
        <v>0</v>
      </c>
      <c r="G52" s="404">
        <v>60</v>
      </c>
      <c r="H52" s="403">
        <v>131.80472790815037</v>
      </c>
      <c r="I52" s="405">
        <v>29.656063779333834</v>
      </c>
      <c r="J52" s="405">
        <v>0</v>
      </c>
      <c r="K52" s="405">
        <v>29.656063779333834</v>
      </c>
    </row>
    <row r="53" spans="1:11" x14ac:dyDescent="0.2">
      <c r="A53" s="386">
        <v>202003</v>
      </c>
      <c r="B53" s="387">
        <v>9781449462307</v>
      </c>
      <c r="C53" s="402">
        <v>0</v>
      </c>
      <c r="D53" s="403">
        <v>0</v>
      </c>
      <c r="E53" s="402">
        <v>-1</v>
      </c>
      <c r="F53" s="403">
        <v>-2.70848659712735</v>
      </c>
      <c r="G53" s="404">
        <v>-1</v>
      </c>
      <c r="H53" s="403">
        <v>-2.70848659712735</v>
      </c>
      <c r="I53" s="405">
        <v>0</v>
      </c>
      <c r="J53" s="405">
        <v>-0.60940948435365372</v>
      </c>
      <c r="K53" s="405">
        <v>-0.60940948435365372</v>
      </c>
    </row>
    <row r="54" spans="1:11" x14ac:dyDescent="0.2">
      <c r="A54" s="386">
        <v>202003</v>
      </c>
      <c r="B54" s="387">
        <v>9781449464899</v>
      </c>
      <c r="C54" s="402">
        <v>80</v>
      </c>
      <c r="D54" s="403">
        <v>228.31076499993532</v>
      </c>
      <c r="E54" s="402">
        <v>0</v>
      </c>
      <c r="F54" s="403">
        <v>0</v>
      </c>
      <c r="G54" s="404">
        <v>80</v>
      </c>
      <c r="H54" s="403">
        <v>228.31076499993532</v>
      </c>
      <c r="I54" s="405">
        <v>51.36992212498545</v>
      </c>
      <c r="J54" s="405">
        <v>0</v>
      </c>
      <c r="K54" s="405">
        <v>51.36992212498545</v>
      </c>
    </row>
    <row r="55" spans="1:11" x14ac:dyDescent="0.2">
      <c r="A55" s="386">
        <v>202003</v>
      </c>
      <c r="B55" s="387">
        <v>9781449470760</v>
      </c>
      <c r="C55" s="402">
        <v>3</v>
      </c>
      <c r="D55" s="403">
        <v>6.8869378039421321</v>
      </c>
      <c r="E55" s="402">
        <v>0</v>
      </c>
      <c r="F55" s="403">
        <v>0</v>
      </c>
      <c r="G55" s="404">
        <v>3</v>
      </c>
      <c r="H55" s="403">
        <v>6.8869378039421321</v>
      </c>
      <c r="I55" s="405">
        <v>1.5495610058869798</v>
      </c>
      <c r="J55" s="405">
        <v>0</v>
      </c>
      <c r="K55" s="405">
        <v>1.5495610058869798</v>
      </c>
    </row>
    <row r="56" spans="1:11" x14ac:dyDescent="0.2">
      <c r="A56" s="386">
        <v>202003</v>
      </c>
      <c r="B56" s="387">
        <v>9781449470791</v>
      </c>
      <c r="C56" s="402">
        <v>0</v>
      </c>
      <c r="D56" s="403">
        <v>0</v>
      </c>
      <c r="E56" s="402">
        <v>-4</v>
      </c>
      <c r="F56" s="403">
        <v>-12.74497637070699</v>
      </c>
      <c r="G56" s="404">
        <v>-4</v>
      </c>
      <c r="H56" s="403">
        <v>-12.74497637070699</v>
      </c>
      <c r="I56" s="405">
        <v>0</v>
      </c>
      <c r="J56" s="405">
        <v>-2.8676196834090728</v>
      </c>
      <c r="K56" s="405">
        <v>-2.8676196834090728</v>
      </c>
    </row>
    <row r="57" spans="1:11" x14ac:dyDescent="0.2">
      <c r="A57" s="386">
        <v>202003</v>
      </c>
      <c r="B57" s="387">
        <v>9781449471767</v>
      </c>
      <c r="C57" s="402">
        <v>5</v>
      </c>
      <c r="D57" s="403">
        <v>13.678128706935714</v>
      </c>
      <c r="E57" s="402">
        <v>0</v>
      </c>
      <c r="F57" s="403">
        <v>0</v>
      </c>
      <c r="G57" s="404">
        <v>5</v>
      </c>
      <c r="H57" s="403">
        <v>13.678128706935714</v>
      </c>
      <c r="I57" s="405">
        <v>3.0775789590605358</v>
      </c>
      <c r="J57" s="405">
        <v>0</v>
      </c>
      <c r="K57" s="405">
        <v>3.0775789590605358</v>
      </c>
    </row>
    <row r="58" spans="1:11" x14ac:dyDescent="0.2">
      <c r="A58" s="386">
        <v>202003</v>
      </c>
      <c r="B58" s="387">
        <v>9781449471767</v>
      </c>
      <c r="C58" s="402">
        <v>0</v>
      </c>
      <c r="D58" s="403">
        <v>0</v>
      </c>
      <c r="E58" s="402">
        <v>-2</v>
      </c>
      <c r="F58" s="403">
        <v>-5.471251482774286</v>
      </c>
      <c r="G58" s="404">
        <v>-2</v>
      </c>
      <c r="H58" s="403">
        <v>-5.471251482774286</v>
      </c>
      <c r="I58" s="405">
        <v>0</v>
      </c>
      <c r="J58" s="405">
        <v>-1.2310315836242143</v>
      </c>
      <c r="K58" s="405">
        <v>-1.2310315836242143</v>
      </c>
    </row>
    <row r="59" spans="1:11" x14ac:dyDescent="0.2">
      <c r="A59" s="386">
        <v>202003</v>
      </c>
      <c r="B59" s="387">
        <v>9781449471927</v>
      </c>
      <c r="C59" s="402">
        <v>38</v>
      </c>
      <c r="D59" s="403">
        <v>127.0596113691911</v>
      </c>
      <c r="E59" s="402">
        <v>0</v>
      </c>
      <c r="F59" s="403">
        <v>0</v>
      </c>
      <c r="G59" s="404">
        <v>38</v>
      </c>
      <c r="H59" s="403">
        <v>127.0596113691911</v>
      </c>
      <c r="I59" s="405">
        <v>28.588412558067997</v>
      </c>
      <c r="J59" s="405">
        <v>0</v>
      </c>
      <c r="K59" s="405">
        <v>28.588412558067997</v>
      </c>
    </row>
    <row r="60" spans="1:11" x14ac:dyDescent="0.2">
      <c r="A60" s="386">
        <v>202003</v>
      </c>
      <c r="B60" s="387">
        <v>9781449471927</v>
      </c>
      <c r="C60" s="402">
        <v>0</v>
      </c>
      <c r="D60" s="403">
        <v>0</v>
      </c>
      <c r="E60" s="402">
        <v>-1</v>
      </c>
      <c r="F60" s="403">
        <v>-3.2512694823232118</v>
      </c>
      <c r="G60" s="404">
        <v>-1</v>
      </c>
      <c r="H60" s="403">
        <v>-3.2512694823232118</v>
      </c>
      <c r="I60" s="405">
        <v>0</v>
      </c>
      <c r="J60" s="405">
        <v>-0.73153563352272266</v>
      </c>
      <c r="K60" s="405">
        <v>-0.73153563352272266</v>
      </c>
    </row>
    <row r="61" spans="1:11" x14ac:dyDescent="0.2">
      <c r="A61" s="386">
        <v>202003</v>
      </c>
      <c r="B61" s="387">
        <v>9781449471958</v>
      </c>
      <c r="C61" s="402">
        <v>12</v>
      </c>
      <c r="D61" s="403">
        <v>169.34826018110886</v>
      </c>
      <c r="E61" s="402">
        <v>0</v>
      </c>
      <c r="F61" s="403">
        <v>0</v>
      </c>
      <c r="G61" s="404">
        <v>12</v>
      </c>
      <c r="H61" s="403">
        <v>169.34826018110886</v>
      </c>
      <c r="I61" s="405">
        <v>38.103358540749497</v>
      </c>
      <c r="J61" s="405">
        <v>0</v>
      </c>
      <c r="K61" s="405">
        <v>38.103358540749497</v>
      </c>
    </row>
    <row r="62" spans="1:11" x14ac:dyDescent="0.2">
      <c r="A62" s="386">
        <v>202003</v>
      </c>
      <c r="B62" s="387">
        <v>9781449471958</v>
      </c>
      <c r="C62" s="402">
        <v>0</v>
      </c>
      <c r="D62" s="403">
        <v>0</v>
      </c>
      <c r="E62" s="402">
        <v>-3</v>
      </c>
      <c r="F62" s="403">
        <v>-42.885058646170954</v>
      </c>
      <c r="G62" s="404">
        <v>-3</v>
      </c>
      <c r="H62" s="403">
        <v>-42.885058646170954</v>
      </c>
      <c r="I62" s="405">
        <v>0</v>
      </c>
      <c r="J62" s="405">
        <v>-9.6491381953884652</v>
      </c>
      <c r="K62" s="405">
        <v>-9.6491381953884652</v>
      </c>
    </row>
    <row r="63" spans="1:11" x14ac:dyDescent="0.2">
      <c r="A63" s="386">
        <v>202003</v>
      </c>
      <c r="B63" s="387">
        <v>9781449472399</v>
      </c>
      <c r="C63" s="402">
        <v>3</v>
      </c>
      <c r="D63" s="403">
        <v>14.394602115394253</v>
      </c>
      <c r="E63" s="402">
        <v>0</v>
      </c>
      <c r="F63" s="403">
        <v>0</v>
      </c>
      <c r="G63" s="404">
        <v>3</v>
      </c>
      <c r="H63" s="403">
        <v>14.394602115394253</v>
      </c>
      <c r="I63" s="405">
        <v>3.2387854759637071</v>
      </c>
      <c r="J63" s="405">
        <v>0</v>
      </c>
      <c r="K63" s="405">
        <v>3.2387854759637071</v>
      </c>
    </row>
    <row r="64" spans="1:11" x14ac:dyDescent="0.2">
      <c r="A64" s="386">
        <v>202003</v>
      </c>
      <c r="B64" s="387">
        <v>9781449472399</v>
      </c>
      <c r="C64" s="402">
        <v>0</v>
      </c>
      <c r="D64" s="403">
        <v>0</v>
      </c>
      <c r="E64" s="402">
        <v>-6</v>
      </c>
      <c r="F64" s="403">
        <v>-27.437674846650808</v>
      </c>
      <c r="G64" s="404">
        <v>-6</v>
      </c>
      <c r="H64" s="403">
        <v>-27.437674846650808</v>
      </c>
      <c r="I64" s="405">
        <v>0</v>
      </c>
      <c r="J64" s="405">
        <v>-6.1734768404964315</v>
      </c>
      <c r="K64" s="405">
        <v>-6.1734768404964315</v>
      </c>
    </row>
    <row r="65" spans="1:11" x14ac:dyDescent="0.2">
      <c r="A65" s="386">
        <v>202003</v>
      </c>
      <c r="B65" s="387">
        <v>9781449474119</v>
      </c>
      <c r="C65" s="402">
        <v>0</v>
      </c>
      <c r="D65" s="403">
        <v>0</v>
      </c>
      <c r="E65" s="402">
        <v>-9</v>
      </c>
      <c r="F65" s="403">
        <v>-26.48042295031939</v>
      </c>
      <c r="G65" s="404">
        <v>-9</v>
      </c>
      <c r="H65" s="403">
        <v>-26.48042295031939</v>
      </c>
      <c r="I65" s="405">
        <v>0</v>
      </c>
      <c r="J65" s="405">
        <v>-5.9580951638218629</v>
      </c>
      <c r="K65" s="405">
        <v>-5.9580951638218629</v>
      </c>
    </row>
    <row r="66" spans="1:11" x14ac:dyDescent="0.2">
      <c r="A66" s="386">
        <v>202003</v>
      </c>
      <c r="B66" s="387">
        <v>9781449474195</v>
      </c>
      <c r="C66" s="402">
        <v>8</v>
      </c>
      <c r="D66" s="403">
        <v>25.294876572474589</v>
      </c>
      <c r="E66" s="402">
        <v>0</v>
      </c>
      <c r="F66" s="403">
        <v>0</v>
      </c>
      <c r="G66" s="404">
        <v>8</v>
      </c>
      <c r="H66" s="403">
        <v>25.294876572474589</v>
      </c>
      <c r="I66" s="405">
        <v>5.6913472288067828</v>
      </c>
      <c r="J66" s="405">
        <v>0</v>
      </c>
      <c r="K66" s="405">
        <v>5.6913472288067828</v>
      </c>
    </row>
    <row r="67" spans="1:11" x14ac:dyDescent="0.2">
      <c r="A67" s="386">
        <v>202003</v>
      </c>
      <c r="B67" s="387">
        <v>9781449474256</v>
      </c>
      <c r="C67" s="402">
        <v>140</v>
      </c>
      <c r="D67" s="403">
        <v>383.25085349352003</v>
      </c>
      <c r="E67" s="402">
        <v>0</v>
      </c>
      <c r="F67" s="403">
        <v>0</v>
      </c>
      <c r="G67" s="404">
        <v>140</v>
      </c>
      <c r="H67" s="403">
        <v>383.25085349352003</v>
      </c>
      <c r="I67" s="405">
        <v>86.231442036042012</v>
      </c>
      <c r="J67" s="405">
        <v>0</v>
      </c>
      <c r="K67" s="405">
        <v>86.231442036042012</v>
      </c>
    </row>
    <row r="68" spans="1:11" x14ac:dyDescent="0.2">
      <c r="A68" s="386">
        <v>202003</v>
      </c>
      <c r="B68" s="387">
        <v>9781449474256</v>
      </c>
      <c r="C68" s="402">
        <v>0</v>
      </c>
      <c r="D68" s="403">
        <v>0</v>
      </c>
      <c r="E68" s="402">
        <v>-100</v>
      </c>
      <c r="F68" s="403">
        <v>-215.44029722617105</v>
      </c>
      <c r="G68" s="404">
        <v>-100</v>
      </c>
      <c r="H68" s="403">
        <v>-215.44029722617105</v>
      </c>
      <c r="I68" s="405">
        <v>0</v>
      </c>
      <c r="J68" s="405">
        <v>-48.474066875888489</v>
      </c>
      <c r="K68" s="405">
        <v>-48.474066875888489</v>
      </c>
    </row>
    <row r="69" spans="1:11" x14ac:dyDescent="0.2">
      <c r="A69" s="386">
        <v>202003</v>
      </c>
      <c r="B69" s="387">
        <v>9781449475581</v>
      </c>
      <c r="C69" s="402">
        <v>0</v>
      </c>
      <c r="D69" s="403">
        <v>0</v>
      </c>
      <c r="E69" s="402">
        <v>-1</v>
      </c>
      <c r="F69" s="403">
        <v>-3.0561933133838184</v>
      </c>
      <c r="G69" s="404">
        <v>-1</v>
      </c>
      <c r="H69" s="403">
        <v>-3.0561933133838184</v>
      </c>
      <c r="I69" s="405">
        <v>0</v>
      </c>
      <c r="J69" s="405">
        <v>-0.68764349551135917</v>
      </c>
      <c r="K69" s="405">
        <v>-0.68764349551135917</v>
      </c>
    </row>
    <row r="70" spans="1:11" x14ac:dyDescent="0.2">
      <c r="A70" s="386">
        <v>202003</v>
      </c>
      <c r="B70" s="387">
        <v>9781449476281</v>
      </c>
      <c r="C70" s="402">
        <v>2</v>
      </c>
      <c r="D70" s="403">
        <v>4.5912918692947553</v>
      </c>
      <c r="E70" s="402">
        <v>0</v>
      </c>
      <c r="F70" s="403">
        <v>0</v>
      </c>
      <c r="G70" s="404">
        <v>2</v>
      </c>
      <c r="H70" s="403">
        <v>4.5912918692947553</v>
      </c>
      <c r="I70" s="405">
        <v>1.03304067059132</v>
      </c>
      <c r="J70" s="405">
        <v>0</v>
      </c>
      <c r="K70" s="405">
        <v>1.03304067059132</v>
      </c>
    </row>
    <row r="71" spans="1:11" x14ac:dyDescent="0.2">
      <c r="A71" s="386">
        <v>202003</v>
      </c>
      <c r="B71" s="387">
        <v>9781449477912</v>
      </c>
      <c r="C71" s="402">
        <v>2</v>
      </c>
      <c r="D71" s="403">
        <v>4.5912918692947553</v>
      </c>
      <c r="E71" s="402">
        <v>0</v>
      </c>
      <c r="F71" s="403">
        <v>0</v>
      </c>
      <c r="G71" s="404">
        <v>2</v>
      </c>
      <c r="H71" s="403">
        <v>4.5912918692947553</v>
      </c>
      <c r="I71" s="405">
        <v>1.03304067059132</v>
      </c>
      <c r="J71" s="405">
        <v>0</v>
      </c>
      <c r="K71" s="405">
        <v>1.03304067059132</v>
      </c>
    </row>
    <row r="72" spans="1:11" x14ac:dyDescent="0.2">
      <c r="A72" s="386">
        <v>202003</v>
      </c>
      <c r="B72" s="387">
        <v>9781449479619</v>
      </c>
      <c r="C72" s="402">
        <v>26</v>
      </c>
      <c r="D72" s="403">
        <v>81.47681322701969</v>
      </c>
      <c r="E72" s="402">
        <v>0</v>
      </c>
      <c r="F72" s="403">
        <v>0</v>
      </c>
      <c r="G72" s="404">
        <v>26</v>
      </c>
      <c r="H72" s="403">
        <v>81.47681322701969</v>
      </c>
      <c r="I72" s="405">
        <v>18.33228297607943</v>
      </c>
      <c r="J72" s="405">
        <v>0</v>
      </c>
      <c r="K72" s="405">
        <v>18.33228297607943</v>
      </c>
    </row>
    <row r="73" spans="1:11" x14ac:dyDescent="0.2">
      <c r="A73" s="386">
        <v>202003</v>
      </c>
      <c r="B73" s="387">
        <v>9781449479701</v>
      </c>
      <c r="C73" s="402">
        <v>0</v>
      </c>
      <c r="D73" s="403">
        <v>0</v>
      </c>
      <c r="E73" s="402">
        <v>-4</v>
      </c>
      <c r="F73" s="403">
        <v>-13.590306436111025</v>
      </c>
      <c r="G73" s="404">
        <v>-4</v>
      </c>
      <c r="H73" s="403">
        <v>-13.590306436111025</v>
      </c>
      <c r="I73" s="405">
        <v>0</v>
      </c>
      <c r="J73" s="405">
        <v>-3.0578189481249805</v>
      </c>
      <c r="K73" s="405">
        <v>-3.0578189481249805</v>
      </c>
    </row>
    <row r="74" spans="1:11" x14ac:dyDescent="0.2">
      <c r="A74" s="386">
        <v>202003</v>
      </c>
      <c r="B74" s="387">
        <v>9781449480127</v>
      </c>
      <c r="C74" s="402">
        <v>26</v>
      </c>
      <c r="D74" s="403">
        <v>104.48820220147527</v>
      </c>
      <c r="E74" s="402">
        <v>0</v>
      </c>
      <c r="F74" s="403">
        <v>0</v>
      </c>
      <c r="G74" s="404">
        <v>26</v>
      </c>
      <c r="H74" s="403">
        <v>104.48820220147527</v>
      </c>
      <c r="I74" s="405">
        <v>23.509845495331938</v>
      </c>
      <c r="J74" s="405">
        <v>0</v>
      </c>
      <c r="K74" s="405">
        <v>23.509845495331938</v>
      </c>
    </row>
    <row r="75" spans="1:11" x14ac:dyDescent="0.2">
      <c r="A75" s="386">
        <v>202003</v>
      </c>
      <c r="B75" s="387">
        <v>9781449480127</v>
      </c>
      <c r="C75" s="402">
        <v>0</v>
      </c>
      <c r="D75" s="403">
        <v>0</v>
      </c>
      <c r="E75" s="402">
        <v>-7</v>
      </c>
      <c r="F75" s="403">
        <v>-25.525450742105786</v>
      </c>
      <c r="G75" s="404">
        <v>-7</v>
      </c>
      <c r="H75" s="403">
        <v>-25.525450742105786</v>
      </c>
      <c r="I75" s="405">
        <v>0</v>
      </c>
      <c r="J75" s="405">
        <v>-5.7432264169738021</v>
      </c>
      <c r="K75" s="405">
        <v>-5.7432264169738021</v>
      </c>
    </row>
    <row r="76" spans="1:11" x14ac:dyDescent="0.2">
      <c r="A76" s="386">
        <v>202003</v>
      </c>
      <c r="B76" s="387">
        <v>9781449480356</v>
      </c>
      <c r="C76" s="402">
        <v>1</v>
      </c>
      <c r="D76" s="403">
        <v>4.2337065045277216</v>
      </c>
      <c r="E76" s="402">
        <v>0</v>
      </c>
      <c r="F76" s="403">
        <v>0</v>
      </c>
      <c r="G76" s="404">
        <v>1</v>
      </c>
      <c r="H76" s="403">
        <v>4.2337065045277216</v>
      </c>
      <c r="I76" s="405">
        <v>0.95258396351873742</v>
      </c>
      <c r="J76" s="405">
        <v>0</v>
      </c>
      <c r="K76" s="405">
        <v>0.95258396351873742</v>
      </c>
    </row>
    <row r="77" spans="1:11" x14ac:dyDescent="0.2">
      <c r="A77" s="386">
        <v>202003</v>
      </c>
      <c r="B77" s="387">
        <v>9781449480356</v>
      </c>
      <c r="C77" s="402">
        <v>0</v>
      </c>
      <c r="D77" s="403">
        <v>0</v>
      </c>
      <c r="E77" s="402">
        <v>-4</v>
      </c>
      <c r="F77" s="403">
        <v>-16.68514589092079</v>
      </c>
      <c r="G77" s="404">
        <v>-4</v>
      </c>
      <c r="H77" s="403">
        <v>-16.68514589092079</v>
      </c>
      <c r="I77" s="405">
        <v>0</v>
      </c>
      <c r="J77" s="405">
        <v>-3.7541578254571779</v>
      </c>
      <c r="K77" s="405">
        <v>-3.7541578254571779</v>
      </c>
    </row>
    <row r="78" spans="1:11" x14ac:dyDescent="0.2">
      <c r="A78" s="386">
        <v>202003</v>
      </c>
      <c r="B78" s="387">
        <v>9781449481001</v>
      </c>
      <c r="C78" s="402">
        <v>1</v>
      </c>
      <c r="D78" s="403">
        <v>3.7940523675190732</v>
      </c>
      <c r="E78" s="402">
        <v>0</v>
      </c>
      <c r="F78" s="403">
        <v>0</v>
      </c>
      <c r="G78" s="404">
        <v>1</v>
      </c>
      <c r="H78" s="403">
        <v>3.7940523675190732</v>
      </c>
      <c r="I78" s="405">
        <v>0.85366178269179149</v>
      </c>
      <c r="J78" s="405">
        <v>0</v>
      </c>
      <c r="K78" s="405">
        <v>0.85366178269179149</v>
      </c>
    </row>
    <row r="79" spans="1:11" x14ac:dyDescent="0.2">
      <c r="A79" s="386">
        <v>202003</v>
      </c>
      <c r="B79" s="387">
        <v>9781449481001</v>
      </c>
      <c r="C79" s="402">
        <v>0</v>
      </c>
      <c r="D79" s="403">
        <v>0</v>
      </c>
      <c r="E79" s="402">
        <v>-3</v>
      </c>
      <c r="F79" s="403">
        <v>-11.598184690865175</v>
      </c>
      <c r="G79" s="404">
        <v>-3</v>
      </c>
      <c r="H79" s="403">
        <v>-11.598184690865175</v>
      </c>
      <c r="I79" s="405">
        <v>0</v>
      </c>
      <c r="J79" s="405">
        <v>-2.6095915554446645</v>
      </c>
      <c r="K79" s="405">
        <v>-2.6095915554446645</v>
      </c>
    </row>
    <row r="80" spans="1:11" x14ac:dyDescent="0.2">
      <c r="A80" s="386">
        <v>202003</v>
      </c>
      <c r="B80" s="387">
        <v>9781449481018</v>
      </c>
      <c r="C80" s="402">
        <v>0</v>
      </c>
      <c r="D80" s="403">
        <v>0</v>
      </c>
      <c r="E80" s="402">
        <v>-5</v>
      </c>
      <c r="F80" s="403">
        <v>-19.022911777459363</v>
      </c>
      <c r="G80" s="404">
        <v>-5</v>
      </c>
      <c r="H80" s="403">
        <v>-19.022911777459363</v>
      </c>
      <c r="I80" s="405">
        <v>0</v>
      </c>
      <c r="J80" s="405">
        <v>-4.2801551499283566</v>
      </c>
      <c r="K80" s="405">
        <v>-4.2801551499283566</v>
      </c>
    </row>
    <row r="81" spans="1:11" x14ac:dyDescent="0.2">
      <c r="A81" s="386">
        <v>202003</v>
      </c>
      <c r="B81" s="387">
        <v>9781449481322</v>
      </c>
      <c r="C81" s="402">
        <v>2</v>
      </c>
      <c r="D81" s="403">
        <v>27.953318587586878</v>
      </c>
      <c r="E81" s="402">
        <v>0</v>
      </c>
      <c r="F81" s="403">
        <v>0</v>
      </c>
      <c r="G81" s="404">
        <v>2</v>
      </c>
      <c r="H81" s="403">
        <v>27.953318587586878</v>
      </c>
      <c r="I81" s="405">
        <v>6.2894966822070479</v>
      </c>
      <c r="J81" s="405">
        <v>0</v>
      </c>
      <c r="K81" s="405">
        <v>6.2894966822070479</v>
      </c>
    </row>
    <row r="82" spans="1:11" x14ac:dyDescent="0.2">
      <c r="A82" s="386">
        <v>202003</v>
      </c>
      <c r="B82" s="387">
        <v>9781449483579</v>
      </c>
      <c r="C82" s="402">
        <v>2</v>
      </c>
      <c r="D82" s="403">
        <v>4.5912918692947553</v>
      </c>
      <c r="E82" s="402">
        <v>0</v>
      </c>
      <c r="F82" s="403">
        <v>0</v>
      </c>
      <c r="G82" s="404">
        <v>2</v>
      </c>
      <c r="H82" s="403">
        <v>4.5912918692947553</v>
      </c>
      <c r="I82" s="405">
        <v>1.03304067059132</v>
      </c>
      <c r="J82" s="405">
        <v>0</v>
      </c>
      <c r="K82" s="405">
        <v>1.03304067059132</v>
      </c>
    </row>
    <row r="83" spans="1:11" x14ac:dyDescent="0.2">
      <c r="A83" s="386">
        <v>202003</v>
      </c>
      <c r="B83" s="387">
        <v>9781449483593</v>
      </c>
      <c r="C83" s="402">
        <v>2</v>
      </c>
      <c r="D83" s="403">
        <v>4.5912918692947553</v>
      </c>
      <c r="E83" s="402">
        <v>0</v>
      </c>
      <c r="F83" s="403">
        <v>0</v>
      </c>
      <c r="G83" s="404">
        <v>2</v>
      </c>
      <c r="H83" s="403">
        <v>4.5912918692947553</v>
      </c>
      <c r="I83" s="405">
        <v>1.03304067059132</v>
      </c>
      <c r="J83" s="405">
        <v>0</v>
      </c>
      <c r="K83" s="405">
        <v>1.03304067059132</v>
      </c>
    </row>
    <row r="84" spans="1:11" x14ac:dyDescent="0.2">
      <c r="A84" s="386">
        <v>202003</v>
      </c>
      <c r="B84" s="387">
        <v>9781449484590</v>
      </c>
      <c r="C84" s="402">
        <v>6</v>
      </c>
      <c r="D84" s="403">
        <v>23.773890371578741</v>
      </c>
      <c r="E84" s="402">
        <v>0</v>
      </c>
      <c r="F84" s="403">
        <v>0</v>
      </c>
      <c r="G84" s="404">
        <v>6</v>
      </c>
      <c r="H84" s="403">
        <v>23.773890371578741</v>
      </c>
      <c r="I84" s="405">
        <v>5.3491253336052171</v>
      </c>
      <c r="J84" s="405">
        <v>0</v>
      </c>
      <c r="K84" s="405">
        <v>5.3491253336052171</v>
      </c>
    </row>
    <row r="85" spans="1:11" x14ac:dyDescent="0.2">
      <c r="A85" s="386">
        <v>202003</v>
      </c>
      <c r="B85" s="387">
        <v>9781449486419</v>
      </c>
      <c r="C85" s="402">
        <v>80</v>
      </c>
      <c r="D85" s="403">
        <v>265.95384365403868</v>
      </c>
      <c r="E85" s="402">
        <v>0</v>
      </c>
      <c r="F85" s="403">
        <v>0</v>
      </c>
      <c r="G85" s="404">
        <v>80</v>
      </c>
      <c r="H85" s="403">
        <v>265.95384365403868</v>
      </c>
      <c r="I85" s="405">
        <v>59.839614822158701</v>
      </c>
      <c r="J85" s="405">
        <v>0</v>
      </c>
      <c r="K85" s="405">
        <v>59.839614822158701</v>
      </c>
    </row>
    <row r="86" spans="1:11" x14ac:dyDescent="0.2">
      <c r="A86" s="386">
        <v>202003</v>
      </c>
      <c r="B86" s="387">
        <v>9781449486419</v>
      </c>
      <c r="C86" s="402">
        <v>0</v>
      </c>
      <c r="D86" s="403">
        <v>0</v>
      </c>
      <c r="E86" s="402">
        <v>-2</v>
      </c>
      <c r="F86" s="403">
        <v>-6.8926913025252095</v>
      </c>
      <c r="G86" s="404">
        <v>-2</v>
      </c>
      <c r="H86" s="403">
        <v>-6.8926913025252095</v>
      </c>
      <c r="I86" s="405">
        <v>0</v>
      </c>
      <c r="J86" s="405">
        <v>-1.5508555430681721</v>
      </c>
      <c r="K86" s="405">
        <v>-1.5508555430681721</v>
      </c>
    </row>
    <row r="87" spans="1:11" x14ac:dyDescent="0.2">
      <c r="A87" s="386">
        <v>202003</v>
      </c>
      <c r="B87" s="387">
        <v>9781449486761</v>
      </c>
      <c r="C87" s="402">
        <v>0</v>
      </c>
      <c r="D87" s="403">
        <v>0</v>
      </c>
      <c r="E87" s="402">
        <v>-8</v>
      </c>
      <c r="F87" s="403">
        <v>-27.050562092929123</v>
      </c>
      <c r="G87" s="404">
        <v>-8</v>
      </c>
      <c r="H87" s="403">
        <v>-27.050562092929123</v>
      </c>
      <c r="I87" s="405">
        <v>0</v>
      </c>
      <c r="J87" s="405">
        <v>-6.0863764709090526</v>
      </c>
      <c r="K87" s="405">
        <v>-6.0863764709090526</v>
      </c>
    </row>
    <row r="88" spans="1:11" x14ac:dyDescent="0.2">
      <c r="A88" s="386">
        <v>202003</v>
      </c>
      <c r="B88" s="387">
        <v>9781449486938</v>
      </c>
      <c r="C88" s="402">
        <v>0</v>
      </c>
      <c r="D88" s="403">
        <v>0</v>
      </c>
      <c r="E88" s="402">
        <v>-3</v>
      </c>
      <c r="F88" s="403">
        <v>-10.584266261319303</v>
      </c>
      <c r="G88" s="404">
        <v>-3</v>
      </c>
      <c r="H88" s="403">
        <v>-10.584266261319303</v>
      </c>
      <c r="I88" s="405">
        <v>0</v>
      </c>
      <c r="J88" s="405">
        <v>-2.3814599087968435</v>
      </c>
      <c r="K88" s="405">
        <v>-2.3814599087968435</v>
      </c>
    </row>
    <row r="89" spans="1:11" x14ac:dyDescent="0.2">
      <c r="A89" s="386">
        <v>202003</v>
      </c>
      <c r="B89" s="387">
        <v>9781449487218</v>
      </c>
      <c r="C89" s="402">
        <v>15</v>
      </c>
      <c r="D89" s="403">
        <v>32.268985307779175</v>
      </c>
      <c r="E89" s="402">
        <v>0</v>
      </c>
      <c r="F89" s="403">
        <v>0</v>
      </c>
      <c r="G89" s="404">
        <v>15</v>
      </c>
      <c r="H89" s="403">
        <v>32.268985307779175</v>
      </c>
      <c r="I89" s="405">
        <v>7.2605216942503148</v>
      </c>
      <c r="J89" s="405">
        <v>0</v>
      </c>
      <c r="K89" s="405">
        <v>7.2605216942503148</v>
      </c>
    </row>
    <row r="90" spans="1:11" x14ac:dyDescent="0.2">
      <c r="A90" s="386">
        <v>202003</v>
      </c>
      <c r="B90" s="387">
        <v>9781449487560</v>
      </c>
      <c r="C90" s="402">
        <v>17</v>
      </c>
      <c r="D90" s="403">
        <v>53.710971847979451</v>
      </c>
      <c r="E90" s="402">
        <v>0</v>
      </c>
      <c r="F90" s="403">
        <v>0</v>
      </c>
      <c r="G90" s="404">
        <v>17</v>
      </c>
      <c r="H90" s="403">
        <v>53.710971847979451</v>
      </c>
      <c r="I90" s="405">
        <v>12.084968665795376</v>
      </c>
      <c r="J90" s="405">
        <v>0</v>
      </c>
      <c r="K90" s="405">
        <v>12.084968665795376</v>
      </c>
    </row>
    <row r="91" spans="1:11" x14ac:dyDescent="0.2">
      <c r="A91" s="386">
        <v>202003</v>
      </c>
      <c r="B91" s="387">
        <v>9781449487560</v>
      </c>
      <c r="C91" s="402">
        <v>0</v>
      </c>
      <c r="D91" s="403">
        <v>0</v>
      </c>
      <c r="E91" s="402">
        <v>-2</v>
      </c>
      <c r="F91" s="403">
        <v>-6.8926913025252095</v>
      </c>
      <c r="G91" s="404">
        <v>-2</v>
      </c>
      <c r="H91" s="403">
        <v>-6.8926913025252095</v>
      </c>
      <c r="I91" s="405">
        <v>0</v>
      </c>
      <c r="J91" s="405">
        <v>-1.5508555430681721</v>
      </c>
      <c r="K91" s="405">
        <v>-1.5508555430681721</v>
      </c>
    </row>
    <row r="92" spans="1:11" x14ac:dyDescent="0.2">
      <c r="A92" s="386">
        <v>202003</v>
      </c>
      <c r="B92" s="387">
        <v>9781449487768</v>
      </c>
      <c r="C92" s="402">
        <v>6</v>
      </c>
      <c r="D92" s="403">
        <v>25.413854580909522</v>
      </c>
      <c r="E92" s="402">
        <v>0</v>
      </c>
      <c r="F92" s="403">
        <v>0</v>
      </c>
      <c r="G92" s="404">
        <v>6</v>
      </c>
      <c r="H92" s="403">
        <v>25.413854580909522</v>
      </c>
      <c r="I92" s="405">
        <v>5.718117280704643</v>
      </c>
      <c r="J92" s="405">
        <v>0</v>
      </c>
      <c r="K92" s="405">
        <v>5.718117280704643</v>
      </c>
    </row>
    <row r="93" spans="1:11" x14ac:dyDescent="0.2">
      <c r="A93" s="386">
        <v>202003</v>
      </c>
      <c r="B93" s="387">
        <v>9781449488062</v>
      </c>
      <c r="C93" s="402">
        <v>2</v>
      </c>
      <c r="D93" s="403">
        <v>8.6302478746142004</v>
      </c>
      <c r="E93" s="402">
        <v>0</v>
      </c>
      <c r="F93" s="403">
        <v>0</v>
      </c>
      <c r="G93" s="404">
        <v>2</v>
      </c>
      <c r="H93" s="403">
        <v>8.6302478746142004</v>
      </c>
      <c r="I93" s="405">
        <v>1.9418057717881951</v>
      </c>
      <c r="J93" s="405">
        <v>0</v>
      </c>
      <c r="K93" s="405">
        <v>1.9418057717881951</v>
      </c>
    </row>
    <row r="94" spans="1:11" x14ac:dyDescent="0.2">
      <c r="A94" s="386">
        <v>202003</v>
      </c>
      <c r="B94" s="387">
        <v>9781449488062</v>
      </c>
      <c r="C94" s="402">
        <v>0</v>
      </c>
      <c r="D94" s="403">
        <v>0</v>
      </c>
      <c r="E94" s="402">
        <v>-3</v>
      </c>
      <c r="F94" s="403">
        <v>-13.433876408597577</v>
      </c>
      <c r="G94" s="404">
        <v>-3</v>
      </c>
      <c r="H94" s="403">
        <v>-13.433876408597577</v>
      </c>
      <c r="I94" s="405">
        <v>0</v>
      </c>
      <c r="J94" s="405">
        <v>-3.0226221919344547</v>
      </c>
      <c r="K94" s="405">
        <v>-3.0226221919344547</v>
      </c>
    </row>
    <row r="95" spans="1:11" x14ac:dyDescent="0.2">
      <c r="A95" s="386">
        <v>202003</v>
      </c>
      <c r="B95" s="387">
        <v>9781449489427</v>
      </c>
      <c r="C95" s="402">
        <v>17</v>
      </c>
      <c r="D95" s="403">
        <v>53.060717951514818</v>
      </c>
      <c r="E95" s="402">
        <v>0</v>
      </c>
      <c r="F95" s="403">
        <v>0</v>
      </c>
      <c r="G95" s="404">
        <v>17</v>
      </c>
      <c r="H95" s="403">
        <v>53.060717951514818</v>
      </c>
      <c r="I95" s="405">
        <v>11.938661539090834</v>
      </c>
      <c r="J95" s="405">
        <v>0</v>
      </c>
      <c r="K95" s="405">
        <v>11.938661539090834</v>
      </c>
    </row>
    <row r="96" spans="1:11" x14ac:dyDescent="0.2">
      <c r="A96" s="386">
        <v>202003</v>
      </c>
      <c r="B96" s="387">
        <v>9781449489663</v>
      </c>
      <c r="C96" s="402">
        <v>2</v>
      </c>
      <c r="D96" s="403">
        <v>4.5912918692947553</v>
      </c>
      <c r="E96" s="402">
        <v>0</v>
      </c>
      <c r="F96" s="403">
        <v>0</v>
      </c>
      <c r="G96" s="404">
        <v>2</v>
      </c>
      <c r="H96" s="403">
        <v>4.5912918692947553</v>
      </c>
      <c r="I96" s="405">
        <v>1.03304067059132</v>
      </c>
      <c r="J96" s="405">
        <v>0</v>
      </c>
      <c r="K96" s="405">
        <v>1.03304067059132</v>
      </c>
    </row>
    <row r="97" spans="1:11" x14ac:dyDescent="0.2">
      <c r="A97" s="386">
        <v>202003</v>
      </c>
      <c r="B97" s="387">
        <v>9781449489755</v>
      </c>
      <c r="C97" s="402">
        <v>5</v>
      </c>
      <c r="D97" s="403">
        <v>19.273786026996891</v>
      </c>
      <c r="E97" s="402">
        <v>0</v>
      </c>
      <c r="F97" s="403">
        <v>0</v>
      </c>
      <c r="G97" s="404">
        <v>5</v>
      </c>
      <c r="H97" s="403">
        <v>19.273786026996891</v>
      </c>
      <c r="I97" s="405">
        <v>4.3366018560743003</v>
      </c>
      <c r="J97" s="405">
        <v>0</v>
      </c>
      <c r="K97" s="405">
        <v>4.3366018560743003</v>
      </c>
    </row>
    <row r="98" spans="1:11" x14ac:dyDescent="0.2">
      <c r="A98" s="386">
        <v>202003</v>
      </c>
      <c r="B98" s="387">
        <v>9781449489786</v>
      </c>
      <c r="C98" s="402">
        <v>26</v>
      </c>
      <c r="D98" s="403">
        <v>81.47681322701969</v>
      </c>
      <c r="E98" s="402">
        <v>0</v>
      </c>
      <c r="F98" s="403">
        <v>0</v>
      </c>
      <c r="G98" s="404">
        <v>26</v>
      </c>
      <c r="H98" s="403">
        <v>81.47681322701969</v>
      </c>
      <c r="I98" s="405">
        <v>18.33228297607943</v>
      </c>
      <c r="J98" s="405">
        <v>0</v>
      </c>
      <c r="K98" s="405">
        <v>18.33228297607943</v>
      </c>
    </row>
    <row r="99" spans="1:11" x14ac:dyDescent="0.2">
      <c r="A99" s="386">
        <v>202003</v>
      </c>
      <c r="B99" s="387">
        <v>9781449489816</v>
      </c>
      <c r="C99" s="402">
        <v>2</v>
      </c>
      <c r="D99" s="403">
        <v>4.5912918692947553</v>
      </c>
      <c r="E99" s="402">
        <v>0</v>
      </c>
      <c r="F99" s="403">
        <v>0</v>
      </c>
      <c r="G99" s="404">
        <v>2</v>
      </c>
      <c r="H99" s="403">
        <v>4.5912918692947553</v>
      </c>
      <c r="I99" s="405">
        <v>1.03304067059132</v>
      </c>
      <c r="J99" s="405">
        <v>0</v>
      </c>
      <c r="K99" s="405">
        <v>1.03304067059132</v>
      </c>
    </row>
    <row r="100" spans="1:11" x14ac:dyDescent="0.2">
      <c r="A100" s="386">
        <v>202003</v>
      </c>
      <c r="B100" s="387">
        <v>9781449489892</v>
      </c>
      <c r="C100" s="402">
        <v>26</v>
      </c>
      <c r="D100" s="403">
        <v>98.569480508145531</v>
      </c>
      <c r="E100" s="402">
        <v>0</v>
      </c>
      <c r="F100" s="403">
        <v>0</v>
      </c>
      <c r="G100" s="404">
        <v>26</v>
      </c>
      <c r="H100" s="403">
        <v>98.569480508145531</v>
      </c>
      <c r="I100" s="405">
        <v>22.178133114332745</v>
      </c>
      <c r="J100" s="405">
        <v>0</v>
      </c>
      <c r="K100" s="405">
        <v>22.178133114332745</v>
      </c>
    </row>
    <row r="101" spans="1:11" x14ac:dyDescent="0.2">
      <c r="A101" s="386">
        <v>202003</v>
      </c>
      <c r="B101" s="387">
        <v>9781449489892</v>
      </c>
      <c r="C101" s="402">
        <v>0</v>
      </c>
      <c r="D101" s="403">
        <v>0</v>
      </c>
      <c r="E101" s="402">
        <v>-3</v>
      </c>
      <c r="F101" s="403">
        <v>-9.753808446969634</v>
      </c>
      <c r="G101" s="404">
        <v>-3</v>
      </c>
      <c r="H101" s="403">
        <v>-9.753808446969634</v>
      </c>
      <c r="I101" s="405">
        <v>0</v>
      </c>
      <c r="J101" s="405">
        <v>-2.1946069005681679</v>
      </c>
      <c r="K101" s="405">
        <v>-2.1946069005681679</v>
      </c>
    </row>
    <row r="102" spans="1:11" x14ac:dyDescent="0.2">
      <c r="A102" s="386">
        <v>202003</v>
      </c>
      <c r="B102" s="387">
        <v>9781449489908</v>
      </c>
      <c r="C102" s="402">
        <v>0</v>
      </c>
      <c r="D102" s="403">
        <v>0</v>
      </c>
      <c r="E102" s="402">
        <v>-5</v>
      </c>
      <c r="F102" s="403">
        <v>-18.100723655511597</v>
      </c>
      <c r="G102" s="404">
        <v>-5</v>
      </c>
      <c r="H102" s="403">
        <v>-18.100723655511597</v>
      </c>
      <c r="I102" s="405">
        <v>0</v>
      </c>
      <c r="J102" s="405">
        <v>-4.0726628224901091</v>
      </c>
      <c r="K102" s="405">
        <v>-4.0726628224901091</v>
      </c>
    </row>
    <row r="103" spans="1:11" x14ac:dyDescent="0.2">
      <c r="A103" s="386">
        <v>202003</v>
      </c>
      <c r="B103" s="387">
        <v>9781449489915</v>
      </c>
      <c r="C103" s="402">
        <v>61</v>
      </c>
      <c r="D103" s="403">
        <v>136.17944940625196</v>
      </c>
      <c r="E103" s="402">
        <v>0</v>
      </c>
      <c r="F103" s="403">
        <v>0</v>
      </c>
      <c r="G103" s="404">
        <v>61</v>
      </c>
      <c r="H103" s="403">
        <v>136.17944940625196</v>
      </c>
      <c r="I103" s="405">
        <v>30.640376116406692</v>
      </c>
      <c r="J103" s="405">
        <v>0</v>
      </c>
      <c r="K103" s="405">
        <v>30.640376116406692</v>
      </c>
    </row>
    <row r="104" spans="1:11" x14ac:dyDescent="0.2">
      <c r="A104" s="386">
        <v>202003</v>
      </c>
      <c r="B104" s="387">
        <v>9781449489953</v>
      </c>
      <c r="C104" s="402">
        <v>51</v>
      </c>
      <c r="D104" s="403">
        <v>115.43200784594832</v>
      </c>
      <c r="E104" s="402">
        <v>0</v>
      </c>
      <c r="F104" s="403">
        <v>0</v>
      </c>
      <c r="G104" s="404">
        <v>51</v>
      </c>
      <c r="H104" s="403">
        <v>115.43200784594832</v>
      </c>
      <c r="I104" s="405">
        <v>25.972201765338372</v>
      </c>
      <c r="J104" s="405">
        <v>0</v>
      </c>
      <c r="K104" s="405">
        <v>25.972201765338372</v>
      </c>
    </row>
    <row r="105" spans="1:11" x14ac:dyDescent="0.2">
      <c r="A105" s="386">
        <v>202003</v>
      </c>
      <c r="B105" s="387">
        <v>9781449489953</v>
      </c>
      <c r="C105" s="402">
        <v>0</v>
      </c>
      <c r="D105" s="403">
        <v>0</v>
      </c>
      <c r="E105" s="402">
        <v>-1</v>
      </c>
      <c r="F105" s="403">
        <v>-2.1657037119314881</v>
      </c>
      <c r="G105" s="404">
        <v>-1</v>
      </c>
      <c r="H105" s="403">
        <v>-2.1657037119314881</v>
      </c>
      <c r="I105" s="405">
        <v>0</v>
      </c>
      <c r="J105" s="405">
        <v>-0.48728333518458483</v>
      </c>
      <c r="K105" s="405">
        <v>-0.48728333518458483</v>
      </c>
    </row>
    <row r="106" spans="1:11" x14ac:dyDescent="0.2">
      <c r="A106" s="386">
        <v>202003</v>
      </c>
      <c r="B106" s="387">
        <v>9781449491550</v>
      </c>
      <c r="C106" s="402">
        <v>1</v>
      </c>
      <c r="D106" s="403">
        <v>3.4463456512626047</v>
      </c>
      <c r="E106" s="402">
        <v>0</v>
      </c>
      <c r="F106" s="403">
        <v>0</v>
      </c>
      <c r="G106" s="404">
        <v>1</v>
      </c>
      <c r="H106" s="403">
        <v>3.4463456512626047</v>
      </c>
      <c r="I106" s="405">
        <v>0.77542777153408604</v>
      </c>
      <c r="J106" s="405">
        <v>0</v>
      </c>
      <c r="K106" s="405">
        <v>0.77542777153408604</v>
      </c>
    </row>
    <row r="107" spans="1:11" x14ac:dyDescent="0.2">
      <c r="A107" s="386">
        <v>202003</v>
      </c>
      <c r="B107" s="387">
        <v>9781449491550</v>
      </c>
      <c r="C107" s="402">
        <v>0</v>
      </c>
      <c r="D107" s="403">
        <v>0</v>
      </c>
      <c r="E107" s="402">
        <v>-9</v>
      </c>
      <c r="F107" s="403">
        <v>-34.146471307671661</v>
      </c>
      <c r="G107" s="404">
        <v>-9</v>
      </c>
      <c r="H107" s="403">
        <v>-34.146471307671661</v>
      </c>
      <c r="I107" s="405">
        <v>0</v>
      </c>
      <c r="J107" s="405">
        <v>-7.682956044226124</v>
      </c>
      <c r="K107" s="405">
        <v>-7.682956044226124</v>
      </c>
    </row>
    <row r="108" spans="1:11" x14ac:dyDescent="0.2">
      <c r="A108" s="386">
        <v>202003</v>
      </c>
      <c r="B108" s="387">
        <v>9781449492878</v>
      </c>
      <c r="C108" s="402">
        <v>0</v>
      </c>
      <c r="D108" s="403">
        <v>0</v>
      </c>
      <c r="E108" s="402">
        <v>-6</v>
      </c>
      <c r="F108" s="403">
        <v>-21.853741636909859</v>
      </c>
      <c r="G108" s="404">
        <v>-6</v>
      </c>
      <c r="H108" s="403">
        <v>-21.853741636909859</v>
      </c>
      <c r="I108" s="405">
        <v>0</v>
      </c>
      <c r="J108" s="405">
        <v>-4.9170918683047189</v>
      </c>
      <c r="K108" s="405">
        <v>-4.9170918683047189</v>
      </c>
    </row>
    <row r="109" spans="1:11" x14ac:dyDescent="0.2">
      <c r="A109" s="386">
        <v>202003</v>
      </c>
      <c r="B109" s="387">
        <v>9781449492892</v>
      </c>
      <c r="C109" s="402">
        <v>2</v>
      </c>
      <c r="D109" s="403">
        <v>8.0433910191404365</v>
      </c>
      <c r="E109" s="402">
        <v>0</v>
      </c>
      <c r="F109" s="403">
        <v>0</v>
      </c>
      <c r="G109" s="404">
        <v>2</v>
      </c>
      <c r="H109" s="403">
        <v>8.0433910191404365</v>
      </c>
      <c r="I109" s="405">
        <v>1.8097629793065984</v>
      </c>
      <c r="J109" s="405">
        <v>0</v>
      </c>
      <c r="K109" s="405">
        <v>1.8097629793065984</v>
      </c>
    </row>
    <row r="110" spans="1:11" x14ac:dyDescent="0.2">
      <c r="A110" s="386">
        <v>202003</v>
      </c>
      <c r="B110" s="387">
        <v>9781449492977</v>
      </c>
      <c r="C110" s="402">
        <v>771</v>
      </c>
      <c r="D110" s="403">
        <v>2557.5786255747312</v>
      </c>
      <c r="E110" s="402">
        <v>0</v>
      </c>
      <c r="F110" s="403">
        <v>0</v>
      </c>
      <c r="G110" s="404">
        <v>771</v>
      </c>
      <c r="H110" s="403">
        <v>2557.5786255747312</v>
      </c>
      <c r="I110" s="405">
        <v>575.45519075431457</v>
      </c>
      <c r="J110" s="405">
        <v>0</v>
      </c>
      <c r="K110" s="405">
        <v>575.45519075431457</v>
      </c>
    </row>
    <row r="111" spans="1:11" x14ac:dyDescent="0.2">
      <c r="A111" s="386">
        <v>202003</v>
      </c>
      <c r="B111" s="387">
        <v>9781449493684</v>
      </c>
      <c r="C111" s="402">
        <v>0</v>
      </c>
      <c r="D111" s="403">
        <v>0</v>
      </c>
      <c r="E111" s="402">
        <v>-4</v>
      </c>
      <c r="F111" s="403">
        <v>-14.112355015092405</v>
      </c>
      <c r="G111" s="404">
        <v>-4</v>
      </c>
      <c r="H111" s="403">
        <v>-14.112355015092405</v>
      </c>
      <c r="I111" s="405">
        <v>0</v>
      </c>
      <c r="J111" s="405">
        <v>-3.175279878395791</v>
      </c>
      <c r="K111" s="405">
        <v>-3.175279878395791</v>
      </c>
    </row>
    <row r="112" spans="1:11" x14ac:dyDescent="0.2">
      <c r="A112" s="386">
        <v>202003</v>
      </c>
      <c r="B112" s="387">
        <v>9781449493707</v>
      </c>
      <c r="C112" s="402">
        <v>25</v>
      </c>
      <c r="D112" s="403">
        <v>82.907371799241901</v>
      </c>
      <c r="E112" s="402">
        <v>0</v>
      </c>
      <c r="F112" s="403">
        <v>0</v>
      </c>
      <c r="G112" s="404">
        <v>25</v>
      </c>
      <c r="H112" s="403">
        <v>82.907371799241901</v>
      </c>
      <c r="I112" s="405">
        <v>18.654158654829427</v>
      </c>
      <c r="J112" s="405">
        <v>0</v>
      </c>
      <c r="K112" s="405">
        <v>18.654158654829427</v>
      </c>
    </row>
    <row r="113" spans="1:11" x14ac:dyDescent="0.2">
      <c r="A113" s="386">
        <v>202003</v>
      </c>
      <c r="B113" s="387">
        <v>9781449494254</v>
      </c>
      <c r="C113" s="402">
        <v>5</v>
      </c>
      <c r="D113" s="403">
        <v>19.54018386705102</v>
      </c>
      <c r="E113" s="402">
        <v>0</v>
      </c>
      <c r="F113" s="403">
        <v>0</v>
      </c>
      <c r="G113" s="404">
        <v>5</v>
      </c>
      <c r="H113" s="403">
        <v>19.54018386705102</v>
      </c>
      <c r="I113" s="405">
        <v>4.3965413700864797</v>
      </c>
      <c r="J113" s="405">
        <v>0</v>
      </c>
      <c r="K113" s="405">
        <v>4.3965413700864797</v>
      </c>
    </row>
    <row r="114" spans="1:11" x14ac:dyDescent="0.2">
      <c r="A114" s="386">
        <v>202003</v>
      </c>
      <c r="B114" s="387">
        <v>9781449494254</v>
      </c>
      <c r="C114" s="402">
        <v>0</v>
      </c>
      <c r="D114" s="403">
        <v>0</v>
      </c>
      <c r="E114" s="402">
        <v>-1</v>
      </c>
      <c r="F114" s="403">
        <v>-3.2512694823232118</v>
      </c>
      <c r="G114" s="404">
        <v>-1</v>
      </c>
      <c r="H114" s="403">
        <v>-3.2512694823232118</v>
      </c>
      <c r="I114" s="405">
        <v>0</v>
      </c>
      <c r="J114" s="405">
        <v>-0.73153563352272266</v>
      </c>
      <c r="K114" s="405">
        <v>-0.73153563352272266</v>
      </c>
    </row>
    <row r="115" spans="1:11" x14ac:dyDescent="0.2">
      <c r="A115" s="386">
        <v>202003</v>
      </c>
      <c r="B115" s="387">
        <v>9781449494278</v>
      </c>
      <c r="C115" s="402">
        <v>1</v>
      </c>
      <c r="D115" s="403">
        <v>3.2512694823232118</v>
      </c>
      <c r="E115" s="402">
        <v>0</v>
      </c>
      <c r="F115" s="403">
        <v>0</v>
      </c>
      <c r="G115" s="404">
        <v>1</v>
      </c>
      <c r="H115" s="403">
        <v>3.2512694823232118</v>
      </c>
      <c r="I115" s="405">
        <v>0.73153563352272266</v>
      </c>
      <c r="J115" s="405">
        <v>0</v>
      </c>
      <c r="K115" s="405">
        <v>0.73153563352272266</v>
      </c>
    </row>
    <row r="116" spans="1:11" x14ac:dyDescent="0.2">
      <c r="A116" s="386">
        <v>202003</v>
      </c>
      <c r="B116" s="387">
        <v>9781449495084</v>
      </c>
      <c r="C116" s="402">
        <v>1</v>
      </c>
      <c r="D116" s="403">
        <v>3.9458144622198366</v>
      </c>
      <c r="E116" s="402">
        <v>0</v>
      </c>
      <c r="F116" s="403">
        <v>0</v>
      </c>
      <c r="G116" s="404">
        <v>1</v>
      </c>
      <c r="H116" s="403">
        <v>3.9458144622198366</v>
      </c>
      <c r="I116" s="405">
        <v>0.88780825399946328</v>
      </c>
      <c r="J116" s="405">
        <v>0</v>
      </c>
      <c r="K116" s="405">
        <v>0.88780825399946328</v>
      </c>
    </row>
    <row r="117" spans="1:11" x14ac:dyDescent="0.2">
      <c r="A117" s="386">
        <v>202003</v>
      </c>
      <c r="B117" s="387">
        <v>9781449495145</v>
      </c>
      <c r="C117" s="402">
        <v>0</v>
      </c>
      <c r="D117" s="403">
        <v>0</v>
      </c>
      <c r="E117" s="402">
        <v>-8</v>
      </c>
      <c r="F117" s="403">
        <v>-26.205232027525085</v>
      </c>
      <c r="G117" s="404">
        <v>-8</v>
      </c>
      <c r="H117" s="403">
        <v>-26.205232027525085</v>
      </c>
      <c r="I117" s="405">
        <v>0</v>
      </c>
      <c r="J117" s="405">
        <v>-5.8961772061931441</v>
      </c>
      <c r="K117" s="405">
        <v>-5.8961772061931441</v>
      </c>
    </row>
    <row r="118" spans="1:11" x14ac:dyDescent="0.2">
      <c r="A118" s="386">
        <v>202003</v>
      </c>
      <c r="B118" s="387">
        <v>9781449495497</v>
      </c>
      <c r="C118" s="402">
        <v>0</v>
      </c>
      <c r="D118" s="403">
        <v>0</v>
      </c>
      <c r="E118" s="402">
        <v>-3</v>
      </c>
      <c r="F118" s="403">
        <v>-10.339036953787813</v>
      </c>
      <c r="G118" s="404">
        <v>-3</v>
      </c>
      <c r="H118" s="403">
        <v>-10.339036953787813</v>
      </c>
      <c r="I118" s="405">
        <v>0</v>
      </c>
      <c r="J118" s="405">
        <v>-2.3262833146022581</v>
      </c>
      <c r="K118" s="405">
        <v>-2.3262833146022581</v>
      </c>
    </row>
    <row r="119" spans="1:11" x14ac:dyDescent="0.2">
      <c r="A119" s="386">
        <v>202003</v>
      </c>
      <c r="B119" s="387">
        <v>9781449496203</v>
      </c>
      <c r="C119" s="402">
        <v>26</v>
      </c>
      <c r="D119" s="403">
        <v>97.583026892590553</v>
      </c>
      <c r="E119" s="402">
        <v>0</v>
      </c>
      <c r="F119" s="403">
        <v>0</v>
      </c>
      <c r="G119" s="404">
        <v>26</v>
      </c>
      <c r="H119" s="403">
        <v>97.583026892590553</v>
      </c>
      <c r="I119" s="405">
        <v>21.956181050832875</v>
      </c>
      <c r="J119" s="405">
        <v>0</v>
      </c>
      <c r="K119" s="405">
        <v>21.956181050832875</v>
      </c>
    </row>
    <row r="120" spans="1:11" x14ac:dyDescent="0.2">
      <c r="A120" s="386">
        <v>202003</v>
      </c>
      <c r="B120" s="387">
        <v>9781449496203</v>
      </c>
      <c r="C120" s="402">
        <v>0</v>
      </c>
      <c r="D120" s="403">
        <v>0</v>
      </c>
      <c r="E120" s="402">
        <v>-1</v>
      </c>
      <c r="F120" s="403">
        <v>-3.7181713201686919</v>
      </c>
      <c r="G120" s="404">
        <v>-1</v>
      </c>
      <c r="H120" s="403">
        <v>-3.7181713201686919</v>
      </c>
      <c r="I120" s="405">
        <v>0</v>
      </c>
      <c r="J120" s="405">
        <v>-0.83658854703795571</v>
      </c>
      <c r="K120" s="405">
        <v>-0.83658854703795571</v>
      </c>
    </row>
    <row r="121" spans="1:11" x14ac:dyDescent="0.2">
      <c r="A121" s="386">
        <v>202003</v>
      </c>
      <c r="B121" s="387">
        <v>9781449496210</v>
      </c>
      <c r="C121" s="402">
        <v>1</v>
      </c>
      <c r="D121" s="403">
        <v>4.0216955095702183</v>
      </c>
      <c r="E121" s="402">
        <v>0</v>
      </c>
      <c r="F121" s="403">
        <v>0</v>
      </c>
      <c r="G121" s="404">
        <v>1</v>
      </c>
      <c r="H121" s="403">
        <v>4.0216955095702183</v>
      </c>
      <c r="I121" s="405">
        <v>0.90488148965329918</v>
      </c>
      <c r="J121" s="405">
        <v>0</v>
      </c>
      <c r="K121" s="405">
        <v>0.90488148965329918</v>
      </c>
    </row>
    <row r="122" spans="1:11" x14ac:dyDescent="0.2">
      <c r="A122" s="386">
        <v>202003</v>
      </c>
      <c r="B122" s="387">
        <v>9781449496364</v>
      </c>
      <c r="C122" s="402">
        <v>15</v>
      </c>
      <c r="D122" s="403">
        <v>69.666183314888855</v>
      </c>
      <c r="E122" s="402">
        <v>0</v>
      </c>
      <c r="F122" s="403">
        <v>0</v>
      </c>
      <c r="G122" s="404">
        <v>15</v>
      </c>
      <c r="H122" s="403">
        <v>69.666183314888855</v>
      </c>
      <c r="I122" s="405">
        <v>15.674891245849993</v>
      </c>
      <c r="J122" s="405">
        <v>0</v>
      </c>
      <c r="K122" s="405">
        <v>15.674891245849993</v>
      </c>
    </row>
    <row r="123" spans="1:11" x14ac:dyDescent="0.2">
      <c r="A123" s="386">
        <v>202003</v>
      </c>
      <c r="B123" s="387">
        <v>9781449496395</v>
      </c>
      <c r="C123" s="402">
        <v>10</v>
      </c>
      <c r="D123" s="403">
        <v>36.422902728183104</v>
      </c>
      <c r="E123" s="402">
        <v>0</v>
      </c>
      <c r="F123" s="403">
        <v>0</v>
      </c>
      <c r="G123" s="404">
        <v>10</v>
      </c>
      <c r="H123" s="403">
        <v>36.422902728183104</v>
      </c>
      <c r="I123" s="405">
        <v>8.195153113841199</v>
      </c>
      <c r="J123" s="405">
        <v>0</v>
      </c>
      <c r="K123" s="405">
        <v>8.195153113841199</v>
      </c>
    </row>
    <row r="124" spans="1:11" x14ac:dyDescent="0.2">
      <c r="A124" s="386">
        <v>202003</v>
      </c>
      <c r="B124" s="387">
        <v>9781449496395</v>
      </c>
      <c r="C124" s="402">
        <v>0</v>
      </c>
      <c r="D124" s="403">
        <v>0</v>
      </c>
      <c r="E124" s="402">
        <v>-6</v>
      </c>
      <c r="F124" s="403">
        <v>-22.764314205114438</v>
      </c>
      <c r="G124" s="404">
        <v>-6</v>
      </c>
      <c r="H124" s="403">
        <v>-22.764314205114438</v>
      </c>
      <c r="I124" s="405">
        <v>0</v>
      </c>
      <c r="J124" s="405">
        <v>-5.1219706961507487</v>
      </c>
      <c r="K124" s="405">
        <v>-5.1219706961507487</v>
      </c>
    </row>
    <row r="125" spans="1:11" x14ac:dyDescent="0.2">
      <c r="A125" s="386">
        <v>202003</v>
      </c>
      <c r="B125" s="387">
        <v>9781449496470</v>
      </c>
      <c r="C125" s="402">
        <v>23</v>
      </c>
      <c r="D125" s="403">
        <v>93.060125666830487</v>
      </c>
      <c r="E125" s="402">
        <v>0</v>
      </c>
      <c r="F125" s="403">
        <v>0</v>
      </c>
      <c r="G125" s="404">
        <v>23</v>
      </c>
      <c r="H125" s="403">
        <v>93.060125666830487</v>
      </c>
      <c r="I125" s="405">
        <v>20.938528275036859</v>
      </c>
      <c r="J125" s="405">
        <v>0</v>
      </c>
      <c r="K125" s="405">
        <v>20.938528275036859</v>
      </c>
    </row>
    <row r="126" spans="1:11" x14ac:dyDescent="0.2">
      <c r="A126" s="386">
        <v>202003</v>
      </c>
      <c r="B126" s="387">
        <v>9781449496470</v>
      </c>
      <c r="C126" s="402">
        <v>0</v>
      </c>
      <c r="D126" s="403">
        <v>0</v>
      </c>
      <c r="E126" s="402">
        <v>-6</v>
      </c>
      <c r="F126" s="403">
        <v>-22.309027921012149</v>
      </c>
      <c r="G126" s="404">
        <v>-6</v>
      </c>
      <c r="H126" s="403">
        <v>-22.309027921012149</v>
      </c>
      <c r="I126" s="405">
        <v>0</v>
      </c>
      <c r="J126" s="405">
        <v>-5.0195312822277334</v>
      </c>
      <c r="K126" s="405">
        <v>-5.0195312822277334</v>
      </c>
    </row>
    <row r="127" spans="1:11" x14ac:dyDescent="0.2">
      <c r="A127" s="386">
        <v>202003</v>
      </c>
      <c r="B127" s="387">
        <v>9781449496883</v>
      </c>
      <c r="C127" s="402">
        <v>25</v>
      </c>
      <c r="D127" s="403">
        <v>80.306356213383324</v>
      </c>
      <c r="E127" s="402">
        <v>0</v>
      </c>
      <c r="F127" s="403">
        <v>0</v>
      </c>
      <c r="G127" s="404">
        <v>25</v>
      </c>
      <c r="H127" s="403">
        <v>80.306356213383324</v>
      </c>
      <c r="I127" s="405">
        <v>18.068930148011248</v>
      </c>
      <c r="J127" s="405">
        <v>0</v>
      </c>
      <c r="K127" s="405">
        <v>18.068930148011248</v>
      </c>
    </row>
    <row r="128" spans="1:11" x14ac:dyDescent="0.2">
      <c r="A128" s="386">
        <v>202003</v>
      </c>
      <c r="B128" s="387">
        <v>9781449496883</v>
      </c>
      <c r="C128" s="402">
        <v>0</v>
      </c>
      <c r="D128" s="403">
        <v>0</v>
      </c>
      <c r="E128" s="402">
        <v>-1</v>
      </c>
      <c r="F128" s="403">
        <v>-3.7940523675190732</v>
      </c>
      <c r="G128" s="404">
        <v>-1</v>
      </c>
      <c r="H128" s="403">
        <v>-3.7940523675190732</v>
      </c>
      <c r="I128" s="405">
        <v>0</v>
      </c>
      <c r="J128" s="405">
        <v>-0.85366178269179149</v>
      </c>
      <c r="K128" s="405">
        <v>-0.85366178269179149</v>
      </c>
    </row>
    <row r="129" spans="1:11" x14ac:dyDescent="0.2">
      <c r="A129" s="386">
        <v>202003</v>
      </c>
      <c r="B129" s="387">
        <v>9781449497026</v>
      </c>
      <c r="C129" s="402">
        <v>0</v>
      </c>
      <c r="D129" s="403">
        <v>0</v>
      </c>
      <c r="E129" s="402">
        <v>-2</v>
      </c>
      <c r="F129" s="403">
        <v>-9.2273090483296496</v>
      </c>
      <c r="G129" s="404">
        <v>-2</v>
      </c>
      <c r="H129" s="403">
        <v>-9.2273090483296496</v>
      </c>
      <c r="I129" s="405">
        <v>0</v>
      </c>
      <c r="J129" s="405">
        <v>-2.076144535874171</v>
      </c>
      <c r="K129" s="405">
        <v>-2.076144535874171</v>
      </c>
    </row>
    <row r="130" spans="1:11" x14ac:dyDescent="0.2">
      <c r="A130" s="386">
        <v>202003</v>
      </c>
      <c r="B130" s="387">
        <v>9781449497057</v>
      </c>
      <c r="C130" s="402">
        <v>6</v>
      </c>
      <c r="D130" s="403">
        <v>24.813102483574738</v>
      </c>
      <c r="E130" s="402">
        <v>0</v>
      </c>
      <c r="F130" s="403">
        <v>0</v>
      </c>
      <c r="G130" s="404">
        <v>6</v>
      </c>
      <c r="H130" s="403">
        <v>24.813102483574738</v>
      </c>
      <c r="I130" s="405">
        <v>5.5829480588043161</v>
      </c>
      <c r="J130" s="405">
        <v>0</v>
      </c>
      <c r="K130" s="405">
        <v>5.5829480588043161</v>
      </c>
    </row>
    <row r="131" spans="1:11" x14ac:dyDescent="0.2">
      <c r="A131" s="386">
        <v>202003</v>
      </c>
      <c r="B131" s="387">
        <v>9781449497309</v>
      </c>
      <c r="C131" s="402">
        <v>50</v>
      </c>
      <c r="D131" s="403">
        <v>201.08477547851089</v>
      </c>
      <c r="E131" s="402">
        <v>0</v>
      </c>
      <c r="F131" s="403">
        <v>0</v>
      </c>
      <c r="G131" s="404">
        <v>50</v>
      </c>
      <c r="H131" s="403">
        <v>201.08477547851089</v>
      </c>
      <c r="I131" s="405">
        <v>45.244074482664949</v>
      </c>
      <c r="J131" s="405">
        <v>0</v>
      </c>
      <c r="K131" s="405">
        <v>45.244074482664949</v>
      </c>
    </row>
    <row r="132" spans="1:11" x14ac:dyDescent="0.2">
      <c r="A132" s="386">
        <v>202003</v>
      </c>
      <c r="B132" s="387">
        <v>9781449499358</v>
      </c>
      <c r="C132" s="402">
        <v>34</v>
      </c>
      <c r="D132" s="403">
        <v>125.20372812812941</v>
      </c>
      <c r="E132" s="402">
        <v>0</v>
      </c>
      <c r="F132" s="403">
        <v>0</v>
      </c>
      <c r="G132" s="404">
        <v>34</v>
      </c>
      <c r="H132" s="403">
        <v>125.20372812812941</v>
      </c>
      <c r="I132" s="405">
        <v>28.170838828829119</v>
      </c>
      <c r="J132" s="405">
        <v>0</v>
      </c>
      <c r="K132" s="405">
        <v>28.170838828829119</v>
      </c>
    </row>
    <row r="133" spans="1:11" x14ac:dyDescent="0.2">
      <c r="A133" s="386">
        <v>202003</v>
      </c>
      <c r="B133" s="387">
        <v>9781449499358</v>
      </c>
      <c r="C133" s="402">
        <v>0</v>
      </c>
      <c r="D133" s="403">
        <v>0</v>
      </c>
      <c r="E133" s="402">
        <v>-93</v>
      </c>
      <c r="F133" s="403">
        <v>-302.23801107676576</v>
      </c>
      <c r="G133" s="404">
        <v>-93</v>
      </c>
      <c r="H133" s="403">
        <v>-302.23801107676576</v>
      </c>
      <c r="I133" s="405">
        <v>0</v>
      </c>
      <c r="J133" s="405">
        <v>-68.003552492272291</v>
      </c>
      <c r="K133" s="405">
        <v>-68.003552492272291</v>
      </c>
    </row>
    <row r="134" spans="1:11" x14ac:dyDescent="0.2">
      <c r="A134" s="386">
        <v>202003</v>
      </c>
      <c r="B134" s="387">
        <v>9781449499389</v>
      </c>
      <c r="C134" s="402">
        <v>2</v>
      </c>
      <c r="D134" s="403">
        <v>4.5912918692947553</v>
      </c>
      <c r="E134" s="402">
        <v>0</v>
      </c>
      <c r="F134" s="403">
        <v>0</v>
      </c>
      <c r="G134" s="404">
        <v>2</v>
      </c>
      <c r="H134" s="403">
        <v>4.5912918692947553</v>
      </c>
      <c r="I134" s="405">
        <v>1.03304067059132</v>
      </c>
      <c r="J134" s="405">
        <v>0</v>
      </c>
      <c r="K134" s="405">
        <v>1.03304067059132</v>
      </c>
    </row>
    <row r="135" spans="1:11" x14ac:dyDescent="0.2">
      <c r="A135" s="386">
        <v>202003</v>
      </c>
      <c r="B135" s="387">
        <v>9781449499600</v>
      </c>
      <c r="C135" s="402">
        <v>0</v>
      </c>
      <c r="D135" s="403">
        <v>0</v>
      </c>
      <c r="E135" s="402">
        <v>-10</v>
      </c>
      <c r="F135" s="403">
        <v>-28.276600074009536</v>
      </c>
      <c r="G135" s="404">
        <v>-10</v>
      </c>
      <c r="H135" s="403">
        <v>-28.276600074009536</v>
      </c>
      <c r="I135" s="405">
        <v>0</v>
      </c>
      <c r="J135" s="405">
        <v>-6.3622350166521455</v>
      </c>
      <c r="K135" s="405">
        <v>-6.3622350166521455</v>
      </c>
    </row>
    <row r="136" spans="1:11" x14ac:dyDescent="0.2">
      <c r="A136" s="386">
        <v>202003</v>
      </c>
      <c r="B136" s="387">
        <v>9781524851071</v>
      </c>
      <c r="C136" s="402">
        <v>12</v>
      </c>
      <c r="D136" s="403">
        <v>44.46629374732354</v>
      </c>
      <c r="E136" s="402">
        <v>0</v>
      </c>
      <c r="F136" s="403">
        <v>0</v>
      </c>
      <c r="G136" s="404">
        <v>12</v>
      </c>
      <c r="H136" s="403">
        <v>44.46629374732354</v>
      </c>
      <c r="I136" s="405">
        <v>10.004916093147797</v>
      </c>
      <c r="J136" s="405">
        <v>0</v>
      </c>
      <c r="K136" s="405">
        <v>10.004916093147797</v>
      </c>
    </row>
    <row r="137" spans="1:11" x14ac:dyDescent="0.2">
      <c r="A137" s="386">
        <v>202003</v>
      </c>
      <c r="B137" s="387">
        <v>9781524851781</v>
      </c>
      <c r="C137" s="402">
        <v>1</v>
      </c>
      <c r="D137" s="403">
        <v>1.6878376598050515</v>
      </c>
      <c r="E137" s="402">
        <v>0</v>
      </c>
      <c r="F137" s="403">
        <v>0</v>
      </c>
      <c r="G137" s="404">
        <v>1</v>
      </c>
      <c r="H137" s="403">
        <v>1.6878376598050515</v>
      </c>
      <c r="I137" s="405">
        <v>0.37976347345613659</v>
      </c>
      <c r="J137" s="405">
        <v>0</v>
      </c>
      <c r="K137" s="405">
        <v>0.37976347345613659</v>
      </c>
    </row>
    <row r="138" spans="1:11" x14ac:dyDescent="0.2">
      <c r="A138" s="386">
        <v>202003</v>
      </c>
      <c r="B138" s="387">
        <v>9781524851828</v>
      </c>
      <c r="C138" s="402">
        <v>6</v>
      </c>
      <c r="D138" s="403">
        <v>19.377566114646342</v>
      </c>
      <c r="E138" s="402">
        <v>0</v>
      </c>
      <c r="F138" s="403">
        <v>0</v>
      </c>
      <c r="G138" s="404">
        <v>6</v>
      </c>
      <c r="H138" s="403">
        <v>19.377566114646342</v>
      </c>
      <c r="I138" s="405">
        <v>4.3599523757954275</v>
      </c>
      <c r="J138" s="405">
        <v>0</v>
      </c>
      <c r="K138" s="405">
        <v>4.3599523757954275</v>
      </c>
    </row>
    <row r="139" spans="1:11" x14ac:dyDescent="0.2">
      <c r="A139" s="386">
        <v>202003</v>
      </c>
      <c r="B139" s="387">
        <v>9781524851842</v>
      </c>
      <c r="C139" s="402">
        <v>3</v>
      </c>
      <c r="D139" s="403">
        <v>6.237226690362685</v>
      </c>
      <c r="E139" s="402">
        <v>0</v>
      </c>
      <c r="F139" s="403">
        <v>0</v>
      </c>
      <c r="G139" s="404">
        <v>3</v>
      </c>
      <c r="H139" s="403">
        <v>6.237226690362685</v>
      </c>
      <c r="I139" s="405">
        <v>1.4033760053316042</v>
      </c>
      <c r="J139" s="405">
        <v>0</v>
      </c>
      <c r="K139" s="405">
        <v>1.4033760053316042</v>
      </c>
    </row>
    <row r="140" spans="1:11" x14ac:dyDescent="0.2">
      <c r="A140" s="386">
        <v>202003</v>
      </c>
      <c r="B140" s="387">
        <v>9781524851965</v>
      </c>
      <c r="C140" s="402">
        <v>2</v>
      </c>
      <c r="D140" s="403">
        <v>4.5912918692947553</v>
      </c>
      <c r="E140" s="402">
        <v>0</v>
      </c>
      <c r="F140" s="403">
        <v>0</v>
      </c>
      <c r="G140" s="404">
        <v>2</v>
      </c>
      <c r="H140" s="403">
        <v>4.5912918692947553</v>
      </c>
      <c r="I140" s="405">
        <v>1.03304067059132</v>
      </c>
      <c r="J140" s="405">
        <v>0</v>
      </c>
      <c r="K140" s="405">
        <v>1.03304067059132</v>
      </c>
    </row>
    <row r="141" spans="1:11" x14ac:dyDescent="0.2">
      <c r="A141" s="386">
        <v>202003</v>
      </c>
      <c r="B141" s="387">
        <v>9781524853631</v>
      </c>
      <c r="C141" s="402">
        <v>35</v>
      </c>
      <c r="D141" s="403">
        <v>141.51815330846145</v>
      </c>
      <c r="E141" s="402">
        <v>0</v>
      </c>
      <c r="F141" s="403">
        <v>0</v>
      </c>
      <c r="G141" s="404">
        <v>35</v>
      </c>
      <c r="H141" s="403">
        <v>141.51815330846145</v>
      </c>
      <c r="I141" s="405">
        <v>31.841584494403826</v>
      </c>
      <c r="J141" s="405">
        <v>0</v>
      </c>
      <c r="K141" s="405">
        <v>31.841584494403826</v>
      </c>
    </row>
    <row r="142" spans="1:11" x14ac:dyDescent="0.2">
      <c r="A142" s="386">
        <v>202003</v>
      </c>
      <c r="B142" s="387">
        <v>9781524854010</v>
      </c>
      <c r="C142" s="402">
        <v>0</v>
      </c>
      <c r="D142" s="403">
        <v>0</v>
      </c>
      <c r="E142" s="402">
        <v>-10</v>
      </c>
      <c r="F142" s="403">
        <v>-40.216955095702176</v>
      </c>
      <c r="G142" s="404">
        <v>-10</v>
      </c>
      <c r="H142" s="403">
        <v>-40.216955095702176</v>
      </c>
      <c r="I142" s="405">
        <v>0</v>
      </c>
      <c r="J142" s="405">
        <v>-9.0488148965329902</v>
      </c>
      <c r="K142" s="405">
        <v>-9.0488148965329902</v>
      </c>
    </row>
    <row r="143" spans="1:11" x14ac:dyDescent="0.2">
      <c r="A143" s="386">
        <v>202003</v>
      </c>
      <c r="B143" s="387">
        <v>9781524854041</v>
      </c>
      <c r="C143" s="402">
        <v>158</v>
      </c>
      <c r="D143" s="403">
        <v>544.78271445807729</v>
      </c>
      <c r="E143" s="402">
        <v>0</v>
      </c>
      <c r="F143" s="403">
        <v>0</v>
      </c>
      <c r="G143" s="404">
        <v>158</v>
      </c>
      <c r="H143" s="403">
        <v>544.78271445807729</v>
      </c>
      <c r="I143" s="405">
        <v>122.5761107530674</v>
      </c>
      <c r="J143" s="405">
        <v>0</v>
      </c>
      <c r="K143" s="405">
        <v>122.5761107530674</v>
      </c>
    </row>
    <row r="144" spans="1:11" x14ac:dyDescent="0.2">
      <c r="A144" s="386">
        <v>202003</v>
      </c>
      <c r="B144" s="387">
        <v>9781524854096</v>
      </c>
      <c r="C144" s="402">
        <v>221</v>
      </c>
      <c r="D144" s="403">
        <v>762.94289672196476</v>
      </c>
      <c r="E144" s="402">
        <v>0</v>
      </c>
      <c r="F144" s="403">
        <v>0</v>
      </c>
      <c r="G144" s="404">
        <v>221</v>
      </c>
      <c r="H144" s="403">
        <v>762.94289672196476</v>
      </c>
      <c r="I144" s="405">
        <v>171.66215176244208</v>
      </c>
      <c r="J144" s="405">
        <v>0</v>
      </c>
      <c r="K144" s="405">
        <v>171.66215176244208</v>
      </c>
    </row>
    <row r="145" spans="1:11" x14ac:dyDescent="0.2">
      <c r="A145" s="386">
        <v>202003</v>
      </c>
      <c r="B145" s="387">
        <v>9781524854362</v>
      </c>
      <c r="C145" s="402">
        <v>5</v>
      </c>
      <c r="D145" s="403">
        <v>18.211451364091552</v>
      </c>
      <c r="E145" s="402">
        <v>0</v>
      </c>
      <c r="F145" s="403">
        <v>0</v>
      </c>
      <c r="G145" s="404">
        <v>5</v>
      </c>
      <c r="H145" s="403">
        <v>18.211451364091552</v>
      </c>
      <c r="I145" s="405">
        <v>4.0975765569205995</v>
      </c>
      <c r="J145" s="405">
        <v>0</v>
      </c>
      <c r="K145" s="405">
        <v>4.0975765569205995</v>
      </c>
    </row>
    <row r="146" spans="1:11" x14ac:dyDescent="0.2">
      <c r="A146" s="386">
        <v>202003</v>
      </c>
      <c r="B146" s="387">
        <v>9781524854577</v>
      </c>
      <c r="C146" s="402">
        <v>65</v>
      </c>
      <c r="D146" s="403">
        <v>130.89209276498204</v>
      </c>
      <c r="E146" s="402">
        <v>0</v>
      </c>
      <c r="F146" s="403">
        <v>0</v>
      </c>
      <c r="G146" s="404">
        <v>65</v>
      </c>
      <c r="H146" s="403">
        <v>130.89209276498204</v>
      </c>
      <c r="I146" s="405">
        <v>29.450720872120961</v>
      </c>
      <c r="J146" s="405">
        <v>0</v>
      </c>
      <c r="K146" s="405">
        <v>29.450720872120961</v>
      </c>
    </row>
    <row r="147" spans="1:11" x14ac:dyDescent="0.2">
      <c r="A147" s="386">
        <v>202003</v>
      </c>
      <c r="B147" s="387">
        <v>9781524854638</v>
      </c>
      <c r="C147" s="402">
        <v>500</v>
      </c>
      <c r="D147" s="403">
        <v>1673.1032756035247</v>
      </c>
      <c r="E147" s="402">
        <v>0</v>
      </c>
      <c r="F147" s="403">
        <v>0</v>
      </c>
      <c r="G147" s="404">
        <v>500</v>
      </c>
      <c r="H147" s="403">
        <v>1673.1032756035247</v>
      </c>
      <c r="I147" s="405">
        <v>376.44823701079309</v>
      </c>
      <c r="J147" s="405">
        <v>0</v>
      </c>
      <c r="K147" s="405">
        <v>376.44823701079309</v>
      </c>
    </row>
    <row r="148" spans="1:11" x14ac:dyDescent="0.2">
      <c r="A148" s="386">
        <v>202003</v>
      </c>
      <c r="B148" s="387">
        <v>9781682617526</v>
      </c>
      <c r="C148" s="402">
        <v>6</v>
      </c>
      <c r="D148" s="403">
        <v>42.692262165349383</v>
      </c>
      <c r="E148" s="402">
        <v>0</v>
      </c>
      <c r="F148" s="403">
        <v>0</v>
      </c>
      <c r="G148" s="404">
        <v>6</v>
      </c>
      <c r="H148" s="403">
        <v>42.692262165349383</v>
      </c>
      <c r="I148" s="405">
        <v>9.6057589872036111</v>
      </c>
      <c r="J148" s="405">
        <v>0</v>
      </c>
      <c r="K148" s="405">
        <v>9.6057589872036111</v>
      </c>
    </row>
    <row r="149" spans="1:11" x14ac:dyDescent="0.2">
      <c r="A149" s="386">
        <v>202003</v>
      </c>
      <c r="B149" s="387">
        <v>9781941252093</v>
      </c>
      <c r="C149" s="402">
        <v>13</v>
      </c>
      <c r="D149" s="403">
        <v>61.288003812159609</v>
      </c>
      <c r="E149" s="402">
        <v>0</v>
      </c>
      <c r="F149" s="403">
        <v>0</v>
      </c>
      <c r="G149" s="404">
        <v>13</v>
      </c>
      <c r="H149" s="403">
        <v>61.288003812159609</v>
      </c>
      <c r="I149" s="405">
        <v>13.789800857735912</v>
      </c>
      <c r="J149" s="405">
        <v>0</v>
      </c>
      <c r="K149" s="405">
        <v>13.789800857735912</v>
      </c>
    </row>
    <row r="150" spans="1:11" x14ac:dyDescent="0.2">
      <c r="A150" s="386">
        <v>202003</v>
      </c>
      <c r="B150" s="387">
        <v>9781941252390</v>
      </c>
      <c r="C150" s="402">
        <v>11</v>
      </c>
      <c r="D150" s="403">
        <v>59.863307295097506</v>
      </c>
      <c r="E150" s="402">
        <v>0</v>
      </c>
      <c r="F150" s="403">
        <v>0</v>
      </c>
      <c r="G150" s="404">
        <v>11</v>
      </c>
      <c r="H150" s="403">
        <v>59.863307295097506</v>
      </c>
      <c r="I150" s="405">
        <v>13.469244141396938</v>
      </c>
      <c r="J150" s="405">
        <v>0</v>
      </c>
      <c r="K150" s="405">
        <v>13.469244141396938</v>
      </c>
    </row>
    <row r="159" spans="1:11" hidden="1" x14ac:dyDescent="0.2"/>
    <row r="160" spans="1:11" hidden="1" x14ac:dyDescent="0.2"/>
  </sheetData>
  <mergeCells count="3">
    <mergeCell ref="C8:D8"/>
    <mergeCell ref="E8:F8"/>
    <mergeCell ref="G8:H8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1" filterMode="1"/>
  <dimension ref="A1:K144"/>
  <sheetViews>
    <sheetView workbookViewId="0">
      <selection activeCell="J123" sqref="J123:J135"/>
    </sheetView>
  </sheetViews>
  <sheetFormatPr defaultColWidth="9.140625" defaultRowHeight="12.75" x14ac:dyDescent="0.2"/>
  <cols>
    <col min="1" max="2" width="9.140625" style="206"/>
    <col min="3" max="3" width="14.140625" style="206" bestFit="1" customWidth="1"/>
    <col min="4" max="4" width="39.140625" style="206" bestFit="1" customWidth="1"/>
    <col min="5" max="8" width="9.140625" style="206"/>
    <col min="9" max="9" width="14.85546875" style="321" bestFit="1" customWidth="1"/>
    <col min="10" max="10" width="9.140625" style="206"/>
    <col min="11" max="11" width="12.28515625" style="206" bestFit="1" customWidth="1"/>
    <col min="12" max="16384" width="9.140625" style="206"/>
  </cols>
  <sheetData>
    <row r="1" spans="1:11" x14ac:dyDescent="0.2">
      <c r="A1" s="184" t="s">
        <v>34</v>
      </c>
      <c r="B1" s="185" t="s">
        <v>35</v>
      </c>
      <c r="C1" s="185" t="s">
        <v>36</v>
      </c>
      <c r="D1" s="185" t="s">
        <v>37</v>
      </c>
      <c r="E1" s="185" t="s">
        <v>38</v>
      </c>
      <c r="F1" s="185" t="s">
        <v>39</v>
      </c>
      <c r="G1" s="185" t="s">
        <v>40</v>
      </c>
      <c r="H1" s="185" t="s">
        <v>41</v>
      </c>
      <c r="I1" s="301" t="s">
        <v>18</v>
      </c>
      <c r="J1" s="185" t="s">
        <v>42</v>
      </c>
      <c r="K1" s="185"/>
    </row>
    <row r="2" spans="1:11" hidden="1" x14ac:dyDescent="0.2">
      <c r="A2" s="155">
        <v>2017</v>
      </c>
      <c r="B2" s="155">
        <v>12</v>
      </c>
      <c r="C2" s="156">
        <v>9781449462284</v>
      </c>
      <c r="D2" s="155" t="s">
        <v>405</v>
      </c>
      <c r="E2" s="155">
        <v>1</v>
      </c>
      <c r="F2" s="155">
        <v>74</v>
      </c>
      <c r="G2" s="155">
        <v>501</v>
      </c>
      <c r="H2" s="155">
        <v>415040</v>
      </c>
      <c r="I2" s="155">
        <v>-5861.31</v>
      </c>
      <c r="J2" s="155">
        <v>-27</v>
      </c>
    </row>
    <row r="3" spans="1:11" hidden="1" x14ac:dyDescent="0.2">
      <c r="A3" s="155">
        <v>2017</v>
      </c>
      <c r="B3" s="155">
        <v>12</v>
      </c>
      <c r="C3" s="156">
        <v>9781449462291</v>
      </c>
      <c r="D3" s="155" t="s">
        <v>406</v>
      </c>
      <c r="E3" s="155">
        <v>1</v>
      </c>
      <c r="F3" s="155">
        <v>74</v>
      </c>
      <c r="G3" s="155">
        <v>501</v>
      </c>
      <c r="H3" s="155">
        <v>415040</v>
      </c>
      <c r="I3" s="155">
        <v>-5665.8</v>
      </c>
      <c r="J3" s="155">
        <v>-26</v>
      </c>
    </row>
    <row r="4" spans="1:11" hidden="1" x14ac:dyDescent="0.2">
      <c r="A4" s="155">
        <v>2017</v>
      </c>
      <c r="B4" s="155">
        <v>12</v>
      </c>
      <c r="C4" s="156">
        <v>9781449462307</v>
      </c>
      <c r="D4" s="155" t="s">
        <v>420</v>
      </c>
      <c r="E4" s="155">
        <v>1</v>
      </c>
      <c r="F4" s="155">
        <v>74</v>
      </c>
      <c r="G4" s="155">
        <v>501</v>
      </c>
      <c r="H4" s="155">
        <v>415040</v>
      </c>
      <c r="I4" s="155">
        <v>-6606.76</v>
      </c>
      <c r="J4" s="155">
        <v>-25</v>
      </c>
    </row>
    <row r="5" spans="1:11" hidden="1" x14ac:dyDescent="0.2">
      <c r="A5" s="155">
        <v>2017</v>
      </c>
      <c r="B5" s="155">
        <v>12</v>
      </c>
      <c r="C5" s="156">
        <v>9781449479619</v>
      </c>
      <c r="D5" s="155" t="s">
        <v>407</v>
      </c>
      <c r="E5" s="155">
        <v>1</v>
      </c>
      <c r="F5" s="155">
        <v>74</v>
      </c>
      <c r="G5" s="155">
        <v>501</v>
      </c>
      <c r="H5" s="155">
        <v>415040</v>
      </c>
      <c r="I5" s="155">
        <v>-2803.32</v>
      </c>
      <c r="J5" s="155">
        <v>-9</v>
      </c>
    </row>
    <row r="6" spans="1:11" hidden="1" x14ac:dyDescent="0.2">
      <c r="A6" s="155">
        <v>2017</v>
      </c>
      <c r="B6" s="155">
        <v>12</v>
      </c>
      <c r="C6" s="156">
        <v>9781449484590</v>
      </c>
      <c r="D6" s="155" t="s">
        <v>409</v>
      </c>
      <c r="E6" s="155">
        <v>1</v>
      </c>
      <c r="F6" s="155">
        <v>74</v>
      </c>
      <c r="G6" s="155">
        <v>501</v>
      </c>
      <c r="H6" s="155">
        <v>415040</v>
      </c>
      <c r="I6" s="155">
        <v>-1557.4</v>
      </c>
      <c r="J6" s="155">
        <v>-5</v>
      </c>
    </row>
    <row r="7" spans="1:11" hidden="1" x14ac:dyDescent="0.2">
      <c r="A7" s="155">
        <v>2017</v>
      </c>
      <c r="B7" s="155">
        <v>12</v>
      </c>
      <c r="C7" s="156">
        <v>9781449486419</v>
      </c>
      <c r="D7" s="155" t="s">
        <v>414</v>
      </c>
      <c r="E7" s="155">
        <v>1</v>
      </c>
      <c r="F7" s="155">
        <v>74</v>
      </c>
      <c r="G7" s="155">
        <v>501</v>
      </c>
      <c r="H7" s="155">
        <v>415040</v>
      </c>
      <c r="I7" s="155">
        <v>-8350.06</v>
      </c>
      <c r="J7" s="155">
        <v>-26</v>
      </c>
    </row>
    <row r="8" spans="1:11" hidden="1" x14ac:dyDescent="0.2">
      <c r="A8" s="155">
        <v>2017</v>
      </c>
      <c r="B8" s="155">
        <v>12</v>
      </c>
      <c r="C8" s="156">
        <v>9781449486761</v>
      </c>
      <c r="D8" s="155" t="s">
        <v>415</v>
      </c>
      <c r="E8" s="155">
        <v>1</v>
      </c>
      <c r="F8" s="155">
        <v>74</v>
      </c>
      <c r="G8" s="155">
        <v>501</v>
      </c>
      <c r="H8" s="155">
        <v>415040</v>
      </c>
      <c r="I8" s="155">
        <v>-616.97</v>
      </c>
      <c r="J8" s="155">
        <v>-2</v>
      </c>
    </row>
    <row r="9" spans="1:11" hidden="1" x14ac:dyDescent="0.2">
      <c r="A9" s="155">
        <v>2017</v>
      </c>
      <c r="B9" s="155">
        <v>12</v>
      </c>
      <c r="C9" s="156">
        <v>9781449487218</v>
      </c>
      <c r="D9" s="155" t="s">
        <v>419</v>
      </c>
      <c r="E9" s="155">
        <v>1</v>
      </c>
      <c r="F9" s="155">
        <v>74</v>
      </c>
      <c r="G9" s="155">
        <v>501</v>
      </c>
      <c r="H9" s="155">
        <v>415040</v>
      </c>
      <c r="I9" s="155">
        <v>-12564.51</v>
      </c>
      <c r="J9" s="155">
        <v>-60</v>
      </c>
    </row>
    <row r="10" spans="1:11" hidden="1" x14ac:dyDescent="0.2">
      <c r="A10" s="155">
        <v>2017</v>
      </c>
      <c r="B10" s="155">
        <v>12</v>
      </c>
      <c r="C10" s="156">
        <v>9781449487560</v>
      </c>
      <c r="D10" s="155" t="s">
        <v>421</v>
      </c>
      <c r="E10" s="155">
        <v>1</v>
      </c>
      <c r="F10" s="155">
        <v>74</v>
      </c>
      <c r="G10" s="155">
        <v>501</v>
      </c>
      <c r="H10" s="155">
        <v>415040</v>
      </c>
      <c r="I10" s="155">
        <v>-4115.13</v>
      </c>
      <c r="J10" s="155">
        <v>-13</v>
      </c>
    </row>
    <row r="11" spans="1:11" hidden="1" x14ac:dyDescent="0.2">
      <c r="A11" s="155">
        <v>2017</v>
      </c>
      <c r="B11" s="155">
        <v>12</v>
      </c>
      <c r="C11" s="156">
        <v>9781449487751</v>
      </c>
      <c r="D11" s="155" t="s">
        <v>424</v>
      </c>
      <c r="E11" s="155">
        <v>1</v>
      </c>
      <c r="F11" s="155">
        <v>74</v>
      </c>
      <c r="G11" s="155">
        <v>501</v>
      </c>
      <c r="H11" s="155">
        <v>415040</v>
      </c>
      <c r="I11" s="155">
        <v>-622.96</v>
      </c>
      <c r="J11" s="155">
        <v>-2</v>
      </c>
    </row>
    <row r="12" spans="1:11" hidden="1" x14ac:dyDescent="0.2">
      <c r="A12" s="155">
        <v>2017</v>
      </c>
      <c r="B12" s="155">
        <v>12</v>
      </c>
      <c r="C12" s="156">
        <v>9781449488062</v>
      </c>
      <c r="D12" s="155" t="s">
        <v>417</v>
      </c>
      <c r="E12" s="155">
        <v>1</v>
      </c>
      <c r="F12" s="155">
        <v>74</v>
      </c>
      <c r="G12" s="155">
        <v>501</v>
      </c>
      <c r="H12" s="155">
        <v>415040</v>
      </c>
      <c r="I12" s="155">
        <v>-1245.92</v>
      </c>
      <c r="J12" s="155">
        <v>-4</v>
      </c>
    </row>
    <row r="13" spans="1:11" hidden="1" x14ac:dyDescent="0.2">
      <c r="A13" s="155">
        <v>2017</v>
      </c>
      <c r="B13" s="155">
        <v>12</v>
      </c>
      <c r="C13" s="156">
        <v>9781449489908</v>
      </c>
      <c r="D13" s="155" t="s">
        <v>422</v>
      </c>
      <c r="E13" s="155">
        <v>1</v>
      </c>
      <c r="F13" s="155">
        <v>74</v>
      </c>
      <c r="G13" s="155">
        <v>501</v>
      </c>
      <c r="H13" s="155">
        <v>415040</v>
      </c>
      <c r="I13" s="155">
        <v>-3174.7</v>
      </c>
      <c r="J13" s="155">
        <v>-10</v>
      </c>
    </row>
    <row r="14" spans="1:11" hidden="1" x14ac:dyDescent="0.2">
      <c r="A14" s="155">
        <v>2017</v>
      </c>
      <c r="B14" s="155">
        <v>12</v>
      </c>
      <c r="C14" s="156">
        <v>9781941252390</v>
      </c>
      <c r="D14" s="155" t="s">
        <v>423</v>
      </c>
      <c r="E14" s="155">
        <v>1</v>
      </c>
      <c r="F14" s="155">
        <v>74</v>
      </c>
      <c r="G14" s="155">
        <v>501</v>
      </c>
      <c r="H14" s="155">
        <v>415040</v>
      </c>
      <c r="I14" s="155">
        <v>-7968.75</v>
      </c>
      <c r="J14" s="155">
        <v>-18</v>
      </c>
    </row>
    <row r="15" spans="1:11" hidden="1" x14ac:dyDescent="0.2">
      <c r="A15" s="155">
        <v>2017</v>
      </c>
      <c r="B15" s="155">
        <v>12</v>
      </c>
      <c r="C15" s="330">
        <v>9781449489908</v>
      </c>
      <c r="D15" s="331" t="s">
        <v>422</v>
      </c>
      <c r="E15" s="155">
        <v>1</v>
      </c>
      <c r="F15" s="155">
        <v>74</v>
      </c>
      <c r="G15" s="332">
        <v>501</v>
      </c>
      <c r="H15" s="332">
        <v>415040</v>
      </c>
      <c r="I15" s="206">
        <v>-12818.599999999999</v>
      </c>
      <c r="J15" s="206">
        <v>-40</v>
      </c>
    </row>
    <row r="16" spans="1:11" hidden="1" x14ac:dyDescent="0.2">
      <c r="A16" s="155">
        <v>2017</v>
      </c>
      <c r="B16" s="155">
        <v>12</v>
      </c>
      <c r="C16" s="330">
        <v>9781449486419</v>
      </c>
      <c r="D16" s="331" t="s">
        <v>414</v>
      </c>
      <c r="E16" s="155">
        <v>1</v>
      </c>
      <c r="F16" s="155">
        <v>74</v>
      </c>
      <c r="G16" s="332">
        <v>501</v>
      </c>
      <c r="H16" s="332">
        <v>415040</v>
      </c>
      <c r="I16" s="206">
        <v>-1245.92</v>
      </c>
      <c r="J16" s="206">
        <v>-4</v>
      </c>
    </row>
    <row r="17" spans="1:10" hidden="1" x14ac:dyDescent="0.2">
      <c r="A17" s="155">
        <v>2017</v>
      </c>
      <c r="B17" s="155">
        <v>12</v>
      </c>
      <c r="C17" s="330">
        <v>9781941252390</v>
      </c>
      <c r="D17" s="331" t="s">
        <v>423</v>
      </c>
      <c r="E17" s="155">
        <v>1</v>
      </c>
      <c r="F17" s="155">
        <v>74</v>
      </c>
      <c r="G17" s="332">
        <v>501</v>
      </c>
      <c r="H17" s="332">
        <v>415040</v>
      </c>
      <c r="I17" s="206">
        <v>-2210</v>
      </c>
      <c r="J17" s="206">
        <v>-5</v>
      </c>
    </row>
    <row r="18" spans="1:10" hidden="1" x14ac:dyDescent="0.2">
      <c r="A18" s="155">
        <v>2017</v>
      </c>
      <c r="B18" s="155">
        <v>12</v>
      </c>
      <c r="C18" s="330">
        <v>9781449487560</v>
      </c>
      <c r="D18" s="331" t="s">
        <v>421</v>
      </c>
      <c r="E18" s="155">
        <v>1</v>
      </c>
      <c r="F18" s="155">
        <v>74</v>
      </c>
      <c r="G18" s="332">
        <v>501</v>
      </c>
      <c r="H18" s="332">
        <v>415040</v>
      </c>
      <c r="I18" s="206">
        <v>-1006.320000000007</v>
      </c>
      <c r="J18" s="206">
        <v>-3</v>
      </c>
    </row>
    <row r="19" spans="1:10" hidden="1" x14ac:dyDescent="0.2">
      <c r="A19" s="155">
        <v>2017</v>
      </c>
      <c r="B19" s="155">
        <v>12</v>
      </c>
      <c r="C19" s="330">
        <v>9781449462291</v>
      </c>
      <c r="D19" s="331" t="s">
        <v>406</v>
      </c>
      <c r="E19" s="155">
        <v>1</v>
      </c>
      <c r="F19" s="155">
        <v>74</v>
      </c>
      <c r="G19" s="332">
        <v>501</v>
      </c>
      <c r="H19" s="332">
        <v>415040</v>
      </c>
      <c r="I19" s="206">
        <v>-399</v>
      </c>
      <c r="J19" s="206">
        <v>-2</v>
      </c>
    </row>
    <row r="20" spans="1:10" hidden="1" x14ac:dyDescent="0.2">
      <c r="A20" s="155">
        <v>2017</v>
      </c>
      <c r="B20" s="155">
        <v>12</v>
      </c>
      <c r="C20" s="330">
        <v>9781449462307</v>
      </c>
      <c r="D20" s="331" t="s">
        <v>420</v>
      </c>
      <c r="E20" s="155">
        <v>1</v>
      </c>
      <c r="F20" s="155">
        <v>74</v>
      </c>
      <c r="G20" s="332">
        <v>501</v>
      </c>
      <c r="H20" s="332">
        <v>415040</v>
      </c>
      <c r="I20" s="206">
        <v>-1434.6300000000047</v>
      </c>
      <c r="J20" s="206">
        <v>-5</v>
      </c>
    </row>
    <row r="21" spans="1:10" hidden="1" x14ac:dyDescent="0.2">
      <c r="A21" s="155">
        <v>2017</v>
      </c>
      <c r="B21" s="155">
        <v>12</v>
      </c>
      <c r="C21" s="330">
        <v>9781449484590</v>
      </c>
      <c r="D21" s="331" t="s">
        <v>409</v>
      </c>
      <c r="E21" s="155">
        <v>1</v>
      </c>
      <c r="F21" s="155">
        <v>74</v>
      </c>
      <c r="G21" s="332">
        <v>501</v>
      </c>
      <c r="H21" s="332">
        <v>415040</v>
      </c>
      <c r="I21" s="206">
        <v>-4786.1399999999994</v>
      </c>
      <c r="J21" s="206">
        <v>-16</v>
      </c>
    </row>
    <row r="22" spans="1:10" hidden="1" x14ac:dyDescent="0.2">
      <c r="A22" s="155">
        <v>2017</v>
      </c>
      <c r="B22" s="155">
        <v>12</v>
      </c>
      <c r="C22" s="330">
        <v>9781449462284</v>
      </c>
      <c r="D22" s="331" t="s">
        <v>405</v>
      </c>
      <c r="E22" s="155">
        <v>1</v>
      </c>
      <c r="F22" s="155">
        <v>74</v>
      </c>
      <c r="G22" s="332">
        <v>501</v>
      </c>
      <c r="H22" s="332">
        <v>415040</v>
      </c>
      <c r="I22" s="206">
        <v>-399</v>
      </c>
      <c r="J22" s="206">
        <v>-2</v>
      </c>
    </row>
    <row r="23" spans="1:10" hidden="1" x14ac:dyDescent="0.2">
      <c r="A23" s="155">
        <v>2017</v>
      </c>
      <c r="B23" s="155">
        <v>12</v>
      </c>
      <c r="C23" s="330">
        <v>9781449488062</v>
      </c>
      <c r="D23" s="331" t="s">
        <v>417</v>
      </c>
      <c r="E23" s="155">
        <v>1</v>
      </c>
      <c r="F23" s="155">
        <v>74</v>
      </c>
      <c r="G23" s="332">
        <v>501</v>
      </c>
      <c r="H23" s="332">
        <v>415040</v>
      </c>
      <c r="I23" s="206">
        <v>-934.43999999999869</v>
      </c>
      <c r="J23" s="206">
        <v>-3</v>
      </c>
    </row>
    <row r="24" spans="1:10" hidden="1" x14ac:dyDescent="0.2">
      <c r="A24" s="155">
        <v>2017</v>
      </c>
      <c r="B24" s="155">
        <v>12</v>
      </c>
      <c r="C24" s="330">
        <v>9780740700033</v>
      </c>
      <c r="D24" s="331" t="s">
        <v>343</v>
      </c>
      <c r="E24" s="155">
        <v>1</v>
      </c>
      <c r="F24" s="155">
        <v>74</v>
      </c>
      <c r="G24" s="332">
        <v>501</v>
      </c>
      <c r="H24" s="332">
        <v>415040</v>
      </c>
      <c r="I24" s="206">
        <v>-349.5</v>
      </c>
      <c r="J24" s="206">
        <v>-1</v>
      </c>
    </row>
    <row r="25" spans="1:10" hidden="1" x14ac:dyDescent="0.2">
      <c r="A25" s="155">
        <v>2017</v>
      </c>
      <c r="B25" s="155">
        <v>12</v>
      </c>
      <c r="C25" s="330">
        <v>9781449401023</v>
      </c>
      <c r="D25" s="331" t="s">
        <v>357</v>
      </c>
      <c r="E25" s="155">
        <v>1</v>
      </c>
      <c r="F25" s="155">
        <v>74</v>
      </c>
      <c r="G25" s="332">
        <v>501</v>
      </c>
      <c r="H25" s="332">
        <v>415040</v>
      </c>
      <c r="I25" s="206">
        <v>-349.5</v>
      </c>
      <c r="J25" s="206">
        <v>-1</v>
      </c>
    </row>
    <row r="26" spans="1:10" hidden="1" x14ac:dyDescent="0.2">
      <c r="A26" s="155">
        <v>2017</v>
      </c>
      <c r="B26" s="155">
        <v>12</v>
      </c>
      <c r="C26" s="330">
        <v>9780836204155</v>
      </c>
      <c r="D26" s="331" t="s">
        <v>353</v>
      </c>
      <c r="E26" s="155">
        <v>1</v>
      </c>
      <c r="F26" s="155">
        <v>74</v>
      </c>
      <c r="G26" s="332">
        <v>501</v>
      </c>
      <c r="H26" s="332">
        <v>415040</v>
      </c>
      <c r="I26" s="206">
        <v>-349.5</v>
      </c>
      <c r="J26" s="206">
        <v>-1</v>
      </c>
    </row>
    <row r="27" spans="1:10" hidden="1" x14ac:dyDescent="0.2">
      <c r="A27" s="155">
        <v>2017</v>
      </c>
      <c r="B27" s="155">
        <v>12</v>
      </c>
      <c r="C27" s="156">
        <v>9780740700033</v>
      </c>
      <c r="D27" s="155" t="s">
        <v>343</v>
      </c>
      <c r="E27" s="155">
        <v>1</v>
      </c>
      <c r="F27" s="155">
        <v>74</v>
      </c>
      <c r="G27" s="155">
        <v>503</v>
      </c>
      <c r="H27" s="155">
        <v>415050</v>
      </c>
      <c r="I27" s="155">
        <v>-1418.97</v>
      </c>
      <c r="J27" s="155">
        <v>-4</v>
      </c>
    </row>
    <row r="28" spans="1:10" hidden="1" x14ac:dyDescent="0.2">
      <c r="A28" s="155">
        <v>2017</v>
      </c>
      <c r="B28" s="155">
        <v>12</v>
      </c>
      <c r="C28" s="156">
        <v>9780740705311</v>
      </c>
      <c r="D28" s="155" t="s">
        <v>344</v>
      </c>
      <c r="E28" s="155">
        <v>1</v>
      </c>
      <c r="F28" s="155">
        <v>74</v>
      </c>
      <c r="G28" s="155">
        <v>503</v>
      </c>
      <c r="H28" s="155">
        <v>415050</v>
      </c>
      <c r="I28" s="155">
        <v>-1069.47</v>
      </c>
      <c r="J28" s="155">
        <v>-3</v>
      </c>
    </row>
    <row r="29" spans="1:10" hidden="1" x14ac:dyDescent="0.2">
      <c r="A29" s="155">
        <v>2017</v>
      </c>
      <c r="B29" s="155">
        <v>12</v>
      </c>
      <c r="C29" s="156">
        <v>9780740713903</v>
      </c>
      <c r="D29" s="155" t="s">
        <v>345</v>
      </c>
      <c r="E29" s="155">
        <v>1</v>
      </c>
      <c r="F29" s="155">
        <v>74</v>
      </c>
      <c r="G29" s="155">
        <v>503</v>
      </c>
      <c r="H29" s="155">
        <v>415050</v>
      </c>
      <c r="I29" s="155">
        <v>-238.5</v>
      </c>
      <c r="J29" s="155">
        <v>-1</v>
      </c>
    </row>
    <row r="30" spans="1:10" hidden="1" x14ac:dyDescent="0.2">
      <c r="A30" s="155">
        <v>2017</v>
      </c>
      <c r="B30" s="155">
        <v>12</v>
      </c>
      <c r="C30" s="156">
        <v>9780740746581</v>
      </c>
      <c r="D30" s="155" t="s">
        <v>348</v>
      </c>
      <c r="E30" s="155">
        <v>1</v>
      </c>
      <c r="F30" s="155">
        <v>74</v>
      </c>
      <c r="G30" s="155">
        <v>503</v>
      </c>
      <c r="H30" s="155">
        <v>415050</v>
      </c>
      <c r="I30" s="155">
        <v>-370.47</v>
      </c>
      <c r="J30" s="155">
        <v>-1</v>
      </c>
    </row>
    <row r="31" spans="1:10" hidden="1" x14ac:dyDescent="0.2">
      <c r="A31" s="155">
        <v>2017</v>
      </c>
      <c r="B31" s="155">
        <v>12</v>
      </c>
      <c r="C31" s="156">
        <v>9780740748479</v>
      </c>
      <c r="D31" s="155" t="s">
        <v>272</v>
      </c>
      <c r="E31" s="155">
        <v>1</v>
      </c>
      <c r="F31" s="155">
        <v>74</v>
      </c>
      <c r="G31" s="155">
        <v>503</v>
      </c>
      <c r="H31" s="155">
        <v>415050</v>
      </c>
      <c r="I31" s="155">
        <v>-72150.98</v>
      </c>
      <c r="J31" s="155">
        <v>-18</v>
      </c>
    </row>
    <row r="32" spans="1:10" hidden="1" x14ac:dyDescent="0.2">
      <c r="A32" s="155">
        <v>2017</v>
      </c>
      <c r="B32" s="155">
        <v>12</v>
      </c>
      <c r="C32" s="156">
        <v>9780740773655</v>
      </c>
      <c r="D32" s="155" t="s">
        <v>362</v>
      </c>
      <c r="E32" s="155">
        <v>1</v>
      </c>
      <c r="F32" s="155">
        <v>74</v>
      </c>
      <c r="G32" s="155">
        <v>503</v>
      </c>
      <c r="H32" s="155">
        <v>415050</v>
      </c>
      <c r="I32" s="155">
        <v>-278.25</v>
      </c>
      <c r="J32" s="155">
        <v>-1</v>
      </c>
    </row>
    <row r="33" spans="1:10" hidden="1" x14ac:dyDescent="0.2">
      <c r="A33" s="155">
        <v>2017</v>
      </c>
      <c r="B33" s="155">
        <v>12</v>
      </c>
      <c r="C33" s="156">
        <v>9780740777356</v>
      </c>
      <c r="D33" s="155" t="s">
        <v>274</v>
      </c>
      <c r="E33" s="155">
        <v>1</v>
      </c>
      <c r="F33" s="155">
        <v>74</v>
      </c>
      <c r="G33" s="155">
        <v>503</v>
      </c>
      <c r="H33" s="155">
        <v>415050</v>
      </c>
      <c r="I33" s="155">
        <v>-3640</v>
      </c>
      <c r="J33" s="155">
        <v>-2</v>
      </c>
    </row>
    <row r="34" spans="1:10" hidden="1" x14ac:dyDescent="0.2">
      <c r="A34" s="155">
        <v>2017</v>
      </c>
      <c r="B34" s="155">
        <v>12</v>
      </c>
      <c r="C34" s="156">
        <v>9780740778155</v>
      </c>
      <c r="D34" s="155" t="s">
        <v>351</v>
      </c>
      <c r="E34" s="155">
        <v>1</v>
      </c>
      <c r="F34" s="155">
        <v>74</v>
      </c>
      <c r="G34" s="155">
        <v>503</v>
      </c>
      <c r="H34" s="155">
        <v>415050</v>
      </c>
      <c r="I34" s="155">
        <v>-278.25</v>
      </c>
      <c r="J34" s="155">
        <v>-1</v>
      </c>
    </row>
    <row r="35" spans="1:10" hidden="1" x14ac:dyDescent="0.2">
      <c r="A35" s="155">
        <v>2017</v>
      </c>
      <c r="B35" s="155">
        <v>12</v>
      </c>
      <c r="C35" s="156">
        <v>9780740785344</v>
      </c>
      <c r="D35" s="155" t="s">
        <v>352</v>
      </c>
      <c r="E35" s="155">
        <v>1</v>
      </c>
      <c r="F35" s="155">
        <v>74</v>
      </c>
      <c r="G35" s="155">
        <v>503</v>
      </c>
      <c r="H35" s="155">
        <v>415050</v>
      </c>
      <c r="I35" s="155">
        <v>-370.47</v>
      </c>
      <c r="J35" s="155">
        <v>-1</v>
      </c>
    </row>
    <row r="36" spans="1:10" hidden="1" x14ac:dyDescent="0.2">
      <c r="A36" s="155">
        <v>2017</v>
      </c>
      <c r="B36" s="155">
        <v>12</v>
      </c>
      <c r="C36" s="156">
        <v>9780836204155</v>
      </c>
      <c r="D36" s="155" t="s">
        <v>353</v>
      </c>
      <c r="E36" s="155">
        <v>1</v>
      </c>
      <c r="F36" s="155">
        <v>74</v>
      </c>
      <c r="G36" s="155">
        <v>503</v>
      </c>
      <c r="H36" s="155">
        <v>415050</v>
      </c>
      <c r="I36" s="155">
        <v>-370.47</v>
      </c>
      <c r="J36" s="155">
        <v>-1</v>
      </c>
    </row>
    <row r="37" spans="1:10" hidden="1" x14ac:dyDescent="0.2">
      <c r="A37" s="155">
        <v>2017</v>
      </c>
      <c r="B37" s="155">
        <v>12</v>
      </c>
      <c r="C37" s="156">
        <v>9780836217797</v>
      </c>
      <c r="D37" s="155" t="s">
        <v>363</v>
      </c>
      <c r="E37" s="155">
        <v>1</v>
      </c>
      <c r="F37" s="155">
        <v>74</v>
      </c>
      <c r="G37" s="155">
        <v>503</v>
      </c>
      <c r="H37" s="155">
        <v>415050</v>
      </c>
      <c r="I37" s="155">
        <v>-211.47</v>
      </c>
      <c r="J37" s="155">
        <v>-1</v>
      </c>
    </row>
    <row r="38" spans="1:10" hidden="1" x14ac:dyDescent="0.2">
      <c r="A38" s="155">
        <v>2017</v>
      </c>
      <c r="B38" s="155">
        <v>12</v>
      </c>
      <c r="C38" s="156">
        <v>9780836228991</v>
      </c>
      <c r="D38" s="155" t="s">
        <v>354</v>
      </c>
      <c r="E38" s="155">
        <v>1</v>
      </c>
      <c r="F38" s="155">
        <v>74</v>
      </c>
      <c r="G38" s="155">
        <v>503</v>
      </c>
      <c r="H38" s="155">
        <v>415050</v>
      </c>
      <c r="I38" s="155">
        <v>-278.25</v>
      </c>
      <c r="J38" s="155">
        <v>-1</v>
      </c>
    </row>
    <row r="39" spans="1:10" hidden="1" x14ac:dyDescent="0.2">
      <c r="A39" s="155">
        <v>2017</v>
      </c>
      <c r="B39" s="155">
        <v>12</v>
      </c>
      <c r="C39" s="156">
        <v>9780836267457</v>
      </c>
      <c r="D39" s="155" t="s">
        <v>356</v>
      </c>
      <c r="E39" s="155">
        <v>1</v>
      </c>
      <c r="F39" s="155">
        <v>74</v>
      </c>
      <c r="G39" s="155">
        <v>503</v>
      </c>
      <c r="H39" s="155">
        <v>415050</v>
      </c>
      <c r="I39" s="155">
        <v>-370.47</v>
      </c>
      <c r="J39" s="155">
        <v>-1</v>
      </c>
    </row>
    <row r="40" spans="1:10" hidden="1" x14ac:dyDescent="0.2">
      <c r="A40" s="155">
        <v>2017</v>
      </c>
      <c r="B40" s="155">
        <v>12</v>
      </c>
      <c r="C40" s="156">
        <v>9781449401023</v>
      </c>
      <c r="D40" s="155" t="s">
        <v>357</v>
      </c>
      <c r="E40" s="155">
        <v>1</v>
      </c>
      <c r="F40" s="155">
        <v>74</v>
      </c>
      <c r="G40" s="155">
        <v>503</v>
      </c>
      <c r="H40" s="155">
        <v>415050</v>
      </c>
      <c r="I40" s="155">
        <v>-754.92</v>
      </c>
      <c r="J40" s="155">
        <v>-2</v>
      </c>
    </row>
    <row r="41" spans="1:10" hidden="1" x14ac:dyDescent="0.2">
      <c r="A41" s="155">
        <v>2017</v>
      </c>
      <c r="B41" s="155">
        <v>12</v>
      </c>
      <c r="C41" s="156">
        <v>9781449401160</v>
      </c>
      <c r="D41" s="155" t="s">
        <v>276</v>
      </c>
      <c r="E41" s="155">
        <v>1</v>
      </c>
      <c r="F41" s="155">
        <v>74</v>
      </c>
      <c r="G41" s="155">
        <v>503</v>
      </c>
      <c r="H41" s="155">
        <v>415050</v>
      </c>
      <c r="I41" s="155">
        <v>-329.45</v>
      </c>
      <c r="J41" s="155">
        <v>-1</v>
      </c>
    </row>
    <row r="42" spans="1:10" hidden="1" x14ac:dyDescent="0.2">
      <c r="A42" s="155">
        <v>2017</v>
      </c>
      <c r="B42" s="155">
        <v>12</v>
      </c>
      <c r="C42" s="156">
        <v>9781449402327</v>
      </c>
      <c r="D42" s="155" t="s">
        <v>277</v>
      </c>
      <c r="E42" s="155">
        <v>1</v>
      </c>
      <c r="F42" s="155">
        <v>74</v>
      </c>
      <c r="G42" s="155">
        <v>504</v>
      </c>
      <c r="H42" s="155">
        <v>415050</v>
      </c>
      <c r="I42" s="155">
        <v>-7006.44</v>
      </c>
      <c r="J42" s="155">
        <v>-32</v>
      </c>
    </row>
    <row r="43" spans="1:10" hidden="1" x14ac:dyDescent="0.2">
      <c r="A43" s="155">
        <v>2017</v>
      </c>
      <c r="B43" s="155">
        <v>12</v>
      </c>
      <c r="C43" s="156">
        <v>9781449407186</v>
      </c>
      <c r="D43" s="155" t="s">
        <v>278</v>
      </c>
      <c r="E43" s="155">
        <v>1</v>
      </c>
      <c r="F43" s="155">
        <v>74</v>
      </c>
      <c r="G43" s="155">
        <v>504</v>
      </c>
      <c r="H43" s="155">
        <v>415050</v>
      </c>
      <c r="I43" s="155">
        <v>-10916.64</v>
      </c>
      <c r="J43" s="155">
        <v>-50</v>
      </c>
    </row>
    <row r="44" spans="1:10" hidden="1" x14ac:dyDescent="0.2">
      <c r="A44" s="155">
        <v>2017</v>
      </c>
      <c r="B44" s="155">
        <v>12</v>
      </c>
      <c r="C44" s="156">
        <v>9781449410186</v>
      </c>
      <c r="D44" s="155" t="s">
        <v>334</v>
      </c>
      <c r="E44" s="155">
        <v>1</v>
      </c>
      <c r="F44" s="155">
        <v>74</v>
      </c>
      <c r="G44" s="155">
        <v>503</v>
      </c>
      <c r="H44" s="155">
        <v>415050</v>
      </c>
      <c r="I44" s="155">
        <v>-2488.5</v>
      </c>
      <c r="J44" s="155">
        <v>-9</v>
      </c>
    </row>
    <row r="45" spans="1:10" hidden="1" x14ac:dyDescent="0.2">
      <c r="A45" s="155">
        <v>2017</v>
      </c>
      <c r="B45" s="155">
        <v>12</v>
      </c>
      <c r="C45" s="156">
        <v>9781449414849</v>
      </c>
      <c r="D45" s="155" t="s">
        <v>294</v>
      </c>
      <c r="E45" s="155">
        <v>1</v>
      </c>
      <c r="F45" s="155">
        <v>74</v>
      </c>
      <c r="G45" s="155">
        <v>503</v>
      </c>
      <c r="H45" s="155">
        <v>415050</v>
      </c>
      <c r="I45" s="155">
        <v>-219.45</v>
      </c>
      <c r="J45" s="155">
        <v>-1</v>
      </c>
    </row>
    <row r="46" spans="1:10" hidden="1" x14ac:dyDescent="0.2">
      <c r="A46" s="155">
        <v>2017</v>
      </c>
      <c r="B46" s="155">
        <v>12</v>
      </c>
      <c r="C46" s="156">
        <v>9781449418243</v>
      </c>
      <c r="D46" s="155" t="s">
        <v>304</v>
      </c>
      <c r="E46" s="155">
        <v>1</v>
      </c>
      <c r="F46" s="155">
        <v>74</v>
      </c>
      <c r="G46" s="155">
        <v>503</v>
      </c>
      <c r="H46" s="155">
        <v>415050</v>
      </c>
      <c r="I46" s="155">
        <v>-164.45</v>
      </c>
      <c r="J46" s="155">
        <v>-1</v>
      </c>
    </row>
    <row r="47" spans="1:10" hidden="1" x14ac:dyDescent="0.2">
      <c r="A47" s="155">
        <v>2017</v>
      </c>
      <c r="B47" s="155">
        <v>12</v>
      </c>
      <c r="C47" s="156">
        <v>9781449420437</v>
      </c>
      <c r="D47" s="155" t="s">
        <v>280</v>
      </c>
      <c r="E47" s="155">
        <v>1</v>
      </c>
      <c r="F47" s="155">
        <v>74</v>
      </c>
      <c r="G47" s="155">
        <v>504</v>
      </c>
      <c r="H47" s="155">
        <v>415050</v>
      </c>
      <c r="I47" s="155">
        <v>-9200.94</v>
      </c>
      <c r="J47" s="155">
        <v>-42</v>
      </c>
    </row>
    <row r="48" spans="1:10" hidden="1" x14ac:dyDescent="0.2">
      <c r="A48" s="155">
        <v>2017</v>
      </c>
      <c r="B48" s="155">
        <v>12</v>
      </c>
      <c r="C48" s="156">
        <v>9781449425661</v>
      </c>
      <c r="D48" s="155" t="s">
        <v>282</v>
      </c>
      <c r="E48" s="155">
        <v>1</v>
      </c>
      <c r="F48" s="155">
        <v>74</v>
      </c>
      <c r="G48" s="155">
        <v>504</v>
      </c>
      <c r="H48" s="155">
        <v>415050</v>
      </c>
      <c r="I48" s="155">
        <v>-9859.2900000000009</v>
      </c>
      <c r="J48" s="155">
        <v>-45</v>
      </c>
    </row>
    <row r="49" spans="1:10" hidden="1" x14ac:dyDescent="0.2">
      <c r="A49" s="155">
        <v>2017</v>
      </c>
      <c r="B49" s="155">
        <v>12</v>
      </c>
      <c r="C49" s="156">
        <v>9781449427740</v>
      </c>
      <c r="D49" s="155" t="s">
        <v>401</v>
      </c>
      <c r="E49" s="155">
        <v>1</v>
      </c>
      <c r="F49" s="155">
        <v>74</v>
      </c>
      <c r="G49" s="155">
        <v>503</v>
      </c>
      <c r="H49" s="155">
        <v>415050</v>
      </c>
      <c r="I49" s="155">
        <v>-495</v>
      </c>
      <c r="J49" s="155">
        <v>-2</v>
      </c>
    </row>
    <row r="50" spans="1:10" hidden="1" x14ac:dyDescent="0.2">
      <c r="A50" s="155">
        <v>2017</v>
      </c>
      <c r="B50" s="155">
        <v>12</v>
      </c>
      <c r="C50" s="156">
        <v>9781449427757</v>
      </c>
      <c r="D50" s="155" t="s">
        <v>283</v>
      </c>
      <c r="E50" s="155">
        <v>1</v>
      </c>
      <c r="F50" s="155">
        <v>74</v>
      </c>
      <c r="G50" s="155">
        <v>503</v>
      </c>
      <c r="H50" s="155">
        <v>415050</v>
      </c>
      <c r="I50" s="155">
        <v>-715.5</v>
      </c>
      <c r="J50" s="155">
        <v>-3</v>
      </c>
    </row>
    <row r="51" spans="1:10" hidden="1" x14ac:dyDescent="0.2">
      <c r="A51" s="155">
        <v>2017</v>
      </c>
      <c r="B51" s="155">
        <v>12</v>
      </c>
      <c r="C51" s="156">
        <v>9781449427771</v>
      </c>
      <c r="D51" s="155" t="s">
        <v>284</v>
      </c>
      <c r="E51" s="155">
        <v>1</v>
      </c>
      <c r="F51" s="155">
        <v>74</v>
      </c>
      <c r="G51" s="155">
        <v>504</v>
      </c>
      <c r="H51" s="155">
        <v>415050</v>
      </c>
      <c r="I51" s="155">
        <v>-9420.39</v>
      </c>
      <c r="J51" s="155">
        <v>-43</v>
      </c>
    </row>
    <row r="52" spans="1:10" hidden="1" x14ac:dyDescent="0.2">
      <c r="A52" s="155">
        <v>2017</v>
      </c>
      <c r="B52" s="155">
        <v>12</v>
      </c>
      <c r="C52" s="156">
        <v>9781449429362</v>
      </c>
      <c r="D52" s="155" t="s">
        <v>323</v>
      </c>
      <c r="E52" s="155">
        <v>1</v>
      </c>
      <c r="F52" s="155">
        <v>74</v>
      </c>
      <c r="G52" s="155">
        <v>503</v>
      </c>
      <c r="H52" s="155">
        <v>415050</v>
      </c>
      <c r="I52" s="155">
        <v>-477</v>
      </c>
      <c r="J52" s="155">
        <v>-2</v>
      </c>
    </row>
    <row r="53" spans="1:10" hidden="1" x14ac:dyDescent="0.2">
      <c r="A53" s="155">
        <v>2017</v>
      </c>
      <c r="B53" s="155">
        <v>12</v>
      </c>
      <c r="C53" s="156">
        <v>9781449429379</v>
      </c>
      <c r="D53" s="155" t="s">
        <v>285</v>
      </c>
      <c r="E53" s="155">
        <v>1</v>
      </c>
      <c r="F53" s="155">
        <v>74</v>
      </c>
      <c r="G53" s="155">
        <v>503</v>
      </c>
      <c r="H53" s="155">
        <v>415050</v>
      </c>
      <c r="I53" s="155">
        <v>-6328</v>
      </c>
      <c r="J53" s="155">
        <v>-33</v>
      </c>
    </row>
    <row r="54" spans="1:10" hidden="1" x14ac:dyDescent="0.2">
      <c r="A54" s="155">
        <v>2017</v>
      </c>
      <c r="B54" s="155">
        <v>12</v>
      </c>
      <c r="C54" s="156">
        <v>9781449429386</v>
      </c>
      <c r="D54" s="155" t="s">
        <v>286</v>
      </c>
      <c r="E54" s="155">
        <v>1</v>
      </c>
      <c r="F54" s="155">
        <v>74</v>
      </c>
      <c r="G54" s="155">
        <v>503</v>
      </c>
      <c r="H54" s="155">
        <v>415050</v>
      </c>
      <c r="I54" s="155">
        <v>-715.5</v>
      </c>
      <c r="J54" s="155">
        <v>-3</v>
      </c>
    </row>
    <row r="55" spans="1:10" hidden="1" x14ac:dyDescent="0.2">
      <c r="A55" s="155">
        <v>2017</v>
      </c>
      <c r="B55" s="155">
        <v>12</v>
      </c>
      <c r="C55" s="156">
        <v>9781449433253</v>
      </c>
      <c r="D55" s="155" t="s">
        <v>272</v>
      </c>
      <c r="E55" s="155">
        <v>1</v>
      </c>
      <c r="F55" s="155">
        <v>74</v>
      </c>
      <c r="G55" s="155">
        <v>503</v>
      </c>
      <c r="H55" s="155">
        <v>415050</v>
      </c>
      <c r="I55" s="155">
        <v>-181589.73</v>
      </c>
      <c r="J55" s="155">
        <v>-58</v>
      </c>
    </row>
    <row r="56" spans="1:10" hidden="1" x14ac:dyDescent="0.2">
      <c r="A56" s="155">
        <v>2017</v>
      </c>
      <c r="B56" s="155">
        <v>12</v>
      </c>
      <c r="C56" s="156">
        <v>9781449433918</v>
      </c>
      <c r="D56" s="155" t="s">
        <v>307</v>
      </c>
      <c r="E56" s="155">
        <v>1</v>
      </c>
      <c r="F56" s="155">
        <v>74</v>
      </c>
      <c r="G56" s="155">
        <v>503</v>
      </c>
      <c r="H56" s="155">
        <v>415050</v>
      </c>
      <c r="I56" s="155">
        <v>-164.45</v>
      </c>
      <c r="J56" s="155">
        <v>-1</v>
      </c>
    </row>
    <row r="57" spans="1:10" hidden="1" x14ac:dyDescent="0.2">
      <c r="A57" s="155">
        <v>2017</v>
      </c>
      <c r="B57" s="155">
        <v>12</v>
      </c>
      <c r="C57" s="156">
        <v>9781449436346</v>
      </c>
      <c r="D57" s="155" t="s">
        <v>242</v>
      </c>
      <c r="E57" s="155">
        <v>1</v>
      </c>
      <c r="F57" s="155">
        <v>74</v>
      </c>
      <c r="G57" s="155">
        <v>501</v>
      </c>
      <c r="H57" s="155">
        <v>415050</v>
      </c>
      <c r="I57" s="155">
        <v>-8631</v>
      </c>
      <c r="J57" s="155">
        <v>-45</v>
      </c>
    </row>
    <row r="58" spans="1:10" hidden="1" x14ac:dyDescent="0.2">
      <c r="A58" s="155">
        <v>2017</v>
      </c>
      <c r="B58" s="155">
        <v>12</v>
      </c>
      <c r="C58" s="156">
        <v>9781449436353</v>
      </c>
      <c r="D58" s="155" t="s">
        <v>287</v>
      </c>
      <c r="E58" s="155">
        <v>1</v>
      </c>
      <c r="F58" s="155">
        <v>74</v>
      </c>
      <c r="G58" s="155">
        <v>504</v>
      </c>
      <c r="H58" s="155">
        <v>415050</v>
      </c>
      <c r="I58" s="155">
        <v>-10657.29</v>
      </c>
      <c r="J58" s="155">
        <v>-49</v>
      </c>
    </row>
    <row r="59" spans="1:10" hidden="1" x14ac:dyDescent="0.2">
      <c r="A59" s="155">
        <v>2017</v>
      </c>
      <c r="B59" s="155">
        <v>12</v>
      </c>
      <c r="C59" s="156">
        <v>9781449446604</v>
      </c>
      <c r="D59" s="155" t="s">
        <v>244</v>
      </c>
      <c r="E59" s="155">
        <v>1</v>
      </c>
      <c r="F59" s="155">
        <v>74</v>
      </c>
      <c r="G59" s="155">
        <v>501</v>
      </c>
      <c r="H59" s="155">
        <v>415050</v>
      </c>
      <c r="I59" s="155">
        <v>-1465.37</v>
      </c>
      <c r="J59" s="155">
        <v>-3</v>
      </c>
    </row>
    <row r="60" spans="1:10" hidden="1" x14ac:dyDescent="0.2">
      <c r="A60" s="155">
        <v>2017</v>
      </c>
      <c r="B60" s="155">
        <v>12</v>
      </c>
      <c r="C60" s="156">
        <v>9781449447151</v>
      </c>
      <c r="D60" s="155" t="s">
        <v>289</v>
      </c>
      <c r="E60" s="155">
        <v>1</v>
      </c>
      <c r="F60" s="155">
        <v>74</v>
      </c>
      <c r="G60" s="155">
        <v>503</v>
      </c>
      <c r="H60" s="155">
        <v>415050</v>
      </c>
      <c r="I60" s="155">
        <v>-1820</v>
      </c>
      <c r="J60" s="155">
        <v>-1</v>
      </c>
    </row>
    <row r="61" spans="1:10" hidden="1" x14ac:dyDescent="0.2">
      <c r="A61" s="155">
        <v>2017</v>
      </c>
      <c r="B61" s="155">
        <v>12</v>
      </c>
      <c r="C61" s="156">
        <v>9781449451004</v>
      </c>
      <c r="D61" s="155" t="s">
        <v>221</v>
      </c>
      <c r="E61" s="155">
        <v>1</v>
      </c>
      <c r="F61" s="155">
        <v>74</v>
      </c>
      <c r="G61" s="155">
        <v>501</v>
      </c>
      <c r="H61" s="155">
        <v>415050</v>
      </c>
      <c r="I61" s="155">
        <v>-164.45</v>
      </c>
      <c r="J61" s="155">
        <v>-1</v>
      </c>
    </row>
    <row r="62" spans="1:10" hidden="1" x14ac:dyDescent="0.2">
      <c r="A62" s="155">
        <v>2017</v>
      </c>
      <c r="B62" s="155">
        <v>12</v>
      </c>
      <c r="C62" s="156">
        <v>9781449456146</v>
      </c>
      <c r="D62" s="155" t="s">
        <v>292</v>
      </c>
      <c r="E62" s="155">
        <v>1</v>
      </c>
      <c r="F62" s="155">
        <v>74</v>
      </c>
      <c r="G62" s="155">
        <v>503</v>
      </c>
      <c r="H62" s="155">
        <v>415050</v>
      </c>
      <c r="I62" s="155">
        <v>-20030.560000000001</v>
      </c>
      <c r="J62" s="155">
        <v>-63</v>
      </c>
    </row>
    <row r="63" spans="1:10" hidden="1" x14ac:dyDescent="0.2">
      <c r="A63" s="155">
        <v>2017</v>
      </c>
      <c r="B63" s="155">
        <v>12</v>
      </c>
      <c r="C63" s="156">
        <v>9781449457952</v>
      </c>
      <c r="D63" s="155" t="s">
        <v>271</v>
      </c>
      <c r="E63" s="155">
        <v>1</v>
      </c>
      <c r="F63" s="155">
        <v>74</v>
      </c>
      <c r="G63" s="155">
        <v>501</v>
      </c>
      <c r="H63" s="155">
        <v>415050</v>
      </c>
      <c r="I63" s="155">
        <v>-82901.600000000006</v>
      </c>
      <c r="J63" s="155">
        <v>-263</v>
      </c>
    </row>
    <row r="64" spans="1:10" hidden="1" x14ac:dyDescent="0.2">
      <c r="A64" s="155">
        <v>2017</v>
      </c>
      <c r="B64" s="155">
        <v>12</v>
      </c>
      <c r="C64" s="156">
        <v>9781449459956</v>
      </c>
      <c r="D64" s="155" t="s">
        <v>258</v>
      </c>
      <c r="E64" s="155">
        <v>1</v>
      </c>
      <c r="F64" s="155">
        <v>74</v>
      </c>
      <c r="G64" s="155">
        <v>501</v>
      </c>
      <c r="H64" s="155">
        <v>415050</v>
      </c>
      <c r="I64" s="155">
        <v>-5489.13</v>
      </c>
      <c r="J64" s="155">
        <v>-13</v>
      </c>
    </row>
    <row r="65" spans="1:10" hidden="1" x14ac:dyDescent="0.2">
      <c r="A65" s="155">
        <v>2017</v>
      </c>
      <c r="B65" s="155">
        <v>12</v>
      </c>
      <c r="C65" s="156">
        <v>9781449460365</v>
      </c>
      <c r="D65" s="155" t="s">
        <v>319</v>
      </c>
      <c r="E65" s="155">
        <v>1</v>
      </c>
      <c r="F65" s="155">
        <v>74</v>
      </c>
      <c r="G65" s="155">
        <v>501</v>
      </c>
      <c r="H65" s="155">
        <v>415050</v>
      </c>
      <c r="I65" s="155">
        <v>-3775.8</v>
      </c>
      <c r="J65" s="155">
        <v>-8</v>
      </c>
    </row>
    <row r="66" spans="1:10" hidden="1" x14ac:dyDescent="0.2">
      <c r="A66" s="155">
        <v>2017</v>
      </c>
      <c r="B66" s="155">
        <v>12</v>
      </c>
      <c r="C66" s="156">
        <v>9781449461072</v>
      </c>
      <c r="D66" s="155" t="s">
        <v>386</v>
      </c>
      <c r="E66" s="155">
        <v>1</v>
      </c>
      <c r="F66" s="155">
        <v>74</v>
      </c>
      <c r="G66" s="155">
        <v>503</v>
      </c>
      <c r="H66" s="155">
        <v>415050</v>
      </c>
      <c r="I66" s="155">
        <v>-14088.48</v>
      </c>
      <c r="J66" s="155">
        <v>-44</v>
      </c>
    </row>
    <row r="67" spans="1:10" hidden="1" x14ac:dyDescent="0.2">
      <c r="A67" s="155">
        <v>2017</v>
      </c>
      <c r="B67" s="155">
        <v>12</v>
      </c>
      <c r="C67" s="156">
        <v>9781449462253</v>
      </c>
      <c r="D67" s="155" t="s">
        <v>320</v>
      </c>
      <c r="E67" s="155">
        <v>1</v>
      </c>
      <c r="F67" s="155">
        <v>74</v>
      </c>
      <c r="G67" s="155">
        <v>501</v>
      </c>
      <c r="H67" s="155">
        <v>415050</v>
      </c>
      <c r="I67" s="155">
        <v>-10042.83</v>
      </c>
      <c r="J67" s="155">
        <v>-46</v>
      </c>
    </row>
    <row r="68" spans="1:10" hidden="1" x14ac:dyDescent="0.2">
      <c r="A68" s="155">
        <v>2017</v>
      </c>
      <c r="B68" s="155">
        <v>12</v>
      </c>
      <c r="C68" s="156">
        <v>9781449462260</v>
      </c>
      <c r="D68" s="155" t="s">
        <v>331</v>
      </c>
      <c r="E68" s="155">
        <v>1</v>
      </c>
      <c r="F68" s="155">
        <v>74</v>
      </c>
      <c r="G68" s="155">
        <v>501</v>
      </c>
      <c r="H68" s="155">
        <v>415050</v>
      </c>
      <c r="I68" s="155">
        <v>-6556.86</v>
      </c>
      <c r="J68" s="155">
        <v>-24</v>
      </c>
    </row>
    <row r="69" spans="1:10" hidden="1" x14ac:dyDescent="0.2">
      <c r="A69" s="155">
        <v>2017</v>
      </c>
      <c r="B69" s="155">
        <v>12</v>
      </c>
      <c r="C69" s="156">
        <v>9781449464899</v>
      </c>
      <c r="D69" s="155" t="s">
        <v>310</v>
      </c>
      <c r="E69" s="155">
        <v>1</v>
      </c>
      <c r="F69" s="155">
        <v>74</v>
      </c>
      <c r="G69" s="155">
        <v>501</v>
      </c>
      <c r="H69" s="155">
        <v>415050</v>
      </c>
      <c r="I69" s="155">
        <v>-1605.32</v>
      </c>
      <c r="J69" s="155">
        <v>-5</v>
      </c>
    </row>
    <row r="70" spans="1:10" hidden="1" x14ac:dyDescent="0.2">
      <c r="A70" s="155">
        <v>2017</v>
      </c>
      <c r="B70" s="155">
        <v>12</v>
      </c>
      <c r="C70" s="156">
        <v>9781449470791</v>
      </c>
      <c r="D70" s="155" t="s">
        <v>364</v>
      </c>
      <c r="E70" s="155">
        <v>1</v>
      </c>
      <c r="F70" s="155">
        <v>74</v>
      </c>
      <c r="G70" s="155">
        <v>501</v>
      </c>
      <c r="H70" s="155">
        <v>415050</v>
      </c>
      <c r="I70" s="155">
        <v>-311.48</v>
      </c>
      <c r="J70" s="155">
        <v>-1</v>
      </c>
    </row>
    <row r="71" spans="1:10" hidden="1" x14ac:dyDescent="0.2">
      <c r="A71" s="155">
        <v>2017</v>
      </c>
      <c r="B71" s="155">
        <v>12</v>
      </c>
      <c r="C71" s="156">
        <v>9781449471927</v>
      </c>
      <c r="D71" s="155" t="s">
        <v>325</v>
      </c>
      <c r="E71" s="155">
        <v>1</v>
      </c>
      <c r="F71" s="155">
        <v>74</v>
      </c>
      <c r="G71" s="155">
        <v>501</v>
      </c>
      <c r="H71" s="155">
        <v>415050</v>
      </c>
      <c r="I71" s="155">
        <v>-62595.5</v>
      </c>
      <c r="J71" s="155">
        <v>-198</v>
      </c>
    </row>
    <row r="72" spans="1:10" hidden="1" x14ac:dyDescent="0.2">
      <c r="A72" s="155">
        <v>2017</v>
      </c>
      <c r="B72" s="155">
        <v>12</v>
      </c>
      <c r="C72" s="156">
        <v>9781449472399</v>
      </c>
      <c r="D72" s="155" t="s">
        <v>326</v>
      </c>
      <c r="E72" s="155">
        <v>1</v>
      </c>
      <c r="F72" s="155">
        <v>74</v>
      </c>
      <c r="G72" s="155">
        <v>501</v>
      </c>
      <c r="H72" s="155">
        <v>415050</v>
      </c>
      <c r="I72" s="155">
        <v>-14152.5</v>
      </c>
      <c r="J72" s="155">
        <v>-35</v>
      </c>
    </row>
    <row r="73" spans="1:10" hidden="1" x14ac:dyDescent="0.2">
      <c r="A73" s="155">
        <v>2017</v>
      </c>
      <c r="B73" s="155">
        <v>12</v>
      </c>
      <c r="C73" s="156">
        <v>9781449474119</v>
      </c>
      <c r="D73" s="155" t="s">
        <v>365</v>
      </c>
      <c r="E73" s="155">
        <v>1</v>
      </c>
      <c r="F73" s="155">
        <v>74</v>
      </c>
      <c r="G73" s="155">
        <v>501</v>
      </c>
      <c r="H73" s="155">
        <v>415050</v>
      </c>
      <c r="I73" s="155">
        <v>-628.95000000000005</v>
      </c>
      <c r="J73" s="155">
        <v>-2</v>
      </c>
    </row>
    <row r="74" spans="1:10" hidden="1" x14ac:dyDescent="0.2">
      <c r="A74" s="155">
        <v>2017</v>
      </c>
      <c r="B74" s="155">
        <v>12</v>
      </c>
      <c r="C74" s="156">
        <v>9781449474140</v>
      </c>
      <c r="D74" s="155" t="s">
        <v>395</v>
      </c>
      <c r="E74" s="155">
        <v>1</v>
      </c>
      <c r="F74" s="155">
        <v>74</v>
      </c>
      <c r="G74" s="155">
        <v>501</v>
      </c>
      <c r="H74" s="155">
        <v>415050</v>
      </c>
      <c r="I74" s="155">
        <v>-423.47</v>
      </c>
      <c r="J74" s="155">
        <v>-1</v>
      </c>
    </row>
    <row r="75" spans="1:10" hidden="1" x14ac:dyDescent="0.2">
      <c r="A75" s="155">
        <v>2017</v>
      </c>
      <c r="B75" s="155">
        <v>12</v>
      </c>
      <c r="C75" s="156">
        <v>9781449474188</v>
      </c>
      <c r="D75" s="155" t="s">
        <v>375</v>
      </c>
      <c r="E75" s="155">
        <v>1</v>
      </c>
      <c r="F75" s="155">
        <v>74</v>
      </c>
      <c r="G75" s="155">
        <v>501</v>
      </c>
      <c r="H75" s="155">
        <v>415050</v>
      </c>
      <c r="I75" s="155">
        <v>-317.47000000000003</v>
      </c>
      <c r="J75" s="155">
        <v>-1</v>
      </c>
    </row>
    <row r="76" spans="1:10" hidden="1" x14ac:dyDescent="0.2">
      <c r="A76" s="155">
        <v>2017</v>
      </c>
      <c r="B76" s="155">
        <v>12</v>
      </c>
      <c r="C76" s="156">
        <v>9781449474195</v>
      </c>
      <c r="D76" s="155" t="s">
        <v>339</v>
      </c>
      <c r="E76" s="155">
        <v>1</v>
      </c>
      <c r="F76" s="155">
        <v>74</v>
      </c>
      <c r="G76" s="155">
        <v>501</v>
      </c>
      <c r="H76" s="155">
        <v>415050</v>
      </c>
      <c r="I76" s="155">
        <v>-4049.24</v>
      </c>
      <c r="J76" s="155">
        <v>-13</v>
      </c>
    </row>
    <row r="77" spans="1:10" hidden="1" x14ac:dyDescent="0.2">
      <c r="A77" s="155">
        <v>2017</v>
      </c>
      <c r="B77" s="155">
        <v>12</v>
      </c>
      <c r="C77" s="156">
        <v>9781449474256</v>
      </c>
      <c r="D77" s="155" t="s">
        <v>366</v>
      </c>
      <c r="E77" s="155">
        <v>1</v>
      </c>
      <c r="F77" s="155">
        <v>74</v>
      </c>
      <c r="G77" s="155">
        <v>503</v>
      </c>
      <c r="H77" s="155">
        <v>415050</v>
      </c>
      <c r="I77" s="155">
        <v>-509928.1</v>
      </c>
      <c r="J77" s="155">
        <v>-1977</v>
      </c>
    </row>
    <row r="78" spans="1:10" hidden="1" x14ac:dyDescent="0.2">
      <c r="A78" s="155">
        <v>2017</v>
      </c>
      <c r="B78" s="155">
        <v>12</v>
      </c>
      <c r="C78" s="156">
        <v>9781449478001</v>
      </c>
      <c r="D78" s="155" t="s">
        <v>378</v>
      </c>
      <c r="E78" s="155">
        <v>1</v>
      </c>
      <c r="F78" s="155">
        <v>74</v>
      </c>
      <c r="G78" s="155">
        <v>501</v>
      </c>
      <c r="H78" s="155">
        <v>415050</v>
      </c>
      <c r="I78" s="155">
        <v>-317.47000000000003</v>
      </c>
      <c r="J78" s="155">
        <v>-1</v>
      </c>
    </row>
    <row r="79" spans="1:10" hidden="1" x14ac:dyDescent="0.2">
      <c r="A79" s="155">
        <v>2017</v>
      </c>
      <c r="B79" s="155">
        <v>12</v>
      </c>
      <c r="C79" s="156">
        <v>9781449480127</v>
      </c>
      <c r="D79" s="155" t="s">
        <v>394</v>
      </c>
      <c r="E79" s="155">
        <v>1</v>
      </c>
      <c r="F79" s="155">
        <v>74</v>
      </c>
      <c r="G79" s="155">
        <v>501</v>
      </c>
      <c r="H79" s="155">
        <v>415050</v>
      </c>
      <c r="I79" s="155">
        <v>-24073.81</v>
      </c>
      <c r="J79" s="155">
        <v>-78</v>
      </c>
    </row>
    <row r="80" spans="1:10" hidden="1" x14ac:dyDescent="0.2">
      <c r="A80" s="155">
        <v>2017</v>
      </c>
      <c r="B80" s="155">
        <v>12</v>
      </c>
      <c r="C80" s="156">
        <v>9781449480356</v>
      </c>
      <c r="D80" s="155" t="s">
        <v>368</v>
      </c>
      <c r="E80" s="155">
        <v>1</v>
      </c>
      <c r="F80" s="155">
        <v>74</v>
      </c>
      <c r="G80" s="155">
        <v>501</v>
      </c>
      <c r="H80" s="155">
        <v>415050</v>
      </c>
      <c r="I80" s="155">
        <v>-934.44</v>
      </c>
      <c r="J80" s="155">
        <v>-3</v>
      </c>
    </row>
    <row r="81" spans="1:10" hidden="1" x14ac:dyDescent="0.2">
      <c r="A81" s="155">
        <v>2017</v>
      </c>
      <c r="B81" s="155">
        <v>12</v>
      </c>
      <c r="C81" s="156">
        <v>9781449481001</v>
      </c>
      <c r="D81" s="155" t="s">
        <v>371</v>
      </c>
      <c r="E81" s="155">
        <v>1</v>
      </c>
      <c r="F81" s="155">
        <v>74</v>
      </c>
      <c r="G81" s="155">
        <v>501</v>
      </c>
      <c r="H81" s="155">
        <v>415050</v>
      </c>
      <c r="I81" s="155">
        <v>-10967.69</v>
      </c>
      <c r="J81" s="155">
        <v>-35</v>
      </c>
    </row>
    <row r="82" spans="1:10" hidden="1" x14ac:dyDescent="0.2">
      <c r="A82" s="155">
        <v>2017</v>
      </c>
      <c r="B82" s="155">
        <v>12</v>
      </c>
      <c r="C82" s="156">
        <v>9781449481018</v>
      </c>
      <c r="D82" s="155" t="s">
        <v>396</v>
      </c>
      <c r="E82" s="155">
        <v>1</v>
      </c>
      <c r="F82" s="155">
        <v>74</v>
      </c>
      <c r="G82" s="155">
        <v>501</v>
      </c>
      <c r="H82" s="155">
        <v>415050</v>
      </c>
      <c r="I82" s="155">
        <v>-8697.48</v>
      </c>
      <c r="J82" s="155">
        <v>-28</v>
      </c>
    </row>
    <row r="83" spans="1:10" hidden="1" x14ac:dyDescent="0.2">
      <c r="A83" s="155">
        <v>2017</v>
      </c>
      <c r="B83" s="155">
        <v>12</v>
      </c>
      <c r="C83" s="156">
        <v>9781449481322</v>
      </c>
      <c r="D83" s="155" t="s">
        <v>397</v>
      </c>
      <c r="E83" s="155">
        <v>1</v>
      </c>
      <c r="F83" s="155">
        <v>74</v>
      </c>
      <c r="G83" s="155">
        <v>501</v>
      </c>
      <c r="H83" s="155">
        <v>415050</v>
      </c>
      <c r="I83" s="155">
        <v>-5275</v>
      </c>
      <c r="J83" s="155">
        <v>-4</v>
      </c>
    </row>
    <row r="84" spans="1:10" hidden="1" x14ac:dyDescent="0.2">
      <c r="A84" s="155">
        <v>2017</v>
      </c>
      <c r="B84" s="155">
        <v>12</v>
      </c>
      <c r="C84" s="156">
        <v>9781449487768</v>
      </c>
      <c r="D84" s="155" t="s">
        <v>412</v>
      </c>
      <c r="E84" s="155">
        <v>1</v>
      </c>
      <c r="F84" s="155">
        <v>74</v>
      </c>
      <c r="G84" s="155">
        <v>501</v>
      </c>
      <c r="H84" s="155">
        <v>415050</v>
      </c>
      <c r="I84" s="155">
        <v>-3552.07</v>
      </c>
      <c r="J84" s="155">
        <v>-11</v>
      </c>
    </row>
    <row r="85" spans="1:10" hidden="1" x14ac:dyDescent="0.2">
      <c r="A85" s="155">
        <v>2017</v>
      </c>
      <c r="B85" s="155">
        <v>12</v>
      </c>
      <c r="C85" s="156">
        <v>9781941252093</v>
      </c>
      <c r="D85" s="155" t="s">
        <v>321</v>
      </c>
      <c r="E85" s="155">
        <v>1</v>
      </c>
      <c r="F85" s="155">
        <v>74</v>
      </c>
      <c r="G85" s="155">
        <v>501</v>
      </c>
      <c r="H85" s="155">
        <v>415050</v>
      </c>
      <c r="I85" s="155">
        <v>-850</v>
      </c>
      <c r="J85" s="155">
        <v>-2</v>
      </c>
    </row>
    <row r="86" spans="1:10" hidden="1" x14ac:dyDescent="0.2">
      <c r="A86" s="155">
        <v>2017</v>
      </c>
      <c r="B86" s="155">
        <v>12</v>
      </c>
      <c r="C86" s="330">
        <v>9781449474256</v>
      </c>
      <c r="D86" s="331" t="s">
        <v>366</v>
      </c>
      <c r="E86" s="155">
        <v>1</v>
      </c>
      <c r="F86" s="155">
        <v>74</v>
      </c>
      <c r="G86" s="332">
        <v>503</v>
      </c>
      <c r="H86" s="332">
        <v>415050</v>
      </c>
      <c r="I86" s="206">
        <v>-192036.62999999995</v>
      </c>
      <c r="J86" s="206">
        <v>-766</v>
      </c>
    </row>
    <row r="87" spans="1:10" hidden="1" x14ac:dyDescent="0.2">
      <c r="A87" s="155">
        <v>2017</v>
      </c>
      <c r="B87" s="155">
        <v>12</v>
      </c>
      <c r="C87" s="330">
        <v>9781449433253</v>
      </c>
      <c r="D87" s="331" t="s">
        <v>272</v>
      </c>
      <c r="E87" s="155">
        <v>1</v>
      </c>
      <c r="F87" s="155">
        <v>74</v>
      </c>
      <c r="G87" s="332">
        <v>503</v>
      </c>
      <c r="H87" s="332">
        <v>415050</v>
      </c>
      <c r="I87" s="206">
        <v>-6598.9000000000233</v>
      </c>
      <c r="J87" s="206">
        <v>-2</v>
      </c>
    </row>
    <row r="88" spans="1:10" hidden="1" x14ac:dyDescent="0.2">
      <c r="A88" s="155">
        <v>2017</v>
      </c>
      <c r="B88" s="155">
        <v>12</v>
      </c>
      <c r="C88" s="330">
        <v>9781449457952</v>
      </c>
      <c r="D88" s="331" t="s">
        <v>271</v>
      </c>
      <c r="E88" s="155">
        <v>1</v>
      </c>
      <c r="F88" s="155">
        <v>74</v>
      </c>
      <c r="G88" s="332">
        <v>501</v>
      </c>
      <c r="H88" s="332">
        <v>415050</v>
      </c>
      <c r="I88" s="206">
        <v>-16999.620000000003</v>
      </c>
      <c r="J88" s="206">
        <v>-54</v>
      </c>
    </row>
    <row r="89" spans="1:10" hidden="1" x14ac:dyDescent="0.2">
      <c r="A89" s="155">
        <v>2017</v>
      </c>
      <c r="B89" s="155">
        <v>12</v>
      </c>
      <c r="C89" s="330">
        <v>9781449471927</v>
      </c>
      <c r="D89" s="331" t="s">
        <v>325</v>
      </c>
      <c r="E89" s="155">
        <v>1</v>
      </c>
      <c r="F89" s="155">
        <v>74</v>
      </c>
      <c r="G89" s="332">
        <v>501</v>
      </c>
      <c r="H89" s="332">
        <v>415050</v>
      </c>
      <c r="I89" s="206">
        <v>-934.44000000000233</v>
      </c>
      <c r="J89" s="206">
        <v>-3</v>
      </c>
    </row>
    <row r="90" spans="1:10" hidden="1" x14ac:dyDescent="0.2">
      <c r="A90" s="155">
        <v>2017</v>
      </c>
      <c r="B90" s="155">
        <v>12</v>
      </c>
      <c r="C90" s="330">
        <v>9781449456146</v>
      </c>
      <c r="D90" s="331" t="s">
        <v>292</v>
      </c>
      <c r="E90" s="155">
        <v>1</v>
      </c>
      <c r="F90" s="155">
        <v>74</v>
      </c>
      <c r="G90" s="332">
        <v>503</v>
      </c>
      <c r="H90" s="332">
        <v>415050</v>
      </c>
      <c r="I90" s="206">
        <v>-622.96</v>
      </c>
      <c r="J90" s="206">
        <v>-2</v>
      </c>
    </row>
    <row r="91" spans="1:10" hidden="1" x14ac:dyDescent="0.2">
      <c r="A91" s="155">
        <v>2017</v>
      </c>
      <c r="B91" s="155">
        <v>12</v>
      </c>
      <c r="C91" s="330">
        <v>9781449480127</v>
      </c>
      <c r="D91" s="331" t="s">
        <v>394</v>
      </c>
      <c r="E91" s="155">
        <v>1</v>
      </c>
      <c r="F91" s="155">
        <v>74</v>
      </c>
      <c r="G91" s="332">
        <v>501</v>
      </c>
      <c r="H91" s="332">
        <v>415050</v>
      </c>
      <c r="I91" s="206">
        <v>-934.44000000000233</v>
      </c>
      <c r="J91" s="206">
        <v>-3</v>
      </c>
    </row>
    <row r="92" spans="1:10" hidden="1" x14ac:dyDescent="0.2">
      <c r="A92" s="155">
        <v>2017</v>
      </c>
      <c r="B92" s="155">
        <v>12</v>
      </c>
      <c r="C92" s="330">
        <v>9781449472399</v>
      </c>
      <c r="D92" s="331" t="s">
        <v>326</v>
      </c>
      <c r="E92" s="155">
        <v>1</v>
      </c>
      <c r="F92" s="155">
        <v>74</v>
      </c>
      <c r="G92" s="332">
        <v>501</v>
      </c>
      <c r="H92" s="332">
        <v>415050</v>
      </c>
      <c r="I92" s="206">
        <v>-6945</v>
      </c>
      <c r="J92" s="206">
        <v>-18</v>
      </c>
    </row>
    <row r="93" spans="1:10" hidden="1" x14ac:dyDescent="0.2">
      <c r="A93" s="155">
        <v>2017</v>
      </c>
      <c r="B93" s="155">
        <v>12</v>
      </c>
      <c r="C93" s="330">
        <v>9781449461072</v>
      </c>
      <c r="D93" s="331" t="s">
        <v>386</v>
      </c>
      <c r="E93" s="155">
        <v>1</v>
      </c>
      <c r="F93" s="155">
        <v>74</v>
      </c>
      <c r="G93" s="332">
        <v>503</v>
      </c>
      <c r="H93" s="332">
        <v>415050</v>
      </c>
      <c r="I93" s="206">
        <v>-922.46000000000095</v>
      </c>
      <c r="J93" s="206">
        <v>-3</v>
      </c>
    </row>
    <row r="94" spans="1:10" hidden="1" x14ac:dyDescent="0.2">
      <c r="A94" s="155">
        <v>2017</v>
      </c>
      <c r="B94" s="155">
        <v>12</v>
      </c>
      <c r="C94" s="330">
        <v>9781449407186</v>
      </c>
      <c r="D94" s="331" t="s">
        <v>278</v>
      </c>
      <c r="E94" s="155">
        <v>1</v>
      </c>
      <c r="F94" s="155">
        <v>74</v>
      </c>
      <c r="G94" s="332">
        <v>504</v>
      </c>
      <c r="H94" s="332">
        <v>415050</v>
      </c>
      <c r="I94" s="206">
        <v>-857.85000000000036</v>
      </c>
      <c r="J94" s="206">
        <v>-4</v>
      </c>
    </row>
    <row r="95" spans="1:10" hidden="1" x14ac:dyDescent="0.2">
      <c r="A95" s="155">
        <v>2017</v>
      </c>
      <c r="B95" s="155">
        <v>12</v>
      </c>
      <c r="C95" s="330">
        <v>9781449481001</v>
      </c>
      <c r="D95" s="331" t="s">
        <v>371</v>
      </c>
      <c r="E95" s="155">
        <v>1</v>
      </c>
      <c r="F95" s="155">
        <v>74</v>
      </c>
      <c r="G95" s="332">
        <v>501</v>
      </c>
      <c r="H95" s="332">
        <v>415050</v>
      </c>
      <c r="I95" s="206">
        <v>-311.47999999999956</v>
      </c>
      <c r="J95" s="206">
        <v>-1</v>
      </c>
    </row>
    <row r="96" spans="1:10" hidden="1" x14ac:dyDescent="0.2">
      <c r="A96" s="155">
        <v>2017</v>
      </c>
      <c r="B96" s="155">
        <v>12</v>
      </c>
      <c r="C96" s="330">
        <v>9781449436353</v>
      </c>
      <c r="D96" s="331" t="s">
        <v>287</v>
      </c>
      <c r="E96" s="155">
        <v>1</v>
      </c>
      <c r="F96" s="155">
        <v>74</v>
      </c>
      <c r="G96" s="332">
        <v>504</v>
      </c>
      <c r="H96" s="332">
        <v>415050</v>
      </c>
      <c r="I96" s="206">
        <v>-399</v>
      </c>
      <c r="J96" s="206">
        <v>-2</v>
      </c>
    </row>
    <row r="97" spans="1:10" hidden="1" x14ac:dyDescent="0.2">
      <c r="A97" s="155">
        <v>2017</v>
      </c>
      <c r="B97" s="155">
        <v>12</v>
      </c>
      <c r="C97" s="330">
        <v>9781449462253</v>
      </c>
      <c r="D97" s="331" t="s">
        <v>320</v>
      </c>
      <c r="E97" s="155">
        <v>1</v>
      </c>
      <c r="F97" s="155">
        <v>74</v>
      </c>
      <c r="G97" s="332">
        <v>501</v>
      </c>
      <c r="H97" s="332">
        <v>415050</v>
      </c>
      <c r="I97" s="206">
        <v>-1875.3000000000011</v>
      </c>
      <c r="J97" s="206">
        <v>-9</v>
      </c>
    </row>
    <row r="98" spans="1:10" hidden="1" x14ac:dyDescent="0.2">
      <c r="A98" s="155">
        <v>2017</v>
      </c>
      <c r="B98" s="155">
        <v>12</v>
      </c>
      <c r="C98" s="330">
        <v>9781449425661</v>
      </c>
      <c r="D98" s="331" t="s">
        <v>282</v>
      </c>
      <c r="E98" s="155">
        <v>1</v>
      </c>
      <c r="F98" s="155">
        <v>74</v>
      </c>
      <c r="G98" s="332">
        <v>504</v>
      </c>
      <c r="H98" s="332">
        <v>415050</v>
      </c>
      <c r="I98" s="206">
        <v>-399</v>
      </c>
      <c r="J98" s="206">
        <v>-2</v>
      </c>
    </row>
    <row r="99" spans="1:10" hidden="1" x14ac:dyDescent="0.2">
      <c r="A99" s="155">
        <v>2017</v>
      </c>
      <c r="B99" s="155">
        <v>12</v>
      </c>
      <c r="C99" s="330">
        <v>9781449481018</v>
      </c>
      <c r="D99" s="331" t="s">
        <v>396</v>
      </c>
      <c r="E99" s="155">
        <v>1</v>
      </c>
      <c r="F99" s="155">
        <v>74</v>
      </c>
      <c r="G99" s="332">
        <v>501</v>
      </c>
      <c r="H99" s="332">
        <v>415050</v>
      </c>
      <c r="I99" s="206">
        <v>-1527.4500000000007</v>
      </c>
      <c r="J99" s="206">
        <v>-5</v>
      </c>
    </row>
    <row r="100" spans="1:10" hidden="1" x14ac:dyDescent="0.2">
      <c r="A100" s="155">
        <v>2017</v>
      </c>
      <c r="B100" s="155">
        <v>12</v>
      </c>
      <c r="C100" s="330">
        <v>9781449427771</v>
      </c>
      <c r="D100" s="331" t="s">
        <v>284</v>
      </c>
      <c r="E100" s="155">
        <v>1</v>
      </c>
      <c r="F100" s="155">
        <v>74</v>
      </c>
      <c r="G100" s="332">
        <v>504</v>
      </c>
      <c r="H100" s="332">
        <v>415050</v>
      </c>
      <c r="I100" s="206">
        <v>-399</v>
      </c>
      <c r="J100" s="206">
        <v>-2</v>
      </c>
    </row>
    <row r="101" spans="1:10" hidden="1" x14ac:dyDescent="0.2">
      <c r="A101" s="155">
        <v>2017</v>
      </c>
      <c r="B101" s="155">
        <v>12</v>
      </c>
      <c r="C101" s="330">
        <v>9781449436346</v>
      </c>
      <c r="D101" s="331" t="s">
        <v>242</v>
      </c>
      <c r="E101" s="155">
        <v>1</v>
      </c>
      <c r="F101" s="155">
        <v>74</v>
      </c>
      <c r="G101" s="332">
        <v>501</v>
      </c>
      <c r="H101" s="332">
        <v>415050</v>
      </c>
      <c r="I101" s="206">
        <v>-350</v>
      </c>
      <c r="J101" s="206">
        <v>-2</v>
      </c>
    </row>
    <row r="102" spans="1:10" hidden="1" x14ac:dyDescent="0.2">
      <c r="A102" s="155">
        <v>2017</v>
      </c>
      <c r="B102" s="155">
        <v>12</v>
      </c>
      <c r="C102" s="330">
        <v>9781449420437</v>
      </c>
      <c r="D102" s="331" t="s">
        <v>280</v>
      </c>
      <c r="E102" s="155">
        <v>1</v>
      </c>
      <c r="F102" s="155">
        <v>74</v>
      </c>
      <c r="G102" s="332">
        <v>504</v>
      </c>
      <c r="H102" s="332">
        <v>415050</v>
      </c>
      <c r="I102" s="206">
        <v>-399</v>
      </c>
      <c r="J102" s="206">
        <v>-2</v>
      </c>
    </row>
    <row r="103" spans="1:10" hidden="1" x14ac:dyDescent="0.2">
      <c r="A103" s="155">
        <v>2017</v>
      </c>
      <c r="B103" s="155">
        <v>12</v>
      </c>
      <c r="C103" s="330">
        <v>9781449402327</v>
      </c>
      <c r="D103" s="331" t="s">
        <v>277</v>
      </c>
      <c r="E103" s="155">
        <v>1</v>
      </c>
      <c r="F103" s="155">
        <v>74</v>
      </c>
      <c r="G103" s="332">
        <v>504</v>
      </c>
      <c r="H103" s="332">
        <v>415050</v>
      </c>
      <c r="I103" s="206">
        <v>-857.85000000000036</v>
      </c>
      <c r="J103" s="206">
        <v>-4</v>
      </c>
    </row>
    <row r="104" spans="1:10" hidden="1" x14ac:dyDescent="0.2">
      <c r="A104" s="155">
        <v>2017</v>
      </c>
      <c r="B104" s="155">
        <v>12</v>
      </c>
      <c r="C104" s="330">
        <v>9781449429379</v>
      </c>
      <c r="D104" s="331" t="s">
        <v>285</v>
      </c>
      <c r="E104" s="155">
        <v>1</v>
      </c>
      <c r="F104" s="155">
        <v>74</v>
      </c>
      <c r="G104" s="332">
        <v>503</v>
      </c>
      <c r="H104" s="332">
        <v>415050</v>
      </c>
      <c r="I104" s="206">
        <v>-1067.5</v>
      </c>
      <c r="J104" s="206">
        <v>-6</v>
      </c>
    </row>
    <row r="105" spans="1:10" hidden="1" x14ac:dyDescent="0.2">
      <c r="A105" s="155">
        <v>2017</v>
      </c>
      <c r="B105" s="155">
        <v>12</v>
      </c>
      <c r="C105" s="330">
        <v>9781449462260</v>
      </c>
      <c r="D105" s="331" t="s">
        <v>331</v>
      </c>
      <c r="E105" s="155">
        <v>1</v>
      </c>
      <c r="F105" s="155">
        <v>74</v>
      </c>
      <c r="G105" s="332">
        <v>501</v>
      </c>
      <c r="H105" s="332">
        <v>415050</v>
      </c>
      <c r="I105" s="206">
        <v>-499</v>
      </c>
      <c r="J105" s="206">
        <v>-2</v>
      </c>
    </row>
    <row r="106" spans="1:10" hidden="1" x14ac:dyDescent="0.2">
      <c r="A106" s="155">
        <v>2017</v>
      </c>
      <c r="B106" s="155">
        <v>12</v>
      </c>
      <c r="C106" s="330">
        <v>9781449481322</v>
      </c>
      <c r="D106" s="331" t="s">
        <v>397</v>
      </c>
      <c r="E106" s="155">
        <v>1</v>
      </c>
      <c r="F106" s="155">
        <v>74</v>
      </c>
      <c r="G106" s="332">
        <v>501</v>
      </c>
      <c r="H106" s="332">
        <v>415050</v>
      </c>
      <c r="I106" s="206">
        <v>-1300</v>
      </c>
      <c r="J106" s="206">
        <v>-1</v>
      </c>
    </row>
    <row r="107" spans="1:10" hidden="1" x14ac:dyDescent="0.2">
      <c r="A107" s="155">
        <v>2017</v>
      </c>
      <c r="B107" s="155">
        <v>12</v>
      </c>
      <c r="C107" s="330">
        <v>9781449474195</v>
      </c>
      <c r="D107" s="331" t="s">
        <v>339</v>
      </c>
      <c r="E107" s="155">
        <v>1</v>
      </c>
      <c r="F107" s="155">
        <v>74</v>
      </c>
      <c r="G107" s="332">
        <v>501</v>
      </c>
      <c r="H107" s="332">
        <v>415050</v>
      </c>
      <c r="I107" s="206">
        <v>-934.43999999999869</v>
      </c>
      <c r="J107" s="206">
        <v>-3</v>
      </c>
    </row>
    <row r="108" spans="1:10" hidden="1" x14ac:dyDescent="0.2">
      <c r="A108" s="155">
        <v>2017</v>
      </c>
      <c r="B108" s="155">
        <v>12</v>
      </c>
      <c r="C108" s="330">
        <v>9781449479619</v>
      </c>
      <c r="D108" s="331" t="s">
        <v>407</v>
      </c>
      <c r="E108" s="155">
        <v>1</v>
      </c>
      <c r="F108" s="155">
        <v>74</v>
      </c>
      <c r="G108" s="332">
        <v>501</v>
      </c>
      <c r="H108" s="332">
        <v>415050</v>
      </c>
      <c r="I108" s="206">
        <v>-1245.92</v>
      </c>
      <c r="J108" s="206">
        <v>-4</v>
      </c>
    </row>
    <row r="109" spans="1:10" hidden="1" x14ac:dyDescent="0.2">
      <c r="A109" s="155">
        <v>2017</v>
      </c>
      <c r="B109" s="155">
        <v>12</v>
      </c>
      <c r="C109" s="330">
        <v>9781449474119</v>
      </c>
      <c r="D109" s="331" t="s">
        <v>365</v>
      </c>
      <c r="E109" s="155">
        <v>1</v>
      </c>
      <c r="F109" s="155">
        <v>74</v>
      </c>
      <c r="G109" s="332">
        <v>501</v>
      </c>
      <c r="H109" s="332">
        <v>415050</v>
      </c>
      <c r="I109" s="206">
        <v>-305.49</v>
      </c>
      <c r="J109" s="206">
        <v>-1</v>
      </c>
    </row>
    <row r="110" spans="1:10" hidden="1" x14ac:dyDescent="0.2">
      <c r="A110" s="155">
        <v>2017</v>
      </c>
      <c r="B110" s="155">
        <v>12</v>
      </c>
      <c r="C110" s="330">
        <v>9781449479701</v>
      </c>
      <c r="D110" s="331" t="s">
        <v>367</v>
      </c>
      <c r="E110" s="155">
        <v>1</v>
      </c>
      <c r="F110" s="155">
        <v>74</v>
      </c>
      <c r="G110" s="332">
        <v>501</v>
      </c>
      <c r="H110" s="332">
        <v>415050</v>
      </c>
      <c r="I110" s="206">
        <v>-622.96</v>
      </c>
      <c r="J110" s="206">
        <v>-2</v>
      </c>
    </row>
    <row r="111" spans="1:10" hidden="1" x14ac:dyDescent="0.2">
      <c r="A111" s="155">
        <v>2017</v>
      </c>
      <c r="B111" s="155">
        <v>12</v>
      </c>
      <c r="C111" s="330">
        <v>9781449410186</v>
      </c>
      <c r="D111" s="331" t="s">
        <v>334</v>
      </c>
      <c r="E111" s="155">
        <v>1</v>
      </c>
      <c r="F111" s="155">
        <v>74</v>
      </c>
      <c r="G111" s="332">
        <v>501</v>
      </c>
      <c r="H111" s="332">
        <v>415050</v>
      </c>
      <c r="I111" s="206">
        <v>-262.5</v>
      </c>
      <c r="J111" s="206">
        <v>-1</v>
      </c>
    </row>
    <row r="112" spans="1:10" hidden="1" x14ac:dyDescent="0.2">
      <c r="A112" s="155">
        <v>2017</v>
      </c>
      <c r="B112" s="155">
        <v>12</v>
      </c>
      <c r="C112" s="330">
        <v>9781449480356</v>
      </c>
      <c r="D112" s="331" t="s">
        <v>368</v>
      </c>
      <c r="E112" s="155">
        <v>1</v>
      </c>
      <c r="F112" s="155">
        <v>74</v>
      </c>
      <c r="G112" s="332">
        <v>501</v>
      </c>
      <c r="H112" s="332">
        <v>415050</v>
      </c>
      <c r="I112" s="206">
        <v>-1491.5500000000011</v>
      </c>
      <c r="J112" s="206">
        <v>-5</v>
      </c>
    </row>
    <row r="113" spans="1:10" hidden="1" x14ac:dyDescent="0.2">
      <c r="A113" s="155">
        <v>2017</v>
      </c>
      <c r="B113" s="155">
        <v>12</v>
      </c>
      <c r="C113" s="330">
        <v>9781449464899</v>
      </c>
      <c r="D113" s="331" t="s">
        <v>310</v>
      </c>
      <c r="E113" s="155">
        <v>1</v>
      </c>
      <c r="F113" s="155">
        <v>74</v>
      </c>
      <c r="G113" s="332">
        <v>501</v>
      </c>
      <c r="H113" s="332">
        <v>415050</v>
      </c>
      <c r="I113" s="206">
        <v>-598.99999999999977</v>
      </c>
      <c r="J113" s="206">
        <v>-2</v>
      </c>
    </row>
    <row r="114" spans="1:10" hidden="1" x14ac:dyDescent="0.2">
      <c r="A114" s="155">
        <v>2017</v>
      </c>
      <c r="B114" s="155">
        <v>12</v>
      </c>
      <c r="C114" s="330">
        <v>9780740778155</v>
      </c>
      <c r="D114" s="331" t="s">
        <v>351</v>
      </c>
      <c r="E114" s="155">
        <v>1</v>
      </c>
      <c r="F114" s="155">
        <v>74</v>
      </c>
      <c r="G114" s="332">
        <v>503</v>
      </c>
      <c r="H114" s="332">
        <v>415050</v>
      </c>
      <c r="I114" s="206">
        <v>-262.5</v>
      </c>
      <c r="J114" s="206">
        <v>-1</v>
      </c>
    </row>
    <row r="115" spans="1:10" hidden="1" x14ac:dyDescent="0.2">
      <c r="A115" s="155">
        <v>2017</v>
      </c>
      <c r="B115" s="155">
        <v>12</v>
      </c>
      <c r="C115" s="156">
        <v>9781449462291</v>
      </c>
      <c r="D115" s="155" t="s">
        <v>406</v>
      </c>
      <c r="E115" s="155">
        <v>1</v>
      </c>
      <c r="F115" s="155">
        <v>74</v>
      </c>
      <c r="G115" s="155">
        <v>501</v>
      </c>
      <c r="H115" s="155">
        <v>415140</v>
      </c>
      <c r="I115" s="155">
        <v>-1989.47</v>
      </c>
      <c r="J115" s="155">
        <v>-10</v>
      </c>
    </row>
    <row r="116" spans="1:10" hidden="1" x14ac:dyDescent="0.2">
      <c r="A116" s="155">
        <v>2017</v>
      </c>
      <c r="B116" s="155">
        <v>12</v>
      </c>
      <c r="C116" s="156">
        <v>9781449486419</v>
      </c>
      <c r="D116" s="155" t="s">
        <v>414</v>
      </c>
      <c r="E116" s="155">
        <v>1</v>
      </c>
      <c r="F116" s="155">
        <v>74</v>
      </c>
      <c r="G116" s="155">
        <v>501</v>
      </c>
      <c r="H116" s="155">
        <v>415140</v>
      </c>
      <c r="I116" s="155">
        <v>-2992.23</v>
      </c>
      <c r="J116" s="155">
        <v>-10</v>
      </c>
    </row>
    <row r="117" spans="1:10" hidden="1" x14ac:dyDescent="0.2">
      <c r="A117" s="155">
        <v>2017</v>
      </c>
      <c r="B117" s="155">
        <v>12</v>
      </c>
      <c r="C117" s="156">
        <v>9781449487560</v>
      </c>
      <c r="D117" s="155" t="s">
        <v>421</v>
      </c>
      <c r="E117" s="155">
        <v>1</v>
      </c>
      <c r="F117" s="155">
        <v>74</v>
      </c>
      <c r="G117" s="155">
        <v>501</v>
      </c>
      <c r="H117" s="155">
        <v>415140</v>
      </c>
      <c r="I117" s="155">
        <v>-2992.23</v>
      </c>
      <c r="J117" s="155">
        <v>-10</v>
      </c>
    </row>
    <row r="118" spans="1:10" hidden="1" x14ac:dyDescent="0.2">
      <c r="A118" s="155">
        <v>2017</v>
      </c>
      <c r="B118" s="155">
        <v>12</v>
      </c>
      <c r="C118" s="156">
        <v>9781449456146</v>
      </c>
      <c r="D118" s="155" t="s">
        <v>292</v>
      </c>
      <c r="E118" s="155">
        <v>1</v>
      </c>
      <c r="F118" s="155">
        <v>74</v>
      </c>
      <c r="G118" s="155">
        <v>503</v>
      </c>
      <c r="H118" s="155">
        <v>415150</v>
      </c>
      <c r="I118" s="155">
        <v>-5992.54</v>
      </c>
      <c r="J118" s="155">
        <v>-20</v>
      </c>
    </row>
    <row r="119" spans="1:10" hidden="1" x14ac:dyDescent="0.2">
      <c r="A119" s="155">
        <v>2017</v>
      </c>
      <c r="B119" s="155">
        <v>12</v>
      </c>
      <c r="C119" s="156">
        <v>9781449470791</v>
      </c>
      <c r="D119" s="155" t="s">
        <v>364</v>
      </c>
      <c r="E119" s="155">
        <v>1</v>
      </c>
      <c r="F119" s="155">
        <v>74</v>
      </c>
      <c r="G119" s="155">
        <v>501</v>
      </c>
      <c r="H119" s="155">
        <v>415150</v>
      </c>
      <c r="I119" s="155">
        <v>-2996.27</v>
      </c>
      <c r="J119" s="155">
        <v>-10</v>
      </c>
    </row>
    <row r="120" spans="1:10" hidden="1" x14ac:dyDescent="0.2">
      <c r="A120" s="155">
        <v>2017</v>
      </c>
      <c r="B120" s="155">
        <v>12</v>
      </c>
      <c r="C120" s="156">
        <v>9781449474119</v>
      </c>
      <c r="D120" s="155" t="s">
        <v>365</v>
      </c>
      <c r="E120" s="155">
        <v>1</v>
      </c>
      <c r="F120" s="155">
        <v>74</v>
      </c>
      <c r="G120" s="155">
        <v>501</v>
      </c>
      <c r="H120" s="155">
        <v>415150</v>
      </c>
      <c r="I120" s="155">
        <v>-2992.23</v>
      </c>
      <c r="J120" s="155">
        <v>-10</v>
      </c>
    </row>
    <row r="121" spans="1:10" hidden="1" x14ac:dyDescent="0.2">
      <c r="A121" s="155">
        <v>2017</v>
      </c>
      <c r="B121" s="155">
        <v>12</v>
      </c>
      <c r="C121" s="156">
        <v>9781449474256</v>
      </c>
      <c r="D121" s="155" t="s">
        <v>366</v>
      </c>
      <c r="E121" s="155">
        <v>1</v>
      </c>
      <c r="F121" s="155">
        <v>74</v>
      </c>
      <c r="G121" s="155">
        <v>503</v>
      </c>
      <c r="H121" s="155">
        <v>415150</v>
      </c>
      <c r="I121" s="155">
        <v>-41238.57</v>
      </c>
      <c r="J121" s="155">
        <v>-160</v>
      </c>
    </row>
    <row r="122" spans="1:10" hidden="1" x14ac:dyDescent="0.2">
      <c r="A122" s="155">
        <v>2017</v>
      </c>
      <c r="B122" s="155">
        <v>12</v>
      </c>
      <c r="C122" s="156">
        <v>9781449479701</v>
      </c>
      <c r="D122" s="155" t="s">
        <v>367</v>
      </c>
      <c r="E122" s="155">
        <v>1</v>
      </c>
      <c r="F122" s="155">
        <v>74</v>
      </c>
      <c r="G122" s="155">
        <v>501</v>
      </c>
      <c r="H122" s="155">
        <v>415150</v>
      </c>
      <c r="I122" s="155">
        <v>-2992.23</v>
      </c>
      <c r="J122" s="155">
        <v>-10</v>
      </c>
    </row>
    <row r="123" spans="1:10" x14ac:dyDescent="0.2">
      <c r="A123" s="155">
        <v>2017</v>
      </c>
      <c r="B123" s="155">
        <v>12</v>
      </c>
      <c r="C123" s="156">
        <v>9781449402327</v>
      </c>
      <c r="D123" s="155" t="s">
        <v>277</v>
      </c>
      <c r="E123" s="155">
        <v>1</v>
      </c>
      <c r="F123" s="155">
        <v>74</v>
      </c>
      <c r="G123" s="155">
        <v>504</v>
      </c>
      <c r="H123" s="155">
        <v>425250</v>
      </c>
      <c r="I123" s="155">
        <v>191.52</v>
      </c>
      <c r="J123" s="155">
        <v>1</v>
      </c>
    </row>
    <row r="124" spans="1:10" x14ac:dyDescent="0.2">
      <c r="A124" s="155">
        <v>2017</v>
      </c>
      <c r="B124" s="155">
        <v>12</v>
      </c>
      <c r="C124" s="156">
        <v>9781449414092</v>
      </c>
      <c r="D124" s="155" t="s">
        <v>385</v>
      </c>
      <c r="E124" s="155">
        <v>1</v>
      </c>
      <c r="F124" s="155">
        <v>74</v>
      </c>
      <c r="G124" s="155">
        <v>503</v>
      </c>
      <c r="H124" s="155">
        <v>425250</v>
      </c>
      <c r="I124" s="155">
        <v>421.88</v>
      </c>
      <c r="J124" s="155">
        <v>4</v>
      </c>
    </row>
    <row r="125" spans="1:10" x14ac:dyDescent="0.2">
      <c r="A125" s="155">
        <v>2017</v>
      </c>
      <c r="B125" s="155">
        <v>12</v>
      </c>
      <c r="C125" s="156">
        <v>9781449418465</v>
      </c>
      <c r="D125" s="155" t="s">
        <v>338</v>
      </c>
      <c r="E125" s="155">
        <v>1</v>
      </c>
      <c r="F125" s="155">
        <v>74</v>
      </c>
      <c r="G125" s="155">
        <v>503</v>
      </c>
      <c r="H125" s="155">
        <v>425250</v>
      </c>
      <c r="I125" s="155">
        <v>273</v>
      </c>
      <c r="J125" s="155">
        <v>1</v>
      </c>
    </row>
    <row r="126" spans="1:10" x14ac:dyDescent="0.2">
      <c r="A126" s="155">
        <v>2017</v>
      </c>
      <c r="B126" s="155">
        <v>12</v>
      </c>
      <c r="C126" s="156">
        <v>9781449420437</v>
      </c>
      <c r="D126" s="155" t="s">
        <v>280</v>
      </c>
      <c r="E126" s="155">
        <v>1</v>
      </c>
      <c r="F126" s="155">
        <v>74</v>
      </c>
      <c r="G126" s="155">
        <v>504</v>
      </c>
      <c r="H126" s="155">
        <v>425250</v>
      </c>
      <c r="I126" s="155">
        <v>1017.45</v>
      </c>
      <c r="J126" s="155">
        <v>5</v>
      </c>
    </row>
    <row r="127" spans="1:10" x14ac:dyDescent="0.2">
      <c r="A127" s="155">
        <v>2017</v>
      </c>
      <c r="B127" s="155">
        <v>12</v>
      </c>
      <c r="C127" s="156">
        <v>9781449425678</v>
      </c>
      <c r="D127" s="155" t="s">
        <v>318</v>
      </c>
      <c r="E127" s="155">
        <v>1</v>
      </c>
      <c r="F127" s="155">
        <v>74</v>
      </c>
      <c r="G127" s="155">
        <v>504</v>
      </c>
      <c r="H127" s="155">
        <v>425250</v>
      </c>
      <c r="I127" s="155">
        <v>2488.44</v>
      </c>
      <c r="J127" s="155">
        <v>7</v>
      </c>
    </row>
    <row r="128" spans="1:10" x14ac:dyDescent="0.2">
      <c r="A128" s="155">
        <v>2017</v>
      </c>
      <c r="B128" s="155">
        <v>12</v>
      </c>
      <c r="C128" s="156">
        <v>9781449433253</v>
      </c>
      <c r="D128" s="155" t="s">
        <v>272</v>
      </c>
      <c r="E128" s="155">
        <v>1</v>
      </c>
      <c r="F128" s="155">
        <v>74</v>
      </c>
      <c r="G128" s="155">
        <v>503</v>
      </c>
      <c r="H128" s="155">
        <v>425250</v>
      </c>
      <c r="I128" s="155">
        <v>3119.48</v>
      </c>
      <c r="J128" s="155">
        <v>1</v>
      </c>
    </row>
    <row r="129" spans="1:11" x14ac:dyDescent="0.2">
      <c r="A129" s="155">
        <v>2017</v>
      </c>
      <c r="B129" s="155">
        <v>12</v>
      </c>
      <c r="C129" s="156">
        <v>9781449462147</v>
      </c>
      <c r="D129" s="155" t="s">
        <v>220</v>
      </c>
      <c r="E129" s="155">
        <v>1</v>
      </c>
      <c r="F129" s="155">
        <v>74</v>
      </c>
      <c r="G129" s="155">
        <v>501</v>
      </c>
      <c r="H129" s="155">
        <v>425250</v>
      </c>
      <c r="I129" s="155">
        <v>2038.98</v>
      </c>
      <c r="J129" s="155">
        <v>2</v>
      </c>
    </row>
    <row r="130" spans="1:11" x14ac:dyDescent="0.2">
      <c r="A130" s="155">
        <v>2017</v>
      </c>
      <c r="B130" s="155">
        <v>12</v>
      </c>
      <c r="C130" s="156">
        <v>9781449462253</v>
      </c>
      <c r="D130" s="155" t="s">
        <v>320</v>
      </c>
      <c r="E130" s="155">
        <v>1</v>
      </c>
      <c r="F130" s="155">
        <v>74</v>
      </c>
      <c r="G130" s="155">
        <v>501</v>
      </c>
      <c r="H130" s="155">
        <v>425250</v>
      </c>
      <c r="I130" s="155">
        <v>1033.4100000000001</v>
      </c>
      <c r="J130" s="155">
        <v>5</v>
      </c>
    </row>
    <row r="131" spans="1:11" x14ac:dyDescent="0.2">
      <c r="A131" s="155">
        <v>2017</v>
      </c>
      <c r="B131" s="155">
        <v>12</v>
      </c>
      <c r="C131" s="156">
        <v>9781449464899</v>
      </c>
      <c r="D131" s="155" t="s">
        <v>310</v>
      </c>
      <c r="E131" s="155">
        <v>1</v>
      </c>
      <c r="F131" s="155">
        <v>74</v>
      </c>
      <c r="G131" s="155">
        <v>501</v>
      </c>
      <c r="H131" s="155">
        <v>425250</v>
      </c>
      <c r="I131" s="155">
        <v>1557.4</v>
      </c>
      <c r="J131" s="155">
        <v>5</v>
      </c>
    </row>
    <row r="132" spans="1:11" x14ac:dyDescent="0.2">
      <c r="A132" s="155">
        <v>2017</v>
      </c>
      <c r="B132" s="155">
        <v>12</v>
      </c>
      <c r="C132" s="156">
        <v>9781449471958</v>
      </c>
      <c r="D132" s="155" t="s">
        <v>399</v>
      </c>
      <c r="E132" s="155">
        <v>1</v>
      </c>
      <c r="F132" s="155">
        <v>74</v>
      </c>
      <c r="G132" s="155">
        <v>501</v>
      </c>
      <c r="H132" s="155">
        <v>425250</v>
      </c>
      <c r="I132" s="155">
        <v>10006.15</v>
      </c>
      <c r="J132" s="155">
        <v>7</v>
      </c>
    </row>
    <row r="133" spans="1:11" x14ac:dyDescent="0.2">
      <c r="A133" s="155">
        <v>2017</v>
      </c>
      <c r="B133" s="155">
        <v>12</v>
      </c>
      <c r="C133" s="156">
        <v>9781449480127</v>
      </c>
      <c r="D133" s="155" t="s">
        <v>394</v>
      </c>
      <c r="E133" s="155">
        <v>1</v>
      </c>
      <c r="F133" s="155">
        <v>74</v>
      </c>
      <c r="G133" s="155">
        <v>501</v>
      </c>
      <c r="H133" s="155">
        <v>425250</v>
      </c>
      <c r="I133" s="155">
        <v>329.45</v>
      </c>
      <c r="J133" s="155">
        <v>1</v>
      </c>
    </row>
    <row r="134" spans="1:11" x14ac:dyDescent="0.2">
      <c r="A134" s="155">
        <v>2017</v>
      </c>
      <c r="B134" s="155">
        <v>12</v>
      </c>
      <c r="C134" s="330">
        <v>9780836228991</v>
      </c>
      <c r="D134" s="331" t="s">
        <v>354</v>
      </c>
      <c r="E134" s="155">
        <v>1</v>
      </c>
      <c r="F134" s="155">
        <v>74</v>
      </c>
      <c r="G134" s="332">
        <v>503</v>
      </c>
      <c r="H134" s="332">
        <v>425250</v>
      </c>
      <c r="I134" s="206">
        <v>-262.5</v>
      </c>
      <c r="J134" s="206">
        <v>-1</v>
      </c>
    </row>
    <row r="135" spans="1:11" x14ac:dyDescent="0.2">
      <c r="A135" s="155">
        <v>2017</v>
      </c>
      <c r="B135" s="155">
        <v>12</v>
      </c>
      <c r="C135" s="330">
        <v>9780740748479</v>
      </c>
      <c r="D135" s="331" t="s">
        <v>272</v>
      </c>
      <c r="E135" s="155">
        <v>1</v>
      </c>
      <c r="F135" s="155">
        <v>74</v>
      </c>
      <c r="G135" s="155">
        <v>501</v>
      </c>
      <c r="H135" s="155">
        <v>425250</v>
      </c>
      <c r="I135" s="333">
        <v>8318.9599999999991</v>
      </c>
      <c r="J135" s="206">
        <v>2</v>
      </c>
    </row>
    <row r="136" spans="1:11" x14ac:dyDescent="0.2">
      <c r="A136" s="155"/>
      <c r="B136" s="155"/>
      <c r="C136" s="156"/>
      <c r="D136" s="155"/>
      <c r="E136" s="155"/>
      <c r="F136" s="155"/>
      <c r="G136" s="155"/>
      <c r="H136" s="155"/>
      <c r="I136" s="155"/>
      <c r="J136" s="155"/>
    </row>
    <row r="138" spans="1:11" x14ac:dyDescent="0.2">
      <c r="I138" s="302">
        <f>SUM(I2:I137)</f>
        <v>-1499244.5600000003</v>
      </c>
      <c r="J138" s="303">
        <f>SUM(J2:J137)</f>
        <v>-4741</v>
      </c>
    </row>
    <row r="140" spans="1:11" x14ac:dyDescent="0.2">
      <c r="G140" s="206" t="s">
        <v>63</v>
      </c>
      <c r="I140" s="337">
        <v>0.22500000000000001</v>
      </c>
      <c r="J140" s="305"/>
      <c r="K140" s="305"/>
    </row>
    <row r="141" spans="1:11" ht="13.5" thickBot="1" x14ac:dyDescent="0.25">
      <c r="G141" s="305"/>
      <c r="H141" s="305"/>
      <c r="I141" s="305"/>
      <c r="J141" s="305"/>
      <c r="K141" s="305"/>
    </row>
    <row r="142" spans="1:11" ht="15" x14ac:dyDescent="0.25">
      <c r="G142" s="306" t="s">
        <v>50</v>
      </c>
      <c r="H142" s="307" t="s">
        <v>51</v>
      </c>
      <c r="I142" s="336">
        <f>-I138*I140</f>
        <v>337330.02600000007</v>
      </c>
      <c r="J142" s="309"/>
      <c r="K142" s="310"/>
    </row>
    <row r="143" spans="1:11" ht="15" x14ac:dyDescent="0.25">
      <c r="G143" s="311"/>
      <c r="H143" s="312" t="s">
        <v>52</v>
      </c>
      <c r="I143" s="335">
        <f>I142/K143</f>
        <v>3916.5071989009903</v>
      </c>
      <c r="J143" s="314" t="s">
        <v>53</v>
      </c>
      <c r="K143" s="315">
        <v>86.130321960000003</v>
      </c>
    </row>
    <row r="144" spans="1:11" ht="15.75" thickBot="1" x14ac:dyDescent="0.3">
      <c r="G144" s="316"/>
      <c r="H144" s="317" t="s">
        <v>61</v>
      </c>
      <c r="I144" s="334">
        <f>I142/K144</f>
        <v>5250.8612015665576</v>
      </c>
      <c r="J144" s="319" t="s">
        <v>53</v>
      </c>
      <c r="K144" s="320">
        <v>64.242800000000003</v>
      </c>
    </row>
  </sheetData>
  <autoFilter ref="A1:K135" xr:uid="{00000000-0009-0000-0000-000006000000}">
    <filterColumn colId="7">
      <filters>
        <filter val="425250"/>
      </filters>
    </filterColumn>
  </autoFilter>
  <sortState xmlns:xlrd2="http://schemas.microsoft.com/office/spreadsheetml/2017/richdata2" ref="A2:J135">
    <sortCondition ref="H2:H135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9"/>
  <dimension ref="A1:K120"/>
  <sheetViews>
    <sheetView workbookViewId="0">
      <selection activeCell="J123" sqref="J123:J135"/>
    </sheetView>
  </sheetViews>
  <sheetFormatPr defaultColWidth="9.140625" defaultRowHeight="12.75" x14ac:dyDescent="0.2"/>
  <cols>
    <col min="1" max="2" width="9.140625" style="206"/>
    <col min="3" max="3" width="14.140625" style="206" bestFit="1" customWidth="1"/>
    <col min="4" max="4" width="39.140625" style="206" bestFit="1" customWidth="1"/>
    <col min="5" max="8" width="9.140625" style="206"/>
    <col min="9" max="9" width="14.85546875" style="321" bestFit="1" customWidth="1"/>
    <col min="10" max="10" width="9.140625" style="206"/>
    <col min="11" max="11" width="12.28515625" style="206" bestFit="1" customWidth="1"/>
    <col min="12" max="16384" width="9.140625" style="206"/>
  </cols>
  <sheetData>
    <row r="1" spans="1:11" x14ac:dyDescent="0.2">
      <c r="A1" s="184" t="s">
        <v>34</v>
      </c>
      <c r="B1" s="185" t="s">
        <v>35</v>
      </c>
      <c r="C1" s="185" t="s">
        <v>36</v>
      </c>
      <c r="D1" s="185" t="s">
        <v>37</v>
      </c>
      <c r="E1" s="185" t="s">
        <v>38</v>
      </c>
      <c r="F1" s="185" t="s">
        <v>39</v>
      </c>
      <c r="G1" s="185" t="s">
        <v>40</v>
      </c>
      <c r="H1" s="185" t="s">
        <v>41</v>
      </c>
      <c r="I1" s="301" t="s">
        <v>18</v>
      </c>
      <c r="J1" s="185" t="s">
        <v>42</v>
      </c>
      <c r="K1" s="185"/>
    </row>
    <row r="2" spans="1:11" x14ac:dyDescent="0.2">
      <c r="A2" s="155">
        <v>2017</v>
      </c>
      <c r="B2" s="155">
        <v>11</v>
      </c>
      <c r="C2" s="156">
        <v>9780740713903</v>
      </c>
      <c r="D2" s="155" t="s">
        <v>345</v>
      </c>
      <c r="E2" s="155">
        <v>1</v>
      </c>
      <c r="F2" s="155">
        <v>74</v>
      </c>
      <c r="G2" s="155">
        <v>503</v>
      </c>
      <c r="H2" s="155">
        <v>425250</v>
      </c>
      <c r="I2" s="155">
        <v>220.5</v>
      </c>
      <c r="J2" s="155">
        <v>1</v>
      </c>
    </row>
    <row r="3" spans="1:11" x14ac:dyDescent="0.2">
      <c r="A3" s="155">
        <v>2017</v>
      </c>
      <c r="B3" s="155">
        <v>11</v>
      </c>
      <c r="C3" s="156">
        <v>9780740718397</v>
      </c>
      <c r="D3" s="155" t="s">
        <v>333</v>
      </c>
      <c r="E3" s="155">
        <v>1</v>
      </c>
      <c r="F3" s="155">
        <v>74</v>
      </c>
      <c r="G3" s="155">
        <v>503</v>
      </c>
      <c r="H3" s="155">
        <v>425250</v>
      </c>
      <c r="I3" s="155">
        <v>495</v>
      </c>
      <c r="J3" s="155">
        <v>2</v>
      </c>
    </row>
    <row r="4" spans="1:11" x14ac:dyDescent="0.2">
      <c r="A4" s="155">
        <v>2017</v>
      </c>
      <c r="B4" s="155">
        <v>11</v>
      </c>
      <c r="C4" s="156">
        <v>9780740721946</v>
      </c>
      <c r="D4" s="155" t="s">
        <v>361</v>
      </c>
      <c r="E4" s="155">
        <v>1</v>
      </c>
      <c r="F4" s="155">
        <v>74</v>
      </c>
      <c r="G4" s="155">
        <v>503</v>
      </c>
      <c r="H4" s="155">
        <v>425250</v>
      </c>
      <c r="I4" s="155">
        <v>866.25</v>
      </c>
      <c r="J4" s="155">
        <v>3</v>
      </c>
    </row>
    <row r="5" spans="1:11" x14ac:dyDescent="0.2">
      <c r="A5" s="155">
        <v>2017</v>
      </c>
      <c r="B5" s="155">
        <v>11</v>
      </c>
      <c r="C5" s="156">
        <v>9780740732980</v>
      </c>
      <c r="D5" s="155" t="s">
        <v>346</v>
      </c>
      <c r="E5" s="155">
        <v>1</v>
      </c>
      <c r="F5" s="155">
        <v>74</v>
      </c>
      <c r="G5" s="155">
        <v>503</v>
      </c>
      <c r="H5" s="155">
        <v>425250</v>
      </c>
      <c r="I5" s="155">
        <v>262.5</v>
      </c>
      <c r="J5" s="155">
        <v>1</v>
      </c>
    </row>
    <row r="6" spans="1:11" x14ac:dyDescent="0.2">
      <c r="A6" s="155">
        <v>2017</v>
      </c>
      <c r="B6" s="155">
        <v>11</v>
      </c>
      <c r="C6" s="156">
        <v>9780740748479</v>
      </c>
      <c r="D6" s="155" t="s">
        <v>272</v>
      </c>
      <c r="E6" s="155">
        <v>1</v>
      </c>
      <c r="F6" s="155">
        <v>74</v>
      </c>
      <c r="G6" s="155">
        <v>503</v>
      </c>
      <c r="H6" s="155">
        <v>415050</v>
      </c>
      <c r="I6" s="155">
        <v>-269406.32</v>
      </c>
      <c r="J6" s="155">
        <v>-65</v>
      </c>
    </row>
    <row r="7" spans="1:11" x14ac:dyDescent="0.2">
      <c r="A7" s="155">
        <v>2017</v>
      </c>
      <c r="B7" s="155">
        <v>11</v>
      </c>
      <c r="C7" s="156">
        <v>9780740761584</v>
      </c>
      <c r="D7" s="155" t="s">
        <v>379</v>
      </c>
      <c r="E7" s="155">
        <v>1</v>
      </c>
      <c r="F7" s="155">
        <v>74</v>
      </c>
      <c r="G7" s="155">
        <v>504</v>
      </c>
      <c r="H7" s="155">
        <v>425250</v>
      </c>
      <c r="I7" s="155">
        <v>207.48</v>
      </c>
      <c r="J7" s="155">
        <v>1</v>
      </c>
    </row>
    <row r="8" spans="1:11" x14ac:dyDescent="0.2">
      <c r="A8" s="155">
        <v>2017</v>
      </c>
      <c r="B8" s="155">
        <v>11</v>
      </c>
      <c r="C8" s="156">
        <v>9780740761904</v>
      </c>
      <c r="D8" s="155" t="s">
        <v>349</v>
      </c>
      <c r="E8" s="155">
        <v>1</v>
      </c>
      <c r="F8" s="155">
        <v>74</v>
      </c>
      <c r="G8" s="155">
        <v>503</v>
      </c>
      <c r="H8" s="155">
        <v>425250</v>
      </c>
      <c r="I8" s="155">
        <v>840</v>
      </c>
      <c r="J8" s="155">
        <v>3</v>
      </c>
    </row>
    <row r="9" spans="1:11" x14ac:dyDescent="0.2">
      <c r="A9" s="155">
        <v>2017</v>
      </c>
      <c r="B9" s="155">
        <v>11</v>
      </c>
      <c r="C9" s="156">
        <v>9780740763793</v>
      </c>
      <c r="D9" s="155" t="s">
        <v>372</v>
      </c>
      <c r="E9" s="155">
        <v>1</v>
      </c>
      <c r="F9" s="155">
        <v>74</v>
      </c>
      <c r="G9" s="155">
        <v>503</v>
      </c>
      <c r="H9" s="155">
        <v>425250</v>
      </c>
      <c r="I9" s="155">
        <v>866.25</v>
      </c>
      <c r="J9" s="155">
        <v>3</v>
      </c>
    </row>
    <row r="10" spans="1:11" x14ac:dyDescent="0.2">
      <c r="A10" s="155">
        <v>2017</v>
      </c>
      <c r="B10" s="155">
        <v>11</v>
      </c>
      <c r="C10" s="156">
        <v>9780740768491</v>
      </c>
      <c r="D10" s="155" t="s">
        <v>350</v>
      </c>
      <c r="E10" s="155">
        <v>1</v>
      </c>
      <c r="F10" s="155">
        <v>74</v>
      </c>
      <c r="G10" s="155">
        <v>503</v>
      </c>
      <c r="H10" s="155">
        <v>425250</v>
      </c>
      <c r="I10" s="155">
        <v>695.25</v>
      </c>
      <c r="J10" s="155">
        <v>3</v>
      </c>
    </row>
    <row r="11" spans="1:11" x14ac:dyDescent="0.2">
      <c r="A11" s="155">
        <v>2017</v>
      </c>
      <c r="B11" s="155">
        <v>11</v>
      </c>
      <c r="C11" s="156">
        <v>9780740772276</v>
      </c>
      <c r="D11" s="155" t="s">
        <v>335</v>
      </c>
      <c r="E11" s="155">
        <v>1</v>
      </c>
      <c r="F11" s="155">
        <v>74</v>
      </c>
      <c r="G11" s="155">
        <v>503</v>
      </c>
      <c r="H11" s="155">
        <v>425250</v>
      </c>
      <c r="I11" s="155">
        <v>577.5</v>
      </c>
      <c r="J11" s="155">
        <v>2</v>
      </c>
    </row>
    <row r="12" spans="1:11" x14ac:dyDescent="0.2">
      <c r="A12" s="155">
        <v>2017</v>
      </c>
      <c r="B12" s="155">
        <v>11</v>
      </c>
      <c r="C12" s="156">
        <v>9780740773655</v>
      </c>
      <c r="D12" s="155" t="s">
        <v>362</v>
      </c>
      <c r="E12" s="155">
        <v>1</v>
      </c>
      <c r="F12" s="155">
        <v>74</v>
      </c>
      <c r="G12" s="155">
        <v>503</v>
      </c>
      <c r="H12" s="155">
        <v>415050</v>
      </c>
      <c r="I12" s="155">
        <v>-267.75</v>
      </c>
      <c r="J12" s="155">
        <v>-1</v>
      </c>
    </row>
    <row r="13" spans="1:11" x14ac:dyDescent="0.2">
      <c r="A13" s="155">
        <v>2017</v>
      </c>
      <c r="B13" s="155">
        <v>11</v>
      </c>
      <c r="C13" s="156">
        <v>9780740773655</v>
      </c>
      <c r="D13" s="155" t="s">
        <v>362</v>
      </c>
      <c r="E13" s="155">
        <v>1</v>
      </c>
      <c r="F13" s="155">
        <v>74</v>
      </c>
      <c r="G13" s="155">
        <v>503</v>
      </c>
      <c r="H13" s="155">
        <v>425250</v>
      </c>
      <c r="I13" s="155">
        <v>840</v>
      </c>
      <c r="J13" s="155">
        <v>3</v>
      </c>
    </row>
    <row r="14" spans="1:11" x14ac:dyDescent="0.2">
      <c r="A14" s="155">
        <v>2017</v>
      </c>
      <c r="B14" s="155">
        <v>11</v>
      </c>
      <c r="C14" s="156">
        <v>9780740777356</v>
      </c>
      <c r="D14" s="155" t="s">
        <v>274</v>
      </c>
      <c r="E14" s="155">
        <v>1</v>
      </c>
      <c r="F14" s="155">
        <v>74</v>
      </c>
      <c r="G14" s="155">
        <v>503</v>
      </c>
      <c r="H14" s="155">
        <v>415050</v>
      </c>
      <c r="I14" s="155">
        <v>-9415</v>
      </c>
      <c r="J14" s="155">
        <v>-5</v>
      </c>
    </row>
    <row r="15" spans="1:11" x14ac:dyDescent="0.2">
      <c r="A15" s="155">
        <v>2017</v>
      </c>
      <c r="B15" s="155">
        <v>11</v>
      </c>
      <c r="C15" s="156">
        <v>9780740778063</v>
      </c>
      <c r="D15" s="155" t="s">
        <v>391</v>
      </c>
      <c r="E15" s="155">
        <v>1</v>
      </c>
      <c r="F15" s="155">
        <v>74</v>
      </c>
      <c r="G15" s="155">
        <v>503</v>
      </c>
      <c r="H15" s="155">
        <v>425250</v>
      </c>
      <c r="I15" s="155">
        <v>658.9</v>
      </c>
      <c r="J15" s="155">
        <v>2</v>
      </c>
    </row>
    <row r="16" spans="1:11" x14ac:dyDescent="0.2">
      <c r="A16" s="155">
        <v>2017</v>
      </c>
      <c r="B16" s="155">
        <v>11</v>
      </c>
      <c r="C16" s="156">
        <v>9780740778155</v>
      </c>
      <c r="D16" s="155" t="s">
        <v>351</v>
      </c>
      <c r="E16" s="155">
        <v>1</v>
      </c>
      <c r="F16" s="155">
        <v>74</v>
      </c>
      <c r="G16" s="155">
        <v>503</v>
      </c>
      <c r="H16" s="155">
        <v>415050</v>
      </c>
      <c r="I16" s="155">
        <v>-1443.75</v>
      </c>
      <c r="J16" s="155">
        <v>-5</v>
      </c>
    </row>
    <row r="17" spans="1:10" x14ac:dyDescent="0.2">
      <c r="A17" s="155">
        <v>2017</v>
      </c>
      <c r="B17" s="155">
        <v>11</v>
      </c>
      <c r="C17" s="156">
        <v>9780740778155</v>
      </c>
      <c r="D17" s="155" t="s">
        <v>351</v>
      </c>
      <c r="E17" s="155">
        <v>1</v>
      </c>
      <c r="F17" s="155">
        <v>74</v>
      </c>
      <c r="G17" s="155">
        <v>503</v>
      </c>
      <c r="H17" s="155">
        <v>425250</v>
      </c>
      <c r="I17" s="155">
        <v>826.88</v>
      </c>
      <c r="J17" s="155">
        <v>3</v>
      </c>
    </row>
    <row r="18" spans="1:10" x14ac:dyDescent="0.2">
      <c r="A18" s="155">
        <v>2017</v>
      </c>
      <c r="B18" s="155">
        <v>11</v>
      </c>
      <c r="C18" s="156">
        <v>9780740779893</v>
      </c>
      <c r="D18" s="155" t="s">
        <v>317</v>
      </c>
      <c r="E18" s="155">
        <v>1</v>
      </c>
      <c r="F18" s="155">
        <v>74</v>
      </c>
      <c r="G18" s="155">
        <v>503</v>
      </c>
      <c r="H18" s="155">
        <v>425250</v>
      </c>
      <c r="I18" s="155">
        <v>164.45</v>
      </c>
      <c r="J18" s="155">
        <v>1</v>
      </c>
    </row>
    <row r="19" spans="1:10" x14ac:dyDescent="0.2">
      <c r="A19" s="155">
        <v>2017</v>
      </c>
      <c r="B19" s="155">
        <v>11</v>
      </c>
      <c r="C19" s="156">
        <v>9780836217797</v>
      </c>
      <c r="D19" s="155" t="s">
        <v>363</v>
      </c>
      <c r="E19" s="155">
        <v>1</v>
      </c>
      <c r="F19" s="155">
        <v>74</v>
      </c>
      <c r="G19" s="155">
        <v>503</v>
      </c>
      <c r="H19" s="155">
        <v>425250</v>
      </c>
      <c r="I19" s="155">
        <v>638.4</v>
      </c>
      <c r="J19" s="155">
        <v>3</v>
      </c>
    </row>
    <row r="20" spans="1:10" x14ac:dyDescent="0.2">
      <c r="A20" s="155">
        <v>2017</v>
      </c>
      <c r="B20" s="155">
        <v>11</v>
      </c>
      <c r="C20" s="156">
        <v>9780836228991</v>
      </c>
      <c r="D20" s="155" t="s">
        <v>354</v>
      </c>
      <c r="E20" s="155">
        <v>1</v>
      </c>
      <c r="F20" s="155">
        <v>74</v>
      </c>
      <c r="G20" s="155">
        <v>503</v>
      </c>
      <c r="H20" s="155">
        <v>425250</v>
      </c>
      <c r="I20" s="155">
        <v>1115.6300000000001</v>
      </c>
      <c r="J20" s="155">
        <v>4</v>
      </c>
    </row>
    <row r="21" spans="1:10" x14ac:dyDescent="0.2">
      <c r="A21" s="155">
        <v>2017</v>
      </c>
      <c r="B21" s="155">
        <v>11</v>
      </c>
      <c r="C21" s="156">
        <v>9780836236682</v>
      </c>
      <c r="D21" s="155" t="s">
        <v>355</v>
      </c>
      <c r="E21" s="155">
        <v>1</v>
      </c>
      <c r="F21" s="155">
        <v>74</v>
      </c>
      <c r="G21" s="155">
        <v>503</v>
      </c>
      <c r="H21" s="155">
        <v>425250</v>
      </c>
      <c r="I21" s="155">
        <v>866.25</v>
      </c>
      <c r="J21" s="155">
        <v>3</v>
      </c>
    </row>
    <row r="22" spans="1:10" x14ac:dyDescent="0.2">
      <c r="A22" s="155">
        <v>2017</v>
      </c>
      <c r="B22" s="155">
        <v>11</v>
      </c>
      <c r="C22" s="156">
        <v>9780836251821</v>
      </c>
      <c r="D22" s="155" t="s">
        <v>373</v>
      </c>
      <c r="E22" s="155">
        <v>1</v>
      </c>
      <c r="F22" s="155">
        <v>74</v>
      </c>
      <c r="G22" s="155">
        <v>503</v>
      </c>
      <c r="H22" s="155">
        <v>425250</v>
      </c>
      <c r="I22" s="155">
        <v>577.5</v>
      </c>
      <c r="J22" s="155">
        <v>2</v>
      </c>
    </row>
    <row r="23" spans="1:10" x14ac:dyDescent="0.2">
      <c r="A23" s="155">
        <v>2017</v>
      </c>
      <c r="B23" s="155">
        <v>11</v>
      </c>
      <c r="C23" s="156">
        <v>9780836278446</v>
      </c>
      <c r="D23" s="155" t="s">
        <v>374</v>
      </c>
      <c r="E23" s="155">
        <v>1</v>
      </c>
      <c r="F23" s="155">
        <v>74</v>
      </c>
      <c r="G23" s="155">
        <v>503</v>
      </c>
      <c r="H23" s="155">
        <v>425250</v>
      </c>
      <c r="I23" s="155">
        <v>990</v>
      </c>
      <c r="J23" s="155">
        <v>4</v>
      </c>
    </row>
    <row r="24" spans="1:10" x14ac:dyDescent="0.2">
      <c r="A24" s="155">
        <v>2017</v>
      </c>
      <c r="B24" s="155">
        <v>11</v>
      </c>
      <c r="C24" s="156">
        <v>9781449401375</v>
      </c>
      <c r="D24" s="155" t="s">
        <v>302</v>
      </c>
      <c r="E24" s="155">
        <v>1</v>
      </c>
      <c r="F24" s="155">
        <v>74</v>
      </c>
      <c r="G24" s="155">
        <v>503</v>
      </c>
      <c r="H24" s="155">
        <v>425250</v>
      </c>
      <c r="I24" s="155">
        <v>299</v>
      </c>
      <c r="J24" s="155">
        <v>2</v>
      </c>
    </row>
    <row r="25" spans="1:10" x14ac:dyDescent="0.2">
      <c r="A25" s="155">
        <v>2017</v>
      </c>
      <c r="B25" s="155">
        <v>11</v>
      </c>
      <c r="C25" s="156">
        <v>9781449401399</v>
      </c>
      <c r="D25" s="155" t="s">
        <v>302</v>
      </c>
      <c r="E25" s="155">
        <v>1</v>
      </c>
      <c r="F25" s="155">
        <v>74</v>
      </c>
      <c r="G25" s="155">
        <v>503</v>
      </c>
      <c r="H25" s="155">
        <v>425250</v>
      </c>
      <c r="I25" s="155">
        <v>299</v>
      </c>
      <c r="J25" s="155">
        <v>2</v>
      </c>
    </row>
    <row r="26" spans="1:10" x14ac:dyDescent="0.2">
      <c r="A26" s="155">
        <v>2017</v>
      </c>
      <c r="B26" s="155">
        <v>11</v>
      </c>
      <c r="C26" s="156">
        <v>9781449401405</v>
      </c>
      <c r="D26" s="155" t="s">
        <v>302</v>
      </c>
      <c r="E26" s="155">
        <v>1</v>
      </c>
      <c r="F26" s="155">
        <v>74</v>
      </c>
      <c r="G26" s="155">
        <v>503</v>
      </c>
      <c r="H26" s="155">
        <v>425250</v>
      </c>
      <c r="I26" s="155">
        <v>493.35</v>
      </c>
      <c r="J26" s="155">
        <v>3</v>
      </c>
    </row>
    <row r="27" spans="1:10" x14ac:dyDescent="0.2">
      <c r="A27" s="155">
        <v>2017</v>
      </c>
      <c r="B27" s="155">
        <v>11</v>
      </c>
      <c r="C27" s="156">
        <v>9781449402327</v>
      </c>
      <c r="D27" s="155" t="s">
        <v>277</v>
      </c>
      <c r="E27" s="155">
        <v>1</v>
      </c>
      <c r="F27" s="155">
        <v>74</v>
      </c>
      <c r="G27" s="155">
        <v>504</v>
      </c>
      <c r="H27" s="155">
        <v>415050</v>
      </c>
      <c r="I27" s="155">
        <v>-10274.25</v>
      </c>
      <c r="J27" s="155">
        <v>-51</v>
      </c>
    </row>
    <row r="28" spans="1:10" x14ac:dyDescent="0.2">
      <c r="A28" s="155">
        <v>2017</v>
      </c>
      <c r="B28" s="155">
        <v>11</v>
      </c>
      <c r="C28" s="156">
        <v>9781449403102</v>
      </c>
      <c r="D28" s="155" t="s">
        <v>303</v>
      </c>
      <c r="E28" s="155">
        <v>1</v>
      </c>
      <c r="F28" s="155">
        <v>74</v>
      </c>
      <c r="G28" s="155">
        <v>503</v>
      </c>
      <c r="H28" s="155">
        <v>425250</v>
      </c>
      <c r="I28" s="155">
        <v>463.45</v>
      </c>
      <c r="J28" s="155">
        <v>3</v>
      </c>
    </row>
    <row r="29" spans="1:10" x14ac:dyDescent="0.2">
      <c r="A29" s="155">
        <v>2017</v>
      </c>
      <c r="B29" s="155">
        <v>11</v>
      </c>
      <c r="C29" s="156">
        <v>9781449407186</v>
      </c>
      <c r="D29" s="155" t="s">
        <v>278</v>
      </c>
      <c r="E29" s="155">
        <v>1</v>
      </c>
      <c r="F29" s="155">
        <v>74</v>
      </c>
      <c r="G29" s="155">
        <v>504</v>
      </c>
      <c r="H29" s="155">
        <v>415050</v>
      </c>
      <c r="I29" s="155">
        <v>-1236.9000000000001</v>
      </c>
      <c r="J29" s="155">
        <v>-6</v>
      </c>
    </row>
    <row r="30" spans="1:10" x14ac:dyDescent="0.2">
      <c r="A30" s="155">
        <v>2017</v>
      </c>
      <c r="B30" s="155">
        <v>11</v>
      </c>
      <c r="C30" s="156">
        <v>9781449407186</v>
      </c>
      <c r="D30" s="155" t="s">
        <v>278</v>
      </c>
      <c r="E30" s="155">
        <v>1</v>
      </c>
      <c r="F30" s="155">
        <v>74</v>
      </c>
      <c r="G30" s="155">
        <v>504</v>
      </c>
      <c r="H30" s="155">
        <v>415150</v>
      </c>
      <c r="I30" s="155">
        <v>-2993.3</v>
      </c>
      <c r="J30" s="155">
        <v>-15</v>
      </c>
    </row>
    <row r="31" spans="1:10" x14ac:dyDescent="0.2">
      <c r="A31" s="155">
        <v>2017</v>
      </c>
      <c r="B31" s="155">
        <v>11</v>
      </c>
      <c r="C31" s="156">
        <v>9781449407940</v>
      </c>
      <c r="D31" s="155" t="s">
        <v>358</v>
      </c>
      <c r="E31" s="155">
        <v>1</v>
      </c>
      <c r="F31" s="155">
        <v>74</v>
      </c>
      <c r="G31" s="155">
        <v>503</v>
      </c>
      <c r="H31" s="155">
        <v>425250</v>
      </c>
      <c r="I31" s="155">
        <v>695.25</v>
      </c>
      <c r="J31" s="155">
        <v>3</v>
      </c>
    </row>
    <row r="32" spans="1:10" x14ac:dyDescent="0.2">
      <c r="A32" s="155">
        <v>2017</v>
      </c>
      <c r="B32" s="155">
        <v>11</v>
      </c>
      <c r="C32" s="156">
        <v>9781449408176</v>
      </c>
      <c r="D32" s="155" t="s">
        <v>359</v>
      </c>
      <c r="E32" s="155">
        <v>1</v>
      </c>
      <c r="F32" s="155">
        <v>74</v>
      </c>
      <c r="G32" s="155">
        <v>503</v>
      </c>
      <c r="H32" s="155">
        <v>425250</v>
      </c>
      <c r="I32" s="155">
        <v>234</v>
      </c>
      <c r="J32" s="155">
        <v>1</v>
      </c>
    </row>
    <row r="33" spans="1:10" x14ac:dyDescent="0.2">
      <c r="A33" s="155">
        <v>2017</v>
      </c>
      <c r="B33" s="155">
        <v>11</v>
      </c>
      <c r="C33" s="156">
        <v>9781449408190</v>
      </c>
      <c r="D33" s="155" t="s">
        <v>360</v>
      </c>
      <c r="E33" s="155">
        <v>1</v>
      </c>
      <c r="F33" s="155">
        <v>74</v>
      </c>
      <c r="G33" s="155">
        <v>503</v>
      </c>
      <c r="H33" s="155">
        <v>425250</v>
      </c>
      <c r="I33" s="155">
        <v>1443.75</v>
      </c>
      <c r="J33" s="155">
        <v>5</v>
      </c>
    </row>
    <row r="34" spans="1:10" x14ac:dyDescent="0.2">
      <c r="A34" s="155">
        <v>2017</v>
      </c>
      <c r="B34" s="155">
        <v>11</v>
      </c>
      <c r="C34" s="156">
        <v>9781449409777</v>
      </c>
      <c r="D34" s="155" t="s">
        <v>293</v>
      </c>
      <c r="E34" s="155">
        <v>1</v>
      </c>
      <c r="F34" s="155">
        <v>74</v>
      </c>
      <c r="G34" s="155">
        <v>503</v>
      </c>
      <c r="H34" s="155">
        <v>425250</v>
      </c>
      <c r="I34" s="155">
        <v>1135.8800000000001</v>
      </c>
      <c r="J34" s="155">
        <v>3</v>
      </c>
    </row>
    <row r="35" spans="1:10" x14ac:dyDescent="0.2">
      <c r="A35" s="155">
        <v>2017</v>
      </c>
      <c r="B35" s="155">
        <v>11</v>
      </c>
      <c r="C35" s="156">
        <v>9781449414054</v>
      </c>
      <c r="D35" s="155" t="s">
        <v>393</v>
      </c>
      <c r="E35" s="155">
        <v>1</v>
      </c>
      <c r="F35" s="155">
        <v>74</v>
      </c>
      <c r="G35" s="155">
        <v>504</v>
      </c>
      <c r="H35" s="155">
        <v>425250</v>
      </c>
      <c r="I35" s="155">
        <v>109.45</v>
      </c>
      <c r="J35" s="155">
        <v>1</v>
      </c>
    </row>
    <row r="36" spans="1:10" x14ac:dyDescent="0.2">
      <c r="A36" s="155">
        <v>2017</v>
      </c>
      <c r="B36" s="155">
        <v>11</v>
      </c>
      <c r="C36" s="156">
        <v>9781449414078</v>
      </c>
      <c r="D36" s="155" t="s">
        <v>383</v>
      </c>
      <c r="E36" s="155">
        <v>1</v>
      </c>
      <c r="F36" s="155">
        <v>74</v>
      </c>
      <c r="G36" s="155">
        <v>503</v>
      </c>
      <c r="H36" s="155">
        <v>415050</v>
      </c>
      <c r="I36" s="155">
        <v>-206.96</v>
      </c>
      <c r="J36" s="155">
        <v>-2</v>
      </c>
    </row>
    <row r="37" spans="1:10" x14ac:dyDescent="0.2">
      <c r="A37" s="155">
        <v>2017</v>
      </c>
      <c r="B37" s="155">
        <v>11</v>
      </c>
      <c r="C37" s="156">
        <v>9781449414078</v>
      </c>
      <c r="D37" s="155" t="s">
        <v>383</v>
      </c>
      <c r="E37" s="155">
        <v>1</v>
      </c>
      <c r="F37" s="155">
        <v>74</v>
      </c>
      <c r="G37" s="155">
        <v>503</v>
      </c>
      <c r="H37" s="155">
        <v>425250</v>
      </c>
      <c r="I37" s="155">
        <v>328.35</v>
      </c>
      <c r="J37" s="155">
        <v>3</v>
      </c>
    </row>
    <row r="38" spans="1:10" x14ac:dyDescent="0.2">
      <c r="A38" s="155">
        <v>2017</v>
      </c>
      <c r="B38" s="155">
        <v>11</v>
      </c>
      <c r="C38" s="156">
        <v>9781449414085</v>
      </c>
      <c r="D38" s="155" t="s">
        <v>384</v>
      </c>
      <c r="E38" s="155">
        <v>1</v>
      </c>
      <c r="F38" s="155">
        <v>74</v>
      </c>
      <c r="G38" s="155">
        <v>503</v>
      </c>
      <c r="H38" s="155">
        <v>415050</v>
      </c>
      <c r="I38" s="155">
        <v>-101.49</v>
      </c>
      <c r="J38" s="155">
        <v>-1</v>
      </c>
    </row>
    <row r="39" spans="1:10" x14ac:dyDescent="0.2">
      <c r="A39" s="155">
        <v>2017</v>
      </c>
      <c r="B39" s="155">
        <v>11</v>
      </c>
      <c r="C39" s="156">
        <v>9781449414108</v>
      </c>
      <c r="D39" s="155" t="s">
        <v>279</v>
      </c>
      <c r="E39" s="155">
        <v>1</v>
      </c>
      <c r="F39" s="155">
        <v>74</v>
      </c>
      <c r="G39" s="155">
        <v>504</v>
      </c>
      <c r="H39" s="155">
        <v>425250</v>
      </c>
      <c r="I39" s="155">
        <v>988.9</v>
      </c>
      <c r="J39" s="155">
        <v>2</v>
      </c>
    </row>
    <row r="40" spans="1:10" x14ac:dyDescent="0.2">
      <c r="A40" s="155">
        <v>2017</v>
      </c>
      <c r="B40" s="155">
        <v>11</v>
      </c>
      <c r="C40" s="156">
        <v>9781449414849</v>
      </c>
      <c r="D40" s="155" t="s">
        <v>294</v>
      </c>
      <c r="E40" s="155">
        <v>1</v>
      </c>
      <c r="F40" s="155">
        <v>74</v>
      </c>
      <c r="G40" s="155">
        <v>503</v>
      </c>
      <c r="H40" s="155">
        <v>425250</v>
      </c>
      <c r="I40" s="155">
        <v>209.48</v>
      </c>
      <c r="J40" s="155">
        <v>1</v>
      </c>
    </row>
    <row r="41" spans="1:10" x14ac:dyDescent="0.2">
      <c r="A41" s="155">
        <v>2017</v>
      </c>
      <c r="B41" s="155">
        <v>11</v>
      </c>
      <c r="C41" s="156">
        <v>9781449418243</v>
      </c>
      <c r="D41" s="155" t="s">
        <v>304</v>
      </c>
      <c r="E41" s="155">
        <v>1</v>
      </c>
      <c r="F41" s="155">
        <v>74</v>
      </c>
      <c r="G41" s="155">
        <v>503</v>
      </c>
      <c r="H41" s="155">
        <v>425250</v>
      </c>
      <c r="I41" s="155">
        <v>463.45</v>
      </c>
      <c r="J41" s="155">
        <v>3</v>
      </c>
    </row>
    <row r="42" spans="1:10" x14ac:dyDescent="0.2">
      <c r="A42" s="155">
        <v>2017</v>
      </c>
      <c r="B42" s="155">
        <v>11</v>
      </c>
      <c r="C42" s="156">
        <v>9781449418465</v>
      </c>
      <c r="D42" s="155" t="s">
        <v>338</v>
      </c>
      <c r="E42" s="155">
        <v>1</v>
      </c>
      <c r="F42" s="155">
        <v>74</v>
      </c>
      <c r="G42" s="155">
        <v>503</v>
      </c>
      <c r="H42" s="155">
        <v>415050</v>
      </c>
      <c r="I42" s="155">
        <v>-2142</v>
      </c>
      <c r="J42" s="155">
        <v>-8</v>
      </c>
    </row>
    <row r="43" spans="1:10" x14ac:dyDescent="0.2">
      <c r="A43" s="155">
        <v>2017</v>
      </c>
      <c r="B43" s="155">
        <v>11</v>
      </c>
      <c r="C43" s="156">
        <v>9781449418465</v>
      </c>
      <c r="D43" s="155" t="s">
        <v>338</v>
      </c>
      <c r="E43" s="155">
        <v>1</v>
      </c>
      <c r="F43" s="155">
        <v>74</v>
      </c>
      <c r="G43" s="155">
        <v>503</v>
      </c>
      <c r="H43" s="155">
        <v>425250</v>
      </c>
      <c r="I43" s="155">
        <v>866.26</v>
      </c>
      <c r="J43" s="155">
        <v>4</v>
      </c>
    </row>
    <row r="44" spans="1:10" x14ac:dyDescent="0.2">
      <c r="A44" s="155">
        <v>2017</v>
      </c>
      <c r="B44" s="155">
        <v>11</v>
      </c>
      <c r="C44" s="156">
        <v>9781449420437</v>
      </c>
      <c r="D44" s="155" t="s">
        <v>280</v>
      </c>
      <c r="E44" s="155">
        <v>1</v>
      </c>
      <c r="F44" s="155">
        <v>74</v>
      </c>
      <c r="G44" s="155">
        <v>504</v>
      </c>
      <c r="H44" s="155">
        <v>415050</v>
      </c>
      <c r="I44" s="155">
        <v>-9663.7800000000007</v>
      </c>
      <c r="J44" s="155">
        <v>-48</v>
      </c>
    </row>
    <row r="45" spans="1:10" x14ac:dyDescent="0.2">
      <c r="A45" s="155">
        <v>2017</v>
      </c>
      <c r="B45" s="155">
        <v>11</v>
      </c>
      <c r="C45" s="156">
        <v>9781449423094</v>
      </c>
      <c r="D45" s="155" t="s">
        <v>337</v>
      </c>
      <c r="E45" s="155">
        <v>1</v>
      </c>
      <c r="F45" s="155">
        <v>74</v>
      </c>
      <c r="G45" s="155">
        <v>503</v>
      </c>
      <c r="H45" s="155">
        <v>425250</v>
      </c>
      <c r="I45" s="155">
        <v>768.9</v>
      </c>
      <c r="J45" s="155">
        <v>2</v>
      </c>
    </row>
    <row r="46" spans="1:10" x14ac:dyDescent="0.2">
      <c r="A46" s="155">
        <v>2017</v>
      </c>
      <c r="B46" s="155">
        <v>11</v>
      </c>
      <c r="C46" s="156">
        <v>9781449425586</v>
      </c>
      <c r="D46" s="155" t="s">
        <v>297</v>
      </c>
      <c r="E46" s="155">
        <v>1</v>
      </c>
      <c r="F46" s="155">
        <v>74</v>
      </c>
      <c r="G46" s="155">
        <v>504</v>
      </c>
      <c r="H46" s="155">
        <v>425250</v>
      </c>
      <c r="I46" s="155">
        <v>540.75</v>
      </c>
      <c r="J46" s="155">
        <v>3</v>
      </c>
    </row>
    <row r="47" spans="1:10" x14ac:dyDescent="0.2">
      <c r="A47" s="155">
        <v>2017</v>
      </c>
      <c r="B47" s="155">
        <v>11</v>
      </c>
      <c r="C47" s="156">
        <v>9781449425661</v>
      </c>
      <c r="D47" s="155" t="s">
        <v>282</v>
      </c>
      <c r="E47" s="155">
        <v>1</v>
      </c>
      <c r="F47" s="155">
        <v>74</v>
      </c>
      <c r="G47" s="155">
        <v>504</v>
      </c>
      <c r="H47" s="155">
        <v>415050</v>
      </c>
      <c r="I47" s="155">
        <v>-10274.25</v>
      </c>
      <c r="J47" s="155">
        <v>-51</v>
      </c>
    </row>
    <row r="48" spans="1:10" x14ac:dyDescent="0.2">
      <c r="A48" s="155">
        <v>2017</v>
      </c>
      <c r="B48" s="155">
        <v>11</v>
      </c>
      <c r="C48" s="156">
        <v>9781449425678</v>
      </c>
      <c r="D48" s="155" t="s">
        <v>318</v>
      </c>
      <c r="E48" s="155">
        <v>1</v>
      </c>
      <c r="F48" s="155">
        <v>74</v>
      </c>
      <c r="G48" s="155">
        <v>504</v>
      </c>
      <c r="H48" s="155">
        <v>415050</v>
      </c>
      <c r="I48" s="155">
        <v>-1817.4</v>
      </c>
      <c r="J48" s="155">
        <v>-5</v>
      </c>
    </row>
    <row r="49" spans="1:10" x14ac:dyDescent="0.2">
      <c r="A49" s="155">
        <v>2017</v>
      </c>
      <c r="B49" s="155">
        <v>11</v>
      </c>
      <c r="C49" s="156">
        <v>9781449425678</v>
      </c>
      <c r="D49" s="155" t="s">
        <v>318</v>
      </c>
      <c r="E49" s="155">
        <v>1</v>
      </c>
      <c r="F49" s="155">
        <v>74</v>
      </c>
      <c r="G49" s="155">
        <v>504</v>
      </c>
      <c r="H49" s="155">
        <v>425250</v>
      </c>
      <c r="I49" s="155">
        <v>1425.96</v>
      </c>
      <c r="J49" s="155">
        <v>4</v>
      </c>
    </row>
    <row r="50" spans="1:10" x14ac:dyDescent="0.2">
      <c r="A50" s="155">
        <v>2017</v>
      </c>
      <c r="B50" s="155">
        <v>11</v>
      </c>
      <c r="C50" s="156">
        <v>9781449427399</v>
      </c>
      <c r="D50" s="155" t="s">
        <v>305</v>
      </c>
      <c r="E50" s="155">
        <v>1</v>
      </c>
      <c r="F50" s="155">
        <v>74</v>
      </c>
      <c r="G50" s="155">
        <v>503</v>
      </c>
      <c r="H50" s="155">
        <v>425250</v>
      </c>
      <c r="I50" s="155">
        <v>986.7</v>
      </c>
      <c r="J50" s="155">
        <v>6</v>
      </c>
    </row>
    <row r="51" spans="1:10" x14ac:dyDescent="0.2">
      <c r="A51" s="155">
        <v>2017</v>
      </c>
      <c r="B51" s="155">
        <v>11</v>
      </c>
      <c r="C51" s="156">
        <v>9781449427757</v>
      </c>
      <c r="D51" s="155" t="s">
        <v>283</v>
      </c>
      <c r="E51" s="155">
        <v>1</v>
      </c>
      <c r="F51" s="155">
        <v>74</v>
      </c>
      <c r="G51" s="155">
        <v>503</v>
      </c>
      <c r="H51" s="155">
        <v>415050</v>
      </c>
      <c r="I51" s="155">
        <v>-229.5</v>
      </c>
      <c r="J51" s="155">
        <v>-1</v>
      </c>
    </row>
    <row r="52" spans="1:10" x14ac:dyDescent="0.2">
      <c r="A52" s="155">
        <v>2017</v>
      </c>
      <c r="B52" s="155">
        <v>11</v>
      </c>
      <c r="C52" s="156">
        <v>9781449427771</v>
      </c>
      <c r="D52" s="155" t="s">
        <v>284</v>
      </c>
      <c r="E52" s="155">
        <v>1</v>
      </c>
      <c r="F52" s="155">
        <v>74</v>
      </c>
      <c r="G52" s="155">
        <v>504</v>
      </c>
      <c r="H52" s="155">
        <v>415050</v>
      </c>
      <c r="I52" s="155">
        <v>-3092.25</v>
      </c>
      <c r="J52" s="155">
        <v>-15</v>
      </c>
    </row>
    <row r="53" spans="1:10" x14ac:dyDescent="0.2">
      <c r="A53" s="155">
        <v>2017</v>
      </c>
      <c r="B53" s="155">
        <v>11</v>
      </c>
      <c r="C53" s="156">
        <v>9781449429362</v>
      </c>
      <c r="D53" s="155" t="s">
        <v>323</v>
      </c>
      <c r="E53" s="155">
        <v>1</v>
      </c>
      <c r="F53" s="155">
        <v>74</v>
      </c>
      <c r="G53" s="155">
        <v>503</v>
      </c>
      <c r="H53" s="155">
        <v>415050</v>
      </c>
      <c r="I53" s="155">
        <v>-468</v>
      </c>
      <c r="J53" s="155">
        <v>-2</v>
      </c>
    </row>
    <row r="54" spans="1:10" x14ac:dyDescent="0.2">
      <c r="A54" s="155">
        <v>2017</v>
      </c>
      <c r="B54" s="155">
        <v>11</v>
      </c>
      <c r="C54" s="156">
        <v>9781449429362</v>
      </c>
      <c r="D54" s="155" t="s">
        <v>323</v>
      </c>
      <c r="E54" s="155">
        <v>1</v>
      </c>
      <c r="F54" s="155">
        <v>74</v>
      </c>
      <c r="G54" s="155">
        <v>503</v>
      </c>
      <c r="H54" s="155">
        <v>425250</v>
      </c>
      <c r="I54" s="155">
        <v>742.5</v>
      </c>
      <c r="J54" s="155">
        <v>3</v>
      </c>
    </row>
    <row r="55" spans="1:10" x14ac:dyDescent="0.2">
      <c r="A55" s="155">
        <v>2017</v>
      </c>
      <c r="B55" s="155">
        <v>11</v>
      </c>
      <c r="C55" s="156">
        <v>9781449429379</v>
      </c>
      <c r="D55" s="155" t="s">
        <v>285</v>
      </c>
      <c r="E55" s="155">
        <v>1</v>
      </c>
      <c r="F55" s="155">
        <v>74</v>
      </c>
      <c r="G55" s="155">
        <v>503</v>
      </c>
      <c r="H55" s="155">
        <v>415050</v>
      </c>
      <c r="I55" s="155">
        <v>-2730</v>
      </c>
      <c r="J55" s="155">
        <v>-15</v>
      </c>
    </row>
    <row r="56" spans="1:10" x14ac:dyDescent="0.2">
      <c r="A56" s="155">
        <v>2017</v>
      </c>
      <c r="B56" s="155">
        <v>11</v>
      </c>
      <c r="C56" s="156">
        <v>9781449429386</v>
      </c>
      <c r="D56" s="155" t="s">
        <v>286</v>
      </c>
      <c r="E56" s="155">
        <v>1</v>
      </c>
      <c r="F56" s="155">
        <v>74</v>
      </c>
      <c r="G56" s="155">
        <v>503</v>
      </c>
      <c r="H56" s="155">
        <v>415050</v>
      </c>
      <c r="I56" s="155">
        <v>-463.5</v>
      </c>
      <c r="J56" s="155">
        <v>-2</v>
      </c>
    </row>
    <row r="57" spans="1:10" x14ac:dyDescent="0.2">
      <c r="A57" s="155">
        <v>2017</v>
      </c>
      <c r="B57" s="155">
        <v>11</v>
      </c>
      <c r="C57" s="156">
        <v>9781449433253</v>
      </c>
      <c r="D57" s="155" t="s">
        <v>272</v>
      </c>
      <c r="E57" s="155">
        <v>1</v>
      </c>
      <c r="F57" s="155">
        <v>74</v>
      </c>
      <c r="G57" s="155">
        <v>503</v>
      </c>
      <c r="H57" s="155">
        <v>415050</v>
      </c>
      <c r="I57" s="155">
        <v>-575963.99</v>
      </c>
      <c r="J57" s="155">
        <v>-185</v>
      </c>
    </row>
    <row r="58" spans="1:10" x14ac:dyDescent="0.2">
      <c r="A58" s="155">
        <v>2017</v>
      </c>
      <c r="B58" s="155">
        <v>11</v>
      </c>
      <c r="C58" s="156">
        <v>9781449433833</v>
      </c>
      <c r="D58" s="155" t="s">
        <v>306</v>
      </c>
      <c r="E58" s="155">
        <v>1</v>
      </c>
      <c r="F58" s="155">
        <v>74</v>
      </c>
      <c r="G58" s="155">
        <v>503</v>
      </c>
      <c r="H58" s="155">
        <v>425250</v>
      </c>
      <c r="I58" s="155">
        <v>657.8</v>
      </c>
      <c r="J58" s="155">
        <v>4</v>
      </c>
    </row>
    <row r="59" spans="1:10" x14ac:dyDescent="0.2">
      <c r="A59" s="155">
        <v>2017</v>
      </c>
      <c r="B59" s="155">
        <v>11</v>
      </c>
      <c r="C59" s="156">
        <v>9781449433918</v>
      </c>
      <c r="D59" s="155" t="s">
        <v>307</v>
      </c>
      <c r="E59" s="155">
        <v>1</v>
      </c>
      <c r="F59" s="155">
        <v>74</v>
      </c>
      <c r="G59" s="155">
        <v>503</v>
      </c>
      <c r="H59" s="155">
        <v>425250</v>
      </c>
      <c r="I59" s="155">
        <v>299</v>
      </c>
      <c r="J59" s="155">
        <v>2</v>
      </c>
    </row>
    <row r="60" spans="1:10" x14ac:dyDescent="0.2">
      <c r="A60" s="155">
        <v>2017</v>
      </c>
      <c r="B60" s="155">
        <v>11</v>
      </c>
      <c r="C60" s="156">
        <v>9781449433963</v>
      </c>
      <c r="D60" s="155" t="s">
        <v>308</v>
      </c>
      <c r="E60" s="155">
        <v>1</v>
      </c>
      <c r="F60" s="155">
        <v>74</v>
      </c>
      <c r="G60" s="155">
        <v>503</v>
      </c>
      <c r="H60" s="155">
        <v>425250</v>
      </c>
      <c r="I60" s="155">
        <v>493.35</v>
      </c>
      <c r="J60" s="155">
        <v>3</v>
      </c>
    </row>
    <row r="61" spans="1:10" x14ac:dyDescent="0.2">
      <c r="A61" s="155">
        <v>2017</v>
      </c>
      <c r="B61" s="155">
        <v>11</v>
      </c>
      <c r="C61" s="156">
        <v>9781449436346</v>
      </c>
      <c r="D61" s="155" t="s">
        <v>242</v>
      </c>
      <c r="E61" s="155">
        <v>1</v>
      </c>
      <c r="F61" s="155">
        <v>74</v>
      </c>
      <c r="G61" s="155">
        <v>501</v>
      </c>
      <c r="H61" s="155">
        <v>415050</v>
      </c>
      <c r="I61" s="155">
        <v>-3622.5</v>
      </c>
      <c r="J61" s="155">
        <v>-20</v>
      </c>
    </row>
    <row r="62" spans="1:10" x14ac:dyDescent="0.2">
      <c r="A62" s="155">
        <v>2017</v>
      </c>
      <c r="B62" s="155">
        <v>11</v>
      </c>
      <c r="C62" s="156">
        <v>9781449436353</v>
      </c>
      <c r="D62" s="155" t="s">
        <v>287</v>
      </c>
      <c r="E62" s="155">
        <v>1</v>
      </c>
      <c r="F62" s="155">
        <v>74</v>
      </c>
      <c r="G62" s="155">
        <v>504</v>
      </c>
      <c r="H62" s="155">
        <v>415050</v>
      </c>
      <c r="I62" s="155">
        <v>-3092.25</v>
      </c>
      <c r="J62" s="155">
        <v>-15</v>
      </c>
    </row>
    <row r="63" spans="1:10" x14ac:dyDescent="0.2">
      <c r="A63" s="155">
        <v>2017</v>
      </c>
      <c r="B63" s="155">
        <v>11</v>
      </c>
      <c r="C63" s="156">
        <v>9781449438821</v>
      </c>
      <c r="D63" s="155" t="s">
        <v>330</v>
      </c>
      <c r="E63" s="155">
        <v>1</v>
      </c>
      <c r="F63" s="155">
        <v>74</v>
      </c>
      <c r="G63" s="155">
        <v>503</v>
      </c>
      <c r="H63" s="155">
        <v>415050</v>
      </c>
      <c r="I63" s="155">
        <v>-1820</v>
      </c>
      <c r="J63" s="155">
        <v>-1</v>
      </c>
    </row>
    <row r="64" spans="1:10" x14ac:dyDescent="0.2">
      <c r="A64" s="155">
        <v>2017</v>
      </c>
      <c r="B64" s="155">
        <v>11</v>
      </c>
      <c r="C64" s="156">
        <v>9781449446598</v>
      </c>
      <c r="D64" s="155" t="s">
        <v>288</v>
      </c>
      <c r="E64" s="155">
        <v>1</v>
      </c>
      <c r="F64" s="155">
        <v>74</v>
      </c>
      <c r="G64" s="155">
        <v>503</v>
      </c>
      <c r="H64" s="155">
        <v>415050</v>
      </c>
      <c r="I64" s="155">
        <v>-1076.46</v>
      </c>
      <c r="J64" s="155">
        <v>-3</v>
      </c>
    </row>
    <row r="65" spans="1:10" x14ac:dyDescent="0.2">
      <c r="A65" s="155">
        <v>2017</v>
      </c>
      <c r="B65" s="155">
        <v>11</v>
      </c>
      <c r="C65" s="156">
        <v>9781449447151</v>
      </c>
      <c r="D65" s="155" t="s">
        <v>289</v>
      </c>
      <c r="E65" s="155">
        <v>1</v>
      </c>
      <c r="F65" s="155">
        <v>74</v>
      </c>
      <c r="G65" s="155">
        <v>503</v>
      </c>
      <c r="H65" s="155">
        <v>425250</v>
      </c>
      <c r="I65" s="155">
        <v>12705</v>
      </c>
      <c r="J65" s="155">
        <v>7</v>
      </c>
    </row>
    <row r="66" spans="1:10" x14ac:dyDescent="0.2">
      <c r="A66" s="155">
        <v>2017</v>
      </c>
      <c r="B66" s="155">
        <v>11</v>
      </c>
      <c r="C66" s="156">
        <v>9781449450304</v>
      </c>
      <c r="D66" s="155" t="s">
        <v>309</v>
      </c>
      <c r="E66" s="155">
        <v>1</v>
      </c>
      <c r="F66" s="155">
        <v>74</v>
      </c>
      <c r="G66" s="155">
        <v>503</v>
      </c>
      <c r="H66" s="155">
        <v>425250</v>
      </c>
      <c r="I66" s="155">
        <v>822.25</v>
      </c>
      <c r="J66" s="155">
        <v>5</v>
      </c>
    </row>
    <row r="67" spans="1:10" x14ac:dyDescent="0.2">
      <c r="A67" s="155">
        <v>2017</v>
      </c>
      <c r="B67" s="155">
        <v>11</v>
      </c>
      <c r="C67" s="156">
        <v>9781449450625</v>
      </c>
      <c r="D67" s="155" t="s">
        <v>249</v>
      </c>
      <c r="E67" s="155">
        <v>1</v>
      </c>
      <c r="F67" s="155">
        <v>74</v>
      </c>
      <c r="G67" s="155">
        <v>501</v>
      </c>
      <c r="H67" s="155">
        <v>425250</v>
      </c>
      <c r="I67" s="155">
        <v>299</v>
      </c>
      <c r="J67" s="155">
        <v>2</v>
      </c>
    </row>
    <row r="68" spans="1:10" x14ac:dyDescent="0.2">
      <c r="A68" s="155">
        <v>2017</v>
      </c>
      <c r="B68" s="155">
        <v>11</v>
      </c>
      <c r="C68" s="156">
        <v>9781449450632</v>
      </c>
      <c r="D68" s="155" t="s">
        <v>251</v>
      </c>
      <c r="E68" s="155">
        <v>1</v>
      </c>
      <c r="F68" s="155">
        <v>74</v>
      </c>
      <c r="G68" s="155">
        <v>501</v>
      </c>
      <c r="H68" s="155">
        <v>425250</v>
      </c>
      <c r="I68" s="155">
        <v>149.5</v>
      </c>
      <c r="J68" s="155">
        <v>1</v>
      </c>
    </row>
    <row r="69" spans="1:10" x14ac:dyDescent="0.2">
      <c r="A69" s="155">
        <v>2017</v>
      </c>
      <c r="B69" s="155">
        <v>11</v>
      </c>
      <c r="C69" s="156">
        <v>9781449450854</v>
      </c>
      <c r="D69" s="155" t="s">
        <v>253</v>
      </c>
      <c r="E69" s="155">
        <v>1</v>
      </c>
      <c r="F69" s="155">
        <v>74</v>
      </c>
      <c r="G69" s="155">
        <v>501</v>
      </c>
      <c r="H69" s="155">
        <v>415050</v>
      </c>
      <c r="I69" s="155">
        <v>-152.49</v>
      </c>
      <c r="J69" s="155">
        <v>-1</v>
      </c>
    </row>
    <row r="70" spans="1:10" x14ac:dyDescent="0.2">
      <c r="A70" s="155">
        <v>2017</v>
      </c>
      <c r="B70" s="155">
        <v>11</v>
      </c>
      <c r="C70" s="156">
        <v>9781449450854</v>
      </c>
      <c r="D70" s="155" t="s">
        <v>253</v>
      </c>
      <c r="E70" s="155">
        <v>1</v>
      </c>
      <c r="F70" s="155">
        <v>74</v>
      </c>
      <c r="G70" s="155">
        <v>501</v>
      </c>
      <c r="H70" s="155">
        <v>425250</v>
      </c>
      <c r="I70" s="155">
        <v>299</v>
      </c>
      <c r="J70" s="155">
        <v>2</v>
      </c>
    </row>
    <row r="71" spans="1:10" x14ac:dyDescent="0.2">
      <c r="A71" s="155">
        <v>2017</v>
      </c>
      <c r="B71" s="155">
        <v>11</v>
      </c>
      <c r="C71" s="156">
        <v>9781449451004</v>
      </c>
      <c r="D71" s="155" t="s">
        <v>221</v>
      </c>
      <c r="E71" s="155">
        <v>1</v>
      </c>
      <c r="F71" s="155">
        <v>74</v>
      </c>
      <c r="G71" s="155">
        <v>501</v>
      </c>
      <c r="H71" s="155">
        <v>415050</v>
      </c>
      <c r="I71" s="155">
        <v>-152.49</v>
      </c>
      <c r="J71" s="155">
        <v>-1</v>
      </c>
    </row>
    <row r="72" spans="1:10" x14ac:dyDescent="0.2">
      <c r="A72" s="155">
        <v>2017</v>
      </c>
      <c r="B72" s="155">
        <v>11</v>
      </c>
      <c r="C72" s="156">
        <v>9781449451004</v>
      </c>
      <c r="D72" s="155" t="s">
        <v>221</v>
      </c>
      <c r="E72" s="155">
        <v>1</v>
      </c>
      <c r="F72" s="155">
        <v>74</v>
      </c>
      <c r="G72" s="155">
        <v>501</v>
      </c>
      <c r="H72" s="155">
        <v>425250</v>
      </c>
      <c r="I72" s="155">
        <v>149.5</v>
      </c>
      <c r="J72" s="155">
        <v>1</v>
      </c>
    </row>
    <row r="73" spans="1:10" x14ac:dyDescent="0.2">
      <c r="A73" s="155">
        <v>2017</v>
      </c>
      <c r="B73" s="155">
        <v>11</v>
      </c>
      <c r="C73" s="156">
        <v>9781449456146</v>
      </c>
      <c r="D73" s="155" t="s">
        <v>292</v>
      </c>
      <c r="E73" s="155">
        <v>1</v>
      </c>
      <c r="F73" s="155">
        <v>74</v>
      </c>
      <c r="G73" s="155">
        <v>503</v>
      </c>
      <c r="H73" s="155">
        <v>415050</v>
      </c>
      <c r="I73" s="155">
        <v>-7068.2</v>
      </c>
      <c r="J73" s="155">
        <v>-23</v>
      </c>
    </row>
    <row r="74" spans="1:10" x14ac:dyDescent="0.2">
      <c r="A74" s="155">
        <v>2017</v>
      </c>
      <c r="B74" s="155">
        <v>11</v>
      </c>
      <c r="C74" s="156">
        <v>9781449457952</v>
      </c>
      <c r="D74" s="155" t="s">
        <v>271</v>
      </c>
      <c r="E74" s="155">
        <v>1</v>
      </c>
      <c r="F74" s="155">
        <v>74</v>
      </c>
      <c r="G74" s="155">
        <v>501</v>
      </c>
      <c r="H74" s="155">
        <v>415050</v>
      </c>
      <c r="I74" s="155">
        <v>-31723.040000000001</v>
      </c>
      <c r="J74" s="155">
        <v>-102</v>
      </c>
    </row>
    <row r="75" spans="1:10" x14ac:dyDescent="0.2">
      <c r="A75" s="155">
        <v>2017</v>
      </c>
      <c r="B75" s="155">
        <v>11</v>
      </c>
      <c r="C75" s="156">
        <v>9781449459956</v>
      </c>
      <c r="D75" s="155" t="s">
        <v>258</v>
      </c>
      <c r="E75" s="155">
        <v>1</v>
      </c>
      <c r="F75" s="155">
        <v>74</v>
      </c>
      <c r="G75" s="155">
        <v>501</v>
      </c>
      <c r="H75" s="155">
        <v>415050</v>
      </c>
      <c r="I75" s="155">
        <v>-423.47</v>
      </c>
      <c r="J75" s="155">
        <v>-1</v>
      </c>
    </row>
    <row r="76" spans="1:10" x14ac:dyDescent="0.2">
      <c r="A76" s="155">
        <v>2017</v>
      </c>
      <c r="B76" s="155">
        <v>11</v>
      </c>
      <c r="C76" s="156">
        <v>9781449460365</v>
      </c>
      <c r="D76" s="155" t="s">
        <v>319</v>
      </c>
      <c r="E76" s="155">
        <v>1</v>
      </c>
      <c r="F76" s="155">
        <v>74</v>
      </c>
      <c r="G76" s="155">
        <v>501</v>
      </c>
      <c r="H76" s="155">
        <v>425250</v>
      </c>
      <c r="I76" s="155">
        <v>12783.78</v>
      </c>
      <c r="J76" s="155">
        <v>28</v>
      </c>
    </row>
    <row r="77" spans="1:10" x14ac:dyDescent="0.2">
      <c r="A77" s="155">
        <v>2017</v>
      </c>
      <c r="B77" s="155">
        <v>11</v>
      </c>
      <c r="C77" s="156">
        <v>9781449460365</v>
      </c>
      <c r="D77" s="155" t="s">
        <v>319</v>
      </c>
      <c r="E77" s="155">
        <v>1</v>
      </c>
      <c r="F77" s="155">
        <v>74</v>
      </c>
      <c r="G77" s="155">
        <v>501</v>
      </c>
      <c r="H77" s="155">
        <v>415050</v>
      </c>
      <c r="I77" s="155">
        <v>-1375.47</v>
      </c>
      <c r="J77" s="155">
        <v>-3</v>
      </c>
    </row>
    <row r="78" spans="1:10" x14ac:dyDescent="0.2">
      <c r="A78" s="155">
        <v>2017</v>
      </c>
      <c r="B78" s="155">
        <v>11</v>
      </c>
      <c r="C78" s="156">
        <v>9781449461072</v>
      </c>
      <c r="D78" s="155" t="s">
        <v>386</v>
      </c>
      <c r="E78" s="155">
        <v>1</v>
      </c>
      <c r="F78" s="155">
        <v>74</v>
      </c>
      <c r="G78" s="155">
        <v>503</v>
      </c>
      <c r="H78" s="155">
        <v>415050</v>
      </c>
      <c r="I78" s="155">
        <v>-8990.99</v>
      </c>
      <c r="J78" s="155">
        <v>-29</v>
      </c>
    </row>
    <row r="79" spans="1:10" x14ac:dyDescent="0.2">
      <c r="A79" s="155">
        <v>2017</v>
      </c>
      <c r="B79" s="155">
        <v>11</v>
      </c>
      <c r="C79" s="156">
        <v>9781449462147</v>
      </c>
      <c r="D79" s="155" t="s">
        <v>220</v>
      </c>
      <c r="E79" s="155">
        <v>1</v>
      </c>
      <c r="F79" s="155">
        <v>74</v>
      </c>
      <c r="G79" s="155">
        <v>501</v>
      </c>
      <c r="H79" s="155">
        <v>425250</v>
      </c>
      <c r="I79" s="155">
        <v>5297.35</v>
      </c>
      <c r="J79" s="155">
        <v>5</v>
      </c>
    </row>
    <row r="80" spans="1:10" x14ac:dyDescent="0.2">
      <c r="A80" s="155">
        <v>2017</v>
      </c>
      <c r="B80" s="155">
        <v>11</v>
      </c>
      <c r="C80" s="156">
        <v>9781449462253</v>
      </c>
      <c r="D80" s="155" t="s">
        <v>320</v>
      </c>
      <c r="E80" s="155">
        <v>1</v>
      </c>
      <c r="F80" s="155">
        <v>74</v>
      </c>
      <c r="G80" s="155">
        <v>501</v>
      </c>
      <c r="H80" s="155">
        <v>415050</v>
      </c>
      <c r="I80" s="155">
        <v>-9256.7999999999993</v>
      </c>
      <c r="J80" s="155">
        <v>-46</v>
      </c>
    </row>
    <row r="81" spans="1:10" x14ac:dyDescent="0.2">
      <c r="A81" s="155">
        <v>2017</v>
      </c>
      <c r="B81" s="155">
        <v>11</v>
      </c>
      <c r="C81" s="156">
        <v>9781449462260</v>
      </c>
      <c r="D81" s="155" t="s">
        <v>331</v>
      </c>
      <c r="E81" s="155">
        <v>1</v>
      </c>
      <c r="F81" s="155">
        <v>74</v>
      </c>
      <c r="G81" s="155">
        <v>501</v>
      </c>
      <c r="H81" s="155">
        <v>415050</v>
      </c>
      <c r="I81" s="155">
        <v>-11352.25</v>
      </c>
      <c r="J81" s="155">
        <v>-45</v>
      </c>
    </row>
    <row r="82" spans="1:10" x14ac:dyDescent="0.2">
      <c r="A82" s="155">
        <v>2017</v>
      </c>
      <c r="B82" s="155">
        <v>11</v>
      </c>
      <c r="C82" s="156">
        <v>9781449462284</v>
      </c>
      <c r="D82" s="155" t="s">
        <v>405</v>
      </c>
      <c r="E82" s="155">
        <v>1</v>
      </c>
      <c r="F82" s="155">
        <v>74</v>
      </c>
      <c r="G82" s="155">
        <v>501</v>
      </c>
      <c r="H82" s="155">
        <v>415040</v>
      </c>
      <c r="I82" s="155">
        <v>-4129.6499999999996</v>
      </c>
      <c r="J82" s="155">
        <v>-20</v>
      </c>
    </row>
    <row r="83" spans="1:10" x14ac:dyDescent="0.2">
      <c r="A83" s="155">
        <v>2017</v>
      </c>
      <c r="B83" s="155">
        <v>11</v>
      </c>
      <c r="C83" s="156">
        <v>9781449462291</v>
      </c>
      <c r="D83" s="155" t="s">
        <v>406</v>
      </c>
      <c r="E83" s="155">
        <v>1</v>
      </c>
      <c r="F83" s="155">
        <v>74</v>
      </c>
      <c r="G83" s="155">
        <v>501</v>
      </c>
      <c r="H83" s="155">
        <v>415040</v>
      </c>
      <c r="I83" s="155">
        <v>-5167.05</v>
      </c>
      <c r="J83" s="155">
        <v>-25</v>
      </c>
    </row>
    <row r="84" spans="1:10" x14ac:dyDescent="0.2">
      <c r="A84" s="155">
        <v>2017</v>
      </c>
      <c r="B84" s="155">
        <v>11</v>
      </c>
      <c r="C84" s="156">
        <v>9781449462307</v>
      </c>
      <c r="D84" s="155" t="s">
        <v>420</v>
      </c>
      <c r="E84" s="155">
        <v>1</v>
      </c>
      <c r="F84" s="155">
        <v>74</v>
      </c>
      <c r="G84" s="155">
        <v>501</v>
      </c>
      <c r="H84" s="155">
        <v>415040</v>
      </c>
      <c r="I84" s="155">
        <v>-158497.37</v>
      </c>
      <c r="J84" s="155">
        <v>-593</v>
      </c>
    </row>
    <row r="85" spans="1:10" x14ac:dyDescent="0.2">
      <c r="A85" s="155">
        <v>2017</v>
      </c>
      <c r="B85" s="155">
        <v>11</v>
      </c>
      <c r="C85" s="156">
        <v>9781449464899</v>
      </c>
      <c r="D85" s="155" t="s">
        <v>310</v>
      </c>
      <c r="E85" s="155">
        <v>1</v>
      </c>
      <c r="F85" s="155">
        <v>74</v>
      </c>
      <c r="G85" s="155">
        <v>501</v>
      </c>
      <c r="H85" s="155">
        <v>415050</v>
      </c>
      <c r="I85" s="155">
        <v>-1527.45</v>
      </c>
      <c r="J85" s="155">
        <v>-5</v>
      </c>
    </row>
    <row r="86" spans="1:10" x14ac:dyDescent="0.2">
      <c r="A86" s="155">
        <v>2017</v>
      </c>
      <c r="B86" s="155">
        <v>11</v>
      </c>
      <c r="C86" s="156">
        <v>9781449470791</v>
      </c>
      <c r="D86" s="155" t="s">
        <v>364</v>
      </c>
      <c r="E86" s="155">
        <v>1</v>
      </c>
      <c r="F86" s="155">
        <v>74</v>
      </c>
      <c r="G86" s="155">
        <v>501</v>
      </c>
      <c r="H86" s="155">
        <v>415050</v>
      </c>
      <c r="I86" s="155">
        <v>-3114.8</v>
      </c>
      <c r="J86" s="155">
        <v>-10</v>
      </c>
    </row>
    <row r="87" spans="1:10" x14ac:dyDescent="0.2">
      <c r="A87" s="155">
        <v>2017</v>
      </c>
      <c r="B87" s="155">
        <v>11</v>
      </c>
      <c r="C87" s="156">
        <v>9781449471927</v>
      </c>
      <c r="D87" s="155" t="s">
        <v>325</v>
      </c>
      <c r="E87" s="155">
        <v>1</v>
      </c>
      <c r="F87" s="155">
        <v>74</v>
      </c>
      <c r="G87" s="155">
        <v>501</v>
      </c>
      <c r="H87" s="155">
        <v>415050</v>
      </c>
      <c r="I87" s="155">
        <v>-22157.01</v>
      </c>
      <c r="J87" s="155">
        <v>-70</v>
      </c>
    </row>
    <row r="88" spans="1:10" x14ac:dyDescent="0.2">
      <c r="A88" s="155">
        <v>2017</v>
      </c>
      <c r="B88" s="155">
        <v>11</v>
      </c>
      <c r="C88" s="156">
        <v>9781449471958</v>
      </c>
      <c r="D88" s="155" t="s">
        <v>399</v>
      </c>
      <c r="E88" s="155">
        <v>1</v>
      </c>
      <c r="F88" s="155">
        <v>74</v>
      </c>
      <c r="G88" s="155">
        <v>501</v>
      </c>
      <c r="H88" s="155">
        <v>425250</v>
      </c>
      <c r="I88" s="155">
        <v>3976.47</v>
      </c>
      <c r="J88" s="155">
        <v>3</v>
      </c>
    </row>
    <row r="89" spans="1:10" x14ac:dyDescent="0.2">
      <c r="A89" s="155">
        <v>2017</v>
      </c>
      <c r="B89" s="155">
        <v>11</v>
      </c>
      <c r="C89" s="156">
        <v>9781449471958</v>
      </c>
      <c r="D89" s="155" t="s">
        <v>399</v>
      </c>
      <c r="E89" s="155">
        <v>1</v>
      </c>
      <c r="F89" s="155">
        <v>74</v>
      </c>
      <c r="G89" s="155">
        <v>501</v>
      </c>
      <c r="H89" s="155">
        <v>415050</v>
      </c>
      <c r="I89" s="155">
        <v>-6627.45</v>
      </c>
      <c r="J89" s="155">
        <v>-5</v>
      </c>
    </row>
    <row r="90" spans="1:10" x14ac:dyDescent="0.2">
      <c r="A90" s="155">
        <v>2017</v>
      </c>
      <c r="B90" s="155">
        <v>11</v>
      </c>
      <c r="C90" s="156">
        <v>9781449472399</v>
      </c>
      <c r="D90" s="155" t="s">
        <v>326</v>
      </c>
      <c r="E90" s="155">
        <v>1</v>
      </c>
      <c r="F90" s="155">
        <v>74</v>
      </c>
      <c r="G90" s="155">
        <v>501</v>
      </c>
      <c r="H90" s="155">
        <v>415050</v>
      </c>
      <c r="I90" s="155">
        <v>-16312.5</v>
      </c>
      <c r="J90" s="155">
        <v>-41</v>
      </c>
    </row>
    <row r="91" spans="1:10" x14ac:dyDescent="0.2">
      <c r="A91" s="155">
        <v>2017</v>
      </c>
      <c r="B91" s="155">
        <v>11</v>
      </c>
      <c r="C91" s="156">
        <v>9781449474119</v>
      </c>
      <c r="D91" s="155" t="s">
        <v>365</v>
      </c>
      <c r="E91" s="155">
        <v>1</v>
      </c>
      <c r="F91" s="155">
        <v>74</v>
      </c>
      <c r="G91" s="155">
        <v>501</v>
      </c>
      <c r="H91" s="155">
        <v>415050</v>
      </c>
      <c r="I91" s="155">
        <v>-305.49</v>
      </c>
      <c r="J91" s="155">
        <v>-1</v>
      </c>
    </row>
    <row r="92" spans="1:10" x14ac:dyDescent="0.2">
      <c r="A92" s="155">
        <v>2017</v>
      </c>
      <c r="B92" s="155">
        <v>11</v>
      </c>
      <c r="C92" s="156">
        <v>9781449474188</v>
      </c>
      <c r="D92" s="155" t="s">
        <v>375</v>
      </c>
      <c r="E92" s="155">
        <v>1</v>
      </c>
      <c r="F92" s="155">
        <v>74</v>
      </c>
      <c r="G92" s="155">
        <v>501</v>
      </c>
      <c r="H92" s="155">
        <v>415050</v>
      </c>
      <c r="I92" s="155">
        <v>-622.96</v>
      </c>
      <c r="J92" s="155">
        <v>-2</v>
      </c>
    </row>
    <row r="93" spans="1:10" x14ac:dyDescent="0.2">
      <c r="A93" s="155">
        <v>2017</v>
      </c>
      <c r="B93" s="155">
        <v>11</v>
      </c>
      <c r="C93" s="156">
        <v>9781449474195</v>
      </c>
      <c r="D93" s="155" t="s">
        <v>339</v>
      </c>
      <c r="E93" s="155">
        <v>1</v>
      </c>
      <c r="F93" s="155">
        <v>74</v>
      </c>
      <c r="G93" s="155">
        <v>501</v>
      </c>
      <c r="H93" s="155">
        <v>415050</v>
      </c>
      <c r="I93" s="155">
        <v>-12459.2</v>
      </c>
      <c r="J93" s="155">
        <v>-40</v>
      </c>
    </row>
    <row r="94" spans="1:10" x14ac:dyDescent="0.2">
      <c r="A94" s="155">
        <v>2017</v>
      </c>
      <c r="B94" s="155">
        <v>11</v>
      </c>
      <c r="C94" s="156">
        <v>9781449474256</v>
      </c>
      <c r="D94" s="155" t="s">
        <v>366</v>
      </c>
      <c r="E94" s="155">
        <v>1</v>
      </c>
      <c r="F94" s="155">
        <v>74</v>
      </c>
      <c r="G94" s="155">
        <v>503</v>
      </c>
      <c r="H94" s="155">
        <v>415050</v>
      </c>
      <c r="I94" s="155">
        <v>-492787.45</v>
      </c>
      <c r="J94" s="155">
        <v>-1931</v>
      </c>
    </row>
    <row r="95" spans="1:10" x14ac:dyDescent="0.2">
      <c r="A95" s="155">
        <v>2017</v>
      </c>
      <c r="B95" s="155">
        <v>11</v>
      </c>
      <c r="C95" s="156">
        <v>9781449478001</v>
      </c>
      <c r="D95" s="155" t="s">
        <v>378</v>
      </c>
      <c r="E95" s="155">
        <v>1</v>
      </c>
      <c r="F95" s="155">
        <v>74</v>
      </c>
      <c r="G95" s="155">
        <v>501</v>
      </c>
      <c r="H95" s="155">
        <v>415050</v>
      </c>
      <c r="I95" s="155">
        <v>-940.43</v>
      </c>
      <c r="J95" s="155">
        <v>-3</v>
      </c>
    </row>
    <row r="96" spans="1:10" x14ac:dyDescent="0.2">
      <c r="A96" s="155">
        <v>2017</v>
      </c>
      <c r="B96" s="155">
        <v>11</v>
      </c>
      <c r="C96" s="156">
        <v>9781449480127</v>
      </c>
      <c r="D96" s="155" t="s">
        <v>394</v>
      </c>
      <c r="E96" s="155">
        <v>1</v>
      </c>
      <c r="F96" s="155">
        <v>74</v>
      </c>
      <c r="G96" s="155">
        <v>501</v>
      </c>
      <c r="H96" s="155">
        <v>415050</v>
      </c>
      <c r="I96" s="155">
        <v>-28039.19</v>
      </c>
      <c r="J96" s="155">
        <v>-90</v>
      </c>
    </row>
    <row r="97" spans="1:10" x14ac:dyDescent="0.2">
      <c r="A97" s="155">
        <v>2017</v>
      </c>
      <c r="B97" s="155">
        <v>11</v>
      </c>
      <c r="C97" s="156">
        <v>9781449480356</v>
      </c>
      <c r="D97" s="155" t="s">
        <v>368</v>
      </c>
      <c r="E97" s="155">
        <v>1</v>
      </c>
      <c r="F97" s="155">
        <v>74</v>
      </c>
      <c r="G97" s="155">
        <v>501</v>
      </c>
      <c r="H97" s="155">
        <v>415050</v>
      </c>
      <c r="I97" s="155">
        <v>-11051.55</v>
      </c>
      <c r="J97" s="155">
        <v>-35</v>
      </c>
    </row>
    <row r="98" spans="1:10" x14ac:dyDescent="0.2">
      <c r="A98" s="155">
        <v>2017</v>
      </c>
      <c r="B98" s="155">
        <v>11</v>
      </c>
      <c r="C98" s="156">
        <v>9781449481001</v>
      </c>
      <c r="D98" s="155" t="s">
        <v>371</v>
      </c>
      <c r="E98" s="155">
        <v>1</v>
      </c>
      <c r="F98" s="155">
        <v>74</v>
      </c>
      <c r="G98" s="155">
        <v>501</v>
      </c>
      <c r="H98" s="155">
        <v>415050</v>
      </c>
      <c r="I98" s="155">
        <v>-18928.400000000001</v>
      </c>
      <c r="J98" s="155">
        <v>-60</v>
      </c>
    </row>
    <row r="99" spans="1:10" x14ac:dyDescent="0.2">
      <c r="A99" s="155">
        <v>2017</v>
      </c>
      <c r="B99" s="155">
        <v>11</v>
      </c>
      <c r="C99" s="156">
        <v>9781449481001</v>
      </c>
      <c r="D99" s="155" t="s">
        <v>371</v>
      </c>
      <c r="E99" s="155">
        <v>1</v>
      </c>
      <c r="F99" s="155">
        <v>74</v>
      </c>
      <c r="G99" s="155">
        <v>501</v>
      </c>
      <c r="H99" s="155">
        <v>425250</v>
      </c>
      <c r="I99" s="155">
        <v>593.01</v>
      </c>
      <c r="J99" s="155">
        <v>2</v>
      </c>
    </row>
    <row r="100" spans="1:10" x14ac:dyDescent="0.2">
      <c r="A100" s="155">
        <v>2017</v>
      </c>
      <c r="B100" s="155">
        <v>11</v>
      </c>
      <c r="C100" s="156">
        <v>9781449481018</v>
      </c>
      <c r="D100" s="155" t="s">
        <v>396</v>
      </c>
      <c r="E100" s="155">
        <v>1</v>
      </c>
      <c r="F100" s="155">
        <v>74</v>
      </c>
      <c r="G100" s="155">
        <v>501</v>
      </c>
      <c r="H100" s="155">
        <v>415050</v>
      </c>
      <c r="I100" s="155">
        <v>-9494.15</v>
      </c>
      <c r="J100" s="155">
        <v>-30</v>
      </c>
    </row>
    <row r="101" spans="1:10" x14ac:dyDescent="0.2">
      <c r="A101" s="155">
        <v>2017</v>
      </c>
      <c r="B101" s="155">
        <v>11</v>
      </c>
      <c r="C101" s="156">
        <v>9781449481322</v>
      </c>
      <c r="D101" s="155" t="s">
        <v>397</v>
      </c>
      <c r="E101" s="155">
        <v>1</v>
      </c>
      <c r="F101" s="155">
        <v>74</v>
      </c>
      <c r="G101" s="155">
        <v>501</v>
      </c>
      <c r="H101" s="155">
        <v>415050</v>
      </c>
      <c r="I101" s="155">
        <v>-2750</v>
      </c>
      <c r="J101" s="155">
        <v>-2</v>
      </c>
    </row>
    <row r="102" spans="1:10" x14ac:dyDescent="0.2">
      <c r="A102" s="155">
        <v>2017</v>
      </c>
      <c r="B102" s="155">
        <v>11</v>
      </c>
      <c r="C102" s="156">
        <v>9781449484590</v>
      </c>
      <c r="D102" s="155" t="s">
        <v>409</v>
      </c>
      <c r="E102" s="155">
        <v>1</v>
      </c>
      <c r="F102" s="155">
        <v>74</v>
      </c>
      <c r="G102" s="155">
        <v>501</v>
      </c>
      <c r="H102" s="155">
        <v>415040</v>
      </c>
      <c r="I102" s="155">
        <v>-12608.95</v>
      </c>
      <c r="J102" s="155">
        <v>-40</v>
      </c>
    </row>
    <row r="103" spans="1:10" x14ac:dyDescent="0.2">
      <c r="A103" s="155">
        <v>2017</v>
      </c>
      <c r="B103" s="155">
        <v>11</v>
      </c>
      <c r="C103" s="156">
        <v>9781449486419</v>
      </c>
      <c r="D103" s="155" t="s">
        <v>414</v>
      </c>
      <c r="E103" s="155">
        <v>1</v>
      </c>
      <c r="F103" s="155">
        <v>74</v>
      </c>
      <c r="G103" s="155">
        <v>501</v>
      </c>
      <c r="H103" s="155">
        <v>415040</v>
      </c>
      <c r="I103" s="155">
        <v>-9344.4</v>
      </c>
      <c r="J103" s="155">
        <v>-30</v>
      </c>
    </row>
    <row r="104" spans="1:10" x14ac:dyDescent="0.2">
      <c r="A104" s="155">
        <v>2017</v>
      </c>
      <c r="B104" s="155">
        <v>11</v>
      </c>
      <c r="C104" s="156">
        <v>9781449486761</v>
      </c>
      <c r="D104" s="155" t="s">
        <v>415</v>
      </c>
      <c r="E104" s="155">
        <v>1</v>
      </c>
      <c r="F104" s="155">
        <v>74</v>
      </c>
      <c r="G104" s="155">
        <v>501</v>
      </c>
      <c r="H104" s="155">
        <v>415040</v>
      </c>
      <c r="I104" s="155">
        <v>-934.44</v>
      </c>
      <c r="J104" s="155">
        <v>-3</v>
      </c>
    </row>
    <row r="105" spans="1:10" x14ac:dyDescent="0.2">
      <c r="A105" s="155">
        <v>2017</v>
      </c>
      <c r="B105" s="155">
        <v>11</v>
      </c>
      <c r="C105" s="156">
        <v>9781449487218</v>
      </c>
      <c r="D105" s="155" t="s">
        <v>419</v>
      </c>
      <c r="E105" s="155">
        <v>1</v>
      </c>
      <c r="F105" s="155">
        <v>74</v>
      </c>
      <c r="G105" s="155">
        <v>501</v>
      </c>
      <c r="H105" s="155">
        <v>415040</v>
      </c>
      <c r="I105" s="155">
        <v>-2194.5</v>
      </c>
      <c r="J105" s="155">
        <v>-10</v>
      </c>
    </row>
    <row r="106" spans="1:10" x14ac:dyDescent="0.2">
      <c r="A106" s="155">
        <v>2017</v>
      </c>
      <c r="B106" s="155">
        <v>11</v>
      </c>
      <c r="C106" s="156">
        <v>9781449487560</v>
      </c>
      <c r="D106" s="155" t="s">
        <v>421</v>
      </c>
      <c r="E106" s="155">
        <v>1</v>
      </c>
      <c r="F106" s="155">
        <v>74</v>
      </c>
      <c r="G106" s="155">
        <v>501</v>
      </c>
      <c r="H106" s="155">
        <v>415040</v>
      </c>
      <c r="I106" s="155">
        <v>-85105.919999999998</v>
      </c>
      <c r="J106" s="155">
        <v>-264</v>
      </c>
    </row>
    <row r="107" spans="1:10" x14ac:dyDescent="0.2">
      <c r="A107" s="155">
        <v>2017</v>
      </c>
      <c r="B107" s="155">
        <v>11</v>
      </c>
      <c r="C107" s="156">
        <v>9781449487768</v>
      </c>
      <c r="D107" s="155" t="s">
        <v>412</v>
      </c>
      <c r="E107" s="155">
        <v>1</v>
      </c>
      <c r="F107" s="155">
        <v>74</v>
      </c>
      <c r="G107" s="155">
        <v>501</v>
      </c>
      <c r="H107" s="155">
        <v>415050</v>
      </c>
      <c r="I107" s="155">
        <v>-6229.6</v>
      </c>
      <c r="J107" s="155">
        <v>-20</v>
      </c>
    </row>
    <row r="108" spans="1:10" x14ac:dyDescent="0.2">
      <c r="A108" s="155">
        <v>2017</v>
      </c>
      <c r="B108" s="155">
        <v>11</v>
      </c>
      <c r="C108" s="156">
        <v>9781449488062</v>
      </c>
      <c r="D108" s="155" t="s">
        <v>417</v>
      </c>
      <c r="E108" s="155">
        <v>1</v>
      </c>
      <c r="F108" s="155">
        <v>74</v>
      </c>
      <c r="G108" s="155">
        <v>501</v>
      </c>
      <c r="H108" s="155">
        <v>415040</v>
      </c>
      <c r="I108" s="155">
        <v>-15723.75</v>
      </c>
      <c r="J108" s="155">
        <v>-50</v>
      </c>
    </row>
    <row r="109" spans="1:10" x14ac:dyDescent="0.2">
      <c r="A109" s="155">
        <v>2017</v>
      </c>
      <c r="B109" s="155">
        <v>11</v>
      </c>
      <c r="C109" s="156">
        <v>9781449489908</v>
      </c>
      <c r="D109" s="155" t="s">
        <v>422</v>
      </c>
      <c r="E109" s="155">
        <v>1</v>
      </c>
      <c r="F109" s="155">
        <v>74</v>
      </c>
      <c r="G109" s="155">
        <v>501</v>
      </c>
      <c r="H109" s="155">
        <v>415040</v>
      </c>
      <c r="I109" s="155">
        <v>-46949.62</v>
      </c>
      <c r="J109" s="155">
        <v>-146</v>
      </c>
    </row>
    <row r="110" spans="1:10" x14ac:dyDescent="0.2">
      <c r="A110" s="155">
        <v>2017</v>
      </c>
      <c r="B110" s="155">
        <v>11</v>
      </c>
      <c r="C110" s="156">
        <v>9781941252093</v>
      </c>
      <c r="D110" s="155" t="s">
        <v>321</v>
      </c>
      <c r="E110" s="155">
        <v>1</v>
      </c>
      <c r="F110" s="155">
        <v>74</v>
      </c>
      <c r="G110" s="155">
        <v>501</v>
      </c>
      <c r="H110" s="155">
        <v>415050</v>
      </c>
      <c r="I110" s="155">
        <v>-6630</v>
      </c>
      <c r="J110" s="155">
        <v>-15</v>
      </c>
    </row>
    <row r="111" spans="1:10" x14ac:dyDescent="0.2">
      <c r="A111" s="155">
        <v>2017</v>
      </c>
      <c r="B111" s="155">
        <v>11</v>
      </c>
      <c r="C111" s="156">
        <v>9781941252390</v>
      </c>
      <c r="D111" s="155" t="s">
        <v>423</v>
      </c>
      <c r="E111" s="155">
        <v>1</v>
      </c>
      <c r="F111" s="155">
        <v>71</v>
      </c>
      <c r="G111" s="155">
        <v>501</v>
      </c>
      <c r="H111" s="155">
        <v>415040</v>
      </c>
      <c r="I111" s="155">
        <v>-14025</v>
      </c>
      <c r="J111" s="155">
        <v>-31</v>
      </c>
    </row>
    <row r="112" spans="1:10" x14ac:dyDescent="0.2">
      <c r="A112" s="155"/>
      <c r="B112" s="155"/>
      <c r="C112" s="156"/>
      <c r="D112" s="155"/>
      <c r="E112" s="155"/>
      <c r="F112" s="155"/>
      <c r="G112" s="155"/>
      <c r="H112" s="155"/>
      <c r="I112" s="155"/>
      <c r="J112" s="155"/>
    </row>
    <row r="114" spans="7:11" x14ac:dyDescent="0.2">
      <c r="I114" s="302">
        <f>SUM(I2:I113)</f>
        <v>-1914226.9499999995</v>
      </c>
      <c r="J114" s="303">
        <f>SUM(J2:J113)</f>
        <v>-4182</v>
      </c>
    </row>
    <row r="116" spans="7:11" x14ac:dyDescent="0.2">
      <c r="G116" s="206" t="s">
        <v>63</v>
      </c>
      <c r="I116" s="326">
        <v>0.22500000000000001</v>
      </c>
      <c r="J116" s="305"/>
      <c r="K116" s="305"/>
    </row>
    <row r="117" spans="7:11" ht="13.5" thickBot="1" x14ac:dyDescent="0.25">
      <c r="G117" s="305"/>
      <c r="H117" s="305"/>
      <c r="I117" s="305"/>
      <c r="J117" s="305"/>
      <c r="K117" s="305"/>
    </row>
    <row r="118" spans="7:11" ht="15" x14ac:dyDescent="0.25">
      <c r="G118" s="306" t="s">
        <v>50</v>
      </c>
      <c r="H118" s="307" t="s">
        <v>51</v>
      </c>
      <c r="I118" s="327">
        <f>-I114*I116</f>
        <v>430701.06374999991</v>
      </c>
      <c r="J118" s="309"/>
      <c r="K118" s="310"/>
    </row>
    <row r="119" spans="7:11" ht="15" x14ac:dyDescent="0.25">
      <c r="G119" s="311"/>
      <c r="H119" s="312" t="s">
        <v>52</v>
      </c>
      <c r="I119" s="328">
        <f>I118/K119</f>
        <v>5029.5314081075476</v>
      </c>
      <c r="J119" s="314" t="s">
        <v>53</v>
      </c>
      <c r="K119" s="315">
        <v>85.634431679999992</v>
      </c>
    </row>
    <row r="120" spans="7:11" ht="15.75" thickBot="1" x14ac:dyDescent="0.3">
      <c r="G120" s="316"/>
      <c r="H120" s="317" t="s">
        <v>61</v>
      </c>
      <c r="I120" s="329">
        <f>I118/K120</f>
        <v>6632.9460210122324</v>
      </c>
      <c r="J120" s="319" t="s">
        <v>53</v>
      </c>
      <c r="K120" s="320">
        <v>64.933599999999998</v>
      </c>
    </row>
  </sheetData>
  <autoFilter ref="A1:K111" xr:uid="{00000000-0009-0000-0000-000007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2">
    <pageSetUpPr fitToPage="1"/>
  </sheetPr>
  <dimension ref="A1:C18"/>
  <sheetViews>
    <sheetView zoomScale="80" workbookViewId="0">
      <selection activeCell="B27" sqref="B27"/>
    </sheetView>
  </sheetViews>
  <sheetFormatPr defaultRowHeight="12.75" x14ac:dyDescent="0.2"/>
  <cols>
    <col min="1" max="1" width="74.7109375" bestFit="1" customWidth="1"/>
    <col min="2" max="2" width="19.85546875" style="9" bestFit="1" customWidth="1"/>
    <col min="3" max="3" width="29.5703125" style="9" customWidth="1"/>
  </cols>
  <sheetData>
    <row r="1" spans="1:3" ht="15.75" x14ac:dyDescent="0.25">
      <c r="A1" s="27" t="s">
        <v>5</v>
      </c>
    </row>
    <row r="3" spans="1:3" x14ac:dyDescent="0.2">
      <c r="B3" s="18" t="s">
        <v>6</v>
      </c>
      <c r="C3" s="19" t="s">
        <v>7</v>
      </c>
    </row>
    <row r="4" spans="1:3" x14ac:dyDescent="0.2">
      <c r="A4" s="12"/>
      <c r="B4" s="18"/>
      <c r="C4" s="19"/>
    </row>
    <row r="5" spans="1:3" s="13" customFormat="1" x14ac:dyDescent="0.2">
      <c r="A5" s="13" t="s">
        <v>8</v>
      </c>
      <c r="B5" s="20">
        <v>250</v>
      </c>
      <c r="C5" s="21">
        <v>175</v>
      </c>
    </row>
    <row r="6" spans="1:3" s="13" customFormat="1" x14ac:dyDescent="0.2">
      <c r="A6" s="13" t="s">
        <v>9</v>
      </c>
      <c r="B6" s="20">
        <v>250</v>
      </c>
      <c r="C6" s="21">
        <v>175</v>
      </c>
    </row>
    <row r="7" spans="1:3" s="13" customFormat="1" ht="25.5" x14ac:dyDescent="0.2">
      <c r="A7" s="14" t="s">
        <v>10</v>
      </c>
      <c r="B7" s="20">
        <v>50</v>
      </c>
      <c r="C7" s="21">
        <v>25</v>
      </c>
    </row>
    <row r="8" spans="1:3" s="15" customFormat="1" x14ac:dyDescent="0.2">
      <c r="A8" s="15" t="s">
        <v>11</v>
      </c>
      <c r="B8" s="22">
        <v>75</v>
      </c>
      <c r="C8" s="23">
        <v>37.5</v>
      </c>
    </row>
    <row r="9" spans="1:3" s="15" customFormat="1" x14ac:dyDescent="0.2">
      <c r="A9" s="15" t="s">
        <v>12</v>
      </c>
      <c r="B9" s="22">
        <v>5944</v>
      </c>
      <c r="C9" s="23">
        <v>2972</v>
      </c>
    </row>
    <row r="10" spans="1:3" s="15" customFormat="1" x14ac:dyDescent="0.2">
      <c r="A10" s="15" t="s">
        <v>13</v>
      </c>
      <c r="B10" s="22">
        <v>70</v>
      </c>
      <c r="C10" s="23">
        <v>35</v>
      </c>
    </row>
    <row r="11" spans="1:3" s="15" customFormat="1" x14ac:dyDescent="0.2">
      <c r="A11" s="15" t="s">
        <v>14</v>
      </c>
      <c r="B11" s="22">
        <v>1428</v>
      </c>
      <c r="C11" s="23">
        <v>715</v>
      </c>
    </row>
    <row r="12" spans="1:3" s="15" customFormat="1" x14ac:dyDescent="0.2">
      <c r="A12" s="15" t="s">
        <v>15</v>
      </c>
      <c r="B12" s="22">
        <v>1500</v>
      </c>
      <c r="C12" s="23">
        <v>750</v>
      </c>
    </row>
    <row r="13" spans="1:3" s="15" customFormat="1" x14ac:dyDescent="0.2">
      <c r="A13" s="15" t="s">
        <v>16</v>
      </c>
      <c r="B13" s="22">
        <v>100</v>
      </c>
      <c r="C13" s="23">
        <v>50</v>
      </c>
    </row>
    <row r="14" spans="1:3" s="15" customFormat="1" x14ac:dyDescent="0.2">
      <c r="A14" s="15" t="s">
        <v>17</v>
      </c>
      <c r="B14" s="22">
        <v>500</v>
      </c>
      <c r="C14" s="23">
        <v>250</v>
      </c>
    </row>
    <row r="15" spans="1:3" s="15" customFormat="1" x14ac:dyDescent="0.2">
      <c r="B15" s="22"/>
      <c r="C15" s="23"/>
    </row>
    <row r="16" spans="1:3" s="15" customFormat="1" x14ac:dyDescent="0.2">
      <c r="B16" s="22"/>
      <c r="C16" s="23"/>
    </row>
    <row r="17" spans="1:3" s="17" customFormat="1" x14ac:dyDescent="0.2">
      <c r="A17" s="24" t="s">
        <v>18</v>
      </c>
      <c r="B17" s="25">
        <f>SUM(B5:B14)</f>
        <v>10167</v>
      </c>
      <c r="C17" s="26">
        <f>SUM(C5:C14)</f>
        <v>5184.5</v>
      </c>
    </row>
    <row r="18" spans="1:3" s="17" customFormat="1" x14ac:dyDescent="0.2">
      <c r="A18" s="16"/>
      <c r="B18" s="18"/>
      <c r="C18" s="19"/>
    </row>
  </sheetData>
  <phoneticPr fontId="19" type="noConversion"/>
  <pageMargins left="0.75" right="0.75" top="1" bottom="1" header="0.5" footer="0.5"/>
  <pageSetup paperSize="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3"/>
  <dimension ref="A1:N110"/>
  <sheetViews>
    <sheetView workbookViewId="0">
      <selection activeCell="I2" sqref="I2"/>
    </sheetView>
  </sheetViews>
  <sheetFormatPr defaultRowHeight="12.75" x14ac:dyDescent="0.2"/>
  <cols>
    <col min="3" max="3" width="14.140625" bestFit="1" customWidth="1"/>
    <col min="9" max="10" width="11" bestFit="1" customWidth="1"/>
  </cols>
  <sheetData>
    <row r="1" spans="1:14" x14ac:dyDescent="0.2">
      <c r="A1" s="130" t="s">
        <v>34</v>
      </c>
      <c r="B1" s="131" t="s">
        <v>35</v>
      </c>
      <c r="C1" s="131" t="s">
        <v>36</v>
      </c>
      <c r="D1" s="131" t="s">
        <v>37</v>
      </c>
      <c r="E1" s="131" t="s">
        <v>38</v>
      </c>
      <c r="F1" s="131" t="s">
        <v>39</v>
      </c>
      <c r="G1" s="131" t="s">
        <v>40</v>
      </c>
      <c r="H1" s="131" t="s">
        <v>41</v>
      </c>
      <c r="I1" s="131" t="s">
        <v>324</v>
      </c>
      <c r="J1" s="131" t="s">
        <v>18</v>
      </c>
      <c r="K1" s="131" t="s">
        <v>42</v>
      </c>
      <c r="L1" s="134"/>
    </row>
    <row r="2" spans="1:14" x14ac:dyDescent="0.2">
      <c r="A2" s="132" t="s">
        <v>311</v>
      </c>
      <c r="B2" s="132" t="s">
        <v>222</v>
      </c>
      <c r="C2" s="133">
        <v>9781449457952</v>
      </c>
      <c r="D2" s="132" t="s">
        <v>271</v>
      </c>
      <c r="E2" s="132" t="s">
        <v>65</v>
      </c>
      <c r="F2" s="132">
        <v>74</v>
      </c>
      <c r="G2" s="132" t="s">
        <v>67</v>
      </c>
      <c r="H2" s="132">
        <v>415040</v>
      </c>
      <c r="I2" s="132" t="str">
        <f t="shared" ref="I2:I33" si="0">IF(AND(H2&gt;420000,H2&lt;430000),"Return","Sales")</f>
        <v>Sales</v>
      </c>
      <c r="J2" s="132">
        <v>-39501.97</v>
      </c>
      <c r="K2" s="132">
        <v>-125</v>
      </c>
      <c r="L2" s="134"/>
      <c r="M2">
        <f>-SUM(J2:J76)</f>
        <v>912737.17999999982</v>
      </c>
      <c r="N2">
        <f>-SUM(K2:K76)</f>
        <v>1943</v>
      </c>
    </row>
    <row r="3" spans="1:14" x14ac:dyDescent="0.2">
      <c r="A3" s="132" t="s">
        <v>311</v>
      </c>
      <c r="B3" s="132" t="s">
        <v>222</v>
      </c>
      <c r="C3" s="133">
        <v>9781449460365</v>
      </c>
      <c r="D3" s="132" t="s">
        <v>319</v>
      </c>
      <c r="E3" s="132" t="s">
        <v>65</v>
      </c>
      <c r="F3" s="132">
        <v>74</v>
      </c>
      <c r="G3" s="132" t="s">
        <v>67</v>
      </c>
      <c r="H3" s="132">
        <v>415040</v>
      </c>
      <c r="I3" s="132" t="str">
        <f t="shared" si="0"/>
        <v>Sales</v>
      </c>
      <c r="J3" s="132">
        <v>-1869.92</v>
      </c>
      <c r="K3" s="132">
        <v>-4</v>
      </c>
      <c r="L3" s="134"/>
      <c r="M3">
        <f>-SUM(J77:J101)</f>
        <v>-381070.6</v>
      </c>
      <c r="N3">
        <f>-SUM(K77:K101)</f>
        <v>-342</v>
      </c>
    </row>
    <row r="4" spans="1:14" x14ac:dyDescent="0.2">
      <c r="A4" s="132" t="s">
        <v>311</v>
      </c>
      <c r="B4" s="132" t="s">
        <v>222</v>
      </c>
      <c r="C4" s="133">
        <v>9781449462253</v>
      </c>
      <c r="D4" s="132" t="s">
        <v>320</v>
      </c>
      <c r="E4" s="132" t="s">
        <v>65</v>
      </c>
      <c r="F4" s="132">
        <v>74</v>
      </c>
      <c r="G4" s="132" t="s">
        <v>67</v>
      </c>
      <c r="H4" s="132">
        <v>415040</v>
      </c>
      <c r="I4" s="132" t="str">
        <f t="shared" si="0"/>
        <v>Sales</v>
      </c>
      <c r="J4" s="132">
        <v>-2433.9</v>
      </c>
      <c r="K4" s="132">
        <v>-12</v>
      </c>
      <c r="L4" s="134"/>
    </row>
    <row r="5" spans="1:14" x14ac:dyDescent="0.2">
      <c r="A5" s="132" t="s">
        <v>311</v>
      </c>
      <c r="B5" s="132" t="s">
        <v>222</v>
      </c>
      <c r="C5" s="133">
        <v>9781449464899</v>
      </c>
      <c r="D5" s="132" t="s">
        <v>310</v>
      </c>
      <c r="E5" s="132" t="s">
        <v>65</v>
      </c>
      <c r="F5" s="132">
        <v>74</v>
      </c>
      <c r="G5" s="132" t="s">
        <v>67</v>
      </c>
      <c r="H5" s="132">
        <v>415040</v>
      </c>
      <c r="I5" s="132" t="str">
        <f t="shared" si="0"/>
        <v>Sales</v>
      </c>
      <c r="J5" s="132">
        <v>-8709.4599999999991</v>
      </c>
      <c r="K5" s="132">
        <v>-28</v>
      </c>
      <c r="L5" s="134"/>
      <c r="M5">
        <f>SUM(M2:M4)</f>
        <v>531666.57999999984</v>
      </c>
      <c r="N5">
        <f>SUM(N2:N4)</f>
        <v>1601</v>
      </c>
    </row>
    <row r="6" spans="1:14" x14ac:dyDescent="0.2">
      <c r="A6" s="132" t="s">
        <v>311</v>
      </c>
      <c r="B6" s="132" t="s">
        <v>222</v>
      </c>
      <c r="C6" s="133">
        <v>9781449471927</v>
      </c>
      <c r="D6" s="132" t="s">
        <v>325</v>
      </c>
      <c r="E6" s="132" t="s">
        <v>65</v>
      </c>
      <c r="F6" s="132">
        <v>74</v>
      </c>
      <c r="G6" s="132" t="s">
        <v>67</v>
      </c>
      <c r="H6" s="132">
        <v>415040</v>
      </c>
      <c r="I6" s="132" t="str">
        <f t="shared" si="0"/>
        <v>Sales</v>
      </c>
      <c r="J6" s="132">
        <v>-118871.55</v>
      </c>
      <c r="K6" s="132">
        <v>-363</v>
      </c>
      <c r="L6" s="134"/>
    </row>
    <row r="7" spans="1:14" x14ac:dyDescent="0.2">
      <c r="A7" s="132" t="s">
        <v>311</v>
      </c>
      <c r="B7" s="132" t="s">
        <v>222</v>
      </c>
      <c r="C7" s="133">
        <v>9781449472399</v>
      </c>
      <c r="D7" s="132" t="s">
        <v>326</v>
      </c>
      <c r="E7" s="132" t="s">
        <v>65</v>
      </c>
      <c r="F7" s="132">
        <v>74</v>
      </c>
      <c r="G7" s="132" t="s">
        <v>67</v>
      </c>
      <c r="H7" s="132">
        <v>415040</v>
      </c>
      <c r="I7" s="132" t="str">
        <f t="shared" si="0"/>
        <v>Sales</v>
      </c>
      <c r="J7" s="132">
        <v>-39465</v>
      </c>
      <c r="K7" s="132">
        <v>-96</v>
      </c>
      <c r="L7" s="134"/>
    </row>
    <row r="8" spans="1:14" x14ac:dyDescent="0.2">
      <c r="A8" s="132" t="s">
        <v>311</v>
      </c>
      <c r="B8" s="132" t="s">
        <v>222</v>
      </c>
      <c r="C8" s="133">
        <v>9781449474256</v>
      </c>
      <c r="D8" s="132" t="s">
        <v>328</v>
      </c>
      <c r="E8" s="132" t="s">
        <v>65</v>
      </c>
      <c r="F8" s="132">
        <v>74</v>
      </c>
      <c r="G8" s="132" t="s">
        <v>67</v>
      </c>
      <c r="H8" s="132">
        <v>415040</v>
      </c>
      <c r="I8" s="132" t="str">
        <f t="shared" si="0"/>
        <v>Sales</v>
      </c>
      <c r="J8" s="132">
        <v>-21956</v>
      </c>
      <c r="K8" s="132">
        <v>-80</v>
      </c>
      <c r="L8" s="134"/>
    </row>
    <row r="9" spans="1:14" x14ac:dyDescent="0.2">
      <c r="A9" s="132" t="s">
        <v>311</v>
      </c>
      <c r="B9" s="132" t="s">
        <v>222</v>
      </c>
      <c r="C9" s="133">
        <v>9781941252093</v>
      </c>
      <c r="D9" s="132" t="s">
        <v>321</v>
      </c>
      <c r="E9" s="132" t="s">
        <v>65</v>
      </c>
      <c r="F9" s="132">
        <v>74</v>
      </c>
      <c r="G9" s="132" t="s">
        <v>67</v>
      </c>
      <c r="H9" s="132">
        <v>415040</v>
      </c>
      <c r="I9" s="132" t="str">
        <f t="shared" si="0"/>
        <v>Sales</v>
      </c>
      <c r="J9" s="132">
        <v>-4207.5</v>
      </c>
      <c r="K9" s="132">
        <v>-9</v>
      </c>
      <c r="L9" s="134"/>
    </row>
    <row r="10" spans="1:14" x14ac:dyDescent="0.2">
      <c r="A10" s="132" t="s">
        <v>311</v>
      </c>
      <c r="B10" s="132" t="s">
        <v>222</v>
      </c>
      <c r="C10" s="133">
        <v>9780740700033</v>
      </c>
      <c r="D10" s="132" t="s">
        <v>45</v>
      </c>
      <c r="E10" s="132" t="s">
        <v>65</v>
      </c>
      <c r="F10" s="132">
        <v>74</v>
      </c>
      <c r="G10" s="132" t="s">
        <v>66</v>
      </c>
      <c r="H10" s="132">
        <v>415050</v>
      </c>
      <c r="I10" s="132" t="str">
        <f t="shared" si="0"/>
        <v>Sales</v>
      </c>
      <c r="J10" s="132">
        <v>-3348.21</v>
      </c>
      <c r="K10" s="132">
        <v>-9</v>
      </c>
      <c r="L10" s="134"/>
    </row>
    <row r="11" spans="1:14" x14ac:dyDescent="0.2">
      <c r="A11" s="132" t="s">
        <v>311</v>
      </c>
      <c r="B11" s="132" t="s">
        <v>222</v>
      </c>
      <c r="C11" s="133">
        <v>9780740705311</v>
      </c>
      <c r="D11" s="132" t="s">
        <v>46</v>
      </c>
      <c r="E11" s="132" t="s">
        <v>65</v>
      </c>
      <c r="F11" s="132">
        <v>74</v>
      </c>
      <c r="G11" s="132" t="s">
        <v>66</v>
      </c>
      <c r="H11" s="132">
        <v>415050</v>
      </c>
      <c r="I11" s="132" t="str">
        <f t="shared" si="0"/>
        <v>Sales</v>
      </c>
      <c r="J11" s="132">
        <v>-3348.21</v>
      </c>
      <c r="K11" s="132">
        <v>-9</v>
      </c>
      <c r="L11" s="134"/>
    </row>
    <row r="12" spans="1:14" x14ac:dyDescent="0.2">
      <c r="A12" s="132" t="s">
        <v>311</v>
      </c>
      <c r="B12" s="132" t="s">
        <v>222</v>
      </c>
      <c r="C12" s="133">
        <v>9780740713903</v>
      </c>
      <c r="D12" s="132" t="s">
        <v>68</v>
      </c>
      <c r="E12" s="132" t="s">
        <v>65</v>
      </c>
      <c r="F12" s="132">
        <v>74</v>
      </c>
      <c r="G12" s="132" t="s">
        <v>66</v>
      </c>
      <c r="H12" s="132">
        <v>415050</v>
      </c>
      <c r="I12" s="132" t="str">
        <f t="shared" si="0"/>
        <v>Sales</v>
      </c>
      <c r="J12" s="132">
        <v>-1687.5</v>
      </c>
      <c r="K12" s="132">
        <v>-7</v>
      </c>
      <c r="L12" s="134"/>
    </row>
    <row r="13" spans="1:14" x14ac:dyDescent="0.2">
      <c r="A13" s="132" t="s">
        <v>311</v>
      </c>
      <c r="B13" s="132" t="s">
        <v>222</v>
      </c>
      <c r="C13" s="133">
        <v>9780740718397</v>
      </c>
      <c r="D13" s="132" t="s">
        <v>69</v>
      </c>
      <c r="E13" s="132" t="s">
        <v>65</v>
      </c>
      <c r="F13" s="132">
        <v>74</v>
      </c>
      <c r="G13" s="132" t="s">
        <v>66</v>
      </c>
      <c r="H13" s="132">
        <v>415050</v>
      </c>
      <c r="I13" s="132" t="str">
        <f t="shared" si="0"/>
        <v>Sales</v>
      </c>
      <c r="J13" s="132">
        <v>-2416.5</v>
      </c>
      <c r="K13" s="132">
        <v>-10</v>
      </c>
      <c r="L13" s="134"/>
    </row>
    <row r="14" spans="1:14" x14ac:dyDescent="0.2">
      <c r="A14" s="132" t="s">
        <v>311</v>
      </c>
      <c r="B14" s="132" t="s">
        <v>222</v>
      </c>
      <c r="C14" s="133">
        <v>9780740721946</v>
      </c>
      <c r="D14" s="132" t="s">
        <v>55</v>
      </c>
      <c r="E14" s="132" t="s">
        <v>65</v>
      </c>
      <c r="F14" s="132">
        <v>74</v>
      </c>
      <c r="G14" s="132" t="s">
        <v>66</v>
      </c>
      <c r="H14" s="132">
        <v>415050</v>
      </c>
      <c r="I14" s="132" t="str">
        <f t="shared" si="0"/>
        <v>Sales</v>
      </c>
      <c r="J14" s="132">
        <v>-834.75</v>
      </c>
      <c r="K14" s="132">
        <v>-3</v>
      </c>
      <c r="L14" s="134"/>
    </row>
    <row r="15" spans="1:14" x14ac:dyDescent="0.2">
      <c r="A15" s="132" t="s">
        <v>311</v>
      </c>
      <c r="B15" s="132" t="s">
        <v>222</v>
      </c>
      <c r="C15" s="133">
        <v>9780740732980</v>
      </c>
      <c r="D15" s="132" t="s">
        <v>75</v>
      </c>
      <c r="E15" s="132" t="s">
        <v>65</v>
      </c>
      <c r="F15" s="132">
        <v>74</v>
      </c>
      <c r="G15" s="132" t="s">
        <v>66</v>
      </c>
      <c r="H15" s="132">
        <v>415050</v>
      </c>
      <c r="I15" s="132" t="str">
        <f t="shared" si="0"/>
        <v>Sales</v>
      </c>
      <c r="J15" s="132">
        <v>-1968.75</v>
      </c>
      <c r="K15" s="132">
        <v>-7</v>
      </c>
      <c r="L15" s="134"/>
    </row>
    <row r="16" spans="1:14" x14ac:dyDescent="0.2">
      <c r="A16" s="132" t="s">
        <v>311</v>
      </c>
      <c r="B16" s="132" t="s">
        <v>222</v>
      </c>
      <c r="C16" s="133">
        <v>9780740738050</v>
      </c>
      <c r="D16" s="132" t="s">
        <v>76</v>
      </c>
      <c r="E16" s="132" t="s">
        <v>65</v>
      </c>
      <c r="F16" s="132">
        <v>74</v>
      </c>
      <c r="G16" s="132" t="s">
        <v>66</v>
      </c>
      <c r="H16" s="132">
        <v>415050</v>
      </c>
      <c r="I16" s="132" t="str">
        <f t="shared" si="0"/>
        <v>Sales</v>
      </c>
      <c r="J16" s="132">
        <v>-1968.75</v>
      </c>
      <c r="K16" s="132">
        <v>-7</v>
      </c>
      <c r="L16" s="134"/>
    </row>
    <row r="17" spans="1:12" x14ac:dyDescent="0.2">
      <c r="A17" s="132" t="s">
        <v>311</v>
      </c>
      <c r="B17" s="132" t="s">
        <v>222</v>
      </c>
      <c r="C17" s="133">
        <v>9780740746581</v>
      </c>
      <c r="D17" s="132" t="s">
        <v>77</v>
      </c>
      <c r="E17" s="132" t="s">
        <v>65</v>
      </c>
      <c r="F17" s="132">
        <v>74</v>
      </c>
      <c r="G17" s="132" t="s">
        <v>66</v>
      </c>
      <c r="H17" s="132">
        <v>415050</v>
      </c>
      <c r="I17" s="132" t="str">
        <f t="shared" si="0"/>
        <v>Sales</v>
      </c>
      <c r="J17" s="132">
        <v>-2621.25</v>
      </c>
      <c r="K17" s="132">
        <v>-7</v>
      </c>
      <c r="L17" s="134"/>
    </row>
    <row r="18" spans="1:12" x14ac:dyDescent="0.2">
      <c r="A18" s="132" t="s">
        <v>311</v>
      </c>
      <c r="B18" s="132" t="s">
        <v>222</v>
      </c>
      <c r="C18" s="133">
        <v>9780740748479</v>
      </c>
      <c r="D18" s="132" t="s">
        <v>272</v>
      </c>
      <c r="E18" s="132" t="s">
        <v>65</v>
      </c>
      <c r="F18" s="132">
        <v>74</v>
      </c>
      <c r="G18" s="132" t="s">
        <v>66</v>
      </c>
      <c r="H18" s="132">
        <v>415050</v>
      </c>
      <c r="I18" s="132" t="str">
        <f t="shared" si="0"/>
        <v>Sales</v>
      </c>
      <c r="J18" s="132">
        <v>-302522.18</v>
      </c>
      <c r="K18" s="132">
        <v>-76</v>
      </c>
      <c r="L18" s="134"/>
    </row>
    <row r="19" spans="1:12" x14ac:dyDescent="0.2">
      <c r="A19" s="132" t="s">
        <v>311</v>
      </c>
      <c r="B19" s="132" t="s">
        <v>222</v>
      </c>
      <c r="C19" s="133">
        <v>9780740755668</v>
      </c>
      <c r="D19" s="132" t="s">
        <v>273</v>
      </c>
      <c r="E19" s="132" t="s">
        <v>65</v>
      </c>
      <c r="F19" s="132">
        <v>74</v>
      </c>
      <c r="G19" s="132" t="s">
        <v>66</v>
      </c>
      <c r="H19" s="132">
        <v>415050</v>
      </c>
      <c r="I19" s="132" t="str">
        <f t="shared" si="0"/>
        <v>Sales</v>
      </c>
      <c r="J19" s="132">
        <v>-219.45</v>
      </c>
      <c r="K19" s="132">
        <v>-1</v>
      </c>
      <c r="L19" s="134"/>
    </row>
    <row r="20" spans="1:12" x14ac:dyDescent="0.2">
      <c r="A20" s="132" t="s">
        <v>311</v>
      </c>
      <c r="B20" s="132" t="s">
        <v>222</v>
      </c>
      <c r="C20" s="133">
        <v>9780740761904</v>
      </c>
      <c r="D20" s="132" t="s">
        <v>47</v>
      </c>
      <c r="E20" s="132" t="s">
        <v>65</v>
      </c>
      <c r="F20" s="132">
        <v>74</v>
      </c>
      <c r="G20" s="132" t="s">
        <v>66</v>
      </c>
      <c r="H20" s="132">
        <v>415050</v>
      </c>
      <c r="I20" s="132" t="str">
        <f t="shared" si="0"/>
        <v>Sales</v>
      </c>
      <c r="J20" s="132">
        <v>-2299.5</v>
      </c>
      <c r="K20" s="132">
        <v>-8</v>
      </c>
      <c r="L20" s="134"/>
    </row>
    <row r="21" spans="1:12" x14ac:dyDescent="0.2">
      <c r="A21" s="132" t="s">
        <v>311</v>
      </c>
      <c r="B21" s="132" t="s">
        <v>222</v>
      </c>
      <c r="C21" s="133">
        <v>9780740768491</v>
      </c>
      <c r="D21" s="132" t="s">
        <v>213</v>
      </c>
      <c r="E21" s="132" t="s">
        <v>65</v>
      </c>
      <c r="F21" s="132">
        <v>74</v>
      </c>
      <c r="G21" s="132" t="s">
        <v>66</v>
      </c>
      <c r="H21" s="132">
        <v>415050</v>
      </c>
      <c r="I21" s="132" t="str">
        <f t="shared" si="0"/>
        <v>Sales</v>
      </c>
      <c r="J21" s="132">
        <v>-1210.5</v>
      </c>
      <c r="K21" s="132">
        <v>-5</v>
      </c>
      <c r="L21" s="134"/>
    </row>
    <row r="22" spans="1:12" x14ac:dyDescent="0.2">
      <c r="A22" s="132" t="s">
        <v>311</v>
      </c>
      <c r="B22" s="132" t="s">
        <v>222</v>
      </c>
      <c r="C22" s="133">
        <v>9780740773655</v>
      </c>
      <c r="D22" s="132" t="s">
        <v>79</v>
      </c>
      <c r="E22" s="132" t="s">
        <v>65</v>
      </c>
      <c r="F22" s="132">
        <v>74</v>
      </c>
      <c r="G22" s="132" t="s">
        <v>66</v>
      </c>
      <c r="H22" s="132">
        <v>415050</v>
      </c>
      <c r="I22" s="132" t="str">
        <f t="shared" si="0"/>
        <v>Sales</v>
      </c>
      <c r="J22" s="132">
        <v>-2257.5</v>
      </c>
      <c r="K22" s="132">
        <v>-8</v>
      </c>
      <c r="L22" s="134"/>
    </row>
    <row r="23" spans="1:12" x14ac:dyDescent="0.2">
      <c r="A23" s="132" t="s">
        <v>311</v>
      </c>
      <c r="B23" s="132" t="s">
        <v>222</v>
      </c>
      <c r="C23" s="133">
        <v>9780740777356</v>
      </c>
      <c r="D23" s="132" t="s">
        <v>274</v>
      </c>
      <c r="E23" s="132" t="s">
        <v>65</v>
      </c>
      <c r="F23" s="132">
        <v>74</v>
      </c>
      <c r="G23" s="132" t="s">
        <v>66</v>
      </c>
      <c r="H23" s="132">
        <v>415050</v>
      </c>
      <c r="I23" s="132" t="str">
        <f t="shared" si="0"/>
        <v>Sales</v>
      </c>
      <c r="J23" s="132">
        <v>-3640</v>
      </c>
      <c r="K23" s="132">
        <v>-2</v>
      </c>
      <c r="L23" s="134"/>
    </row>
    <row r="24" spans="1:12" x14ac:dyDescent="0.2">
      <c r="A24" s="132" t="s">
        <v>311</v>
      </c>
      <c r="B24" s="132" t="s">
        <v>222</v>
      </c>
      <c r="C24" s="133">
        <v>9780740778155</v>
      </c>
      <c r="D24" s="132" t="s">
        <v>56</v>
      </c>
      <c r="E24" s="132" t="s">
        <v>65</v>
      </c>
      <c r="F24" s="132">
        <v>74</v>
      </c>
      <c r="G24" s="132" t="s">
        <v>66</v>
      </c>
      <c r="H24" s="132">
        <v>415050</v>
      </c>
      <c r="I24" s="132" t="str">
        <f t="shared" si="0"/>
        <v>Sales</v>
      </c>
      <c r="J24" s="132">
        <v>-1680</v>
      </c>
      <c r="K24" s="132">
        <v>-6</v>
      </c>
      <c r="L24" s="134"/>
    </row>
    <row r="25" spans="1:12" x14ac:dyDescent="0.2">
      <c r="A25" s="132" t="s">
        <v>311</v>
      </c>
      <c r="B25" s="132" t="s">
        <v>222</v>
      </c>
      <c r="C25" s="133">
        <v>9780740779893</v>
      </c>
      <c r="D25" s="132" t="s">
        <v>317</v>
      </c>
      <c r="E25" s="132" t="s">
        <v>65</v>
      </c>
      <c r="F25" s="132">
        <v>74</v>
      </c>
      <c r="G25" s="132" t="s">
        <v>66</v>
      </c>
      <c r="H25" s="132">
        <v>415050</v>
      </c>
      <c r="I25" s="132" t="str">
        <f t="shared" si="0"/>
        <v>Sales</v>
      </c>
      <c r="J25" s="132">
        <v>-2284.36</v>
      </c>
      <c r="K25" s="132">
        <v>-14</v>
      </c>
      <c r="L25" s="134"/>
    </row>
    <row r="26" spans="1:12" x14ac:dyDescent="0.2">
      <c r="A26" s="132" t="s">
        <v>311</v>
      </c>
      <c r="B26" s="132" t="s">
        <v>222</v>
      </c>
      <c r="C26" s="133">
        <v>9780740785344</v>
      </c>
      <c r="D26" s="132" t="s">
        <v>48</v>
      </c>
      <c r="E26" s="132" t="s">
        <v>65</v>
      </c>
      <c r="F26" s="132">
        <v>74</v>
      </c>
      <c r="G26" s="132" t="s">
        <v>66</v>
      </c>
      <c r="H26" s="132">
        <v>415050</v>
      </c>
      <c r="I26" s="132" t="str">
        <f t="shared" si="0"/>
        <v>Sales</v>
      </c>
      <c r="J26" s="132">
        <v>-2984.73</v>
      </c>
      <c r="K26" s="132">
        <v>-8</v>
      </c>
      <c r="L26" s="134"/>
    </row>
    <row r="27" spans="1:12" x14ac:dyDescent="0.2">
      <c r="A27" s="132" t="s">
        <v>311</v>
      </c>
      <c r="B27" s="132" t="s">
        <v>222</v>
      </c>
      <c r="C27" s="133">
        <v>9780836204155</v>
      </c>
      <c r="D27" s="132" t="s">
        <v>80</v>
      </c>
      <c r="E27" s="132" t="s">
        <v>65</v>
      </c>
      <c r="F27" s="132">
        <v>74</v>
      </c>
      <c r="G27" s="132" t="s">
        <v>66</v>
      </c>
      <c r="H27" s="132">
        <v>415050</v>
      </c>
      <c r="I27" s="132" t="str">
        <f t="shared" si="0"/>
        <v>Sales</v>
      </c>
      <c r="J27" s="132">
        <v>-3348.21</v>
      </c>
      <c r="K27" s="132">
        <v>-9</v>
      </c>
      <c r="L27" s="134"/>
    </row>
    <row r="28" spans="1:12" x14ac:dyDescent="0.2">
      <c r="A28" s="132" t="s">
        <v>311</v>
      </c>
      <c r="B28" s="132" t="s">
        <v>222</v>
      </c>
      <c r="C28" s="133">
        <v>9780836217797</v>
      </c>
      <c r="D28" s="132" t="s">
        <v>81</v>
      </c>
      <c r="E28" s="132" t="s">
        <v>65</v>
      </c>
      <c r="F28" s="132">
        <v>74</v>
      </c>
      <c r="G28" s="132" t="s">
        <v>66</v>
      </c>
      <c r="H28" s="132">
        <v>415050</v>
      </c>
      <c r="I28" s="132" t="str">
        <f t="shared" si="0"/>
        <v>Sales</v>
      </c>
      <c r="J28" s="132">
        <v>-1496.25</v>
      </c>
      <c r="K28" s="132">
        <v>-7</v>
      </c>
      <c r="L28" s="134"/>
    </row>
    <row r="29" spans="1:12" x14ac:dyDescent="0.2">
      <c r="A29" s="132" t="s">
        <v>311</v>
      </c>
      <c r="B29" s="132" t="s">
        <v>222</v>
      </c>
      <c r="C29" s="133">
        <v>9780836228991</v>
      </c>
      <c r="D29" s="132" t="s">
        <v>49</v>
      </c>
      <c r="E29" s="132" t="s">
        <v>65</v>
      </c>
      <c r="F29" s="132">
        <v>74</v>
      </c>
      <c r="G29" s="132" t="s">
        <v>66</v>
      </c>
      <c r="H29" s="132">
        <v>415050</v>
      </c>
      <c r="I29" s="132" t="str">
        <f t="shared" si="0"/>
        <v>Sales</v>
      </c>
      <c r="J29" s="132">
        <v>-1968.75</v>
      </c>
      <c r="K29" s="132">
        <v>-7</v>
      </c>
      <c r="L29" s="134"/>
    </row>
    <row r="30" spans="1:12" x14ac:dyDescent="0.2">
      <c r="A30" s="132" t="s">
        <v>311</v>
      </c>
      <c r="B30" s="132" t="s">
        <v>222</v>
      </c>
      <c r="C30" s="133">
        <v>9780836236682</v>
      </c>
      <c r="D30" s="132" t="s">
        <v>87</v>
      </c>
      <c r="E30" s="132" t="s">
        <v>65</v>
      </c>
      <c r="F30" s="132">
        <v>74</v>
      </c>
      <c r="G30" s="132" t="s">
        <v>66</v>
      </c>
      <c r="H30" s="132">
        <v>415050</v>
      </c>
      <c r="I30" s="132" t="str">
        <f t="shared" si="0"/>
        <v>Sales</v>
      </c>
      <c r="J30" s="132">
        <v>-1968.75</v>
      </c>
      <c r="K30" s="132">
        <v>-7</v>
      </c>
      <c r="L30" s="134"/>
    </row>
    <row r="31" spans="1:12" x14ac:dyDescent="0.2">
      <c r="A31" s="132" t="s">
        <v>311</v>
      </c>
      <c r="B31" s="132" t="s">
        <v>222</v>
      </c>
      <c r="C31" s="133">
        <v>9780836267457</v>
      </c>
      <c r="D31" s="132" t="s">
        <v>82</v>
      </c>
      <c r="E31" s="132" t="s">
        <v>65</v>
      </c>
      <c r="F31" s="132">
        <v>74</v>
      </c>
      <c r="G31" s="132" t="s">
        <v>66</v>
      </c>
      <c r="H31" s="132">
        <v>415050</v>
      </c>
      <c r="I31" s="132" t="str">
        <f t="shared" si="0"/>
        <v>Sales</v>
      </c>
      <c r="J31" s="132">
        <v>-2621.25</v>
      </c>
      <c r="K31" s="132">
        <v>-7</v>
      </c>
      <c r="L31" s="134"/>
    </row>
    <row r="32" spans="1:12" x14ac:dyDescent="0.2">
      <c r="A32" s="132" t="s">
        <v>311</v>
      </c>
      <c r="B32" s="132" t="s">
        <v>222</v>
      </c>
      <c r="C32" s="133">
        <v>9781449401023</v>
      </c>
      <c r="D32" s="132" t="s">
        <v>72</v>
      </c>
      <c r="E32" s="132" t="s">
        <v>65</v>
      </c>
      <c r="F32" s="132">
        <v>74</v>
      </c>
      <c r="G32" s="132" t="s">
        <v>66</v>
      </c>
      <c r="H32" s="132">
        <v>415050</v>
      </c>
      <c r="I32" s="132" t="str">
        <f t="shared" si="0"/>
        <v>Sales</v>
      </c>
      <c r="J32" s="132">
        <v>-2621.25</v>
      </c>
      <c r="K32" s="132">
        <v>-7</v>
      </c>
      <c r="L32" s="134"/>
    </row>
    <row r="33" spans="1:12" x14ac:dyDescent="0.2">
      <c r="A33" s="132" t="s">
        <v>311</v>
      </c>
      <c r="B33" s="132" t="s">
        <v>222</v>
      </c>
      <c r="C33" s="133">
        <v>9781449401160</v>
      </c>
      <c r="D33" s="132" t="s">
        <v>276</v>
      </c>
      <c r="E33" s="132" t="s">
        <v>65</v>
      </c>
      <c r="F33" s="132">
        <v>74</v>
      </c>
      <c r="G33" s="132" t="s">
        <v>66</v>
      </c>
      <c r="H33" s="132">
        <v>415050</v>
      </c>
      <c r="I33" s="132" t="str">
        <f t="shared" si="0"/>
        <v>Sales</v>
      </c>
      <c r="J33" s="132">
        <v>-329.45</v>
      </c>
      <c r="K33" s="132">
        <v>-1</v>
      </c>
      <c r="L33" s="134"/>
    </row>
    <row r="34" spans="1:12" x14ac:dyDescent="0.2">
      <c r="A34" s="132" t="s">
        <v>311</v>
      </c>
      <c r="B34" s="132" t="s">
        <v>222</v>
      </c>
      <c r="C34" s="133">
        <v>9781449401375</v>
      </c>
      <c r="D34" s="132" t="s">
        <v>302</v>
      </c>
      <c r="E34" s="132" t="s">
        <v>65</v>
      </c>
      <c r="F34" s="132">
        <v>74</v>
      </c>
      <c r="G34" s="132" t="s">
        <v>66</v>
      </c>
      <c r="H34" s="132">
        <v>415050</v>
      </c>
      <c r="I34" s="132" t="str">
        <f t="shared" ref="I34:I65" si="1">IF(AND(H34&gt;420000,H34&lt;430000),"Return","Sales")</f>
        <v>Sales</v>
      </c>
      <c r="J34" s="132">
        <v>-1115.27</v>
      </c>
      <c r="K34" s="132">
        <v>-7</v>
      </c>
      <c r="L34" s="134"/>
    </row>
    <row r="35" spans="1:12" x14ac:dyDescent="0.2">
      <c r="A35" s="132" t="s">
        <v>311</v>
      </c>
      <c r="B35" s="132" t="s">
        <v>222</v>
      </c>
      <c r="C35" s="133">
        <v>9781449401382</v>
      </c>
      <c r="D35" s="132" t="s">
        <v>302</v>
      </c>
      <c r="E35" s="132" t="s">
        <v>65</v>
      </c>
      <c r="F35" s="132">
        <v>74</v>
      </c>
      <c r="G35" s="132" t="s">
        <v>66</v>
      </c>
      <c r="H35" s="132">
        <v>415050</v>
      </c>
      <c r="I35" s="132" t="str">
        <f t="shared" si="1"/>
        <v>Sales</v>
      </c>
      <c r="J35" s="132">
        <v>-164.45</v>
      </c>
      <c r="K35" s="132">
        <v>-1</v>
      </c>
      <c r="L35" s="134"/>
    </row>
    <row r="36" spans="1:12" x14ac:dyDescent="0.2">
      <c r="A36" s="132" t="s">
        <v>311</v>
      </c>
      <c r="B36" s="132" t="s">
        <v>222</v>
      </c>
      <c r="C36" s="133">
        <v>9781449401399</v>
      </c>
      <c r="D36" s="132" t="s">
        <v>302</v>
      </c>
      <c r="E36" s="132" t="s">
        <v>65</v>
      </c>
      <c r="F36" s="132">
        <v>74</v>
      </c>
      <c r="G36" s="132" t="s">
        <v>66</v>
      </c>
      <c r="H36" s="132">
        <v>415050</v>
      </c>
      <c r="I36" s="132" t="str">
        <f t="shared" si="1"/>
        <v>Sales</v>
      </c>
      <c r="J36" s="132">
        <v>-795.34</v>
      </c>
      <c r="K36" s="132">
        <v>-5</v>
      </c>
      <c r="L36" s="134"/>
    </row>
    <row r="37" spans="1:12" x14ac:dyDescent="0.2">
      <c r="A37" s="132" t="s">
        <v>311</v>
      </c>
      <c r="B37" s="132" t="s">
        <v>222</v>
      </c>
      <c r="C37" s="133">
        <v>9781449401405</v>
      </c>
      <c r="D37" s="132" t="s">
        <v>302</v>
      </c>
      <c r="E37" s="132" t="s">
        <v>65</v>
      </c>
      <c r="F37" s="132">
        <v>74</v>
      </c>
      <c r="G37" s="132" t="s">
        <v>66</v>
      </c>
      <c r="H37" s="132">
        <v>415050</v>
      </c>
      <c r="I37" s="132" t="str">
        <f t="shared" si="1"/>
        <v>Sales</v>
      </c>
      <c r="J37" s="132">
        <v>-804.31</v>
      </c>
      <c r="K37" s="132">
        <v>-5</v>
      </c>
      <c r="L37" s="134"/>
    </row>
    <row r="38" spans="1:12" x14ac:dyDescent="0.2">
      <c r="A38" s="132" t="s">
        <v>311</v>
      </c>
      <c r="B38" s="132" t="s">
        <v>222</v>
      </c>
      <c r="C38" s="133">
        <v>9781449402327</v>
      </c>
      <c r="D38" s="132" t="s">
        <v>277</v>
      </c>
      <c r="E38" s="132" t="s">
        <v>65</v>
      </c>
      <c r="F38" s="132">
        <v>74</v>
      </c>
      <c r="G38" s="132" t="s">
        <v>66</v>
      </c>
      <c r="H38" s="132">
        <v>415050</v>
      </c>
      <c r="I38" s="132" t="str">
        <f t="shared" si="1"/>
        <v>Sales</v>
      </c>
      <c r="J38" s="132">
        <v>-3678.78</v>
      </c>
      <c r="K38" s="132">
        <v>-18</v>
      </c>
      <c r="L38" s="134"/>
    </row>
    <row r="39" spans="1:12" x14ac:dyDescent="0.2">
      <c r="A39" s="132" t="s">
        <v>311</v>
      </c>
      <c r="B39" s="132" t="s">
        <v>222</v>
      </c>
      <c r="C39" s="133">
        <v>9781449403102</v>
      </c>
      <c r="D39" s="132" t="s">
        <v>303</v>
      </c>
      <c r="E39" s="132" t="s">
        <v>65</v>
      </c>
      <c r="F39" s="132">
        <v>74</v>
      </c>
      <c r="G39" s="132" t="s">
        <v>66</v>
      </c>
      <c r="H39" s="132">
        <v>415050</v>
      </c>
      <c r="I39" s="132" t="str">
        <f t="shared" si="1"/>
        <v>Sales</v>
      </c>
      <c r="J39" s="132">
        <v>-804.31</v>
      </c>
      <c r="K39" s="132">
        <v>-5</v>
      </c>
      <c r="L39" s="134"/>
    </row>
    <row r="40" spans="1:12" x14ac:dyDescent="0.2">
      <c r="A40" s="132" t="s">
        <v>311</v>
      </c>
      <c r="B40" s="132" t="s">
        <v>222</v>
      </c>
      <c r="C40" s="133">
        <v>9781449407186</v>
      </c>
      <c r="D40" s="132" t="s">
        <v>278</v>
      </c>
      <c r="E40" s="132" t="s">
        <v>65</v>
      </c>
      <c r="F40" s="132">
        <v>74</v>
      </c>
      <c r="G40" s="132" t="s">
        <v>66</v>
      </c>
      <c r="H40" s="132">
        <v>415050</v>
      </c>
      <c r="I40" s="132" t="str">
        <f t="shared" si="1"/>
        <v>Sales</v>
      </c>
      <c r="J40" s="132">
        <v>-5394.48</v>
      </c>
      <c r="K40" s="132">
        <v>-26</v>
      </c>
      <c r="L40" s="134"/>
    </row>
    <row r="41" spans="1:12" x14ac:dyDescent="0.2">
      <c r="A41" s="132" t="s">
        <v>311</v>
      </c>
      <c r="B41" s="132" t="s">
        <v>222</v>
      </c>
      <c r="C41" s="133">
        <v>9781449407940</v>
      </c>
      <c r="D41" s="132" t="s">
        <v>216</v>
      </c>
      <c r="E41" s="132" t="s">
        <v>65</v>
      </c>
      <c r="F41" s="132">
        <v>74</v>
      </c>
      <c r="G41" s="132" t="s">
        <v>66</v>
      </c>
      <c r="H41" s="132">
        <v>415050</v>
      </c>
      <c r="I41" s="132" t="str">
        <f t="shared" si="1"/>
        <v>Sales</v>
      </c>
      <c r="J41" s="132">
        <v>-481.5</v>
      </c>
      <c r="K41" s="132">
        <v>-2</v>
      </c>
      <c r="L41" s="134"/>
    </row>
    <row r="42" spans="1:12" x14ac:dyDescent="0.2">
      <c r="A42" s="132" t="s">
        <v>311</v>
      </c>
      <c r="B42" s="132" t="s">
        <v>222</v>
      </c>
      <c r="C42" s="133">
        <v>9781449408176</v>
      </c>
      <c r="D42" s="132" t="s">
        <v>106</v>
      </c>
      <c r="E42" s="132" t="s">
        <v>65</v>
      </c>
      <c r="F42" s="132">
        <v>74</v>
      </c>
      <c r="G42" s="132" t="s">
        <v>66</v>
      </c>
      <c r="H42" s="132">
        <v>415050</v>
      </c>
      <c r="I42" s="132" t="str">
        <f t="shared" si="1"/>
        <v>Sales</v>
      </c>
      <c r="J42" s="132">
        <v>-481.5</v>
      </c>
      <c r="K42" s="132">
        <v>-2</v>
      </c>
      <c r="L42" s="134"/>
    </row>
    <row r="43" spans="1:12" x14ac:dyDescent="0.2">
      <c r="A43" s="132" t="s">
        <v>311</v>
      </c>
      <c r="B43" s="132" t="s">
        <v>222</v>
      </c>
      <c r="C43" s="133">
        <v>9781449409777</v>
      </c>
      <c r="D43" s="132" t="s">
        <v>293</v>
      </c>
      <c r="E43" s="132" t="s">
        <v>65</v>
      </c>
      <c r="F43" s="132">
        <v>74</v>
      </c>
      <c r="G43" s="132" t="s">
        <v>66</v>
      </c>
      <c r="H43" s="132">
        <v>415050</v>
      </c>
      <c r="I43" s="132" t="str">
        <f t="shared" si="1"/>
        <v>Sales</v>
      </c>
      <c r="J43" s="132">
        <v>-384.45</v>
      </c>
      <c r="K43" s="132">
        <v>-1</v>
      </c>
      <c r="L43" s="134"/>
    </row>
    <row r="44" spans="1:12" x14ac:dyDescent="0.2">
      <c r="A44" s="132" t="s">
        <v>311</v>
      </c>
      <c r="B44" s="132" t="s">
        <v>222</v>
      </c>
      <c r="C44" s="133">
        <v>9781449410186</v>
      </c>
      <c r="D44" s="132" t="s">
        <v>58</v>
      </c>
      <c r="E44" s="132" t="s">
        <v>65</v>
      </c>
      <c r="F44" s="132">
        <v>74</v>
      </c>
      <c r="G44" s="132" t="s">
        <v>67</v>
      </c>
      <c r="H44" s="132">
        <v>415050</v>
      </c>
      <c r="I44" s="132" t="str">
        <f t="shared" si="1"/>
        <v>Sales</v>
      </c>
      <c r="J44" s="132">
        <v>-813.75</v>
      </c>
      <c r="K44" s="132">
        <v>-3</v>
      </c>
      <c r="L44" s="134"/>
    </row>
    <row r="45" spans="1:12" x14ac:dyDescent="0.2">
      <c r="A45" s="132" t="s">
        <v>311</v>
      </c>
      <c r="B45" s="132" t="s">
        <v>222</v>
      </c>
      <c r="C45" s="133">
        <v>9781449410230</v>
      </c>
      <c r="D45" s="132" t="s">
        <v>107</v>
      </c>
      <c r="E45" s="132" t="s">
        <v>65</v>
      </c>
      <c r="F45" s="132">
        <v>74</v>
      </c>
      <c r="G45" s="132" t="s">
        <v>66</v>
      </c>
      <c r="H45" s="132">
        <v>415050</v>
      </c>
      <c r="I45" s="132" t="str">
        <f t="shared" si="1"/>
        <v>Sales</v>
      </c>
      <c r="J45" s="132">
        <v>-468</v>
      </c>
      <c r="K45" s="132">
        <v>-2</v>
      </c>
      <c r="L45" s="134"/>
    </row>
    <row r="46" spans="1:12" x14ac:dyDescent="0.2">
      <c r="A46" s="132" t="s">
        <v>311</v>
      </c>
      <c r="B46" s="132" t="s">
        <v>222</v>
      </c>
      <c r="C46" s="133">
        <v>9781449418243</v>
      </c>
      <c r="D46" s="132" t="s">
        <v>304</v>
      </c>
      <c r="E46" s="132" t="s">
        <v>65</v>
      </c>
      <c r="F46" s="132">
        <v>74</v>
      </c>
      <c r="G46" s="132" t="s">
        <v>66</v>
      </c>
      <c r="H46" s="132">
        <v>415050</v>
      </c>
      <c r="I46" s="132" t="str">
        <f t="shared" si="1"/>
        <v>Sales</v>
      </c>
      <c r="J46" s="132">
        <v>-795.34</v>
      </c>
      <c r="K46" s="132">
        <v>-5</v>
      </c>
      <c r="L46" s="134"/>
    </row>
    <row r="47" spans="1:12" x14ac:dyDescent="0.2">
      <c r="A47" s="132" t="s">
        <v>311</v>
      </c>
      <c r="B47" s="132" t="s">
        <v>222</v>
      </c>
      <c r="C47" s="133">
        <v>9781449418465</v>
      </c>
      <c r="D47" s="132" t="s">
        <v>59</v>
      </c>
      <c r="E47" s="132" t="s">
        <v>65</v>
      </c>
      <c r="F47" s="132">
        <v>74</v>
      </c>
      <c r="G47" s="132" t="s">
        <v>67</v>
      </c>
      <c r="H47" s="132">
        <v>415050</v>
      </c>
      <c r="I47" s="132" t="str">
        <f t="shared" si="1"/>
        <v>Sales</v>
      </c>
      <c r="J47" s="132">
        <v>-1155</v>
      </c>
      <c r="K47" s="132">
        <v>-4</v>
      </c>
      <c r="L47" s="134"/>
    </row>
    <row r="48" spans="1:12" x14ac:dyDescent="0.2">
      <c r="A48" s="132" t="s">
        <v>311</v>
      </c>
      <c r="B48" s="132" t="s">
        <v>222</v>
      </c>
      <c r="C48" s="133">
        <v>9781449420437</v>
      </c>
      <c r="D48" s="132" t="s">
        <v>280</v>
      </c>
      <c r="E48" s="132" t="s">
        <v>65</v>
      </c>
      <c r="F48" s="132">
        <v>74</v>
      </c>
      <c r="G48" s="132" t="s">
        <v>66</v>
      </c>
      <c r="H48" s="132">
        <v>415050</v>
      </c>
      <c r="I48" s="132" t="str">
        <f t="shared" si="1"/>
        <v>Sales</v>
      </c>
      <c r="J48" s="132">
        <v>-5765.55</v>
      </c>
      <c r="K48" s="132">
        <v>-28</v>
      </c>
      <c r="L48" s="134"/>
    </row>
    <row r="49" spans="1:12" x14ac:dyDescent="0.2">
      <c r="A49" s="132" t="s">
        <v>311</v>
      </c>
      <c r="B49" s="132" t="s">
        <v>222</v>
      </c>
      <c r="C49" s="133">
        <v>9781449423094</v>
      </c>
      <c r="D49" s="132" t="s">
        <v>60</v>
      </c>
      <c r="E49" s="132" t="s">
        <v>65</v>
      </c>
      <c r="F49" s="132">
        <v>74</v>
      </c>
      <c r="G49" s="132" t="s">
        <v>66</v>
      </c>
      <c r="H49" s="132">
        <v>415050</v>
      </c>
      <c r="I49" s="132" t="str">
        <f t="shared" si="1"/>
        <v>Sales</v>
      </c>
      <c r="J49" s="132">
        <v>-2691.15</v>
      </c>
      <c r="K49" s="132">
        <v>-7</v>
      </c>
      <c r="L49" s="134"/>
    </row>
    <row r="50" spans="1:12" x14ac:dyDescent="0.2">
      <c r="A50" s="132" t="s">
        <v>311</v>
      </c>
      <c r="B50" s="132" t="s">
        <v>222</v>
      </c>
      <c r="C50" s="133">
        <v>9781449425661</v>
      </c>
      <c r="D50" s="132" t="s">
        <v>282</v>
      </c>
      <c r="E50" s="132" t="s">
        <v>65</v>
      </c>
      <c r="F50" s="132">
        <v>74</v>
      </c>
      <c r="G50" s="132" t="s">
        <v>66</v>
      </c>
      <c r="H50" s="132">
        <v>415050</v>
      </c>
      <c r="I50" s="132" t="str">
        <f t="shared" si="1"/>
        <v>Sales</v>
      </c>
      <c r="J50" s="132">
        <v>-5143.1099999999997</v>
      </c>
      <c r="K50" s="132">
        <v>-25</v>
      </c>
      <c r="L50" s="134"/>
    </row>
    <row r="51" spans="1:12" x14ac:dyDescent="0.2">
      <c r="A51" s="132" t="s">
        <v>311</v>
      </c>
      <c r="B51" s="132" t="s">
        <v>222</v>
      </c>
      <c r="C51" s="133">
        <v>9781449425678</v>
      </c>
      <c r="D51" s="132" t="s">
        <v>318</v>
      </c>
      <c r="E51" s="132" t="s">
        <v>65</v>
      </c>
      <c r="F51" s="132">
        <v>74</v>
      </c>
      <c r="G51" s="132" t="s">
        <v>66</v>
      </c>
      <c r="H51" s="132">
        <v>415050</v>
      </c>
      <c r="I51" s="132" t="str">
        <f t="shared" si="1"/>
        <v>Sales</v>
      </c>
      <c r="J51" s="132">
        <v>-5375.31</v>
      </c>
      <c r="K51" s="132">
        <v>-15</v>
      </c>
      <c r="L51" s="134"/>
    </row>
    <row r="52" spans="1:12" x14ac:dyDescent="0.2">
      <c r="A52" s="132" t="s">
        <v>311</v>
      </c>
      <c r="B52" s="132" t="s">
        <v>222</v>
      </c>
      <c r="C52" s="133">
        <v>9781449427399</v>
      </c>
      <c r="D52" s="132" t="s">
        <v>305</v>
      </c>
      <c r="E52" s="132" t="s">
        <v>65</v>
      </c>
      <c r="F52" s="132">
        <v>74</v>
      </c>
      <c r="G52" s="132" t="s">
        <v>66</v>
      </c>
      <c r="H52" s="132">
        <v>415050</v>
      </c>
      <c r="I52" s="132" t="str">
        <f t="shared" si="1"/>
        <v>Sales</v>
      </c>
      <c r="J52" s="132">
        <v>-795.34</v>
      </c>
      <c r="K52" s="132">
        <v>-5</v>
      </c>
      <c r="L52" s="134"/>
    </row>
    <row r="53" spans="1:12" x14ac:dyDescent="0.2">
      <c r="A53" s="132" t="s">
        <v>311</v>
      </c>
      <c r="B53" s="132" t="s">
        <v>222</v>
      </c>
      <c r="C53" s="133">
        <v>9781449427757</v>
      </c>
      <c r="D53" s="132" t="s">
        <v>283</v>
      </c>
      <c r="E53" s="132" t="s">
        <v>65</v>
      </c>
      <c r="F53" s="132">
        <v>74</v>
      </c>
      <c r="G53" s="132" t="s">
        <v>66</v>
      </c>
      <c r="H53" s="132">
        <v>415050</v>
      </c>
      <c r="I53" s="132" t="str">
        <f t="shared" si="1"/>
        <v>Sales</v>
      </c>
      <c r="J53" s="132">
        <v>-1921.5</v>
      </c>
      <c r="K53" s="132">
        <v>-8</v>
      </c>
      <c r="L53" s="134"/>
    </row>
    <row r="54" spans="1:12" x14ac:dyDescent="0.2">
      <c r="A54" s="132" t="s">
        <v>311</v>
      </c>
      <c r="B54" s="132" t="s">
        <v>222</v>
      </c>
      <c r="C54" s="133">
        <v>9781449427771</v>
      </c>
      <c r="D54" s="132" t="s">
        <v>284</v>
      </c>
      <c r="E54" s="132" t="s">
        <v>65</v>
      </c>
      <c r="F54" s="132">
        <v>74</v>
      </c>
      <c r="G54" s="132" t="s">
        <v>66</v>
      </c>
      <c r="H54" s="132">
        <v>415050</v>
      </c>
      <c r="I54" s="132" t="str">
        <f t="shared" si="1"/>
        <v>Sales</v>
      </c>
      <c r="J54" s="132">
        <v>-7664.79</v>
      </c>
      <c r="K54" s="132">
        <v>-37</v>
      </c>
      <c r="L54" s="134"/>
    </row>
    <row r="55" spans="1:12" x14ac:dyDescent="0.2">
      <c r="A55" s="132" t="s">
        <v>311</v>
      </c>
      <c r="B55" s="132" t="s">
        <v>222</v>
      </c>
      <c r="C55" s="133">
        <v>9781449429362</v>
      </c>
      <c r="D55" s="132" t="s">
        <v>323</v>
      </c>
      <c r="E55" s="132" t="s">
        <v>65</v>
      </c>
      <c r="F55" s="132">
        <v>74</v>
      </c>
      <c r="G55" s="132" t="s">
        <v>66</v>
      </c>
      <c r="H55" s="132">
        <v>415050</v>
      </c>
      <c r="I55" s="132" t="str">
        <f t="shared" si="1"/>
        <v>Sales</v>
      </c>
      <c r="J55" s="132">
        <v>-1197</v>
      </c>
      <c r="K55" s="132">
        <v>-5</v>
      </c>
      <c r="L55" s="134"/>
    </row>
    <row r="56" spans="1:12" x14ac:dyDescent="0.2">
      <c r="A56" s="132" t="s">
        <v>311</v>
      </c>
      <c r="B56" s="132" t="s">
        <v>222</v>
      </c>
      <c r="C56" s="133">
        <v>9781449429379</v>
      </c>
      <c r="D56" s="132" t="s">
        <v>285</v>
      </c>
      <c r="E56" s="132" t="s">
        <v>65</v>
      </c>
      <c r="F56" s="132">
        <v>74</v>
      </c>
      <c r="G56" s="132" t="s">
        <v>66</v>
      </c>
      <c r="H56" s="132">
        <v>415050</v>
      </c>
      <c r="I56" s="132" t="str">
        <f t="shared" si="1"/>
        <v>Sales</v>
      </c>
      <c r="J56" s="132">
        <v>-7112</v>
      </c>
      <c r="K56" s="132">
        <v>-39</v>
      </c>
      <c r="L56" s="134"/>
    </row>
    <row r="57" spans="1:12" x14ac:dyDescent="0.2">
      <c r="A57" s="132" t="s">
        <v>311</v>
      </c>
      <c r="B57" s="132" t="s">
        <v>222</v>
      </c>
      <c r="C57" s="133">
        <v>9781449429386</v>
      </c>
      <c r="D57" s="132" t="s">
        <v>286</v>
      </c>
      <c r="E57" s="132" t="s">
        <v>65</v>
      </c>
      <c r="F57" s="132">
        <v>74</v>
      </c>
      <c r="G57" s="132" t="s">
        <v>66</v>
      </c>
      <c r="H57" s="132">
        <v>415050</v>
      </c>
      <c r="I57" s="132" t="str">
        <f t="shared" si="1"/>
        <v>Sales</v>
      </c>
      <c r="J57" s="132">
        <v>-715.5</v>
      </c>
      <c r="K57" s="132">
        <v>-3</v>
      </c>
      <c r="L57" s="134"/>
    </row>
    <row r="58" spans="1:12" x14ac:dyDescent="0.2">
      <c r="A58" s="132" t="s">
        <v>311</v>
      </c>
      <c r="B58" s="132" t="s">
        <v>222</v>
      </c>
      <c r="C58" s="133">
        <v>9781449433253</v>
      </c>
      <c r="D58" s="132" t="s">
        <v>272</v>
      </c>
      <c r="E58" s="132" t="s">
        <v>65</v>
      </c>
      <c r="F58" s="132">
        <v>74</v>
      </c>
      <c r="G58" s="132" t="s">
        <v>66</v>
      </c>
      <c r="H58" s="132">
        <v>415050</v>
      </c>
      <c r="I58" s="132" t="str">
        <f t="shared" si="1"/>
        <v>Sales</v>
      </c>
      <c r="J58" s="132">
        <v>-59150.14</v>
      </c>
      <c r="K58" s="132">
        <v>-19</v>
      </c>
      <c r="L58" s="134"/>
    </row>
    <row r="59" spans="1:12" x14ac:dyDescent="0.2">
      <c r="A59" s="132" t="s">
        <v>311</v>
      </c>
      <c r="B59" s="132" t="s">
        <v>222</v>
      </c>
      <c r="C59" s="133">
        <v>9781449433833</v>
      </c>
      <c r="D59" s="132" t="s">
        <v>306</v>
      </c>
      <c r="E59" s="132" t="s">
        <v>65</v>
      </c>
      <c r="F59" s="132">
        <v>74</v>
      </c>
      <c r="G59" s="132" t="s">
        <v>66</v>
      </c>
      <c r="H59" s="132">
        <v>415050</v>
      </c>
      <c r="I59" s="132" t="str">
        <f t="shared" si="1"/>
        <v>Sales</v>
      </c>
      <c r="J59" s="132">
        <v>-959.79</v>
      </c>
      <c r="K59" s="132">
        <v>-6</v>
      </c>
      <c r="L59" s="134"/>
    </row>
    <row r="60" spans="1:12" x14ac:dyDescent="0.2">
      <c r="A60" s="132" t="s">
        <v>311</v>
      </c>
      <c r="B60" s="132" t="s">
        <v>222</v>
      </c>
      <c r="C60" s="133">
        <v>9781449433918</v>
      </c>
      <c r="D60" s="132" t="s">
        <v>307</v>
      </c>
      <c r="E60" s="132" t="s">
        <v>65</v>
      </c>
      <c r="F60" s="132">
        <v>74</v>
      </c>
      <c r="G60" s="132" t="s">
        <v>66</v>
      </c>
      <c r="H60" s="132">
        <v>415050</v>
      </c>
      <c r="I60" s="132" t="str">
        <f t="shared" si="1"/>
        <v>Sales</v>
      </c>
      <c r="J60" s="132">
        <v>-484.38</v>
      </c>
      <c r="K60" s="132">
        <v>-3</v>
      </c>
      <c r="L60" s="134"/>
    </row>
    <row r="61" spans="1:12" x14ac:dyDescent="0.2">
      <c r="A61" s="132" t="s">
        <v>311</v>
      </c>
      <c r="B61" s="132" t="s">
        <v>222</v>
      </c>
      <c r="C61" s="133">
        <v>9781449433963</v>
      </c>
      <c r="D61" s="132" t="s">
        <v>308</v>
      </c>
      <c r="E61" s="132" t="s">
        <v>65</v>
      </c>
      <c r="F61" s="132">
        <v>74</v>
      </c>
      <c r="G61" s="132" t="s">
        <v>66</v>
      </c>
      <c r="H61" s="132">
        <v>415050</v>
      </c>
      <c r="I61" s="132" t="str">
        <f t="shared" si="1"/>
        <v>Sales</v>
      </c>
      <c r="J61" s="132">
        <v>-795.34</v>
      </c>
      <c r="K61" s="132">
        <v>-5</v>
      </c>
      <c r="L61" s="134"/>
    </row>
    <row r="62" spans="1:12" x14ac:dyDescent="0.2">
      <c r="A62" s="132" t="s">
        <v>311</v>
      </c>
      <c r="B62" s="132" t="s">
        <v>222</v>
      </c>
      <c r="C62" s="133">
        <v>9781449436346</v>
      </c>
      <c r="D62" s="132" t="s">
        <v>242</v>
      </c>
      <c r="E62" s="132" t="s">
        <v>65</v>
      </c>
      <c r="F62" s="132">
        <v>74</v>
      </c>
      <c r="G62" s="132" t="s">
        <v>67</v>
      </c>
      <c r="H62" s="132">
        <v>415050</v>
      </c>
      <c r="I62" s="132" t="str">
        <f t="shared" si="1"/>
        <v>Sales</v>
      </c>
      <c r="J62" s="132">
        <v>-6233.5</v>
      </c>
      <c r="K62" s="132">
        <v>-34</v>
      </c>
      <c r="L62" s="134"/>
    </row>
    <row r="63" spans="1:12" x14ac:dyDescent="0.2">
      <c r="A63" s="132" t="s">
        <v>311</v>
      </c>
      <c r="B63" s="132" t="s">
        <v>222</v>
      </c>
      <c r="C63" s="133">
        <v>9781449436353</v>
      </c>
      <c r="D63" s="132" t="s">
        <v>287</v>
      </c>
      <c r="E63" s="132" t="s">
        <v>65</v>
      </c>
      <c r="F63" s="132">
        <v>74</v>
      </c>
      <c r="G63" s="132" t="s">
        <v>66</v>
      </c>
      <c r="H63" s="132">
        <v>415050</v>
      </c>
      <c r="I63" s="132" t="str">
        <f t="shared" si="1"/>
        <v>Sales</v>
      </c>
      <c r="J63" s="132">
        <v>-7245.84</v>
      </c>
      <c r="K63" s="132">
        <v>-35</v>
      </c>
      <c r="L63" s="134"/>
    </row>
    <row r="64" spans="1:12" x14ac:dyDescent="0.2">
      <c r="A64" s="132" t="s">
        <v>311</v>
      </c>
      <c r="B64" s="132" t="s">
        <v>222</v>
      </c>
      <c r="C64" s="133">
        <v>9781449446604</v>
      </c>
      <c r="D64" s="132" t="s">
        <v>244</v>
      </c>
      <c r="E64" s="132" t="s">
        <v>65</v>
      </c>
      <c r="F64" s="132">
        <v>74</v>
      </c>
      <c r="G64" s="132" t="s">
        <v>67</v>
      </c>
      <c r="H64" s="132">
        <v>415050</v>
      </c>
      <c r="I64" s="132" t="str">
        <f t="shared" si="1"/>
        <v>Sales</v>
      </c>
      <c r="J64" s="132">
        <v>-899</v>
      </c>
      <c r="K64" s="132">
        <v>-2</v>
      </c>
      <c r="L64" s="134"/>
    </row>
    <row r="65" spans="1:12" x14ac:dyDescent="0.2">
      <c r="A65" s="132" t="s">
        <v>311</v>
      </c>
      <c r="B65" s="132" t="s">
        <v>222</v>
      </c>
      <c r="C65" s="133">
        <v>9781449447151</v>
      </c>
      <c r="D65" s="132" t="s">
        <v>289</v>
      </c>
      <c r="E65" s="132" t="s">
        <v>65</v>
      </c>
      <c r="F65" s="132">
        <v>74</v>
      </c>
      <c r="G65" s="132" t="s">
        <v>66</v>
      </c>
      <c r="H65" s="132">
        <v>415050</v>
      </c>
      <c r="I65" s="132" t="str">
        <f t="shared" si="1"/>
        <v>Sales</v>
      </c>
      <c r="J65" s="132">
        <v>-14315</v>
      </c>
      <c r="K65" s="132">
        <v>-8</v>
      </c>
      <c r="L65" s="134"/>
    </row>
    <row r="66" spans="1:12" x14ac:dyDescent="0.2">
      <c r="A66" s="132" t="s">
        <v>311</v>
      </c>
      <c r="B66" s="132" t="s">
        <v>222</v>
      </c>
      <c r="C66" s="133">
        <v>9781449450304</v>
      </c>
      <c r="D66" s="132" t="s">
        <v>309</v>
      </c>
      <c r="E66" s="132" t="s">
        <v>65</v>
      </c>
      <c r="F66" s="132">
        <v>74</v>
      </c>
      <c r="G66" s="132" t="s">
        <v>66</v>
      </c>
      <c r="H66" s="132">
        <v>415050</v>
      </c>
      <c r="I66" s="132" t="str">
        <f t="shared" ref="I66:I97" si="2">IF(AND(H66&gt;420000,H66&lt;430000),"Return","Sales")</f>
        <v>Sales</v>
      </c>
      <c r="J66" s="132">
        <v>-804.31</v>
      </c>
      <c r="K66" s="132">
        <v>-5</v>
      </c>
      <c r="L66" s="134"/>
    </row>
    <row r="67" spans="1:12" x14ac:dyDescent="0.2">
      <c r="A67" s="132" t="s">
        <v>311</v>
      </c>
      <c r="B67" s="132" t="s">
        <v>222</v>
      </c>
      <c r="C67" s="133">
        <v>9781449450625</v>
      </c>
      <c r="D67" s="132" t="s">
        <v>249</v>
      </c>
      <c r="E67" s="132" t="s">
        <v>65</v>
      </c>
      <c r="F67" s="132">
        <v>74</v>
      </c>
      <c r="G67" s="132" t="s">
        <v>67</v>
      </c>
      <c r="H67" s="132">
        <v>415050</v>
      </c>
      <c r="I67" s="132" t="str">
        <f t="shared" si="2"/>
        <v>Sales</v>
      </c>
      <c r="J67" s="132">
        <v>-164.45</v>
      </c>
      <c r="K67" s="132">
        <v>-1</v>
      </c>
      <c r="L67" s="134"/>
    </row>
    <row r="68" spans="1:12" x14ac:dyDescent="0.2">
      <c r="A68" s="132" t="s">
        <v>311</v>
      </c>
      <c r="B68" s="132" t="s">
        <v>222</v>
      </c>
      <c r="C68" s="133">
        <v>9781449450632</v>
      </c>
      <c r="D68" s="132" t="s">
        <v>251</v>
      </c>
      <c r="E68" s="132" t="s">
        <v>65</v>
      </c>
      <c r="F68" s="132">
        <v>74</v>
      </c>
      <c r="G68" s="132" t="s">
        <v>67</v>
      </c>
      <c r="H68" s="132">
        <v>415050</v>
      </c>
      <c r="I68" s="132" t="str">
        <f t="shared" si="2"/>
        <v>Sales</v>
      </c>
      <c r="J68" s="132">
        <v>-319.93</v>
      </c>
      <c r="K68" s="132">
        <v>-2</v>
      </c>
      <c r="L68" s="134"/>
    </row>
    <row r="69" spans="1:12" x14ac:dyDescent="0.2">
      <c r="A69" s="132" t="s">
        <v>311</v>
      </c>
      <c r="B69" s="132" t="s">
        <v>222</v>
      </c>
      <c r="C69" s="133">
        <v>9781449450854</v>
      </c>
      <c r="D69" s="132" t="s">
        <v>253</v>
      </c>
      <c r="E69" s="132" t="s">
        <v>65</v>
      </c>
      <c r="F69" s="132">
        <v>74</v>
      </c>
      <c r="G69" s="132" t="s">
        <v>67</v>
      </c>
      <c r="H69" s="132">
        <v>415050</v>
      </c>
      <c r="I69" s="132" t="str">
        <f t="shared" si="2"/>
        <v>Sales</v>
      </c>
      <c r="J69" s="132">
        <v>-164.45</v>
      </c>
      <c r="K69" s="132">
        <v>-1</v>
      </c>
      <c r="L69" s="134"/>
    </row>
    <row r="70" spans="1:12" x14ac:dyDescent="0.2">
      <c r="A70" s="132" t="s">
        <v>311</v>
      </c>
      <c r="B70" s="132" t="s">
        <v>222</v>
      </c>
      <c r="C70" s="133">
        <v>9781449451004</v>
      </c>
      <c r="D70" s="132" t="s">
        <v>221</v>
      </c>
      <c r="E70" s="132" t="s">
        <v>65</v>
      </c>
      <c r="F70" s="132">
        <v>74</v>
      </c>
      <c r="G70" s="132" t="s">
        <v>67</v>
      </c>
      <c r="H70" s="132">
        <v>415050</v>
      </c>
      <c r="I70" s="132" t="str">
        <f t="shared" si="2"/>
        <v>Sales</v>
      </c>
      <c r="J70" s="132">
        <v>-164.45</v>
      </c>
      <c r="K70" s="132">
        <v>-1</v>
      </c>
      <c r="L70" s="134"/>
    </row>
    <row r="71" spans="1:12" x14ac:dyDescent="0.2">
      <c r="A71" s="132" t="s">
        <v>311</v>
      </c>
      <c r="B71" s="132" t="s">
        <v>222</v>
      </c>
      <c r="C71" s="133">
        <v>9781449456146</v>
      </c>
      <c r="D71" s="132" t="s">
        <v>292</v>
      </c>
      <c r="E71" s="132" t="s">
        <v>65</v>
      </c>
      <c r="F71" s="132">
        <v>74</v>
      </c>
      <c r="G71" s="132" t="s">
        <v>66</v>
      </c>
      <c r="H71" s="132">
        <v>415050</v>
      </c>
      <c r="I71" s="132" t="str">
        <f t="shared" si="2"/>
        <v>Sales</v>
      </c>
      <c r="J71" s="132">
        <v>-76401.89</v>
      </c>
      <c r="K71" s="132">
        <v>-298</v>
      </c>
      <c r="L71" s="134"/>
    </row>
    <row r="72" spans="1:12" x14ac:dyDescent="0.2">
      <c r="A72" s="132" t="s">
        <v>311</v>
      </c>
      <c r="B72" s="132" t="s">
        <v>222</v>
      </c>
      <c r="C72" s="133">
        <v>9781449459956</v>
      </c>
      <c r="D72" s="132" t="s">
        <v>258</v>
      </c>
      <c r="E72" s="132" t="s">
        <v>65</v>
      </c>
      <c r="F72" s="132">
        <v>74</v>
      </c>
      <c r="G72" s="132" t="s">
        <v>67</v>
      </c>
      <c r="H72" s="132">
        <v>415050</v>
      </c>
      <c r="I72" s="132" t="str">
        <f t="shared" si="2"/>
        <v>Sales</v>
      </c>
      <c r="J72" s="132">
        <v>-1685.89</v>
      </c>
      <c r="K72" s="132">
        <v>-4</v>
      </c>
      <c r="L72" s="134"/>
    </row>
    <row r="73" spans="1:12" x14ac:dyDescent="0.2">
      <c r="A73" s="132" t="s">
        <v>311</v>
      </c>
      <c r="B73" s="132" t="s">
        <v>222</v>
      </c>
      <c r="C73" s="133">
        <v>9781449460044</v>
      </c>
      <c r="D73" s="132" t="s">
        <v>260</v>
      </c>
      <c r="E73" s="132" t="s">
        <v>65</v>
      </c>
      <c r="F73" s="132">
        <v>74</v>
      </c>
      <c r="G73" s="132" t="s">
        <v>67</v>
      </c>
      <c r="H73" s="132">
        <v>415050</v>
      </c>
      <c r="I73" s="132" t="str">
        <f t="shared" si="2"/>
        <v>Sales</v>
      </c>
      <c r="J73" s="132">
        <v>-3299.45</v>
      </c>
      <c r="K73" s="132">
        <v>-1</v>
      </c>
      <c r="L73" s="134"/>
    </row>
    <row r="74" spans="1:12" x14ac:dyDescent="0.2">
      <c r="A74" s="132" t="s">
        <v>311</v>
      </c>
      <c r="B74" s="132" t="s">
        <v>222</v>
      </c>
      <c r="C74" s="133">
        <v>9781449461072</v>
      </c>
      <c r="D74" s="132" t="s">
        <v>219</v>
      </c>
      <c r="E74" s="132" t="s">
        <v>65</v>
      </c>
      <c r="F74" s="132">
        <v>74</v>
      </c>
      <c r="G74" s="132" t="s">
        <v>67</v>
      </c>
      <c r="H74" s="132">
        <v>415050</v>
      </c>
      <c r="I74" s="132" t="str">
        <f t="shared" si="2"/>
        <v>Sales</v>
      </c>
      <c r="J74" s="132">
        <v>-67464.800000000003</v>
      </c>
      <c r="K74" s="132">
        <v>-264</v>
      </c>
      <c r="L74" s="134"/>
    </row>
    <row r="75" spans="1:12" x14ac:dyDescent="0.2">
      <c r="A75" s="132" t="s">
        <v>311</v>
      </c>
      <c r="B75" s="132" t="s">
        <v>222</v>
      </c>
      <c r="C75" s="133">
        <v>9781449462147</v>
      </c>
      <c r="D75" s="132" t="s">
        <v>220</v>
      </c>
      <c r="E75" s="132" t="s">
        <v>65</v>
      </c>
      <c r="F75" s="132">
        <v>74</v>
      </c>
      <c r="G75" s="132" t="s">
        <v>67</v>
      </c>
      <c r="H75" s="132">
        <v>415050</v>
      </c>
      <c r="I75" s="132" t="str">
        <f t="shared" si="2"/>
        <v>Sales</v>
      </c>
      <c r="J75" s="132">
        <v>-22848.57</v>
      </c>
      <c r="K75" s="132">
        <v>-22</v>
      </c>
      <c r="L75" s="134"/>
    </row>
    <row r="76" spans="1:12" x14ac:dyDescent="0.2">
      <c r="A76" s="132" t="s">
        <v>311</v>
      </c>
      <c r="B76" s="132" t="s">
        <v>222</v>
      </c>
      <c r="C76" s="133">
        <v>9781449407186</v>
      </c>
      <c r="D76" s="132" t="s">
        <v>278</v>
      </c>
      <c r="E76" s="132" t="s">
        <v>65</v>
      </c>
      <c r="F76" s="132">
        <v>74</v>
      </c>
      <c r="G76" s="132" t="s">
        <v>66</v>
      </c>
      <c r="H76" s="132">
        <v>415150</v>
      </c>
      <c r="I76" s="132" t="str">
        <f t="shared" si="2"/>
        <v>Sales</v>
      </c>
      <c r="J76" s="132">
        <v>-4956.92</v>
      </c>
      <c r="K76" s="132">
        <v>-25</v>
      </c>
      <c r="L76" s="134"/>
    </row>
    <row r="77" spans="1:12" x14ac:dyDescent="0.2">
      <c r="A77" s="132" t="s">
        <v>311</v>
      </c>
      <c r="B77" s="132" t="s">
        <v>222</v>
      </c>
      <c r="C77" s="133">
        <v>9780740746581</v>
      </c>
      <c r="D77" s="132" t="s">
        <v>77</v>
      </c>
      <c r="E77" s="132" t="s">
        <v>65</v>
      </c>
      <c r="F77" s="132">
        <v>74</v>
      </c>
      <c r="G77" s="132" t="s">
        <v>66</v>
      </c>
      <c r="H77" s="132">
        <v>425250</v>
      </c>
      <c r="I77" s="132" t="str">
        <f t="shared" si="2"/>
        <v>Return</v>
      </c>
      <c r="J77" s="132">
        <v>363.48</v>
      </c>
      <c r="K77" s="132">
        <v>1</v>
      </c>
      <c r="L77" s="134"/>
    </row>
    <row r="78" spans="1:12" x14ac:dyDescent="0.2">
      <c r="A78" s="132" t="s">
        <v>311</v>
      </c>
      <c r="B78" s="132" t="s">
        <v>222</v>
      </c>
      <c r="C78" s="133">
        <v>9780740772276</v>
      </c>
      <c r="D78" s="132" t="s">
        <v>78</v>
      </c>
      <c r="E78" s="132" t="s">
        <v>65</v>
      </c>
      <c r="F78" s="132">
        <v>74</v>
      </c>
      <c r="G78" s="132" t="s">
        <v>66</v>
      </c>
      <c r="H78" s="132">
        <v>425250</v>
      </c>
      <c r="I78" s="132" t="str">
        <f t="shared" si="2"/>
        <v>Return</v>
      </c>
      <c r="J78" s="132">
        <v>1092</v>
      </c>
      <c r="K78" s="132">
        <v>4</v>
      </c>
      <c r="L78" s="134"/>
    </row>
    <row r="79" spans="1:12" x14ac:dyDescent="0.2">
      <c r="A79" s="132" t="s">
        <v>311</v>
      </c>
      <c r="B79" s="132" t="s">
        <v>222</v>
      </c>
      <c r="C79" s="133">
        <v>9780740777356</v>
      </c>
      <c r="D79" s="132" t="s">
        <v>274</v>
      </c>
      <c r="E79" s="132" t="s">
        <v>65</v>
      </c>
      <c r="F79" s="132">
        <v>74</v>
      </c>
      <c r="G79" s="132" t="s">
        <v>66</v>
      </c>
      <c r="H79" s="132">
        <v>425250</v>
      </c>
      <c r="I79" s="132" t="str">
        <f t="shared" si="2"/>
        <v>Return</v>
      </c>
      <c r="J79" s="132">
        <v>5355</v>
      </c>
      <c r="K79" s="132">
        <v>3</v>
      </c>
      <c r="L79" s="134"/>
    </row>
    <row r="80" spans="1:12" x14ac:dyDescent="0.2">
      <c r="A80" s="132" t="s">
        <v>311</v>
      </c>
      <c r="B80" s="132" t="s">
        <v>222</v>
      </c>
      <c r="C80" s="133">
        <v>9780740779893</v>
      </c>
      <c r="D80" s="132" t="s">
        <v>317</v>
      </c>
      <c r="E80" s="132" t="s">
        <v>65</v>
      </c>
      <c r="F80" s="132">
        <v>74</v>
      </c>
      <c r="G80" s="132" t="s">
        <v>66</v>
      </c>
      <c r="H80" s="132">
        <v>425250</v>
      </c>
      <c r="I80" s="132" t="str">
        <f t="shared" si="2"/>
        <v>Return</v>
      </c>
      <c r="J80" s="132">
        <v>1151.1500000000001</v>
      </c>
      <c r="K80" s="132">
        <v>7</v>
      </c>
      <c r="L80" s="134"/>
    </row>
    <row r="81" spans="1:12" x14ac:dyDescent="0.2">
      <c r="A81" s="132" t="s">
        <v>311</v>
      </c>
      <c r="B81" s="132" t="s">
        <v>222</v>
      </c>
      <c r="C81" s="133">
        <v>9780740791208</v>
      </c>
      <c r="D81" s="132" t="s">
        <v>301</v>
      </c>
      <c r="E81" s="132" t="s">
        <v>65</v>
      </c>
      <c r="F81" s="132">
        <v>74</v>
      </c>
      <c r="G81" s="132" t="s">
        <v>66</v>
      </c>
      <c r="H81" s="132">
        <v>425250</v>
      </c>
      <c r="I81" s="132" t="str">
        <f t="shared" si="2"/>
        <v>Return</v>
      </c>
      <c r="J81" s="132">
        <v>493.35</v>
      </c>
      <c r="K81" s="132">
        <v>3</v>
      </c>
      <c r="L81" s="134"/>
    </row>
    <row r="82" spans="1:12" x14ac:dyDescent="0.2">
      <c r="A82" s="132" t="s">
        <v>311</v>
      </c>
      <c r="B82" s="132" t="s">
        <v>222</v>
      </c>
      <c r="C82" s="133">
        <v>9781449401375</v>
      </c>
      <c r="D82" s="132" t="s">
        <v>302</v>
      </c>
      <c r="E82" s="132" t="s">
        <v>65</v>
      </c>
      <c r="F82" s="132">
        <v>74</v>
      </c>
      <c r="G82" s="132" t="s">
        <v>66</v>
      </c>
      <c r="H82" s="132">
        <v>425250</v>
      </c>
      <c r="I82" s="132" t="str">
        <f t="shared" si="2"/>
        <v>Return</v>
      </c>
      <c r="J82" s="132">
        <v>493.35</v>
      </c>
      <c r="K82" s="132">
        <v>3</v>
      </c>
      <c r="L82" s="134"/>
    </row>
    <row r="83" spans="1:12" x14ac:dyDescent="0.2">
      <c r="A83" s="132" t="s">
        <v>311</v>
      </c>
      <c r="B83" s="132" t="s">
        <v>222</v>
      </c>
      <c r="C83" s="133">
        <v>9781449401382</v>
      </c>
      <c r="D83" s="132" t="s">
        <v>302</v>
      </c>
      <c r="E83" s="132" t="s">
        <v>65</v>
      </c>
      <c r="F83" s="132">
        <v>74</v>
      </c>
      <c r="G83" s="132" t="s">
        <v>66</v>
      </c>
      <c r="H83" s="132">
        <v>425250</v>
      </c>
      <c r="I83" s="132" t="str">
        <f t="shared" si="2"/>
        <v>Return</v>
      </c>
      <c r="J83" s="132">
        <v>657.8</v>
      </c>
      <c r="K83" s="132">
        <v>4</v>
      </c>
      <c r="L83" s="134"/>
    </row>
    <row r="84" spans="1:12" x14ac:dyDescent="0.2">
      <c r="A84" s="132" t="s">
        <v>311</v>
      </c>
      <c r="B84" s="132" t="s">
        <v>222</v>
      </c>
      <c r="C84" s="133">
        <v>9781449401405</v>
      </c>
      <c r="D84" s="132" t="s">
        <v>302</v>
      </c>
      <c r="E84" s="132" t="s">
        <v>65</v>
      </c>
      <c r="F84" s="132">
        <v>74</v>
      </c>
      <c r="G84" s="132" t="s">
        <v>66</v>
      </c>
      <c r="H84" s="132">
        <v>425250</v>
      </c>
      <c r="I84" s="132" t="str">
        <f t="shared" si="2"/>
        <v>Return</v>
      </c>
      <c r="J84" s="132">
        <v>493.35</v>
      </c>
      <c r="K84" s="132">
        <v>3</v>
      </c>
      <c r="L84" s="134"/>
    </row>
    <row r="85" spans="1:12" x14ac:dyDescent="0.2">
      <c r="A85" s="132" t="s">
        <v>311</v>
      </c>
      <c r="B85" s="132" t="s">
        <v>222</v>
      </c>
      <c r="C85" s="133">
        <v>9781449403102</v>
      </c>
      <c r="D85" s="132" t="s">
        <v>303</v>
      </c>
      <c r="E85" s="132" t="s">
        <v>65</v>
      </c>
      <c r="F85" s="132">
        <v>74</v>
      </c>
      <c r="G85" s="132" t="s">
        <v>66</v>
      </c>
      <c r="H85" s="132">
        <v>425250</v>
      </c>
      <c r="I85" s="132" t="str">
        <f t="shared" si="2"/>
        <v>Return</v>
      </c>
      <c r="J85" s="132">
        <v>493.35</v>
      </c>
      <c r="K85" s="132">
        <v>3</v>
      </c>
      <c r="L85" s="134"/>
    </row>
    <row r="86" spans="1:12" x14ac:dyDescent="0.2">
      <c r="A86" s="132" t="s">
        <v>311</v>
      </c>
      <c r="B86" s="132" t="s">
        <v>222</v>
      </c>
      <c r="C86" s="133">
        <v>9781449414078</v>
      </c>
      <c r="D86" s="132" t="s">
        <v>91</v>
      </c>
      <c r="E86" s="132" t="s">
        <v>65</v>
      </c>
      <c r="F86" s="132">
        <v>74</v>
      </c>
      <c r="G86" s="132" t="s">
        <v>66</v>
      </c>
      <c r="H86" s="132">
        <v>425250</v>
      </c>
      <c r="I86" s="132" t="str">
        <f t="shared" si="2"/>
        <v>Return</v>
      </c>
      <c r="J86" s="132">
        <v>103.48</v>
      </c>
      <c r="K86" s="132">
        <v>1</v>
      </c>
      <c r="L86" s="134"/>
    </row>
    <row r="87" spans="1:12" x14ac:dyDescent="0.2">
      <c r="A87" s="132" t="s">
        <v>311</v>
      </c>
      <c r="B87" s="132" t="s">
        <v>222</v>
      </c>
      <c r="C87" s="133">
        <v>9781449418243</v>
      </c>
      <c r="D87" s="132" t="s">
        <v>304</v>
      </c>
      <c r="E87" s="132" t="s">
        <v>65</v>
      </c>
      <c r="F87" s="132">
        <v>74</v>
      </c>
      <c r="G87" s="132" t="s">
        <v>66</v>
      </c>
      <c r="H87" s="132">
        <v>425250</v>
      </c>
      <c r="I87" s="132" t="str">
        <f t="shared" si="2"/>
        <v>Return</v>
      </c>
      <c r="J87" s="132">
        <v>657.8</v>
      </c>
      <c r="K87" s="132">
        <v>4</v>
      </c>
      <c r="L87" s="134"/>
    </row>
    <row r="88" spans="1:12" x14ac:dyDescent="0.2">
      <c r="A88" s="132" t="s">
        <v>311</v>
      </c>
      <c r="B88" s="132" t="s">
        <v>222</v>
      </c>
      <c r="C88" s="133">
        <v>9781449420437</v>
      </c>
      <c r="D88" s="132" t="s">
        <v>280</v>
      </c>
      <c r="E88" s="132" t="s">
        <v>65</v>
      </c>
      <c r="F88" s="132">
        <v>74</v>
      </c>
      <c r="G88" s="132" t="s">
        <v>66</v>
      </c>
      <c r="H88" s="132">
        <v>425250</v>
      </c>
      <c r="I88" s="132" t="str">
        <f t="shared" si="2"/>
        <v>Return</v>
      </c>
      <c r="J88" s="132">
        <v>207.48</v>
      </c>
      <c r="K88" s="132">
        <v>1</v>
      </c>
      <c r="L88" s="134"/>
    </row>
    <row r="89" spans="1:12" x14ac:dyDescent="0.2">
      <c r="A89" s="132" t="s">
        <v>311</v>
      </c>
      <c r="B89" s="132" t="s">
        <v>222</v>
      </c>
      <c r="C89" s="133">
        <v>9781449427399</v>
      </c>
      <c r="D89" s="132" t="s">
        <v>305</v>
      </c>
      <c r="E89" s="132" t="s">
        <v>65</v>
      </c>
      <c r="F89" s="132">
        <v>74</v>
      </c>
      <c r="G89" s="132" t="s">
        <v>66</v>
      </c>
      <c r="H89" s="132">
        <v>425250</v>
      </c>
      <c r="I89" s="132" t="str">
        <f t="shared" si="2"/>
        <v>Return</v>
      </c>
      <c r="J89" s="132">
        <v>328.9</v>
      </c>
      <c r="K89" s="132">
        <v>2</v>
      </c>
      <c r="L89" s="134"/>
    </row>
    <row r="90" spans="1:12" x14ac:dyDescent="0.2">
      <c r="A90" s="132" t="s">
        <v>311</v>
      </c>
      <c r="B90" s="132" t="s">
        <v>222</v>
      </c>
      <c r="C90" s="133">
        <v>9781449433833</v>
      </c>
      <c r="D90" s="132" t="s">
        <v>306</v>
      </c>
      <c r="E90" s="132" t="s">
        <v>65</v>
      </c>
      <c r="F90" s="132">
        <v>74</v>
      </c>
      <c r="G90" s="132" t="s">
        <v>66</v>
      </c>
      <c r="H90" s="132">
        <v>425250</v>
      </c>
      <c r="I90" s="132" t="str">
        <f t="shared" si="2"/>
        <v>Return</v>
      </c>
      <c r="J90" s="132">
        <v>164.45</v>
      </c>
      <c r="K90" s="132">
        <v>1</v>
      </c>
      <c r="L90" s="134"/>
    </row>
    <row r="91" spans="1:12" x14ac:dyDescent="0.2">
      <c r="A91" s="132" t="s">
        <v>311</v>
      </c>
      <c r="B91" s="132" t="s">
        <v>222</v>
      </c>
      <c r="C91" s="133">
        <v>9781449433918</v>
      </c>
      <c r="D91" s="132" t="s">
        <v>307</v>
      </c>
      <c r="E91" s="132" t="s">
        <v>65</v>
      </c>
      <c r="F91" s="132">
        <v>74</v>
      </c>
      <c r="G91" s="132" t="s">
        <v>66</v>
      </c>
      <c r="H91" s="132">
        <v>425250</v>
      </c>
      <c r="I91" s="132" t="str">
        <f t="shared" si="2"/>
        <v>Return</v>
      </c>
      <c r="J91" s="132">
        <v>657.8</v>
      </c>
      <c r="K91" s="132">
        <v>4</v>
      </c>
      <c r="L91" s="134"/>
    </row>
    <row r="92" spans="1:12" x14ac:dyDescent="0.2">
      <c r="A92" s="132" t="s">
        <v>311</v>
      </c>
      <c r="B92" s="132" t="s">
        <v>222</v>
      </c>
      <c r="C92" s="133">
        <v>9781449433963</v>
      </c>
      <c r="D92" s="132" t="s">
        <v>308</v>
      </c>
      <c r="E92" s="132" t="s">
        <v>65</v>
      </c>
      <c r="F92" s="132">
        <v>74</v>
      </c>
      <c r="G92" s="132" t="s">
        <v>66</v>
      </c>
      <c r="H92" s="132">
        <v>425250</v>
      </c>
      <c r="I92" s="132" t="str">
        <f t="shared" si="2"/>
        <v>Return</v>
      </c>
      <c r="J92" s="132">
        <v>328.9</v>
      </c>
      <c r="K92" s="132">
        <v>2</v>
      </c>
      <c r="L92" s="134"/>
    </row>
    <row r="93" spans="1:12" x14ac:dyDescent="0.2">
      <c r="A93" s="132" t="s">
        <v>311</v>
      </c>
      <c r="B93" s="132" t="s">
        <v>222</v>
      </c>
      <c r="C93" s="133">
        <v>9781449446604</v>
      </c>
      <c r="D93" s="132" t="s">
        <v>244</v>
      </c>
      <c r="E93" s="132" t="s">
        <v>65</v>
      </c>
      <c r="F93" s="132">
        <v>74</v>
      </c>
      <c r="G93" s="132" t="s">
        <v>67</v>
      </c>
      <c r="H93" s="132">
        <v>425250</v>
      </c>
      <c r="I93" s="132" t="str">
        <f t="shared" si="2"/>
        <v>Return</v>
      </c>
      <c r="J93" s="132">
        <v>2337.4</v>
      </c>
      <c r="K93" s="132">
        <v>5</v>
      </c>
      <c r="L93" s="134"/>
    </row>
    <row r="94" spans="1:12" x14ac:dyDescent="0.2">
      <c r="A94" s="132" t="s">
        <v>311</v>
      </c>
      <c r="B94" s="132" t="s">
        <v>222</v>
      </c>
      <c r="C94" s="133">
        <v>9781449447151</v>
      </c>
      <c r="D94" s="132" t="s">
        <v>289</v>
      </c>
      <c r="E94" s="132" t="s">
        <v>65</v>
      </c>
      <c r="F94" s="132">
        <v>74</v>
      </c>
      <c r="G94" s="132" t="s">
        <v>66</v>
      </c>
      <c r="H94" s="132">
        <v>425250</v>
      </c>
      <c r="I94" s="132" t="str">
        <f t="shared" si="2"/>
        <v>Return</v>
      </c>
      <c r="J94" s="132">
        <v>178500</v>
      </c>
      <c r="K94" s="132">
        <v>100</v>
      </c>
      <c r="L94" s="134"/>
    </row>
    <row r="95" spans="1:12" x14ac:dyDescent="0.2">
      <c r="A95" s="132" t="s">
        <v>311</v>
      </c>
      <c r="B95" s="132" t="s">
        <v>222</v>
      </c>
      <c r="C95" s="133">
        <v>9781449447953</v>
      </c>
      <c r="D95" s="132" t="s">
        <v>246</v>
      </c>
      <c r="E95" s="132" t="s">
        <v>65</v>
      </c>
      <c r="F95" s="132">
        <v>74</v>
      </c>
      <c r="G95" s="132" t="s">
        <v>67</v>
      </c>
      <c r="H95" s="132">
        <v>425250</v>
      </c>
      <c r="I95" s="132" t="str">
        <f t="shared" si="2"/>
        <v>Return</v>
      </c>
      <c r="J95" s="132">
        <v>6656.3</v>
      </c>
      <c r="K95" s="132">
        <v>7</v>
      </c>
      <c r="L95" s="134"/>
    </row>
    <row r="96" spans="1:12" x14ac:dyDescent="0.2">
      <c r="A96" s="132" t="s">
        <v>311</v>
      </c>
      <c r="B96" s="132" t="s">
        <v>222</v>
      </c>
      <c r="C96" s="133">
        <v>9781449450304</v>
      </c>
      <c r="D96" s="132" t="s">
        <v>309</v>
      </c>
      <c r="E96" s="132" t="s">
        <v>65</v>
      </c>
      <c r="F96" s="132">
        <v>74</v>
      </c>
      <c r="G96" s="132" t="s">
        <v>66</v>
      </c>
      <c r="H96" s="132">
        <v>425250</v>
      </c>
      <c r="I96" s="132" t="str">
        <f t="shared" si="2"/>
        <v>Return</v>
      </c>
      <c r="J96" s="132">
        <v>1151.1500000000001</v>
      </c>
      <c r="K96" s="132">
        <v>7</v>
      </c>
      <c r="L96" s="134"/>
    </row>
    <row r="97" spans="1:12" x14ac:dyDescent="0.2">
      <c r="A97" s="132" t="s">
        <v>311</v>
      </c>
      <c r="B97" s="132" t="s">
        <v>222</v>
      </c>
      <c r="C97" s="133">
        <v>9781449456146</v>
      </c>
      <c r="D97" s="132" t="s">
        <v>292</v>
      </c>
      <c r="E97" s="132" t="s">
        <v>65</v>
      </c>
      <c r="F97" s="132">
        <v>74</v>
      </c>
      <c r="G97" s="132" t="s">
        <v>66</v>
      </c>
      <c r="H97" s="132">
        <v>425250</v>
      </c>
      <c r="I97" s="132" t="str">
        <f t="shared" si="2"/>
        <v>Return</v>
      </c>
      <c r="J97" s="132">
        <v>259.48</v>
      </c>
      <c r="K97" s="132">
        <v>1</v>
      </c>
      <c r="L97" s="134"/>
    </row>
    <row r="98" spans="1:12" x14ac:dyDescent="0.2">
      <c r="A98" s="132" t="s">
        <v>311</v>
      </c>
      <c r="B98" s="132" t="s">
        <v>222</v>
      </c>
      <c r="C98" s="133">
        <v>9781449458263</v>
      </c>
      <c r="D98" s="132" t="s">
        <v>256</v>
      </c>
      <c r="E98" s="132" t="s">
        <v>65</v>
      </c>
      <c r="F98" s="132">
        <v>74</v>
      </c>
      <c r="G98" s="132" t="s">
        <v>67</v>
      </c>
      <c r="H98" s="132">
        <v>425250</v>
      </c>
      <c r="I98" s="132" t="str">
        <f>IF(AND(H98&gt;420000,H98&lt;430000),"Return","Sales")</f>
        <v>Return</v>
      </c>
      <c r="J98" s="132">
        <v>182</v>
      </c>
      <c r="K98" s="132">
        <v>1</v>
      </c>
      <c r="L98" s="134"/>
    </row>
    <row r="99" spans="1:12" x14ac:dyDescent="0.2">
      <c r="A99" s="132" t="s">
        <v>311</v>
      </c>
      <c r="B99" s="132" t="s">
        <v>222</v>
      </c>
      <c r="C99" s="133">
        <v>9781449459956</v>
      </c>
      <c r="D99" s="132" t="s">
        <v>258</v>
      </c>
      <c r="E99" s="132" t="s">
        <v>65</v>
      </c>
      <c r="F99" s="132">
        <v>74</v>
      </c>
      <c r="G99" s="132" t="s">
        <v>67</v>
      </c>
      <c r="H99" s="132">
        <v>425250</v>
      </c>
      <c r="I99" s="132" t="str">
        <f>IF(AND(H99&gt;420000,H99&lt;430000),"Return","Sales")</f>
        <v>Return</v>
      </c>
      <c r="J99" s="132">
        <v>1270.4100000000001</v>
      </c>
      <c r="K99" s="132">
        <v>3</v>
      </c>
      <c r="L99" s="134"/>
    </row>
    <row r="100" spans="1:12" x14ac:dyDescent="0.2">
      <c r="A100" s="132" t="s">
        <v>311</v>
      </c>
      <c r="B100" s="132" t="s">
        <v>222</v>
      </c>
      <c r="C100" s="133">
        <v>9781449460044</v>
      </c>
      <c r="D100" s="132" t="s">
        <v>260</v>
      </c>
      <c r="E100" s="132" t="s">
        <v>65</v>
      </c>
      <c r="F100" s="132">
        <v>74</v>
      </c>
      <c r="G100" s="132" t="s">
        <v>67</v>
      </c>
      <c r="H100" s="132">
        <v>425250</v>
      </c>
      <c r="I100" s="132" t="str">
        <f>IF(AND(H100&gt;420000,H100&lt;430000),"Return","Sales")</f>
        <v>Return</v>
      </c>
      <c r="J100" s="132">
        <v>3299.45</v>
      </c>
      <c r="K100" s="132">
        <v>1</v>
      </c>
      <c r="L100" s="134"/>
    </row>
    <row r="101" spans="1:12" x14ac:dyDescent="0.2">
      <c r="A101" s="132" t="s">
        <v>311</v>
      </c>
      <c r="B101" s="132" t="s">
        <v>222</v>
      </c>
      <c r="C101" s="133">
        <v>9781449462147</v>
      </c>
      <c r="D101" s="132" t="s">
        <v>220</v>
      </c>
      <c r="E101" s="132" t="s">
        <v>65</v>
      </c>
      <c r="F101" s="132">
        <v>74</v>
      </c>
      <c r="G101" s="132" t="s">
        <v>67</v>
      </c>
      <c r="H101" s="132">
        <v>425250</v>
      </c>
      <c r="I101" s="132" t="str">
        <f>IF(AND(H101&gt;420000,H101&lt;430000),"Return","Sales")</f>
        <v>Return</v>
      </c>
      <c r="J101" s="132">
        <v>174372.77</v>
      </c>
      <c r="K101" s="132">
        <v>171</v>
      </c>
      <c r="L101" s="134"/>
    </row>
    <row r="102" spans="1:12" x14ac:dyDescent="0.2">
      <c r="A102" s="132"/>
      <c r="B102" s="132"/>
      <c r="C102" s="133"/>
      <c r="D102" s="132"/>
      <c r="E102" s="132"/>
      <c r="F102" s="132"/>
      <c r="G102" s="132"/>
      <c r="H102" s="132"/>
      <c r="I102" s="132"/>
      <c r="J102" s="132"/>
      <c r="K102" s="132"/>
      <c r="L102" s="134"/>
    </row>
    <row r="103" spans="1:12" x14ac:dyDescent="0.2">
      <c r="A103" s="134"/>
      <c r="B103" s="134"/>
      <c r="C103" s="134"/>
      <c r="D103" s="134"/>
      <c r="E103" s="134"/>
      <c r="F103" s="134"/>
      <c r="G103" s="134"/>
      <c r="H103" s="134"/>
      <c r="J103" s="135">
        <f>SUM(J2:J101)</f>
        <v>-531666.57999999973</v>
      </c>
      <c r="K103" s="182">
        <f>SUM(K2:K101)</f>
        <v>-1601</v>
      </c>
    </row>
    <row r="104" spans="1:12" x14ac:dyDescent="0.2">
      <c r="A104" s="134"/>
      <c r="B104" s="134"/>
      <c r="C104" s="134"/>
      <c r="D104" s="134"/>
      <c r="E104" s="134"/>
      <c r="F104" s="134"/>
      <c r="G104" s="134"/>
      <c r="H104" s="134"/>
      <c r="I104" s="134"/>
      <c r="J104" s="134"/>
      <c r="K104" s="134"/>
    </row>
    <row r="105" spans="1:12" x14ac:dyDescent="0.2">
      <c r="A105" s="134"/>
      <c r="B105" s="134"/>
      <c r="C105" s="134"/>
      <c r="D105" s="134"/>
      <c r="E105" s="134"/>
      <c r="F105" s="134"/>
      <c r="G105" s="134"/>
      <c r="H105" s="134"/>
      <c r="I105" s="134"/>
      <c r="J105" s="134"/>
      <c r="K105" s="134"/>
    </row>
    <row r="106" spans="1:12" x14ac:dyDescent="0.2">
      <c r="A106" s="134"/>
      <c r="B106" s="134"/>
      <c r="C106" s="134"/>
      <c r="D106" s="134"/>
      <c r="E106" s="134"/>
      <c r="F106" s="134"/>
      <c r="G106" s="134" t="s">
        <v>63</v>
      </c>
      <c r="H106" s="134"/>
      <c r="I106" s="158">
        <v>0.22500000000000001</v>
      </c>
      <c r="J106" s="134"/>
      <c r="K106" s="134"/>
    </row>
    <row r="107" spans="1:12" ht="13.5" thickBot="1" x14ac:dyDescent="0.25">
      <c r="A107" s="134"/>
      <c r="B107" s="134"/>
      <c r="C107" s="134"/>
      <c r="D107" s="134"/>
      <c r="E107" s="134"/>
      <c r="F107" s="134"/>
      <c r="G107" s="134"/>
      <c r="H107" s="134"/>
      <c r="I107" s="134"/>
      <c r="J107" s="134"/>
      <c r="K107" s="134"/>
    </row>
    <row r="108" spans="1:12" ht="15" x14ac:dyDescent="0.25">
      <c r="A108" s="134"/>
      <c r="B108" s="134"/>
      <c r="C108" s="134"/>
      <c r="D108" s="134"/>
      <c r="E108" s="134"/>
      <c r="F108" s="134"/>
      <c r="G108" s="137" t="s">
        <v>50</v>
      </c>
      <c r="H108" s="85" t="s">
        <v>51</v>
      </c>
      <c r="I108" s="159">
        <f>-J103*I106</f>
        <v>119624.98049999995</v>
      </c>
      <c r="J108" s="139"/>
      <c r="K108" s="140"/>
    </row>
    <row r="109" spans="1:12" ht="15" x14ac:dyDescent="0.25">
      <c r="A109" s="134"/>
      <c r="B109" s="134"/>
      <c r="C109" s="134"/>
      <c r="D109" s="134"/>
      <c r="E109" s="134"/>
      <c r="F109" s="134"/>
      <c r="G109" s="141"/>
      <c r="H109" s="89" t="s">
        <v>52</v>
      </c>
      <c r="I109" s="160">
        <f>I108/K109</f>
        <v>1199.2371046276269</v>
      </c>
      <c r="J109" s="143" t="s">
        <v>53</v>
      </c>
      <c r="K109" s="171">
        <v>99.750900000000001</v>
      </c>
    </row>
    <row r="110" spans="1:12" ht="15.75" thickBot="1" x14ac:dyDescent="0.3">
      <c r="A110" s="134"/>
      <c r="B110" s="134"/>
      <c r="C110" s="134"/>
      <c r="D110" s="134"/>
      <c r="E110" s="134"/>
      <c r="F110" s="134"/>
      <c r="G110" s="145"/>
      <c r="H110" s="94" t="s">
        <v>61</v>
      </c>
      <c r="I110" s="161">
        <f>I108/K110</f>
        <v>1798.8556569414402</v>
      </c>
      <c r="J110" s="147" t="s">
        <v>53</v>
      </c>
      <c r="K110" s="148">
        <v>66.500600000000006</v>
      </c>
    </row>
  </sheetData>
  <autoFilter ref="B1:K1" xr:uid="{00000000-0009-0000-0000-000009000000}">
    <sortState xmlns:xlrd2="http://schemas.microsoft.com/office/spreadsheetml/2017/richdata2" ref="B2:K102">
      <sortCondition ref="H1"/>
    </sortState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4"/>
  <dimension ref="A1:N116"/>
  <sheetViews>
    <sheetView workbookViewId="0">
      <selection activeCell="I2" sqref="I2"/>
    </sheetView>
  </sheetViews>
  <sheetFormatPr defaultRowHeight="12.75" x14ac:dyDescent="0.2"/>
  <cols>
    <col min="3" max="3" width="14.140625" bestFit="1" customWidth="1"/>
    <col min="4" max="4" width="40.42578125" bestFit="1" customWidth="1"/>
  </cols>
  <sheetData>
    <row r="1" spans="1:14" x14ac:dyDescent="0.2">
      <c r="A1" s="180" t="s">
        <v>34</v>
      </c>
      <c r="B1" s="180" t="s">
        <v>35</v>
      </c>
      <c r="C1" s="180" t="s">
        <v>36</v>
      </c>
      <c r="D1" s="180" t="s">
        <v>37</v>
      </c>
      <c r="E1" s="180" t="s">
        <v>38</v>
      </c>
      <c r="F1" s="180" t="s">
        <v>39</v>
      </c>
      <c r="G1" s="180" t="s">
        <v>40</v>
      </c>
      <c r="H1" s="180" t="s">
        <v>41</v>
      </c>
      <c r="I1" s="183" t="s">
        <v>324</v>
      </c>
      <c r="J1" s="180" t="s">
        <v>18</v>
      </c>
      <c r="K1" s="180" t="s">
        <v>42</v>
      </c>
      <c r="L1" s="134"/>
    </row>
    <row r="2" spans="1:14" x14ac:dyDescent="0.2">
      <c r="A2" s="134" t="s">
        <v>311</v>
      </c>
      <c r="B2" s="134" t="s">
        <v>327</v>
      </c>
      <c r="C2" s="181">
        <v>9781449447151</v>
      </c>
      <c r="D2" s="134" t="s">
        <v>289</v>
      </c>
      <c r="E2" s="134" t="s">
        <v>65</v>
      </c>
      <c r="F2" s="134">
        <v>74</v>
      </c>
      <c r="G2" s="134" t="s">
        <v>66</v>
      </c>
      <c r="H2" s="149">
        <v>425250</v>
      </c>
      <c r="I2" s="149" t="str">
        <f t="shared" ref="I2:I33" si="0">IF(AND(H2&gt;420000,H2&lt;430000),"Return","Sales")</f>
        <v>Return</v>
      </c>
      <c r="J2" s="134">
        <v>5775</v>
      </c>
      <c r="K2" s="134">
        <v>3</v>
      </c>
      <c r="L2" s="134"/>
      <c r="M2">
        <f>-SUM(J66:J108)</f>
        <v>1098646.6000000001</v>
      </c>
      <c r="N2">
        <f>-SUM(K66:K108)</f>
        <v>1420</v>
      </c>
    </row>
    <row r="3" spans="1:14" x14ac:dyDescent="0.2">
      <c r="A3" s="134" t="s">
        <v>311</v>
      </c>
      <c r="B3" s="134" t="s">
        <v>327</v>
      </c>
      <c r="C3" s="181">
        <v>9780740777356</v>
      </c>
      <c r="D3" s="134" t="s">
        <v>274</v>
      </c>
      <c r="E3" s="134" t="s">
        <v>65</v>
      </c>
      <c r="F3" s="134">
        <v>74</v>
      </c>
      <c r="G3" s="134" t="s">
        <v>66</v>
      </c>
      <c r="H3" s="149">
        <v>425250</v>
      </c>
      <c r="I3" s="149" t="str">
        <f t="shared" si="0"/>
        <v>Return</v>
      </c>
      <c r="J3" s="134">
        <v>3850</v>
      </c>
      <c r="K3" s="134">
        <v>2</v>
      </c>
      <c r="L3" s="134"/>
      <c r="M3">
        <f>-SUM(J2:J65)</f>
        <v>-52672.949999999968</v>
      </c>
      <c r="N3">
        <f>-SUM(K2:K65)</f>
        <v>-175</v>
      </c>
    </row>
    <row r="4" spans="1:14" x14ac:dyDescent="0.2">
      <c r="A4" s="134" t="s">
        <v>311</v>
      </c>
      <c r="B4" s="134" t="s">
        <v>327</v>
      </c>
      <c r="C4" s="181">
        <v>9780740700033</v>
      </c>
      <c r="D4" s="134" t="s">
        <v>45</v>
      </c>
      <c r="E4" s="134" t="s">
        <v>65</v>
      </c>
      <c r="F4" s="134">
        <v>74</v>
      </c>
      <c r="G4" s="134" t="s">
        <v>66</v>
      </c>
      <c r="H4" s="149">
        <v>425250</v>
      </c>
      <c r="I4" s="149" t="str">
        <f t="shared" si="0"/>
        <v>Return</v>
      </c>
      <c r="J4" s="134">
        <v>1153.3499999999999</v>
      </c>
      <c r="K4" s="134">
        <v>3</v>
      </c>
      <c r="L4" s="134"/>
    </row>
    <row r="5" spans="1:14" x14ac:dyDescent="0.2">
      <c r="A5" s="134" t="s">
        <v>311</v>
      </c>
      <c r="B5" s="134" t="s">
        <v>327</v>
      </c>
      <c r="C5" s="181">
        <v>9780740705311</v>
      </c>
      <c r="D5" s="134" t="s">
        <v>46</v>
      </c>
      <c r="E5" s="134" t="s">
        <v>65</v>
      </c>
      <c r="F5" s="134">
        <v>74</v>
      </c>
      <c r="G5" s="134" t="s">
        <v>66</v>
      </c>
      <c r="H5" s="149">
        <v>425250</v>
      </c>
      <c r="I5" s="149" t="str">
        <f t="shared" si="0"/>
        <v>Return</v>
      </c>
      <c r="J5" s="134">
        <v>1153.3499999999999</v>
      </c>
      <c r="K5" s="134">
        <v>3</v>
      </c>
      <c r="L5" s="134"/>
    </row>
    <row r="6" spans="1:14" x14ac:dyDescent="0.2">
      <c r="A6" s="134" t="s">
        <v>311</v>
      </c>
      <c r="B6" s="134" t="s">
        <v>327</v>
      </c>
      <c r="C6" s="181">
        <v>9780740746581</v>
      </c>
      <c r="D6" s="134" t="s">
        <v>77</v>
      </c>
      <c r="E6" s="134" t="s">
        <v>65</v>
      </c>
      <c r="F6" s="134">
        <v>74</v>
      </c>
      <c r="G6" s="134" t="s">
        <v>66</v>
      </c>
      <c r="H6" s="149">
        <v>425250</v>
      </c>
      <c r="I6" s="149" t="str">
        <f t="shared" si="0"/>
        <v>Return</v>
      </c>
      <c r="J6" s="134">
        <v>1153.3499999999999</v>
      </c>
      <c r="K6" s="134">
        <v>3</v>
      </c>
      <c r="L6" s="134"/>
    </row>
    <row r="7" spans="1:14" x14ac:dyDescent="0.2">
      <c r="A7" s="134" t="s">
        <v>311</v>
      </c>
      <c r="B7" s="134" t="s">
        <v>327</v>
      </c>
      <c r="C7" s="181">
        <v>9780740785344</v>
      </c>
      <c r="D7" s="134" t="s">
        <v>48</v>
      </c>
      <c r="E7" s="134" t="s">
        <v>65</v>
      </c>
      <c r="F7" s="134">
        <v>74</v>
      </c>
      <c r="G7" s="134" t="s">
        <v>66</v>
      </c>
      <c r="H7" s="149">
        <v>425250</v>
      </c>
      <c r="I7" s="149" t="str">
        <f t="shared" si="0"/>
        <v>Return</v>
      </c>
      <c r="J7" s="134">
        <v>1153.3499999999999</v>
      </c>
      <c r="K7" s="134">
        <v>3</v>
      </c>
      <c r="L7" s="134"/>
    </row>
    <row r="8" spans="1:14" x14ac:dyDescent="0.2">
      <c r="A8" s="134" t="s">
        <v>311</v>
      </c>
      <c r="B8" s="134" t="s">
        <v>327</v>
      </c>
      <c r="C8" s="181">
        <v>9780836204155</v>
      </c>
      <c r="D8" s="134" t="s">
        <v>80</v>
      </c>
      <c r="E8" s="134" t="s">
        <v>65</v>
      </c>
      <c r="F8" s="134">
        <v>74</v>
      </c>
      <c r="G8" s="134" t="s">
        <v>66</v>
      </c>
      <c r="H8" s="149">
        <v>425250</v>
      </c>
      <c r="I8" s="149" t="str">
        <f t="shared" si="0"/>
        <v>Return</v>
      </c>
      <c r="J8" s="134">
        <v>1153.3499999999999</v>
      </c>
      <c r="K8" s="134">
        <v>3</v>
      </c>
      <c r="L8" s="134"/>
    </row>
    <row r="9" spans="1:14" x14ac:dyDescent="0.2">
      <c r="A9" s="134" t="s">
        <v>311</v>
      </c>
      <c r="B9" s="134" t="s">
        <v>327</v>
      </c>
      <c r="C9" s="181">
        <v>9780836267457</v>
      </c>
      <c r="D9" s="134" t="s">
        <v>82</v>
      </c>
      <c r="E9" s="134" t="s">
        <v>65</v>
      </c>
      <c r="F9" s="134">
        <v>74</v>
      </c>
      <c r="G9" s="134" t="s">
        <v>66</v>
      </c>
      <c r="H9" s="149">
        <v>425250</v>
      </c>
      <c r="I9" s="149" t="str">
        <f t="shared" si="0"/>
        <v>Return</v>
      </c>
      <c r="J9" s="134">
        <v>1153.3499999999999</v>
      </c>
      <c r="K9" s="134">
        <v>3</v>
      </c>
      <c r="L9" s="134"/>
    </row>
    <row r="10" spans="1:14" x14ac:dyDescent="0.2">
      <c r="A10" s="134" t="s">
        <v>311</v>
      </c>
      <c r="B10" s="134" t="s">
        <v>327</v>
      </c>
      <c r="C10" s="181">
        <v>9781449401023</v>
      </c>
      <c r="D10" s="134" t="s">
        <v>72</v>
      </c>
      <c r="E10" s="134" t="s">
        <v>65</v>
      </c>
      <c r="F10" s="134">
        <v>74</v>
      </c>
      <c r="G10" s="134" t="s">
        <v>66</v>
      </c>
      <c r="H10" s="149">
        <v>425250</v>
      </c>
      <c r="I10" s="149" t="str">
        <f t="shared" si="0"/>
        <v>Return</v>
      </c>
      <c r="J10" s="134">
        <v>1153.3499999999999</v>
      </c>
      <c r="K10" s="134">
        <v>3</v>
      </c>
      <c r="L10" s="134"/>
    </row>
    <row r="11" spans="1:14" x14ac:dyDescent="0.2">
      <c r="A11" s="134" t="s">
        <v>311</v>
      </c>
      <c r="B11" s="134" t="s">
        <v>327</v>
      </c>
      <c r="C11" s="181">
        <v>9781449409777</v>
      </c>
      <c r="D11" s="134" t="s">
        <v>293</v>
      </c>
      <c r="E11" s="134" t="s">
        <v>65</v>
      </c>
      <c r="F11" s="134">
        <v>74</v>
      </c>
      <c r="G11" s="134" t="s">
        <v>66</v>
      </c>
      <c r="H11" s="149">
        <v>425250</v>
      </c>
      <c r="I11" s="149" t="str">
        <f t="shared" si="0"/>
        <v>Return</v>
      </c>
      <c r="J11" s="134">
        <v>1153.3499999999999</v>
      </c>
      <c r="K11" s="134">
        <v>3</v>
      </c>
      <c r="L11" s="134"/>
    </row>
    <row r="12" spans="1:14" x14ac:dyDescent="0.2">
      <c r="A12" s="134" t="s">
        <v>311</v>
      </c>
      <c r="B12" s="134" t="s">
        <v>327</v>
      </c>
      <c r="C12" s="181">
        <v>9781449423025</v>
      </c>
      <c r="D12" s="134" t="s">
        <v>281</v>
      </c>
      <c r="E12" s="134" t="s">
        <v>65</v>
      </c>
      <c r="F12" s="134">
        <v>74</v>
      </c>
      <c r="G12" s="134" t="s">
        <v>66</v>
      </c>
      <c r="H12" s="149">
        <v>425250</v>
      </c>
      <c r="I12" s="149" t="str">
        <f t="shared" si="0"/>
        <v>Return</v>
      </c>
      <c r="J12" s="134">
        <v>1153.3499999999999</v>
      </c>
      <c r="K12" s="134">
        <v>3</v>
      </c>
      <c r="L12" s="134"/>
    </row>
    <row r="13" spans="1:14" x14ac:dyDescent="0.2">
      <c r="A13" s="134" t="s">
        <v>311</v>
      </c>
      <c r="B13" s="134" t="s">
        <v>327</v>
      </c>
      <c r="C13" s="181">
        <v>9781449423094</v>
      </c>
      <c r="D13" s="134" t="s">
        <v>60</v>
      </c>
      <c r="E13" s="134" t="s">
        <v>65</v>
      </c>
      <c r="F13" s="134">
        <v>74</v>
      </c>
      <c r="G13" s="134" t="s">
        <v>66</v>
      </c>
      <c r="H13" s="149">
        <v>425250</v>
      </c>
      <c r="I13" s="149" t="str">
        <f t="shared" si="0"/>
        <v>Return</v>
      </c>
      <c r="J13" s="134">
        <v>1153.3499999999999</v>
      </c>
      <c r="K13" s="134">
        <v>3</v>
      </c>
      <c r="L13" s="134"/>
    </row>
    <row r="14" spans="1:14" x14ac:dyDescent="0.2">
      <c r="A14" s="134" t="s">
        <v>311</v>
      </c>
      <c r="B14" s="134" t="s">
        <v>327</v>
      </c>
      <c r="C14" s="181">
        <v>9781449447953</v>
      </c>
      <c r="D14" s="134" t="s">
        <v>246</v>
      </c>
      <c r="E14" s="134" t="s">
        <v>65</v>
      </c>
      <c r="F14" s="134">
        <v>74</v>
      </c>
      <c r="G14" s="134" t="s">
        <v>67</v>
      </c>
      <c r="H14" s="149">
        <v>425250</v>
      </c>
      <c r="I14" s="149" t="str">
        <f t="shared" si="0"/>
        <v>Return</v>
      </c>
      <c r="J14" s="134">
        <v>989.45</v>
      </c>
      <c r="K14" s="134">
        <v>1</v>
      </c>
      <c r="L14" s="134"/>
    </row>
    <row r="15" spans="1:14" x14ac:dyDescent="0.2">
      <c r="A15" s="134" t="s">
        <v>311</v>
      </c>
      <c r="B15" s="134" t="s">
        <v>327</v>
      </c>
      <c r="C15" s="181">
        <v>9781449446604</v>
      </c>
      <c r="D15" s="134" t="s">
        <v>244</v>
      </c>
      <c r="E15" s="134" t="s">
        <v>65</v>
      </c>
      <c r="F15" s="134">
        <v>74</v>
      </c>
      <c r="G15" s="134" t="s">
        <v>67</v>
      </c>
      <c r="H15" s="149">
        <v>425250</v>
      </c>
      <c r="I15" s="149" t="str">
        <f t="shared" si="0"/>
        <v>Return</v>
      </c>
      <c r="J15" s="134">
        <v>988.9</v>
      </c>
      <c r="K15" s="134">
        <v>2</v>
      </c>
      <c r="L15" s="134"/>
    </row>
    <row r="16" spans="1:14" x14ac:dyDescent="0.2">
      <c r="A16" s="134" t="s">
        <v>311</v>
      </c>
      <c r="B16" s="134" t="s">
        <v>327</v>
      </c>
      <c r="C16" s="181">
        <v>9780740732980</v>
      </c>
      <c r="D16" s="134" t="s">
        <v>75</v>
      </c>
      <c r="E16" s="134" t="s">
        <v>65</v>
      </c>
      <c r="F16" s="134">
        <v>74</v>
      </c>
      <c r="G16" s="134" t="s">
        <v>66</v>
      </c>
      <c r="H16" s="149">
        <v>425250</v>
      </c>
      <c r="I16" s="149" t="str">
        <f t="shared" si="0"/>
        <v>Return</v>
      </c>
      <c r="J16" s="134">
        <v>866.25</v>
      </c>
      <c r="K16" s="134">
        <v>3</v>
      </c>
      <c r="L16" s="134"/>
    </row>
    <row r="17" spans="1:12" x14ac:dyDescent="0.2">
      <c r="A17" s="134" t="s">
        <v>311</v>
      </c>
      <c r="B17" s="134" t="s">
        <v>327</v>
      </c>
      <c r="C17" s="181">
        <v>9780740738050</v>
      </c>
      <c r="D17" s="134" t="s">
        <v>76</v>
      </c>
      <c r="E17" s="134" t="s">
        <v>65</v>
      </c>
      <c r="F17" s="134">
        <v>74</v>
      </c>
      <c r="G17" s="134" t="s">
        <v>66</v>
      </c>
      <c r="H17" s="149">
        <v>425250</v>
      </c>
      <c r="I17" s="149" t="str">
        <f t="shared" si="0"/>
        <v>Return</v>
      </c>
      <c r="J17" s="134">
        <v>866.25</v>
      </c>
      <c r="K17" s="134">
        <v>3</v>
      </c>
      <c r="L17" s="134"/>
    </row>
    <row r="18" spans="1:12" x14ac:dyDescent="0.2">
      <c r="A18" s="134" t="s">
        <v>311</v>
      </c>
      <c r="B18" s="134" t="s">
        <v>327</v>
      </c>
      <c r="C18" s="181">
        <v>9780740761904</v>
      </c>
      <c r="D18" s="134" t="s">
        <v>47</v>
      </c>
      <c r="E18" s="134" t="s">
        <v>65</v>
      </c>
      <c r="F18" s="134">
        <v>74</v>
      </c>
      <c r="G18" s="134" t="s">
        <v>66</v>
      </c>
      <c r="H18" s="149">
        <v>425250</v>
      </c>
      <c r="I18" s="149" t="str">
        <f t="shared" si="0"/>
        <v>Return</v>
      </c>
      <c r="J18" s="134">
        <v>866.25</v>
      </c>
      <c r="K18" s="134">
        <v>3</v>
      </c>
      <c r="L18" s="134"/>
    </row>
    <row r="19" spans="1:12" x14ac:dyDescent="0.2">
      <c r="A19" s="134" t="s">
        <v>311</v>
      </c>
      <c r="B19" s="134" t="s">
        <v>327</v>
      </c>
      <c r="C19" s="181">
        <v>9780740773655</v>
      </c>
      <c r="D19" s="134" t="s">
        <v>79</v>
      </c>
      <c r="E19" s="134" t="s">
        <v>65</v>
      </c>
      <c r="F19" s="134">
        <v>74</v>
      </c>
      <c r="G19" s="134" t="s">
        <v>66</v>
      </c>
      <c r="H19" s="149">
        <v>425250</v>
      </c>
      <c r="I19" s="149" t="str">
        <f t="shared" si="0"/>
        <v>Return</v>
      </c>
      <c r="J19" s="134">
        <v>866.25</v>
      </c>
      <c r="K19" s="134">
        <v>3</v>
      </c>
      <c r="L19" s="134"/>
    </row>
    <row r="20" spans="1:12" x14ac:dyDescent="0.2">
      <c r="A20" s="134" t="s">
        <v>311</v>
      </c>
      <c r="B20" s="134" t="s">
        <v>327</v>
      </c>
      <c r="C20" s="181">
        <v>9780740778155</v>
      </c>
      <c r="D20" s="134" t="s">
        <v>56</v>
      </c>
      <c r="E20" s="134" t="s">
        <v>65</v>
      </c>
      <c r="F20" s="134">
        <v>74</v>
      </c>
      <c r="G20" s="134" t="s">
        <v>66</v>
      </c>
      <c r="H20" s="149">
        <v>425250</v>
      </c>
      <c r="I20" s="149" t="str">
        <f t="shared" si="0"/>
        <v>Return</v>
      </c>
      <c r="J20" s="134">
        <v>866.25</v>
      </c>
      <c r="K20" s="134">
        <v>3</v>
      </c>
      <c r="L20" s="134"/>
    </row>
    <row r="21" spans="1:12" x14ac:dyDescent="0.2">
      <c r="A21" s="134" t="s">
        <v>311</v>
      </c>
      <c r="B21" s="134" t="s">
        <v>327</v>
      </c>
      <c r="C21" s="181">
        <v>9780836228991</v>
      </c>
      <c r="D21" s="134" t="s">
        <v>49</v>
      </c>
      <c r="E21" s="134" t="s">
        <v>65</v>
      </c>
      <c r="F21" s="134">
        <v>74</v>
      </c>
      <c r="G21" s="134" t="s">
        <v>66</v>
      </c>
      <c r="H21" s="149">
        <v>425250</v>
      </c>
      <c r="I21" s="149" t="str">
        <f t="shared" si="0"/>
        <v>Return</v>
      </c>
      <c r="J21" s="134">
        <v>866.25</v>
      </c>
      <c r="K21" s="134">
        <v>3</v>
      </c>
      <c r="L21" s="134"/>
    </row>
    <row r="22" spans="1:12" x14ac:dyDescent="0.2">
      <c r="A22" s="134" t="s">
        <v>311</v>
      </c>
      <c r="B22" s="134" t="s">
        <v>327</v>
      </c>
      <c r="C22" s="181">
        <v>9780836236682</v>
      </c>
      <c r="D22" s="134" t="s">
        <v>87</v>
      </c>
      <c r="E22" s="134" t="s">
        <v>65</v>
      </c>
      <c r="F22" s="134">
        <v>74</v>
      </c>
      <c r="G22" s="134" t="s">
        <v>66</v>
      </c>
      <c r="H22" s="149">
        <v>425250</v>
      </c>
      <c r="I22" s="149" t="str">
        <f t="shared" si="0"/>
        <v>Return</v>
      </c>
      <c r="J22" s="134">
        <v>866.25</v>
      </c>
      <c r="K22" s="134">
        <v>3</v>
      </c>
      <c r="L22" s="134"/>
    </row>
    <row r="23" spans="1:12" x14ac:dyDescent="0.2">
      <c r="A23" s="134" t="s">
        <v>311</v>
      </c>
      <c r="B23" s="134" t="s">
        <v>327</v>
      </c>
      <c r="C23" s="181">
        <v>9781449408190</v>
      </c>
      <c r="D23" s="134" t="s">
        <v>57</v>
      </c>
      <c r="E23" s="134" t="s">
        <v>65</v>
      </c>
      <c r="F23" s="134">
        <v>74</v>
      </c>
      <c r="G23" s="134" t="s">
        <v>66</v>
      </c>
      <c r="H23" s="149">
        <v>425250</v>
      </c>
      <c r="I23" s="149" t="str">
        <f t="shared" si="0"/>
        <v>Return</v>
      </c>
      <c r="J23" s="134">
        <v>866.25</v>
      </c>
      <c r="K23" s="134">
        <v>3</v>
      </c>
      <c r="L23" s="134"/>
    </row>
    <row r="24" spans="1:12" x14ac:dyDescent="0.2">
      <c r="A24" s="134" t="s">
        <v>311</v>
      </c>
      <c r="B24" s="134" t="s">
        <v>327</v>
      </c>
      <c r="C24" s="181">
        <v>9781449410186</v>
      </c>
      <c r="D24" s="134" t="s">
        <v>58</v>
      </c>
      <c r="E24" s="134" t="s">
        <v>65</v>
      </c>
      <c r="F24" s="134">
        <v>74</v>
      </c>
      <c r="G24" s="134" t="s">
        <v>67</v>
      </c>
      <c r="H24" s="149">
        <v>425250</v>
      </c>
      <c r="I24" s="149" t="str">
        <f t="shared" si="0"/>
        <v>Return</v>
      </c>
      <c r="J24" s="134">
        <v>866.25</v>
      </c>
      <c r="K24" s="134">
        <v>3</v>
      </c>
      <c r="L24" s="134"/>
    </row>
    <row r="25" spans="1:12" x14ac:dyDescent="0.2">
      <c r="A25" s="134" t="s">
        <v>311</v>
      </c>
      <c r="B25" s="134" t="s">
        <v>327</v>
      </c>
      <c r="C25" s="181">
        <v>9781449418465</v>
      </c>
      <c r="D25" s="134" t="s">
        <v>59</v>
      </c>
      <c r="E25" s="134" t="s">
        <v>65</v>
      </c>
      <c r="F25" s="134">
        <v>74</v>
      </c>
      <c r="G25" s="134" t="s">
        <v>67</v>
      </c>
      <c r="H25" s="149">
        <v>425250</v>
      </c>
      <c r="I25" s="149" t="str">
        <f t="shared" si="0"/>
        <v>Return</v>
      </c>
      <c r="J25" s="134">
        <v>866.25</v>
      </c>
      <c r="K25" s="134">
        <v>3</v>
      </c>
      <c r="L25" s="134"/>
    </row>
    <row r="26" spans="1:12" x14ac:dyDescent="0.2">
      <c r="A26" s="134" t="s">
        <v>311</v>
      </c>
      <c r="B26" s="134" t="s">
        <v>327</v>
      </c>
      <c r="C26" s="181">
        <v>9780740713903</v>
      </c>
      <c r="D26" s="134" t="s">
        <v>68</v>
      </c>
      <c r="E26" s="134" t="s">
        <v>65</v>
      </c>
      <c r="F26" s="134">
        <v>74</v>
      </c>
      <c r="G26" s="134" t="s">
        <v>66</v>
      </c>
      <c r="H26" s="149">
        <v>425250</v>
      </c>
      <c r="I26" s="149" t="str">
        <f t="shared" si="0"/>
        <v>Return</v>
      </c>
      <c r="J26" s="134">
        <v>742.5</v>
      </c>
      <c r="K26" s="134">
        <v>3</v>
      </c>
      <c r="L26" s="134"/>
    </row>
    <row r="27" spans="1:12" x14ac:dyDescent="0.2">
      <c r="A27" s="134" t="s">
        <v>311</v>
      </c>
      <c r="B27" s="134" t="s">
        <v>327</v>
      </c>
      <c r="C27" s="181">
        <v>9780740768491</v>
      </c>
      <c r="D27" s="134" t="s">
        <v>213</v>
      </c>
      <c r="E27" s="134" t="s">
        <v>65</v>
      </c>
      <c r="F27" s="134">
        <v>74</v>
      </c>
      <c r="G27" s="134" t="s">
        <v>66</v>
      </c>
      <c r="H27" s="149">
        <v>425250</v>
      </c>
      <c r="I27" s="149" t="str">
        <f t="shared" si="0"/>
        <v>Return</v>
      </c>
      <c r="J27" s="134">
        <v>742.5</v>
      </c>
      <c r="K27" s="134">
        <v>3</v>
      </c>
      <c r="L27" s="134"/>
    </row>
    <row r="28" spans="1:12" x14ac:dyDescent="0.2">
      <c r="A28" s="134" t="s">
        <v>311</v>
      </c>
      <c r="B28" s="134" t="s">
        <v>327</v>
      </c>
      <c r="C28" s="181">
        <v>9781449407940</v>
      </c>
      <c r="D28" s="134" t="s">
        <v>216</v>
      </c>
      <c r="E28" s="134" t="s">
        <v>65</v>
      </c>
      <c r="F28" s="134">
        <v>74</v>
      </c>
      <c r="G28" s="134" t="s">
        <v>66</v>
      </c>
      <c r="H28" s="149">
        <v>425250</v>
      </c>
      <c r="I28" s="149" t="str">
        <f t="shared" si="0"/>
        <v>Return</v>
      </c>
      <c r="J28" s="134">
        <v>742.5</v>
      </c>
      <c r="K28" s="134">
        <v>3</v>
      </c>
      <c r="L28" s="134"/>
    </row>
    <row r="29" spans="1:12" x14ac:dyDescent="0.2">
      <c r="A29" s="134" t="s">
        <v>311</v>
      </c>
      <c r="B29" s="134" t="s">
        <v>327</v>
      </c>
      <c r="C29" s="181">
        <v>9781449410230</v>
      </c>
      <c r="D29" s="134" t="s">
        <v>107</v>
      </c>
      <c r="E29" s="134" t="s">
        <v>65</v>
      </c>
      <c r="F29" s="134">
        <v>74</v>
      </c>
      <c r="G29" s="134" t="s">
        <v>66</v>
      </c>
      <c r="H29" s="149">
        <v>425250</v>
      </c>
      <c r="I29" s="149" t="str">
        <f t="shared" si="0"/>
        <v>Return</v>
      </c>
      <c r="J29" s="134">
        <v>742.5</v>
      </c>
      <c r="K29" s="134">
        <v>3</v>
      </c>
      <c r="L29" s="134"/>
    </row>
    <row r="30" spans="1:12" x14ac:dyDescent="0.2">
      <c r="A30" s="134" t="s">
        <v>311</v>
      </c>
      <c r="B30" s="134" t="s">
        <v>327</v>
      </c>
      <c r="C30" s="181">
        <v>9780836217469</v>
      </c>
      <c r="D30" s="134" t="s">
        <v>62</v>
      </c>
      <c r="E30" s="134" t="s">
        <v>65</v>
      </c>
      <c r="F30" s="134">
        <v>74</v>
      </c>
      <c r="G30" s="134" t="s">
        <v>66</v>
      </c>
      <c r="H30" s="149">
        <v>425250</v>
      </c>
      <c r="I30" s="149" t="str">
        <f t="shared" si="0"/>
        <v>Return</v>
      </c>
      <c r="J30" s="134">
        <v>658.9</v>
      </c>
      <c r="K30" s="134">
        <v>2</v>
      </c>
      <c r="L30" s="134"/>
    </row>
    <row r="31" spans="1:12" x14ac:dyDescent="0.2">
      <c r="A31" s="134" t="s">
        <v>311</v>
      </c>
      <c r="B31" s="134" t="s">
        <v>327</v>
      </c>
      <c r="C31" s="181">
        <v>9780740738401</v>
      </c>
      <c r="D31" s="134" t="s">
        <v>124</v>
      </c>
      <c r="E31" s="134" t="s">
        <v>65</v>
      </c>
      <c r="F31" s="134">
        <v>74</v>
      </c>
      <c r="G31" s="134" t="s">
        <v>66</v>
      </c>
      <c r="H31" s="149">
        <v>425250</v>
      </c>
      <c r="I31" s="149" t="str">
        <f t="shared" si="0"/>
        <v>Return</v>
      </c>
      <c r="J31" s="134">
        <v>658.35</v>
      </c>
      <c r="K31" s="134">
        <v>3</v>
      </c>
      <c r="L31" s="134"/>
    </row>
    <row r="32" spans="1:12" x14ac:dyDescent="0.2">
      <c r="A32" s="134" t="s">
        <v>311</v>
      </c>
      <c r="B32" s="134" t="s">
        <v>327</v>
      </c>
      <c r="C32" s="181">
        <v>9780740754722</v>
      </c>
      <c r="D32" s="134" t="s">
        <v>125</v>
      </c>
      <c r="E32" s="134" t="s">
        <v>65</v>
      </c>
      <c r="F32" s="134">
        <v>74</v>
      </c>
      <c r="G32" s="134" t="s">
        <v>66</v>
      </c>
      <c r="H32" s="149">
        <v>425250</v>
      </c>
      <c r="I32" s="149" t="str">
        <f t="shared" si="0"/>
        <v>Return</v>
      </c>
      <c r="J32" s="134">
        <v>658.35</v>
      </c>
      <c r="K32" s="134">
        <v>3</v>
      </c>
      <c r="L32" s="134"/>
    </row>
    <row r="33" spans="1:12" x14ac:dyDescent="0.2">
      <c r="A33" s="134" t="s">
        <v>311</v>
      </c>
      <c r="B33" s="134" t="s">
        <v>327</v>
      </c>
      <c r="C33" s="181">
        <v>9780740755668</v>
      </c>
      <c r="D33" s="134" t="s">
        <v>273</v>
      </c>
      <c r="E33" s="134" t="s">
        <v>65</v>
      </c>
      <c r="F33" s="134">
        <v>74</v>
      </c>
      <c r="G33" s="134" t="s">
        <v>66</v>
      </c>
      <c r="H33" s="149">
        <v>425250</v>
      </c>
      <c r="I33" s="149" t="str">
        <f t="shared" si="0"/>
        <v>Return</v>
      </c>
      <c r="J33" s="134">
        <v>658.35</v>
      </c>
      <c r="K33" s="134">
        <v>3</v>
      </c>
      <c r="L33" s="134"/>
    </row>
    <row r="34" spans="1:12" x14ac:dyDescent="0.2">
      <c r="A34" s="134" t="s">
        <v>311</v>
      </c>
      <c r="B34" s="134" t="s">
        <v>327</v>
      </c>
      <c r="C34" s="181">
        <v>9780740761584</v>
      </c>
      <c r="D34" s="134" t="s">
        <v>137</v>
      </c>
      <c r="E34" s="134" t="s">
        <v>65</v>
      </c>
      <c r="F34" s="134">
        <v>74</v>
      </c>
      <c r="G34" s="134" t="s">
        <v>66</v>
      </c>
      <c r="H34" s="149">
        <v>425250</v>
      </c>
      <c r="I34" s="149" t="str">
        <f t="shared" ref="I34:I65" si="1">IF(AND(H34&gt;420000,H34&lt;430000),"Return","Sales")</f>
        <v>Return</v>
      </c>
      <c r="J34" s="134">
        <v>658.35</v>
      </c>
      <c r="K34" s="134">
        <v>3</v>
      </c>
      <c r="L34" s="134"/>
    </row>
    <row r="35" spans="1:12" x14ac:dyDescent="0.2">
      <c r="A35" s="134" t="s">
        <v>311</v>
      </c>
      <c r="B35" s="134" t="s">
        <v>327</v>
      </c>
      <c r="C35" s="181">
        <v>9780740771118</v>
      </c>
      <c r="D35" s="134" t="s">
        <v>127</v>
      </c>
      <c r="E35" s="134" t="s">
        <v>65</v>
      </c>
      <c r="F35" s="134">
        <v>74</v>
      </c>
      <c r="G35" s="134" t="s">
        <v>66</v>
      </c>
      <c r="H35" s="149">
        <v>425250</v>
      </c>
      <c r="I35" s="149" t="str">
        <f t="shared" si="1"/>
        <v>Return</v>
      </c>
      <c r="J35" s="134">
        <v>658.35</v>
      </c>
      <c r="K35" s="134">
        <v>3</v>
      </c>
      <c r="L35" s="134"/>
    </row>
    <row r="36" spans="1:12" x14ac:dyDescent="0.2">
      <c r="A36" s="134" t="s">
        <v>311</v>
      </c>
      <c r="B36" s="134" t="s">
        <v>327</v>
      </c>
      <c r="C36" s="181">
        <v>9780836217797</v>
      </c>
      <c r="D36" s="134" t="s">
        <v>81</v>
      </c>
      <c r="E36" s="134" t="s">
        <v>65</v>
      </c>
      <c r="F36" s="134">
        <v>74</v>
      </c>
      <c r="G36" s="134" t="s">
        <v>66</v>
      </c>
      <c r="H36" s="149">
        <v>425250</v>
      </c>
      <c r="I36" s="149" t="str">
        <f t="shared" si="1"/>
        <v>Return</v>
      </c>
      <c r="J36" s="134">
        <v>658.35</v>
      </c>
      <c r="K36" s="134">
        <v>3</v>
      </c>
      <c r="L36" s="134"/>
    </row>
    <row r="37" spans="1:12" x14ac:dyDescent="0.2">
      <c r="A37" s="134" t="s">
        <v>311</v>
      </c>
      <c r="B37" s="134" t="s">
        <v>327</v>
      </c>
      <c r="C37" s="181">
        <v>9781449414849</v>
      </c>
      <c r="D37" s="134" t="s">
        <v>294</v>
      </c>
      <c r="E37" s="134" t="s">
        <v>65</v>
      </c>
      <c r="F37" s="134">
        <v>74</v>
      </c>
      <c r="G37" s="134" t="s">
        <v>66</v>
      </c>
      <c r="H37" s="149">
        <v>425250</v>
      </c>
      <c r="I37" s="149" t="str">
        <f t="shared" si="1"/>
        <v>Return</v>
      </c>
      <c r="J37" s="134">
        <v>658.35</v>
      </c>
      <c r="K37" s="134">
        <v>3</v>
      </c>
      <c r="L37" s="134"/>
    </row>
    <row r="38" spans="1:12" x14ac:dyDescent="0.2">
      <c r="A38" s="134" t="s">
        <v>311</v>
      </c>
      <c r="B38" s="134" t="s">
        <v>327</v>
      </c>
      <c r="C38" s="181">
        <v>9780740772276</v>
      </c>
      <c r="D38" s="134" t="s">
        <v>78</v>
      </c>
      <c r="E38" s="134" t="s">
        <v>65</v>
      </c>
      <c r="F38" s="134">
        <v>74</v>
      </c>
      <c r="G38" s="134" t="s">
        <v>66</v>
      </c>
      <c r="H38" s="149">
        <v>425250</v>
      </c>
      <c r="I38" s="149" t="str">
        <f t="shared" si="1"/>
        <v>Return</v>
      </c>
      <c r="J38" s="134">
        <v>577.5</v>
      </c>
      <c r="K38" s="134">
        <v>2</v>
      </c>
      <c r="L38" s="134"/>
    </row>
    <row r="39" spans="1:12" x14ac:dyDescent="0.2">
      <c r="A39" s="134" t="s">
        <v>311</v>
      </c>
      <c r="B39" s="134" t="s">
        <v>327</v>
      </c>
      <c r="C39" s="181">
        <v>9781449401177</v>
      </c>
      <c r="D39" s="134" t="s">
        <v>131</v>
      </c>
      <c r="E39" s="134" t="s">
        <v>65</v>
      </c>
      <c r="F39" s="134">
        <v>74</v>
      </c>
      <c r="G39" s="134" t="s">
        <v>66</v>
      </c>
      <c r="H39" s="149">
        <v>425250</v>
      </c>
      <c r="I39" s="149" t="str">
        <f t="shared" si="1"/>
        <v>Return</v>
      </c>
      <c r="J39" s="134">
        <v>577.5</v>
      </c>
      <c r="K39" s="134">
        <v>3</v>
      </c>
      <c r="L39" s="134"/>
    </row>
    <row r="40" spans="1:12" x14ac:dyDescent="0.2">
      <c r="A40" s="134" t="s">
        <v>311</v>
      </c>
      <c r="B40" s="134" t="s">
        <v>327</v>
      </c>
      <c r="C40" s="181">
        <v>9781449450793</v>
      </c>
      <c r="D40" s="134" t="s">
        <v>291</v>
      </c>
      <c r="E40" s="134" t="s">
        <v>65</v>
      </c>
      <c r="F40" s="134">
        <v>74</v>
      </c>
      <c r="G40" s="134" t="s">
        <v>66</v>
      </c>
      <c r="H40" s="149">
        <v>425250</v>
      </c>
      <c r="I40" s="149" t="str">
        <f t="shared" si="1"/>
        <v>Return</v>
      </c>
      <c r="J40" s="134">
        <v>577.5</v>
      </c>
      <c r="K40" s="134">
        <v>3</v>
      </c>
      <c r="L40" s="134"/>
    </row>
    <row r="41" spans="1:12" x14ac:dyDescent="0.2">
      <c r="A41" s="134" t="s">
        <v>311</v>
      </c>
      <c r="B41" s="134" t="s">
        <v>327</v>
      </c>
      <c r="C41" s="181">
        <v>9781449458263</v>
      </c>
      <c r="D41" s="134" t="s">
        <v>256</v>
      </c>
      <c r="E41" s="134" t="s">
        <v>65</v>
      </c>
      <c r="F41" s="134">
        <v>74</v>
      </c>
      <c r="G41" s="134" t="s">
        <v>67</v>
      </c>
      <c r="H41" s="149">
        <v>425250</v>
      </c>
      <c r="I41" s="149" t="str">
        <f t="shared" si="1"/>
        <v>Return</v>
      </c>
      <c r="J41" s="134">
        <v>577.5</v>
      </c>
      <c r="K41" s="134">
        <v>3</v>
      </c>
      <c r="L41" s="134"/>
    </row>
    <row r="42" spans="1:12" x14ac:dyDescent="0.2">
      <c r="A42" s="134" t="s">
        <v>311</v>
      </c>
      <c r="B42" s="134" t="s">
        <v>327</v>
      </c>
      <c r="C42" s="181">
        <v>9780740718397</v>
      </c>
      <c r="D42" s="134" t="s">
        <v>69</v>
      </c>
      <c r="E42" s="134" t="s">
        <v>65</v>
      </c>
      <c r="F42" s="134">
        <v>74</v>
      </c>
      <c r="G42" s="134" t="s">
        <v>66</v>
      </c>
      <c r="H42" s="149">
        <v>425250</v>
      </c>
      <c r="I42" s="149" t="str">
        <f t="shared" si="1"/>
        <v>Return</v>
      </c>
      <c r="J42" s="134">
        <v>495</v>
      </c>
      <c r="K42" s="134">
        <v>2</v>
      </c>
      <c r="L42" s="134"/>
    </row>
    <row r="43" spans="1:12" x14ac:dyDescent="0.2">
      <c r="A43" s="134" t="s">
        <v>311</v>
      </c>
      <c r="B43" s="134" t="s">
        <v>327</v>
      </c>
      <c r="C43" s="181">
        <v>9781449408176</v>
      </c>
      <c r="D43" s="134" t="s">
        <v>106</v>
      </c>
      <c r="E43" s="134" t="s">
        <v>65</v>
      </c>
      <c r="F43" s="134">
        <v>74</v>
      </c>
      <c r="G43" s="134" t="s">
        <v>66</v>
      </c>
      <c r="H43" s="149">
        <v>425250</v>
      </c>
      <c r="I43" s="149" t="str">
        <f t="shared" si="1"/>
        <v>Return</v>
      </c>
      <c r="J43" s="134">
        <v>495</v>
      </c>
      <c r="K43" s="134">
        <v>2</v>
      </c>
      <c r="L43" s="134"/>
    </row>
    <row r="44" spans="1:12" x14ac:dyDescent="0.2">
      <c r="A44" s="134" t="s">
        <v>311</v>
      </c>
      <c r="B44" s="134" t="s">
        <v>327</v>
      </c>
      <c r="C44" s="181">
        <v>9781449427757</v>
      </c>
      <c r="D44" s="134" t="s">
        <v>283</v>
      </c>
      <c r="E44" s="134" t="s">
        <v>65</v>
      </c>
      <c r="F44" s="134">
        <v>74</v>
      </c>
      <c r="G44" s="134" t="s">
        <v>66</v>
      </c>
      <c r="H44" s="149">
        <v>425250</v>
      </c>
      <c r="I44" s="149" t="str">
        <f t="shared" si="1"/>
        <v>Return</v>
      </c>
      <c r="J44" s="134">
        <v>495</v>
      </c>
      <c r="K44" s="134">
        <v>2</v>
      </c>
      <c r="L44" s="134"/>
    </row>
    <row r="45" spans="1:12" x14ac:dyDescent="0.2">
      <c r="A45" s="134" t="s">
        <v>311</v>
      </c>
      <c r="B45" s="134" t="s">
        <v>327</v>
      </c>
      <c r="C45" s="181">
        <v>9781449429362</v>
      </c>
      <c r="D45" s="134" t="s">
        <v>323</v>
      </c>
      <c r="E45" s="134" t="s">
        <v>65</v>
      </c>
      <c r="F45" s="134">
        <v>74</v>
      </c>
      <c r="G45" s="134" t="s">
        <v>66</v>
      </c>
      <c r="H45" s="149">
        <v>425250</v>
      </c>
      <c r="I45" s="149" t="str">
        <f t="shared" si="1"/>
        <v>Return</v>
      </c>
      <c r="J45" s="134">
        <v>495</v>
      </c>
      <c r="K45" s="134">
        <v>2</v>
      </c>
      <c r="L45" s="134"/>
    </row>
    <row r="46" spans="1:12" x14ac:dyDescent="0.2">
      <c r="A46" s="134" t="s">
        <v>311</v>
      </c>
      <c r="B46" s="134" t="s">
        <v>327</v>
      </c>
      <c r="C46" s="181">
        <v>9781449429386</v>
      </c>
      <c r="D46" s="134" t="s">
        <v>286</v>
      </c>
      <c r="E46" s="134" t="s">
        <v>65</v>
      </c>
      <c r="F46" s="134">
        <v>74</v>
      </c>
      <c r="G46" s="134" t="s">
        <v>66</v>
      </c>
      <c r="H46" s="149">
        <v>425250</v>
      </c>
      <c r="I46" s="149" t="str">
        <f t="shared" si="1"/>
        <v>Return</v>
      </c>
      <c r="J46" s="134">
        <v>495</v>
      </c>
      <c r="K46" s="134">
        <v>2</v>
      </c>
      <c r="L46" s="134"/>
    </row>
    <row r="47" spans="1:12" x14ac:dyDescent="0.2">
      <c r="A47" s="134" t="s">
        <v>311</v>
      </c>
      <c r="B47" s="134" t="s">
        <v>327</v>
      </c>
      <c r="C47" s="181">
        <v>9781449401375</v>
      </c>
      <c r="D47" s="134" t="s">
        <v>302</v>
      </c>
      <c r="E47" s="134" t="s">
        <v>65</v>
      </c>
      <c r="F47" s="134">
        <v>74</v>
      </c>
      <c r="G47" s="134" t="s">
        <v>66</v>
      </c>
      <c r="H47" s="149">
        <v>425250</v>
      </c>
      <c r="I47" s="149" t="str">
        <f t="shared" si="1"/>
        <v>Return</v>
      </c>
      <c r="J47" s="134">
        <v>493.35</v>
      </c>
      <c r="K47" s="134">
        <v>3</v>
      </c>
      <c r="L47" s="134"/>
    </row>
    <row r="48" spans="1:12" x14ac:dyDescent="0.2">
      <c r="A48" s="134" t="s">
        <v>311</v>
      </c>
      <c r="B48" s="134" t="s">
        <v>327</v>
      </c>
      <c r="C48" s="181">
        <v>9781449401382</v>
      </c>
      <c r="D48" s="134" t="s">
        <v>302</v>
      </c>
      <c r="E48" s="134" t="s">
        <v>65</v>
      </c>
      <c r="F48" s="134">
        <v>74</v>
      </c>
      <c r="G48" s="134" t="s">
        <v>66</v>
      </c>
      <c r="H48" s="149">
        <v>425250</v>
      </c>
      <c r="I48" s="149" t="str">
        <f t="shared" si="1"/>
        <v>Return</v>
      </c>
      <c r="J48" s="134">
        <v>493.35</v>
      </c>
      <c r="K48" s="134">
        <v>3</v>
      </c>
      <c r="L48" s="134"/>
    </row>
    <row r="49" spans="1:12" x14ac:dyDescent="0.2">
      <c r="A49" s="134" t="s">
        <v>311</v>
      </c>
      <c r="B49" s="134" t="s">
        <v>327</v>
      </c>
      <c r="C49" s="181">
        <v>9781449401405</v>
      </c>
      <c r="D49" s="134" t="s">
        <v>302</v>
      </c>
      <c r="E49" s="134" t="s">
        <v>65</v>
      </c>
      <c r="F49" s="134">
        <v>74</v>
      </c>
      <c r="G49" s="134" t="s">
        <v>66</v>
      </c>
      <c r="H49" s="149">
        <v>425250</v>
      </c>
      <c r="I49" s="149" t="str">
        <f t="shared" si="1"/>
        <v>Return</v>
      </c>
      <c r="J49" s="134">
        <v>493.35</v>
      </c>
      <c r="K49" s="134">
        <v>3</v>
      </c>
      <c r="L49" s="134"/>
    </row>
    <row r="50" spans="1:12" x14ac:dyDescent="0.2">
      <c r="A50" s="134" t="s">
        <v>311</v>
      </c>
      <c r="B50" s="134" t="s">
        <v>327</v>
      </c>
      <c r="C50" s="181">
        <v>9781449418243</v>
      </c>
      <c r="D50" s="134" t="s">
        <v>304</v>
      </c>
      <c r="E50" s="134" t="s">
        <v>65</v>
      </c>
      <c r="F50" s="134">
        <v>74</v>
      </c>
      <c r="G50" s="134" t="s">
        <v>66</v>
      </c>
      <c r="H50" s="149">
        <v>425250</v>
      </c>
      <c r="I50" s="149" t="str">
        <f t="shared" si="1"/>
        <v>Return</v>
      </c>
      <c r="J50" s="134">
        <v>493.35</v>
      </c>
      <c r="K50" s="134">
        <v>3</v>
      </c>
      <c r="L50" s="134"/>
    </row>
    <row r="51" spans="1:12" x14ac:dyDescent="0.2">
      <c r="A51" s="134" t="s">
        <v>311</v>
      </c>
      <c r="B51" s="134" t="s">
        <v>327</v>
      </c>
      <c r="C51" s="181">
        <v>9781449433833</v>
      </c>
      <c r="D51" s="134" t="s">
        <v>306</v>
      </c>
      <c r="E51" s="134" t="s">
        <v>65</v>
      </c>
      <c r="F51" s="134">
        <v>74</v>
      </c>
      <c r="G51" s="134" t="s">
        <v>66</v>
      </c>
      <c r="H51" s="149">
        <v>425250</v>
      </c>
      <c r="I51" s="149" t="str">
        <f t="shared" si="1"/>
        <v>Return</v>
      </c>
      <c r="J51" s="134">
        <v>493.35</v>
      </c>
      <c r="K51" s="134">
        <v>3</v>
      </c>
      <c r="L51" s="134"/>
    </row>
    <row r="52" spans="1:12" x14ac:dyDescent="0.2">
      <c r="A52" s="134" t="s">
        <v>311</v>
      </c>
      <c r="B52" s="134" t="s">
        <v>327</v>
      </c>
      <c r="C52" s="181">
        <v>9781449433918</v>
      </c>
      <c r="D52" s="134" t="s">
        <v>307</v>
      </c>
      <c r="E52" s="134" t="s">
        <v>65</v>
      </c>
      <c r="F52" s="134">
        <v>74</v>
      </c>
      <c r="G52" s="134" t="s">
        <v>66</v>
      </c>
      <c r="H52" s="149">
        <v>425250</v>
      </c>
      <c r="I52" s="149" t="str">
        <f t="shared" si="1"/>
        <v>Return</v>
      </c>
      <c r="J52" s="134">
        <v>493.35</v>
      </c>
      <c r="K52" s="134">
        <v>3</v>
      </c>
      <c r="L52" s="134"/>
    </row>
    <row r="53" spans="1:12" x14ac:dyDescent="0.2">
      <c r="A53" s="134" t="s">
        <v>311</v>
      </c>
      <c r="B53" s="134" t="s">
        <v>327</v>
      </c>
      <c r="C53" s="181">
        <v>9781449433963</v>
      </c>
      <c r="D53" s="134" t="s">
        <v>308</v>
      </c>
      <c r="E53" s="134" t="s">
        <v>65</v>
      </c>
      <c r="F53" s="134">
        <v>74</v>
      </c>
      <c r="G53" s="134" t="s">
        <v>66</v>
      </c>
      <c r="H53" s="149">
        <v>425250</v>
      </c>
      <c r="I53" s="149" t="str">
        <f t="shared" si="1"/>
        <v>Return</v>
      </c>
      <c r="J53" s="134">
        <v>493.35</v>
      </c>
      <c r="K53" s="134">
        <v>3</v>
      </c>
      <c r="L53" s="134"/>
    </row>
    <row r="54" spans="1:12" x14ac:dyDescent="0.2">
      <c r="A54" s="134" t="s">
        <v>311</v>
      </c>
      <c r="B54" s="134" t="s">
        <v>327</v>
      </c>
      <c r="C54" s="181">
        <v>9781449450304</v>
      </c>
      <c r="D54" s="134" t="s">
        <v>309</v>
      </c>
      <c r="E54" s="134" t="s">
        <v>65</v>
      </c>
      <c r="F54" s="134">
        <v>74</v>
      </c>
      <c r="G54" s="134" t="s">
        <v>66</v>
      </c>
      <c r="H54" s="149">
        <v>425250</v>
      </c>
      <c r="I54" s="149" t="str">
        <f t="shared" si="1"/>
        <v>Return</v>
      </c>
      <c r="J54" s="134">
        <v>493.35</v>
      </c>
      <c r="K54" s="134">
        <v>3</v>
      </c>
      <c r="L54" s="134"/>
    </row>
    <row r="55" spans="1:12" x14ac:dyDescent="0.2">
      <c r="A55" s="134" t="s">
        <v>311</v>
      </c>
      <c r="B55" s="134" t="s">
        <v>327</v>
      </c>
      <c r="C55" s="181">
        <v>9781449450625</v>
      </c>
      <c r="D55" s="134" t="s">
        <v>249</v>
      </c>
      <c r="E55" s="134" t="s">
        <v>65</v>
      </c>
      <c r="F55" s="134">
        <v>74</v>
      </c>
      <c r="G55" s="134" t="s">
        <v>67</v>
      </c>
      <c r="H55" s="149">
        <v>425250</v>
      </c>
      <c r="I55" s="149" t="str">
        <f t="shared" si="1"/>
        <v>Return</v>
      </c>
      <c r="J55" s="134">
        <v>493.35</v>
      </c>
      <c r="K55" s="134">
        <v>3</v>
      </c>
      <c r="L55" s="134"/>
    </row>
    <row r="56" spans="1:12" x14ac:dyDescent="0.2">
      <c r="A56" s="134" t="s">
        <v>311</v>
      </c>
      <c r="B56" s="134" t="s">
        <v>327</v>
      </c>
      <c r="C56" s="181">
        <v>9781449450632</v>
      </c>
      <c r="D56" s="134" t="s">
        <v>251</v>
      </c>
      <c r="E56" s="134" t="s">
        <v>65</v>
      </c>
      <c r="F56" s="134">
        <v>74</v>
      </c>
      <c r="G56" s="134" t="s">
        <v>67</v>
      </c>
      <c r="H56" s="149">
        <v>425250</v>
      </c>
      <c r="I56" s="149" t="str">
        <f t="shared" si="1"/>
        <v>Return</v>
      </c>
      <c r="J56" s="134">
        <v>493.35</v>
      </c>
      <c r="K56" s="134">
        <v>3</v>
      </c>
      <c r="L56" s="134"/>
    </row>
    <row r="57" spans="1:12" x14ac:dyDescent="0.2">
      <c r="A57" s="134" t="s">
        <v>311</v>
      </c>
      <c r="B57" s="134" t="s">
        <v>327</v>
      </c>
      <c r="C57" s="181">
        <v>9781449450854</v>
      </c>
      <c r="D57" s="134" t="s">
        <v>253</v>
      </c>
      <c r="E57" s="134" t="s">
        <v>65</v>
      </c>
      <c r="F57" s="134">
        <v>74</v>
      </c>
      <c r="G57" s="134" t="s">
        <v>67</v>
      </c>
      <c r="H57" s="149">
        <v>425250</v>
      </c>
      <c r="I57" s="149" t="str">
        <f t="shared" si="1"/>
        <v>Return</v>
      </c>
      <c r="J57" s="134">
        <v>493.35</v>
      </c>
      <c r="K57" s="134">
        <v>3</v>
      </c>
      <c r="L57" s="134"/>
    </row>
    <row r="58" spans="1:12" x14ac:dyDescent="0.2">
      <c r="A58" s="134" t="s">
        <v>311</v>
      </c>
      <c r="B58" s="134" t="s">
        <v>327</v>
      </c>
      <c r="C58" s="181">
        <v>9781449451004</v>
      </c>
      <c r="D58" s="134" t="s">
        <v>221</v>
      </c>
      <c r="E58" s="134" t="s">
        <v>65</v>
      </c>
      <c r="F58" s="134">
        <v>74</v>
      </c>
      <c r="G58" s="134" t="s">
        <v>67</v>
      </c>
      <c r="H58" s="149">
        <v>425250</v>
      </c>
      <c r="I58" s="149" t="str">
        <f t="shared" si="1"/>
        <v>Return</v>
      </c>
      <c r="J58" s="134">
        <v>493.35</v>
      </c>
      <c r="K58" s="134">
        <v>3</v>
      </c>
      <c r="L58" s="134"/>
    </row>
    <row r="59" spans="1:12" x14ac:dyDescent="0.2">
      <c r="A59" s="134" t="s">
        <v>311</v>
      </c>
      <c r="B59" s="134" t="s">
        <v>327</v>
      </c>
      <c r="C59" s="181">
        <v>9781449401399</v>
      </c>
      <c r="D59" s="134" t="s">
        <v>302</v>
      </c>
      <c r="E59" s="134" t="s">
        <v>65</v>
      </c>
      <c r="F59" s="134">
        <v>74</v>
      </c>
      <c r="G59" s="134" t="s">
        <v>66</v>
      </c>
      <c r="H59" s="149">
        <v>425250</v>
      </c>
      <c r="I59" s="149" t="str">
        <f t="shared" si="1"/>
        <v>Return</v>
      </c>
      <c r="J59" s="134">
        <v>328.9</v>
      </c>
      <c r="K59" s="134">
        <v>2</v>
      </c>
      <c r="L59" s="134"/>
    </row>
    <row r="60" spans="1:12" x14ac:dyDescent="0.2">
      <c r="A60" s="134" t="s">
        <v>311</v>
      </c>
      <c r="B60" s="134" t="s">
        <v>327</v>
      </c>
      <c r="C60" s="181">
        <v>9781449414054</v>
      </c>
      <c r="D60" s="134" t="s">
        <v>83</v>
      </c>
      <c r="E60" s="134" t="s">
        <v>65</v>
      </c>
      <c r="F60" s="134">
        <v>74</v>
      </c>
      <c r="G60" s="134" t="s">
        <v>66</v>
      </c>
      <c r="H60" s="149">
        <v>425250</v>
      </c>
      <c r="I60" s="149" t="str">
        <f t="shared" si="1"/>
        <v>Return</v>
      </c>
      <c r="J60" s="134">
        <v>328.35</v>
      </c>
      <c r="K60" s="134">
        <v>3</v>
      </c>
      <c r="L60" s="134"/>
    </row>
    <row r="61" spans="1:12" x14ac:dyDescent="0.2">
      <c r="A61" s="134" t="s">
        <v>311</v>
      </c>
      <c r="B61" s="134" t="s">
        <v>327</v>
      </c>
      <c r="C61" s="181">
        <v>9781449414085</v>
      </c>
      <c r="D61" s="134" t="s">
        <v>84</v>
      </c>
      <c r="E61" s="134" t="s">
        <v>65</v>
      </c>
      <c r="F61" s="134">
        <v>74</v>
      </c>
      <c r="G61" s="134" t="s">
        <v>66</v>
      </c>
      <c r="H61" s="149">
        <v>425250</v>
      </c>
      <c r="I61" s="149" t="str">
        <f t="shared" si="1"/>
        <v>Return</v>
      </c>
      <c r="J61" s="134">
        <v>328.35</v>
      </c>
      <c r="K61" s="134">
        <v>3</v>
      </c>
      <c r="L61" s="134"/>
    </row>
    <row r="62" spans="1:12" x14ac:dyDescent="0.2">
      <c r="A62" s="134" t="s">
        <v>311</v>
      </c>
      <c r="B62" s="134" t="s">
        <v>327</v>
      </c>
      <c r="C62" s="181">
        <v>9781449414092</v>
      </c>
      <c r="D62" s="134" t="s">
        <v>85</v>
      </c>
      <c r="E62" s="134" t="s">
        <v>65</v>
      </c>
      <c r="F62" s="134">
        <v>74</v>
      </c>
      <c r="G62" s="134" t="s">
        <v>66</v>
      </c>
      <c r="H62" s="149">
        <v>425250</v>
      </c>
      <c r="I62" s="149" t="str">
        <f t="shared" si="1"/>
        <v>Return</v>
      </c>
      <c r="J62" s="134">
        <v>328.35</v>
      </c>
      <c r="K62" s="134">
        <v>3</v>
      </c>
      <c r="L62" s="134"/>
    </row>
    <row r="63" spans="1:12" x14ac:dyDescent="0.2">
      <c r="A63" s="134" t="s">
        <v>311</v>
      </c>
      <c r="B63" s="134" t="s">
        <v>327</v>
      </c>
      <c r="C63" s="181">
        <v>9780740763793</v>
      </c>
      <c r="D63" s="134" t="s">
        <v>70</v>
      </c>
      <c r="E63" s="134" t="s">
        <v>65</v>
      </c>
      <c r="F63" s="134">
        <v>74</v>
      </c>
      <c r="G63" s="134" t="s">
        <v>66</v>
      </c>
      <c r="H63" s="149">
        <v>425250</v>
      </c>
      <c r="I63" s="149" t="str">
        <f t="shared" si="1"/>
        <v>Return</v>
      </c>
      <c r="J63" s="134">
        <v>288.75</v>
      </c>
      <c r="K63" s="134">
        <v>1</v>
      </c>
      <c r="L63" s="134"/>
    </row>
    <row r="64" spans="1:12" x14ac:dyDescent="0.2">
      <c r="A64" s="134" t="s">
        <v>311</v>
      </c>
      <c r="B64" s="134" t="s">
        <v>327</v>
      </c>
      <c r="C64" s="181">
        <v>9781449414078</v>
      </c>
      <c r="D64" s="134" t="s">
        <v>91</v>
      </c>
      <c r="E64" s="134" t="s">
        <v>65</v>
      </c>
      <c r="F64" s="134">
        <v>74</v>
      </c>
      <c r="G64" s="134" t="s">
        <v>66</v>
      </c>
      <c r="H64" s="149">
        <v>425250</v>
      </c>
      <c r="I64" s="149" t="str">
        <f t="shared" si="1"/>
        <v>Return</v>
      </c>
      <c r="J64" s="134">
        <v>218.9</v>
      </c>
      <c r="K64" s="134">
        <v>2</v>
      </c>
      <c r="L64" s="134"/>
    </row>
    <row r="65" spans="1:12" x14ac:dyDescent="0.2">
      <c r="A65" s="134" t="s">
        <v>311</v>
      </c>
      <c r="B65" s="134" t="s">
        <v>327</v>
      </c>
      <c r="C65" s="181">
        <v>9781449414061</v>
      </c>
      <c r="D65" s="134" t="s">
        <v>73</v>
      </c>
      <c r="E65" s="134" t="s">
        <v>65</v>
      </c>
      <c r="F65" s="134">
        <v>74</v>
      </c>
      <c r="G65" s="134" t="s">
        <v>66</v>
      </c>
      <c r="H65" s="149">
        <v>425250</v>
      </c>
      <c r="I65" s="149" t="str">
        <f t="shared" si="1"/>
        <v>Return</v>
      </c>
      <c r="J65" s="134">
        <v>109.45</v>
      </c>
      <c r="K65" s="134">
        <v>1</v>
      </c>
      <c r="L65" s="134"/>
    </row>
    <row r="66" spans="1:12" x14ac:dyDescent="0.2">
      <c r="A66" s="134" t="s">
        <v>311</v>
      </c>
      <c r="B66" s="134" t="s">
        <v>327</v>
      </c>
      <c r="C66" s="181">
        <v>9780740718397</v>
      </c>
      <c r="D66" s="134" t="s">
        <v>69</v>
      </c>
      <c r="E66" s="134" t="s">
        <v>65</v>
      </c>
      <c r="F66" s="134">
        <v>74</v>
      </c>
      <c r="G66" s="134" t="s">
        <v>66</v>
      </c>
      <c r="H66" s="149">
        <v>415050</v>
      </c>
      <c r="I66" s="149" t="str">
        <f t="shared" ref="I66:I97" si="2">IF(AND(H66&gt;420000,H66&lt;430000),"Return","Sales")</f>
        <v>Sales</v>
      </c>
      <c r="J66" s="134">
        <v>-247.5</v>
      </c>
      <c r="K66" s="134">
        <v>-1</v>
      </c>
      <c r="L66" s="134"/>
    </row>
    <row r="67" spans="1:12" x14ac:dyDescent="0.2">
      <c r="A67" s="134" t="s">
        <v>311</v>
      </c>
      <c r="B67" s="134" t="s">
        <v>327</v>
      </c>
      <c r="C67" s="181">
        <v>9781449408176</v>
      </c>
      <c r="D67" s="134" t="s">
        <v>106</v>
      </c>
      <c r="E67" s="134" t="s">
        <v>65</v>
      </c>
      <c r="F67" s="134">
        <v>74</v>
      </c>
      <c r="G67" s="134" t="s">
        <v>66</v>
      </c>
      <c r="H67" s="149">
        <v>415050</v>
      </c>
      <c r="I67" s="149" t="str">
        <f t="shared" si="2"/>
        <v>Sales</v>
      </c>
      <c r="J67" s="134">
        <v>-247.5</v>
      </c>
      <c r="K67" s="134">
        <v>-1</v>
      </c>
      <c r="L67" s="134"/>
    </row>
    <row r="68" spans="1:12" x14ac:dyDescent="0.2">
      <c r="A68" s="134" t="s">
        <v>311</v>
      </c>
      <c r="B68" s="134" t="s">
        <v>327</v>
      </c>
      <c r="C68" s="181">
        <v>9781449427757</v>
      </c>
      <c r="D68" s="134" t="s">
        <v>283</v>
      </c>
      <c r="E68" s="134" t="s">
        <v>65</v>
      </c>
      <c r="F68" s="134">
        <v>74</v>
      </c>
      <c r="G68" s="134" t="s">
        <v>66</v>
      </c>
      <c r="H68" s="149">
        <v>415050</v>
      </c>
      <c r="I68" s="149" t="str">
        <f t="shared" si="2"/>
        <v>Sales</v>
      </c>
      <c r="J68" s="134">
        <v>-247.5</v>
      </c>
      <c r="K68" s="134">
        <v>-1</v>
      </c>
      <c r="L68" s="134"/>
    </row>
    <row r="69" spans="1:12" x14ac:dyDescent="0.2">
      <c r="A69" s="134" t="s">
        <v>311</v>
      </c>
      <c r="B69" s="134" t="s">
        <v>327</v>
      </c>
      <c r="C69" s="181">
        <v>9780740773655</v>
      </c>
      <c r="D69" s="134" t="s">
        <v>79</v>
      </c>
      <c r="E69" s="134" t="s">
        <v>65</v>
      </c>
      <c r="F69" s="134">
        <v>74</v>
      </c>
      <c r="G69" s="134" t="s">
        <v>66</v>
      </c>
      <c r="H69" s="149">
        <v>415050</v>
      </c>
      <c r="I69" s="149" t="str">
        <f t="shared" si="2"/>
        <v>Sales</v>
      </c>
      <c r="J69" s="134">
        <v>-288.75</v>
      </c>
      <c r="K69" s="134">
        <v>-1</v>
      </c>
      <c r="L69" s="134"/>
    </row>
    <row r="70" spans="1:12" x14ac:dyDescent="0.2">
      <c r="A70" s="134" t="s">
        <v>311</v>
      </c>
      <c r="B70" s="134" t="s">
        <v>327</v>
      </c>
      <c r="C70" s="181">
        <v>9781449401023</v>
      </c>
      <c r="D70" s="134" t="s">
        <v>72</v>
      </c>
      <c r="E70" s="134" t="s">
        <v>65</v>
      </c>
      <c r="F70" s="134">
        <v>74</v>
      </c>
      <c r="G70" s="134" t="s">
        <v>66</v>
      </c>
      <c r="H70" s="149">
        <v>415050</v>
      </c>
      <c r="I70" s="149" t="str">
        <f t="shared" si="2"/>
        <v>Sales</v>
      </c>
      <c r="J70" s="134">
        <v>-384.45</v>
      </c>
      <c r="K70" s="134">
        <v>-1</v>
      </c>
      <c r="L70" s="134"/>
    </row>
    <row r="71" spans="1:12" x14ac:dyDescent="0.2">
      <c r="A71" s="134" t="s">
        <v>311</v>
      </c>
      <c r="B71" s="134" t="s">
        <v>327</v>
      </c>
      <c r="C71" s="181">
        <v>9781449464899</v>
      </c>
      <c r="D71" s="134" t="s">
        <v>310</v>
      </c>
      <c r="E71" s="134" t="s">
        <v>65</v>
      </c>
      <c r="F71" s="134">
        <v>74</v>
      </c>
      <c r="G71" s="134" t="s">
        <v>67</v>
      </c>
      <c r="H71" s="149">
        <v>415040</v>
      </c>
      <c r="I71" s="149" t="str">
        <f t="shared" si="2"/>
        <v>Sales</v>
      </c>
      <c r="J71" s="134">
        <v>-2306.15</v>
      </c>
      <c r="K71" s="134">
        <v>-7</v>
      </c>
      <c r="L71" s="134"/>
    </row>
    <row r="72" spans="1:12" x14ac:dyDescent="0.2">
      <c r="A72" s="134" t="s">
        <v>311</v>
      </c>
      <c r="B72" s="134" t="s">
        <v>327</v>
      </c>
      <c r="C72" s="181">
        <v>9780740779893</v>
      </c>
      <c r="D72" s="134" t="s">
        <v>317</v>
      </c>
      <c r="E72" s="134" t="s">
        <v>65</v>
      </c>
      <c r="F72" s="134">
        <v>74</v>
      </c>
      <c r="G72" s="134" t="s">
        <v>66</v>
      </c>
      <c r="H72" s="149">
        <v>415050</v>
      </c>
      <c r="I72" s="149" t="str">
        <f t="shared" si="2"/>
        <v>Sales</v>
      </c>
      <c r="J72" s="134">
        <v>-2466.75</v>
      </c>
      <c r="K72" s="134">
        <v>-15</v>
      </c>
      <c r="L72" s="134"/>
    </row>
    <row r="73" spans="1:12" x14ac:dyDescent="0.2">
      <c r="A73" s="134" t="s">
        <v>311</v>
      </c>
      <c r="B73" s="134" t="s">
        <v>327</v>
      </c>
      <c r="C73" s="181">
        <v>9781449401382</v>
      </c>
      <c r="D73" s="134" t="s">
        <v>302</v>
      </c>
      <c r="E73" s="134" t="s">
        <v>65</v>
      </c>
      <c r="F73" s="134">
        <v>74</v>
      </c>
      <c r="G73" s="134" t="s">
        <v>66</v>
      </c>
      <c r="H73" s="149">
        <v>415050</v>
      </c>
      <c r="I73" s="149" t="str">
        <f t="shared" si="2"/>
        <v>Sales</v>
      </c>
      <c r="J73" s="134">
        <v>-2466.75</v>
      </c>
      <c r="K73" s="134">
        <v>-15</v>
      </c>
      <c r="L73" s="134"/>
    </row>
    <row r="74" spans="1:12" x14ac:dyDescent="0.2">
      <c r="A74" s="134" t="s">
        <v>311</v>
      </c>
      <c r="B74" s="134" t="s">
        <v>327</v>
      </c>
      <c r="C74" s="181">
        <v>9781449403102</v>
      </c>
      <c r="D74" s="134" t="s">
        <v>303</v>
      </c>
      <c r="E74" s="134" t="s">
        <v>65</v>
      </c>
      <c r="F74" s="134">
        <v>74</v>
      </c>
      <c r="G74" s="134" t="s">
        <v>66</v>
      </c>
      <c r="H74" s="149">
        <v>415050</v>
      </c>
      <c r="I74" s="149" t="str">
        <f t="shared" si="2"/>
        <v>Sales</v>
      </c>
      <c r="J74" s="134">
        <v>-2466.75</v>
      </c>
      <c r="K74" s="134">
        <v>-15</v>
      </c>
      <c r="L74" s="134"/>
    </row>
    <row r="75" spans="1:12" x14ac:dyDescent="0.2">
      <c r="A75" s="134" t="s">
        <v>311</v>
      </c>
      <c r="B75" s="134" t="s">
        <v>327</v>
      </c>
      <c r="C75" s="181">
        <v>9781449450625</v>
      </c>
      <c r="D75" s="134" t="s">
        <v>249</v>
      </c>
      <c r="E75" s="134" t="s">
        <v>65</v>
      </c>
      <c r="F75" s="134">
        <v>74</v>
      </c>
      <c r="G75" s="134" t="s">
        <v>67</v>
      </c>
      <c r="H75" s="149">
        <v>415050</v>
      </c>
      <c r="I75" s="149" t="str">
        <f t="shared" si="2"/>
        <v>Sales</v>
      </c>
      <c r="J75" s="134">
        <v>-2466.75</v>
      </c>
      <c r="K75" s="134">
        <v>-15</v>
      </c>
      <c r="L75" s="134"/>
    </row>
    <row r="76" spans="1:12" x14ac:dyDescent="0.2">
      <c r="A76" s="134" t="s">
        <v>311</v>
      </c>
      <c r="B76" s="134" t="s">
        <v>327</v>
      </c>
      <c r="C76" s="181">
        <v>9781449450632</v>
      </c>
      <c r="D76" s="134" t="s">
        <v>251</v>
      </c>
      <c r="E76" s="134" t="s">
        <v>65</v>
      </c>
      <c r="F76" s="134">
        <v>74</v>
      </c>
      <c r="G76" s="134" t="s">
        <v>67</v>
      </c>
      <c r="H76" s="149">
        <v>415050</v>
      </c>
      <c r="I76" s="149" t="str">
        <f t="shared" si="2"/>
        <v>Sales</v>
      </c>
      <c r="J76" s="134">
        <v>-2466.75</v>
      </c>
      <c r="K76" s="134">
        <v>-15</v>
      </c>
      <c r="L76" s="134"/>
    </row>
    <row r="77" spans="1:12" x14ac:dyDescent="0.2">
      <c r="A77" s="134" t="s">
        <v>311</v>
      </c>
      <c r="B77" s="134" t="s">
        <v>327</v>
      </c>
      <c r="C77" s="181">
        <v>9781449450854</v>
      </c>
      <c r="D77" s="134" t="s">
        <v>253</v>
      </c>
      <c r="E77" s="134" t="s">
        <v>65</v>
      </c>
      <c r="F77" s="134">
        <v>74</v>
      </c>
      <c r="G77" s="134" t="s">
        <v>67</v>
      </c>
      <c r="H77" s="149">
        <v>415050</v>
      </c>
      <c r="I77" s="149" t="str">
        <f t="shared" si="2"/>
        <v>Sales</v>
      </c>
      <c r="J77" s="134">
        <v>-2466.75</v>
      </c>
      <c r="K77" s="134">
        <v>-15</v>
      </c>
      <c r="L77" s="134"/>
    </row>
    <row r="78" spans="1:12" x14ac:dyDescent="0.2">
      <c r="A78" s="134" t="s">
        <v>311</v>
      </c>
      <c r="B78" s="134" t="s">
        <v>327</v>
      </c>
      <c r="C78" s="181">
        <v>9781449451004</v>
      </c>
      <c r="D78" s="134" t="s">
        <v>221</v>
      </c>
      <c r="E78" s="134" t="s">
        <v>65</v>
      </c>
      <c r="F78" s="134">
        <v>74</v>
      </c>
      <c r="G78" s="134" t="s">
        <v>67</v>
      </c>
      <c r="H78" s="149">
        <v>415050</v>
      </c>
      <c r="I78" s="149" t="str">
        <f t="shared" si="2"/>
        <v>Sales</v>
      </c>
      <c r="J78" s="134">
        <v>-2466.75</v>
      </c>
      <c r="K78" s="134">
        <v>-15</v>
      </c>
      <c r="L78" s="134"/>
    </row>
    <row r="79" spans="1:12" x14ac:dyDescent="0.2">
      <c r="A79" s="134" t="s">
        <v>311</v>
      </c>
      <c r="B79" s="134" t="s">
        <v>327</v>
      </c>
      <c r="C79" s="181">
        <v>9781449401375</v>
      </c>
      <c r="D79" s="134" t="s">
        <v>302</v>
      </c>
      <c r="E79" s="134" t="s">
        <v>65</v>
      </c>
      <c r="F79" s="134">
        <v>74</v>
      </c>
      <c r="G79" s="134" t="s">
        <v>66</v>
      </c>
      <c r="H79" s="149">
        <v>415050</v>
      </c>
      <c r="I79" s="149" t="str">
        <f t="shared" si="2"/>
        <v>Sales</v>
      </c>
      <c r="J79" s="134">
        <v>-2631.2</v>
      </c>
      <c r="K79" s="134">
        <v>-16</v>
      </c>
      <c r="L79" s="134"/>
    </row>
    <row r="80" spans="1:12" x14ac:dyDescent="0.2">
      <c r="A80" s="134" t="s">
        <v>311</v>
      </c>
      <c r="B80" s="134" t="s">
        <v>327</v>
      </c>
      <c r="C80" s="181">
        <v>9781449401405</v>
      </c>
      <c r="D80" s="134" t="s">
        <v>302</v>
      </c>
      <c r="E80" s="134" t="s">
        <v>65</v>
      </c>
      <c r="F80" s="134">
        <v>74</v>
      </c>
      <c r="G80" s="134" t="s">
        <v>66</v>
      </c>
      <c r="H80" s="149">
        <v>415050</v>
      </c>
      <c r="I80" s="149" t="str">
        <f t="shared" si="2"/>
        <v>Sales</v>
      </c>
      <c r="J80" s="134">
        <v>-2631.2</v>
      </c>
      <c r="K80" s="134">
        <v>-16</v>
      </c>
      <c r="L80" s="134"/>
    </row>
    <row r="81" spans="1:12" x14ac:dyDescent="0.2">
      <c r="A81" s="134" t="s">
        <v>311</v>
      </c>
      <c r="B81" s="134" t="s">
        <v>327</v>
      </c>
      <c r="C81" s="181">
        <v>9781449418243</v>
      </c>
      <c r="D81" s="134" t="s">
        <v>304</v>
      </c>
      <c r="E81" s="134" t="s">
        <v>65</v>
      </c>
      <c r="F81" s="134">
        <v>74</v>
      </c>
      <c r="G81" s="134" t="s">
        <v>66</v>
      </c>
      <c r="H81" s="149">
        <v>415050</v>
      </c>
      <c r="I81" s="149" t="str">
        <f t="shared" si="2"/>
        <v>Sales</v>
      </c>
      <c r="J81" s="134">
        <v>-2631.2</v>
      </c>
      <c r="K81" s="134">
        <v>-16</v>
      </c>
      <c r="L81" s="134"/>
    </row>
    <row r="82" spans="1:12" x14ac:dyDescent="0.2">
      <c r="A82" s="134" t="s">
        <v>311</v>
      </c>
      <c r="B82" s="134" t="s">
        <v>327</v>
      </c>
      <c r="C82" s="181">
        <v>9781449427399</v>
      </c>
      <c r="D82" s="134" t="s">
        <v>305</v>
      </c>
      <c r="E82" s="134" t="s">
        <v>65</v>
      </c>
      <c r="F82" s="134">
        <v>74</v>
      </c>
      <c r="G82" s="134" t="s">
        <v>66</v>
      </c>
      <c r="H82" s="149">
        <v>415050</v>
      </c>
      <c r="I82" s="149" t="str">
        <f t="shared" si="2"/>
        <v>Sales</v>
      </c>
      <c r="J82" s="134">
        <v>-2631.2</v>
      </c>
      <c r="K82" s="134">
        <v>-16</v>
      </c>
      <c r="L82" s="134"/>
    </row>
    <row r="83" spans="1:12" x14ac:dyDescent="0.2">
      <c r="A83" s="134" t="s">
        <v>311</v>
      </c>
      <c r="B83" s="134" t="s">
        <v>327</v>
      </c>
      <c r="C83" s="181">
        <v>9781449433833</v>
      </c>
      <c r="D83" s="134" t="s">
        <v>306</v>
      </c>
      <c r="E83" s="134" t="s">
        <v>65</v>
      </c>
      <c r="F83" s="134">
        <v>74</v>
      </c>
      <c r="G83" s="134" t="s">
        <v>66</v>
      </c>
      <c r="H83" s="149">
        <v>415050</v>
      </c>
      <c r="I83" s="149" t="str">
        <f t="shared" si="2"/>
        <v>Sales</v>
      </c>
      <c r="J83" s="134">
        <v>-2631.2</v>
      </c>
      <c r="K83" s="134">
        <v>-16</v>
      </c>
      <c r="L83" s="134"/>
    </row>
    <row r="84" spans="1:12" x14ac:dyDescent="0.2">
      <c r="A84" s="134" t="s">
        <v>311</v>
      </c>
      <c r="B84" s="134" t="s">
        <v>327</v>
      </c>
      <c r="C84" s="181">
        <v>9781449433918</v>
      </c>
      <c r="D84" s="134" t="s">
        <v>307</v>
      </c>
      <c r="E84" s="134" t="s">
        <v>65</v>
      </c>
      <c r="F84" s="134">
        <v>74</v>
      </c>
      <c r="G84" s="134" t="s">
        <v>66</v>
      </c>
      <c r="H84" s="149">
        <v>415050</v>
      </c>
      <c r="I84" s="149" t="str">
        <f t="shared" si="2"/>
        <v>Sales</v>
      </c>
      <c r="J84" s="134">
        <v>-2631.2</v>
      </c>
      <c r="K84" s="134">
        <v>-16</v>
      </c>
      <c r="L84" s="134"/>
    </row>
    <row r="85" spans="1:12" x14ac:dyDescent="0.2">
      <c r="A85" s="134" t="s">
        <v>311</v>
      </c>
      <c r="B85" s="134" t="s">
        <v>327</v>
      </c>
      <c r="C85" s="181">
        <v>9781449433963</v>
      </c>
      <c r="D85" s="134" t="s">
        <v>308</v>
      </c>
      <c r="E85" s="134" t="s">
        <v>65</v>
      </c>
      <c r="F85" s="134">
        <v>74</v>
      </c>
      <c r="G85" s="134" t="s">
        <v>66</v>
      </c>
      <c r="H85" s="149">
        <v>415050</v>
      </c>
      <c r="I85" s="149" t="str">
        <f t="shared" si="2"/>
        <v>Sales</v>
      </c>
      <c r="J85" s="134">
        <v>-2631.2</v>
      </c>
      <c r="K85" s="134">
        <v>-16</v>
      </c>
      <c r="L85" s="134"/>
    </row>
    <row r="86" spans="1:12" x14ac:dyDescent="0.2">
      <c r="A86" s="134" t="s">
        <v>311</v>
      </c>
      <c r="B86" s="134" t="s">
        <v>327</v>
      </c>
      <c r="C86" s="181">
        <v>9781449450304</v>
      </c>
      <c r="D86" s="134" t="s">
        <v>309</v>
      </c>
      <c r="E86" s="134" t="s">
        <v>65</v>
      </c>
      <c r="F86" s="134">
        <v>74</v>
      </c>
      <c r="G86" s="134" t="s">
        <v>66</v>
      </c>
      <c r="H86" s="149">
        <v>415050</v>
      </c>
      <c r="I86" s="149" t="str">
        <f t="shared" si="2"/>
        <v>Sales</v>
      </c>
      <c r="J86" s="134">
        <v>-2631.2</v>
      </c>
      <c r="K86" s="134">
        <v>-16</v>
      </c>
      <c r="L86" s="134"/>
    </row>
    <row r="87" spans="1:12" x14ac:dyDescent="0.2">
      <c r="A87" s="134" t="s">
        <v>311</v>
      </c>
      <c r="B87" s="134" t="s">
        <v>327</v>
      </c>
      <c r="C87" s="181">
        <v>9781449429379</v>
      </c>
      <c r="D87" s="134" t="s">
        <v>285</v>
      </c>
      <c r="E87" s="134" t="s">
        <v>65</v>
      </c>
      <c r="F87" s="134">
        <v>74</v>
      </c>
      <c r="G87" s="134" t="s">
        <v>66</v>
      </c>
      <c r="H87" s="149">
        <v>415050</v>
      </c>
      <c r="I87" s="149" t="str">
        <f t="shared" si="2"/>
        <v>Sales</v>
      </c>
      <c r="J87" s="134">
        <v>-2660</v>
      </c>
      <c r="K87" s="134">
        <v>-14</v>
      </c>
      <c r="L87" s="134"/>
    </row>
    <row r="88" spans="1:12" x14ac:dyDescent="0.2">
      <c r="A88" s="134" t="s">
        <v>311</v>
      </c>
      <c r="B88" s="134" t="s">
        <v>327</v>
      </c>
      <c r="C88" s="181">
        <v>9781449401399</v>
      </c>
      <c r="D88" s="134" t="s">
        <v>302</v>
      </c>
      <c r="E88" s="134" t="s">
        <v>65</v>
      </c>
      <c r="F88" s="134">
        <v>74</v>
      </c>
      <c r="G88" s="134" t="s">
        <v>66</v>
      </c>
      <c r="H88" s="149">
        <v>415050</v>
      </c>
      <c r="I88" s="149" t="str">
        <f t="shared" si="2"/>
        <v>Sales</v>
      </c>
      <c r="J88" s="134">
        <v>-2795.65</v>
      </c>
      <c r="K88" s="134">
        <v>-17</v>
      </c>
      <c r="L88" s="134"/>
    </row>
    <row r="89" spans="1:12" x14ac:dyDescent="0.2">
      <c r="A89" s="134" t="s">
        <v>311</v>
      </c>
      <c r="B89" s="134" t="s">
        <v>327</v>
      </c>
      <c r="C89" s="181">
        <v>9781449460044</v>
      </c>
      <c r="D89" s="134" t="s">
        <v>260</v>
      </c>
      <c r="E89" s="134" t="s">
        <v>65</v>
      </c>
      <c r="F89" s="134">
        <v>74</v>
      </c>
      <c r="G89" s="134" t="s">
        <v>67</v>
      </c>
      <c r="H89" s="149">
        <v>415050</v>
      </c>
      <c r="I89" s="149" t="str">
        <f t="shared" si="2"/>
        <v>Sales</v>
      </c>
      <c r="J89" s="134">
        <v>-3119.48</v>
      </c>
      <c r="K89" s="134">
        <v>-1</v>
      </c>
      <c r="L89" s="134"/>
    </row>
    <row r="90" spans="1:12" x14ac:dyDescent="0.2">
      <c r="A90" s="134" t="s">
        <v>311</v>
      </c>
      <c r="B90" s="134" t="s">
        <v>327</v>
      </c>
      <c r="C90" s="181">
        <v>9781449402327</v>
      </c>
      <c r="D90" s="134" t="s">
        <v>277</v>
      </c>
      <c r="E90" s="134" t="s">
        <v>65</v>
      </c>
      <c r="F90" s="134">
        <v>74</v>
      </c>
      <c r="G90" s="134" t="s">
        <v>66</v>
      </c>
      <c r="H90" s="149">
        <v>415050</v>
      </c>
      <c r="I90" s="149" t="str">
        <f t="shared" si="2"/>
        <v>Sales</v>
      </c>
      <c r="J90" s="134">
        <v>-3251.85</v>
      </c>
      <c r="K90" s="134">
        <v>-15</v>
      </c>
      <c r="L90" s="134"/>
    </row>
    <row r="91" spans="1:12" x14ac:dyDescent="0.2">
      <c r="A91" s="134" t="s">
        <v>311</v>
      </c>
      <c r="B91" s="134" t="s">
        <v>327</v>
      </c>
      <c r="C91" s="181">
        <v>9781449425678</v>
      </c>
      <c r="D91" s="134" t="s">
        <v>318</v>
      </c>
      <c r="E91" s="134" t="s">
        <v>65</v>
      </c>
      <c r="F91" s="134">
        <v>74</v>
      </c>
      <c r="G91" s="134" t="s">
        <v>66</v>
      </c>
      <c r="H91" s="149">
        <v>415050</v>
      </c>
      <c r="I91" s="149" t="str">
        <f t="shared" si="2"/>
        <v>Sales</v>
      </c>
      <c r="J91" s="134">
        <v>-3390.15</v>
      </c>
      <c r="K91" s="134">
        <v>-9</v>
      </c>
      <c r="L91" s="134"/>
    </row>
    <row r="92" spans="1:12" x14ac:dyDescent="0.2">
      <c r="A92" s="134" t="s">
        <v>311</v>
      </c>
      <c r="B92" s="134" t="s">
        <v>327</v>
      </c>
      <c r="C92" s="181">
        <v>9781449407186</v>
      </c>
      <c r="D92" s="134" t="s">
        <v>278</v>
      </c>
      <c r="E92" s="134" t="s">
        <v>65</v>
      </c>
      <c r="F92" s="134">
        <v>74</v>
      </c>
      <c r="G92" s="134" t="s">
        <v>66</v>
      </c>
      <c r="H92" s="149">
        <v>415050</v>
      </c>
      <c r="I92" s="149" t="str">
        <f t="shared" si="2"/>
        <v>Sales</v>
      </c>
      <c r="J92" s="134">
        <v>-3690.75</v>
      </c>
      <c r="K92" s="134">
        <v>-17</v>
      </c>
      <c r="L92" s="134"/>
    </row>
    <row r="93" spans="1:12" x14ac:dyDescent="0.2">
      <c r="A93" s="134" t="s">
        <v>311</v>
      </c>
      <c r="B93" s="134" t="s">
        <v>327</v>
      </c>
      <c r="C93" s="181">
        <v>9781449462147</v>
      </c>
      <c r="D93" s="134" t="s">
        <v>220</v>
      </c>
      <c r="E93" s="134" t="s">
        <v>65</v>
      </c>
      <c r="F93" s="134">
        <v>74</v>
      </c>
      <c r="G93" s="134" t="s">
        <v>67</v>
      </c>
      <c r="H93" s="149">
        <v>415050</v>
      </c>
      <c r="I93" s="149" t="str">
        <f t="shared" si="2"/>
        <v>Sales</v>
      </c>
      <c r="J93" s="134">
        <v>-4397.8</v>
      </c>
      <c r="K93" s="134">
        <v>-4</v>
      </c>
      <c r="L93" s="134"/>
    </row>
    <row r="94" spans="1:12" x14ac:dyDescent="0.2">
      <c r="A94" s="134" t="s">
        <v>311</v>
      </c>
      <c r="B94" s="134" t="s">
        <v>327</v>
      </c>
      <c r="C94" s="181">
        <v>9781449436346</v>
      </c>
      <c r="D94" s="134" t="s">
        <v>242</v>
      </c>
      <c r="E94" s="134" t="s">
        <v>65</v>
      </c>
      <c r="F94" s="134">
        <v>74</v>
      </c>
      <c r="G94" s="134" t="s">
        <v>67</v>
      </c>
      <c r="H94" s="149">
        <v>415150</v>
      </c>
      <c r="I94" s="149" t="str">
        <f t="shared" si="2"/>
        <v>Sales</v>
      </c>
      <c r="J94" s="134">
        <v>-5267.25</v>
      </c>
      <c r="K94" s="134">
        <v>-30</v>
      </c>
      <c r="L94" s="134"/>
    </row>
    <row r="95" spans="1:12" x14ac:dyDescent="0.2">
      <c r="A95" s="134" t="s">
        <v>311</v>
      </c>
      <c r="B95" s="134" t="s">
        <v>327</v>
      </c>
      <c r="C95" s="181">
        <v>9781449447151</v>
      </c>
      <c r="D95" s="134" t="s">
        <v>289</v>
      </c>
      <c r="E95" s="134" t="s">
        <v>65</v>
      </c>
      <c r="F95" s="134">
        <v>74</v>
      </c>
      <c r="G95" s="134" t="s">
        <v>66</v>
      </c>
      <c r="H95" s="149">
        <v>415050</v>
      </c>
      <c r="I95" s="149" t="str">
        <f t="shared" si="2"/>
        <v>Sales</v>
      </c>
      <c r="J95" s="134">
        <v>-5775</v>
      </c>
      <c r="K95" s="134">
        <v>-3</v>
      </c>
      <c r="L95" s="134"/>
    </row>
    <row r="96" spans="1:12" x14ac:dyDescent="0.2">
      <c r="A96" s="134" t="s">
        <v>311</v>
      </c>
      <c r="B96" s="134" t="s">
        <v>327</v>
      </c>
      <c r="C96" s="181">
        <v>9781941252093</v>
      </c>
      <c r="D96" s="134" t="s">
        <v>321</v>
      </c>
      <c r="E96" s="134" t="s">
        <v>65</v>
      </c>
      <c r="F96" s="134">
        <v>74</v>
      </c>
      <c r="G96" s="134" t="s">
        <v>67</v>
      </c>
      <c r="H96" s="149">
        <v>415040</v>
      </c>
      <c r="I96" s="149" t="str">
        <f t="shared" si="2"/>
        <v>Sales</v>
      </c>
      <c r="J96" s="134">
        <v>-7480</v>
      </c>
      <c r="K96" s="134">
        <v>-16</v>
      </c>
      <c r="L96" s="134"/>
    </row>
    <row r="97" spans="1:12" x14ac:dyDescent="0.2">
      <c r="A97" s="134" t="s">
        <v>311</v>
      </c>
      <c r="B97" s="134" t="s">
        <v>327</v>
      </c>
      <c r="C97" s="181">
        <v>9781449436353</v>
      </c>
      <c r="D97" s="134" t="s">
        <v>287</v>
      </c>
      <c r="E97" s="134" t="s">
        <v>65</v>
      </c>
      <c r="F97" s="134">
        <v>74</v>
      </c>
      <c r="G97" s="134" t="s">
        <v>66</v>
      </c>
      <c r="H97" s="149">
        <v>415050</v>
      </c>
      <c r="I97" s="149" t="str">
        <f t="shared" si="2"/>
        <v>Sales</v>
      </c>
      <c r="J97" s="134">
        <v>-9177</v>
      </c>
      <c r="K97" s="134">
        <v>-42</v>
      </c>
      <c r="L97" s="134"/>
    </row>
    <row r="98" spans="1:12" x14ac:dyDescent="0.2">
      <c r="A98" s="134" t="s">
        <v>311</v>
      </c>
      <c r="B98" s="134" t="s">
        <v>327</v>
      </c>
      <c r="C98" s="181">
        <v>9781449436346</v>
      </c>
      <c r="D98" s="134" t="s">
        <v>242</v>
      </c>
      <c r="E98" s="134" t="s">
        <v>65</v>
      </c>
      <c r="F98" s="134">
        <v>74</v>
      </c>
      <c r="G98" s="134" t="s">
        <v>67</v>
      </c>
      <c r="H98" s="149">
        <v>415050</v>
      </c>
      <c r="I98" s="149" t="str">
        <f t="shared" ref="I98:I108" si="3">IF(AND(H98&gt;420000,H98&lt;430000),"Return","Sales")</f>
        <v>Sales</v>
      </c>
      <c r="J98" s="134">
        <v>-9590</v>
      </c>
      <c r="K98" s="134">
        <v>-50</v>
      </c>
      <c r="L98" s="134"/>
    </row>
    <row r="99" spans="1:12" x14ac:dyDescent="0.2">
      <c r="A99" s="134" t="s">
        <v>311</v>
      </c>
      <c r="B99" s="134" t="s">
        <v>327</v>
      </c>
      <c r="C99" s="181">
        <v>9781449420437</v>
      </c>
      <c r="D99" s="134" t="s">
        <v>280</v>
      </c>
      <c r="E99" s="134" t="s">
        <v>65</v>
      </c>
      <c r="F99" s="134">
        <v>74</v>
      </c>
      <c r="G99" s="134" t="s">
        <v>66</v>
      </c>
      <c r="H99" s="149">
        <v>415050</v>
      </c>
      <c r="I99" s="149" t="str">
        <f t="shared" si="3"/>
        <v>Sales</v>
      </c>
      <c r="J99" s="134">
        <v>-9835.35</v>
      </c>
      <c r="K99" s="134">
        <v>-45</v>
      </c>
      <c r="L99" s="134"/>
    </row>
    <row r="100" spans="1:12" x14ac:dyDescent="0.2">
      <c r="A100" s="134" t="s">
        <v>311</v>
      </c>
      <c r="B100" s="134" t="s">
        <v>327</v>
      </c>
      <c r="C100" s="181">
        <v>9781449462253</v>
      </c>
      <c r="D100" s="134" t="s">
        <v>320</v>
      </c>
      <c r="E100" s="134" t="s">
        <v>65</v>
      </c>
      <c r="F100" s="134">
        <v>74</v>
      </c>
      <c r="G100" s="134" t="s">
        <v>67</v>
      </c>
      <c r="H100" s="149">
        <v>415040</v>
      </c>
      <c r="I100" s="149" t="str">
        <f t="shared" si="3"/>
        <v>Sales</v>
      </c>
      <c r="J100" s="134">
        <v>-10214.4</v>
      </c>
      <c r="K100" s="134">
        <v>-49</v>
      </c>
      <c r="L100" s="134"/>
    </row>
    <row r="101" spans="1:12" x14ac:dyDescent="0.2">
      <c r="A101" s="134" t="s">
        <v>311</v>
      </c>
      <c r="B101" s="134" t="s">
        <v>327</v>
      </c>
      <c r="C101" s="181">
        <v>9781449427771</v>
      </c>
      <c r="D101" s="134" t="s">
        <v>284</v>
      </c>
      <c r="E101" s="134" t="s">
        <v>65</v>
      </c>
      <c r="F101" s="134">
        <v>74</v>
      </c>
      <c r="G101" s="134" t="s">
        <v>66</v>
      </c>
      <c r="H101" s="149">
        <v>415050</v>
      </c>
      <c r="I101" s="149" t="str">
        <f t="shared" si="3"/>
        <v>Sales</v>
      </c>
      <c r="J101" s="134">
        <v>-12109.65</v>
      </c>
      <c r="K101" s="134">
        <v>-56</v>
      </c>
      <c r="L101" s="134"/>
    </row>
    <row r="102" spans="1:12" x14ac:dyDescent="0.2">
      <c r="A102" s="134" t="s">
        <v>311</v>
      </c>
      <c r="B102" s="134" t="s">
        <v>327</v>
      </c>
      <c r="C102" s="181">
        <v>9781449472399</v>
      </c>
      <c r="D102" s="134" t="s">
        <v>326</v>
      </c>
      <c r="E102" s="134" t="s">
        <v>65</v>
      </c>
      <c r="F102" s="134">
        <v>74</v>
      </c>
      <c r="G102" s="134" t="s">
        <v>67</v>
      </c>
      <c r="H102" s="149">
        <v>415040</v>
      </c>
      <c r="I102" s="149" t="str">
        <f t="shared" si="3"/>
        <v>Sales</v>
      </c>
      <c r="J102" s="134">
        <v>-13650</v>
      </c>
      <c r="K102" s="134">
        <v>-35</v>
      </c>
      <c r="L102" s="134"/>
    </row>
    <row r="103" spans="1:12" x14ac:dyDescent="0.2">
      <c r="A103" s="134" t="s">
        <v>311</v>
      </c>
      <c r="B103" s="134" t="s">
        <v>327</v>
      </c>
      <c r="C103" s="181">
        <v>9781449425661</v>
      </c>
      <c r="D103" s="134" t="s">
        <v>282</v>
      </c>
      <c r="E103" s="134" t="s">
        <v>65</v>
      </c>
      <c r="F103" s="134">
        <v>74</v>
      </c>
      <c r="G103" s="134" t="s">
        <v>66</v>
      </c>
      <c r="H103" s="149">
        <v>415050</v>
      </c>
      <c r="I103" s="149" t="str">
        <f t="shared" si="3"/>
        <v>Sales</v>
      </c>
      <c r="J103" s="134">
        <v>-14004.9</v>
      </c>
      <c r="K103" s="134">
        <v>-64</v>
      </c>
      <c r="L103" s="134"/>
    </row>
    <row r="104" spans="1:12" x14ac:dyDescent="0.2">
      <c r="A104" s="134" t="s">
        <v>311</v>
      </c>
      <c r="B104" s="134" t="s">
        <v>327</v>
      </c>
      <c r="C104" s="181">
        <v>9781449471927</v>
      </c>
      <c r="D104" s="134" t="s">
        <v>325</v>
      </c>
      <c r="E104" s="134" t="s">
        <v>65</v>
      </c>
      <c r="F104" s="134">
        <v>74</v>
      </c>
      <c r="G104" s="134" t="s">
        <v>67</v>
      </c>
      <c r="H104" s="149">
        <v>415040</v>
      </c>
      <c r="I104" s="149" t="str">
        <f t="shared" si="3"/>
        <v>Sales</v>
      </c>
      <c r="J104" s="134">
        <v>-23690.45</v>
      </c>
      <c r="K104" s="134">
        <v>-76</v>
      </c>
      <c r="L104" s="134"/>
    </row>
    <row r="105" spans="1:12" x14ac:dyDescent="0.2">
      <c r="A105" s="134" t="s">
        <v>311</v>
      </c>
      <c r="B105" s="134" t="s">
        <v>327</v>
      </c>
      <c r="C105" s="181">
        <v>9781449457952</v>
      </c>
      <c r="D105" s="134" t="s">
        <v>271</v>
      </c>
      <c r="E105" s="134" t="s">
        <v>65</v>
      </c>
      <c r="F105" s="134">
        <v>74</v>
      </c>
      <c r="G105" s="134" t="s">
        <v>67</v>
      </c>
      <c r="H105" s="149">
        <v>415040</v>
      </c>
      <c r="I105" s="149" t="str">
        <f t="shared" si="3"/>
        <v>Sales</v>
      </c>
      <c r="J105" s="134">
        <v>-28929.62</v>
      </c>
      <c r="K105" s="134">
        <v>-94</v>
      </c>
      <c r="L105" s="134"/>
    </row>
    <row r="106" spans="1:12" x14ac:dyDescent="0.2">
      <c r="A106" s="134" t="s">
        <v>311</v>
      </c>
      <c r="B106" s="134" t="s">
        <v>327</v>
      </c>
      <c r="C106" s="181">
        <v>9781449461072</v>
      </c>
      <c r="D106" s="134" t="s">
        <v>219</v>
      </c>
      <c r="E106" s="134" t="s">
        <v>65</v>
      </c>
      <c r="F106" s="134">
        <v>74</v>
      </c>
      <c r="G106" s="134" t="s">
        <v>67</v>
      </c>
      <c r="H106" s="149">
        <v>415050</v>
      </c>
      <c r="I106" s="149" t="str">
        <f t="shared" si="3"/>
        <v>Sales</v>
      </c>
      <c r="J106" s="134">
        <v>-33133.599999999999</v>
      </c>
      <c r="K106" s="134">
        <v>-123</v>
      </c>
      <c r="L106" s="134"/>
    </row>
    <row r="107" spans="1:12" x14ac:dyDescent="0.2">
      <c r="A107" s="134" t="s">
        <v>311</v>
      </c>
      <c r="B107" s="134" t="s">
        <v>327</v>
      </c>
      <c r="C107" s="181">
        <v>9781449456146</v>
      </c>
      <c r="D107" s="134" t="s">
        <v>292</v>
      </c>
      <c r="E107" s="134" t="s">
        <v>65</v>
      </c>
      <c r="F107" s="134">
        <v>74</v>
      </c>
      <c r="G107" s="134" t="s">
        <v>66</v>
      </c>
      <c r="H107" s="149">
        <v>415050</v>
      </c>
      <c r="I107" s="149" t="str">
        <f t="shared" si="3"/>
        <v>Sales</v>
      </c>
      <c r="J107" s="134">
        <v>-39860.120000000003</v>
      </c>
      <c r="K107" s="134">
        <v>-148</v>
      </c>
      <c r="L107" s="134"/>
    </row>
    <row r="108" spans="1:12" x14ac:dyDescent="0.2">
      <c r="A108" s="134" t="s">
        <v>311</v>
      </c>
      <c r="B108" s="134" t="s">
        <v>327</v>
      </c>
      <c r="C108" s="181">
        <v>9781449433253</v>
      </c>
      <c r="D108" s="134" t="s">
        <v>272</v>
      </c>
      <c r="E108" s="134" t="s">
        <v>65</v>
      </c>
      <c r="F108" s="134">
        <v>74</v>
      </c>
      <c r="G108" s="134" t="s">
        <v>66</v>
      </c>
      <c r="H108" s="149">
        <v>415050</v>
      </c>
      <c r="I108" s="149" t="str">
        <f t="shared" si="3"/>
        <v>Sales</v>
      </c>
      <c r="J108" s="134">
        <v>-810584.88</v>
      </c>
      <c r="K108" s="134">
        <v>-267</v>
      </c>
      <c r="L108" s="134"/>
    </row>
    <row r="109" spans="1:12" x14ac:dyDescent="0.2">
      <c r="A109" s="134"/>
      <c r="B109" s="134"/>
      <c r="C109" s="134"/>
      <c r="D109" s="134"/>
      <c r="E109" s="134"/>
      <c r="F109" s="134"/>
      <c r="G109" s="134"/>
      <c r="H109" s="134"/>
      <c r="I109" s="134"/>
      <c r="J109" s="182">
        <f>SUM(J2:J108)</f>
        <v>-1045973.65</v>
      </c>
      <c r="K109" s="134"/>
      <c r="L109" s="134"/>
    </row>
    <row r="110" spans="1:12" x14ac:dyDescent="0.2">
      <c r="A110" s="134"/>
      <c r="B110" s="134"/>
      <c r="C110" s="134"/>
      <c r="D110" s="134"/>
      <c r="E110" s="134"/>
      <c r="F110" s="134"/>
      <c r="G110" s="134"/>
      <c r="H110" s="134"/>
      <c r="I110" s="134"/>
      <c r="J110" s="134"/>
      <c r="K110" s="134"/>
      <c r="L110" s="134"/>
    </row>
    <row r="111" spans="1:12" x14ac:dyDescent="0.2">
      <c r="A111" s="134"/>
      <c r="B111" s="134"/>
      <c r="C111" s="134"/>
      <c r="D111" s="134"/>
      <c r="E111" s="134"/>
      <c r="F111" s="134"/>
      <c r="G111" s="134"/>
      <c r="H111" s="134"/>
      <c r="I111" s="134"/>
      <c r="J111" s="134"/>
      <c r="K111" s="134"/>
      <c r="L111" s="134"/>
    </row>
    <row r="112" spans="1:12" x14ac:dyDescent="0.2">
      <c r="A112" s="134"/>
      <c r="B112" s="134"/>
      <c r="C112" s="134"/>
      <c r="D112" s="134"/>
      <c r="E112" s="134"/>
      <c r="F112" s="134"/>
      <c r="G112" s="134" t="s">
        <v>63</v>
      </c>
      <c r="H112" s="134"/>
      <c r="I112" s="134"/>
      <c r="J112" s="158">
        <v>0.22500000000000001</v>
      </c>
      <c r="K112" s="134"/>
      <c r="L112" s="134"/>
    </row>
    <row r="113" spans="1:12" ht="13.5" thickBot="1" x14ac:dyDescent="0.25">
      <c r="A113" s="134"/>
      <c r="B113" s="134"/>
      <c r="C113" s="134"/>
      <c r="D113" s="134"/>
      <c r="E113" s="134"/>
      <c r="F113" s="134"/>
      <c r="G113" s="134"/>
      <c r="H113" s="134"/>
      <c r="I113" s="134"/>
      <c r="J113" s="134"/>
      <c r="K113" s="134"/>
      <c r="L113" s="134"/>
    </row>
    <row r="114" spans="1:12" ht="15" x14ac:dyDescent="0.25">
      <c r="A114" s="134"/>
      <c r="B114" s="134"/>
      <c r="C114" s="134"/>
      <c r="D114" s="134"/>
      <c r="E114" s="134"/>
      <c r="F114" s="134"/>
      <c r="G114" s="137" t="s">
        <v>50</v>
      </c>
      <c r="H114" s="85" t="s">
        <v>51</v>
      </c>
      <c r="I114" s="85"/>
      <c r="J114" s="159">
        <f>-J109*J112</f>
        <v>235344.07125000001</v>
      </c>
      <c r="K114" s="139"/>
      <c r="L114" s="140"/>
    </row>
    <row r="115" spans="1:12" ht="15" x14ac:dyDescent="0.25">
      <c r="A115" s="134"/>
      <c r="B115" s="134"/>
      <c r="C115" s="134"/>
      <c r="D115" s="134"/>
      <c r="E115" s="134"/>
      <c r="F115" s="134"/>
      <c r="G115" s="141"/>
      <c r="H115" s="89" t="s">
        <v>52</v>
      </c>
      <c r="I115" s="89"/>
      <c r="J115" s="160">
        <f>J114/L115</f>
        <v>2343.1954255786036</v>
      </c>
      <c r="K115" s="143" t="s">
        <v>53</v>
      </c>
      <c r="L115" s="171">
        <v>100.4372357</v>
      </c>
    </row>
    <row r="116" spans="1:12" ht="15.75" thickBot="1" x14ac:dyDescent="0.3">
      <c r="A116" s="134"/>
      <c r="B116" s="134"/>
      <c r="C116" s="134"/>
      <c r="D116" s="134"/>
      <c r="E116" s="134"/>
      <c r="F116" s="134"/>
      <c r="G116" s="145"/>
      <c r="H116" s="94" t="s">
        <v>61</v>
      </c>
      <c r="I116" s="94"/>
      <c r="J116" s="161">
        <f>J114/L116</f>
        <v>3562.8286445922663</v>
      </c>
      <c r="K116" s="147" t="s">
        <v>53</v>
      </c>
      <c r="L116" s="148">
        <v>66.055400000000006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5"/>
  <dimension ref="A1:N84"/>
  <sheetViews>
    <sheetView workbookViewId="0">
      <selection activeCell="I2" sqref="I2"/>
    </sheetView>
  </sheetViews>
  <sheetFormatPr defaultRowHeight="12.75" x14ac:dyDescent="0.2"/>
  <cols>
    <col min="3" max="3" width="14.140625" bestFit="1" customWidth="1"/>
    <col min="4" max="4" width="39.5703125" bestFit="1" customWidth="1"/>
    <col min="5" max="5" width="8.28515625" bestFit="1" customWidth="1"/>
    <col min="10" max="10" width="12.42578125" bestFit="1" customWidth="1"/>
    <col min="13" max="13" width="12.85546875" bestFit="1" customWidth="1"/>
  </cols>
  <sheetData>
    <row r="1" spans="1:14" x14ac:dyDescent="0.2">
      <c r="A1" s="130" t="s">
        <v>34</v>
      </c>
      <c r="B1" s="131" t="s">
        <v>35</v>
      </c>
      <c r="C1" s="131" t="s">
        <v>36</v>
      </c>
      <c r="D1" s="131" t="s">
        <v>37</v>
      </c>
      <c r="E1" s="131" t="s">
        <v>38</v>
      </c>
      <c r="F1" s="131" t="s">
        <v>39</v>
      </c>
      <c r="G1" s="131" t="s">
        <v>40</v>
      </c>
      <c r="H1" s="131" t="s">
        <v>41</v>
      </c>
      <c r="I1" s="131" t="s">
        <v>324</v>
      </c>
      <c r="J1" s="131" t="s">
        <v>18</v>
      </c>
      <c r="K1" s="131" t="s">
        <v>42</v>
      </c>
      <c r="L1" s="134"/>
    </row>
    <row r="2" spans="1:14" x14ac:dyDescent="0.2">
      <c r="A2" s="132" t="s">
        <v>311</v>
      </c>
      <c r="B2" s="132" t="s">
        <v>217</v>
      </c>
      <c r="C2" s="133">
        <v>9780740700033</v>
      </c>
      <c r="D2" s="132" t="s">
        <v>45</v>
      </c>
      <c r="E2" s="132" t="s">
        <v>65</v>
      </c>
      <c r="F2" s="132">
        <v>74</v>
      </c>
      <c r="G2" s="132" t="s">
        <v>66</v>
      </c>
      <c r="H2" s="132">
        <v>425250</v>
      </c>
      <c r="I2" s="132" t="str">
        <f t="shared" ref="I2:I33" si="0">IF(AND(H2&gt;420000,H2&lt;430000),"Return","Sales")</f>
        <v>Return</v>
      </c>
      <c r="J2" s="151">
        <v>349.5</v>
      </c>
      <c r="K2" s="132">
        <v>1</v>
      </c>
      <c r="L2" s="134"/>
      <c r="M2" s="179">
        <f>-SUM(J24:J76)</f>
        <v>1638562.4300000002</v>
      </c>
      <c r="N2" s="179">
        <f>-SUM(K24:K76)</f>
        <v>3950</v>
      </c>
    </row>
    <row r="3" spans="1:14" x14ac:dyDescent="0.2">
      <c r="A3" s="132" t="s">
        <v>311</v>
      </c>
      <c r="B3" s="132" t="s">
        <v>217</v>
      </c>
      <c r="C3" s="133">
        <v>9780740755668</v>
      </c>
      <c r="D3" s="132" t="s">
        <v>273</v>
      </c>
      <c r="E3" s="132" t="s">
        <v>65</v>
      </c>
      <c r="F3" s="132">
        <v>74</v>
      </c>
      <c r="G3" s="132" t="s">
        <v>66</v>
      </c>
      <c r="H3" s="132">
        <v>425250</v>
      </c>
      <c r="I3" s="132" t="str">
        <f t="shared" si="0"/>
        <v>Return</v>
      </c>
      <c r="J3" s="151">
        <v>207.48</v>
      </c>
      <c r="K3" s="132">
        <v>1</v>
      </c>
      <c r="L3" s="134"/>
      <c r="M3" s="179">
        <f>-SUM(J2:J23)</f>
        <v>-41527.250000000007</v>
      </c>
      <c r="N3" s="179">
        <f>-SUM(K2:K23)</f>
        <v>-51</v>
      </c>
    </row>
    <row r="4" spans="1:14" x14ac:dyDescent="0.2">
      <c r="A4" s="132" t="s">
        <v>311</v>
      </c>
      <c r="B4" s="132" t="s">
        <v>217</v>
      </c>
      <c r="C4" s="133">
        <v>9780740757365</v>
      </c>
      <c r="D4" s="132" t="s">
        <v>96</v>
      </c>
      <c r="E4" s="132" t="s">
        <v>65</v>
      </c>
      <c r="F4" s="132">
        <v>74</v>
      </c>
      <c r="G4" s="132" t="s">
        <v>66</v>
      </c>
      <c r="H4" s="132">
        <v>425250</v>
      </c>
      <c r="I4" s="132" t="str">
        <f t="shared" si="0"/>
        <v>Return</v>
      </c>
      <c r="J4" s="151">
        <v>685.02</v>
      </c>
      <c r="K4" s="132">
        <v>2</v>
      </c>
      <c r="L4" s="134"/>
    </row>
    <row r="5" spans="1:14" x14ac:dyDescent="0.2">
      <c r="A5" s="132" t="s">
        <v>311</v>
      </c>
      <c r="B5" s="132" t="s">
        <v>217</v>
      </c>
      <c r="C5" s="133">
        <v>9780740761584</v>
      </c>
      <c r="D5" s="132" t="s">
        <v>137</v>
      </c>
      <c r="E5" s="132" t="s">
        <v>65</v>
      </c>
      <c r="F5" s="132">
        <v>74</v>
      </c>
      <c r="G5" s="132" t="s">
        <v>66</v>
      </c>
      <c r="H5" s="132">
        <v>425250</v>
      </c>
      <c r="I5" s="132" t="str">
        <f t="shared" si="0"/>
        <v>Return</v>
      </c>
      <c r="J5" s="151">
        <v>199.5</v>
      </c>
      <c r="K5" s="132">
        <v>1</v>
      </c>
      <c r="L5" s="134"/>
    </row>
    <row r="6" spans="1:14" x14ac:dyDescent="0.2">
      <c r="A6" s="132" t="s">
        <v>311</v>
      </c>
      <c r="B6" s="132" t="s">
        <v>217</v>
      </c>
      <c r="C6" s="133">
        <v>9780740772276</v>
      </c>
      <c r="D6" s="132" t="s">
        <v>78</v>
      </c>
      <c r="E6" s="132" t="s">
        <v>65</v>
      </c>
      <c r="F6" s="132">
        <v>74</v>
      </c>
      <c r="G6" s="132" t="s">
        <v>66</v>
      </c>
      <c r="H6" s="132">
        <v>425250</v>
      </c>
      <c r="I6" s="132" t="str">
        <f t="shared" si="0"/>
        <v>Return</v>
      </c>
      <c r="J6" s="151">
        <v>262.5</v>
      </c>
      <c r="K6" s="132">
        <v>1</v>
      </c>
      <c r="L6" s="134"/>
    </row>
    <row r="7" spans="1:14" x14ac:dyDescent="0.2">
      <c r="A7" s="132" t="s">
        <v>311</v>
      </c>
      <c r="B7" s="132" t="s">
        <v>217</v>
      </c>
      <c r="C7" s="133">
        <v>9780740785481</v>
      </c>
      <c r="D7" s="132" t="s">
        <v>275</v>
      </c>
      <c r="E7" s="132" t="s">
        <v>65</v>
      </c>
      <c r="F7" s="132">
        <v>74</v>
      </c>
      <c r="G7" s="132" t="s">
        <v>66</v>
      </c>
      <c r="H7" s="132">
        <v>425250</v>
      </c>
      <c r="I7" s="132" t="str">
        <f t="shared" si="0"/>
        <v>Return</v>
      </c>
      <c r="J7" s="151">
        <v>6057.98</v>
      </c>
      <c r="K7" s="132">
        <v>4</v>
      </c>
      <c r="L7" s="134"/>
    </row>
    <row r="8" spans="1:14" x14ac:dyDescent="0.2">
      <c r="A8" s="132" t="s">
        <v>311</v>
      </c>
      <c r="B8" s="132" t="s">
        <v>217</v>
      </c>
      <c r="C8" s="133">
        <v>9780740791208</v>
      </c>
      <c r="D8" s="132" t="s">
        <v>301</v>
      </c>
      <c r="E8" s="132" t="s">
        <v>65</v>
      </c>
      <c r="F8" s="132">
        <v>74</v>
      </c>
      <c r="G8" s="132" t="s">
        <v>66</v>
      </c>
      <c r="H8" s="132">
        <v>425250</v>
      </c>
      <c r="I8" s="132" t="str">
        <f t="shared" si="0"/>
        <v>Return</v>
      </c>
      <c r="J8" s="151">
        <v>155.47999999999999</v>
      </c>
      <c r="K8" s="132">
        <v>1</v>
      </c>
      <c r="L8" s="134"/>
    </row>
    <row r="9" spans="1:14" x14ac:dyDescent="0.2">
      <c r="A9" s="132" t="s">
        <v>311</v>
      </c>
      <c r="B9" s="132" t="s">
        <v>217</v>
      </c>
      <c r="C9" s="133">
        <v>9780740797552</v>
      </c>
      <c r="D9" s="132" t="s">
        <v>99</v>
      </c>
      <c r="E9" s="132" t="s">
        <v>65</v>
      </c>
      <c r="F9" s="132">
        <v>74</v>
      </c>
      <c r="G9" s="132" t="s">
        <v>67</v>
      </c>
      <c r="H9" s="132">
        <v>425250</v>
      </c>
      <c r="I9" s="132" t="str">
        <f t="shared" si="0"/>
        <v>Return</v>
      </c>
      <c r="J9" s="151">
        <v>346.01</v>
      </c>
      <c r="K9" s="132">
        <v>1</v>
      </c>
      <c r="L9" s="134"/>
    </row>
    <row r="10" spans="1:14" x14ac:dyDescent="0.2">
      <c r="A10" s="132" t="s">
        <v>311</v>
      </c>
      <c r="B10" s="132" t="s">
        <v>217</v>
      </c>
      <c r="C10" s="133">
        <v>9780836217469</v>
      </c>
      <c r="D10" s="132" t="s">
        <v>62</v>
      </c>
      <c r="E10" s="132" t="s">
        <v>65</v>
      </c>
      <c r="F10" s="132">
        <v>74</v>
      </c>
      <c r="G10" s="132" t="s">
        <v>66</v>
      </c>
      <c r="H10" s="132">
        <v>425250</v>
      </c>
      <c r="I10" s="132" t="str">
        <f t="shared" si="0"/>
        <v>Return</v>
      </c>
      <c r="J10" s="151">
        <v>311.48</v>
      </c>
      <c r="K10" s="132">
        <v>1</v>
      </c>
      <c r="L10" s="134"/>
    </row>
    <row r="11" spans="1:14" x14ac:dyDescent="0.2">
      <c r="A11" s="132" t="s">
        <v>311</v>
      </c>
      <c r="B11" s="132" t="s">
        <v>217</v>
      </c>
      <c r="C11" s="133">
        <v>9780836267457</v>
      </c>
      <c r="D11" s="132" t="s">
        <v>82</v>
      </c>
      <c r="E11" s="132" t="s">
        <v>65</v>
      </c>
      <c r="F11" s="132">
        <v>74</v>
      </c>
      <c r="G11" s="132" t="s">
        <v>66</v>
      </c>
      <c r="H11" s="132">
        <v>425250</v>
      </c>
      <c r="I11" s="132" t="str">
        <f t="shared" si="0"/>
        <v>Return</v>
      </c>
      <c r="J11" s="151">
        <v>349.5</v>
      </c>
      <c r="K11" s="132">
        <v>1</v>
      </c>
      <c r="L11" s="134"/>
    </row>
    <row r="12" spans="1:14" x14ac:dyDescent="0.2">
      <c r="A12" s="132" t="s">
        <v>311</v>
      </c>
      <c r="B12" s="132" t="s">
        <v>217</v>
      </c>
      <c r="C12" s="133">
        <v>9781449401375</v>
      </c>
      <c r="D12" s="132" t="s">
        <v>302</v>
      </c>
      <c r="E12" s="132" t="s">
        <v>65</v>
      </c>
      <c r="F12" s="132">
        <v>74</v>
      </c>
      <c r="G12" s="132" t="s">
        <v>66</v>
      </c>
      <c r="H12" s="132">
        <v>425250</v>
      </c>
      <c r="I12" s="132" t="str">
        <f t="shared" si="0"/>
        <v>Return</v>
      </c>
      <c r="J12" s="151">
        <v>747.5</v>
      </c>
      <c r="K12" s="132">
        <v>5</v>
      </c>
      <c r="L12" s="134"/>
    </row>
    <row r="13" spans="1:14" x14ac:dyDescent="0.2">
      <c r="A13" s="132" t="s">
        <v>311</v>
      </c>
      <c r="B13" s="132" t="s">
        <v>217</v>
      </c>
      <c r="C13" s="133">
        <v>9781449401382</v>
      </c>
      <c r="D13" s="132" t="s">
        <v>302</v>
      </c>
      <c r="E13" s="132" t="s">
        <v>65</v>
      </c>
      <c r="F13" s="132">
        <v>74</v>
      </c>
      <c r="G13" s="132" t="s">
        <v>66</v>
      </c>
      <c r="H13" s="132">
        <v>425250</v>
      </c>
      <c r="I13" s="132" t="str">
        <f t="shared" si="0"/>
        <v>Return</v>
      </c>
      <c r="J13" s="151">
        <v>299</v>
      </c>
      <c r="K13" s="132">
        <v>2</v>
      </c>
      <c r="L13" s="134"/>
    </row>
    <row r="14" spans="1:14" x14ac:dyDescent="0.2">
      <c r="A14" s="132" t="s">
        <v>311</v>
      </c>
      <c r="B14" s="132" t="s">
        <v>217</v>
      </c>
      <c r="C14" s="133">
        <v>9781449401405</v>
      </c>
      <c r="D14" s="132" t="s">
        <v>302</v>
      </c>
      <c r="E14" s="132" t="s">
        <v>65</v>
      </c>
      <c r="F14" s="132">
        <v>74</v>
      </c>
      <c r="G14" s="132" t="s">
        <v>66</v>
      </c>
      <c r="H14" s="132">
        <v>425250</v>
      </c>
      <c r="I14" s="132" t="str">
        <f t="shared" si="0"/>
        <v>Return</v>
      </c>
      <c r="J14" s="151">
        <v>299</v>
      </c>
      <c r="K14" s="132">
        <v>2</v>
      </c>
      <c r="L14" s="134"/>
    </row>
    <row r="15" spans="1:14" x14ac:dyDescent="0.2">
      <c r="A15" s="132" t="s">
        <v>311</v>
      </c>
      <c r="B15" s="132" t="s">
        <v>217</v>
      </c>
      <c r="C15" s="133">
        <v>9781449408190</v>
      </c>
      <c r="D15" s="132" t="s">
        <v>57</v>
      </c>
      <c r="E15" s="132" t="s">
        <v>65</v>
      </c>
      <c r="F15" s="132">
        <v>74</v>
      </c>
      <c r="G15" s="132" t="s">
        <v>66</v>
      </c>
      <c r="H15" s="132">
        <v>425250</v>
      </c>
      <c r="I15" s="132" t="str">
        <f t="shared" si="0"/>
        <v>Return</v>
      </c>
      <c r="J15" s="151">
        <v>262.5</v>
      </c>
      <c r="K15" s="132">
        <v>1</v>
      </c>
      <c r="L15" s="134"/>
    </row>
    <row r="16" spans="1:14" x14ac:dyDescent="0.2">
      <c r="A16" s="132" t="s">
        <v>311</v>
      </c>
      <c r="B16" s="132" t="s">
        <v>217</v>
      </c>
      <c r="C16" s="133">
        <v>9781449414061</v>
      </c>
      <c r="D16" s="132" t="s">
        <v>73</v>
      </c>
      <c r="E16" s="132" t="s">
        <v>65</v>
      </c>
      <c r="F16" s="132">
        <v>74</v>
      </c>
      <c r="G16" s="132" t="s">
        <v>66</v>
      </c>
      <c r="H16" s="132">
        <v>425250</v>
      </c>
      <c r="I16" s="132" t="str">
        <f t="shared" si="0"/>
        <v>Return</v>
      </c>
      <c r="J16" s="151">
        <v>103.48</v>
      </c>
      <c r="K16" s="132">
        <v>1</v>
      </c>
      <c r="L16" s="134"/>
    </row>
    <row r="17" spans="1:12" x14ac:dyDescent="0.2">
      <c r="A17" s="132" t="s">
        <v>311</v>
      </c>
      <c r="B17" s="132" t="s">
        <v>217</v>
      </c>
      <c r="C17" s="133">
        <v>9781449429386</v>
      </c>
      <c r="D17" s="132" t="s">
        <v>286</v>
      </c>
      <c r="E17" s="132" t="s">
        <v>65</v>
      </c>
      <c r="F17" s="132">
        <v>74</v>
      </c>
      <c r="G17" s="132" t="s">
        <v>66</v>
      </c>
      <c r="H17" s="132">
        <v>425250</v>
      </c>
      <c r="I17" s="132" t="str">
        <f t="shared" si="0"/>
        <v>Return</v>
      </c>
      <c r="J17" s="151">
        <v>468</v>
      </c>
      <c r="K17" s="132">
        <v>2</v>
      </c>
      <c r="L17" s="134"/>
    </row>
    <row r="18" spans="1:12" x14ac:dyDescent="0.2">
      <c r="A18" s="132" t="s">
        <v>311</v>
      </c>
      <c r="B18" s="132" t="s">
        <v>217</v>
      </c>
      <c r="C18" s="133">
        <v>9781449433253</v>
      </c>
      <c r="D18" s="132" t="s">
        <v>272</v>
      </c>
      <c r="E18" s="132" t="s">
        <v>65</v>
      </c>
      <c r="F18" s="132">
        <v>74</v>
      </c>
      <c r="G18" s="132" t="s">
        <v>66</v>
      </c>
      <c r="H18" s="132">
        <v>425250</v>
      </c>
      <c r="I18" s="132" t="str">
        <f t="shared" si="0"/>
        <v>Return</v>
      </c>
      <c r="J18" s="151">
        <v>5579.07</v>
      </c>
      <c r="K18" s="132">
        <v>2</v>
      </c>
      <c r="L18" s="134"/>
    </row>
    <row r="19" spans="1:12" x14ac:dyDescent="0.2">
      <c r="A19" s="132" t="s">
        <v>311</v>
      </c>
      <c r="B19" s="132" t="s">
        <v>217</v>
      </c>
      <c r="C19" s="133">
        <v>9781449433963</v>
      </c>
      <c r="D19" s="132" t="s">
        <v>308</v>
      </c>
      <c r="E19" s="132" t="s">
        <v>65</v>
      </c>
      <c r="F19" s="132">
        <v>74</v>
      </c>
      <c r="G19" s="132" t="s">
        <v>66</v>
      </c>
      <c r="H19" s="132">
        <v>425250</v>
      </c>
      <c r="I19" s="132" t="str">
        <f t="shared" si="0"/>
        <v>Return</v>
      </c>
      <c r="J19" s="151">
        <v>155.47999999999999</v>
      </c>
      <c r="K19" s="132">
        <v>1</v>
      </c>
      <c r="L19" s="134"/>
    </row>
    <row r="20" spans="1:12" x14ac:dyDescent="0.2">
      <c r="A20" s="132" t="s">
        <v>311</v>
      </c>
      <c r="B20" s="132" t="s">
        <v>217</v>
      </c>
      <c r="C20" s="133">
        <v>9781449446604</v>
      </c>
      <c r="D20" s="132" t="s">
        <v>244</v>
      </c>
      <c r="E20" s="132" t="s">
        <v>65</v>
      </c>
      <c r="F20" s="132">
        <v>74</v>
      </c>
      <c r="G20" s="132" t="s">
        <v>67</v>
      </c>
      <c r="H20" s="132">
        <v>425250</v>
      </c>
      <c r="I20" s="132" t="str">
        <f t="shared" si="0"/>
        <v>Return</v>
      </c>
      <c r="J20" s="151">
        <v>3560.04</v>
      </c>
      <c r="K20" s="132">
        <v>8</v>
      </c>
      <c r="L20" s="134"/>
    </row>
    <row r="21" spans="1:12" x14ac:dyDescent="0.2">
      <c r="A21" s="132" t="s">
        <v>311</v>
      </c>
      <c r="B21" s="132" t="s">
        <v>217</v>
      </c>
      <c r="C21" s="133">
        <v>9781449447151</v>
      </c>
      <c r="D21" s="132" t="s">
        <v>289</v>
      </c>
      <c r="E21" s="132" t="s">
        <v>65</v>
      </c>
      <c r="F21" s="132">
        <v>74</v>
      </c>
      <c r="G21" s="132" t="s">
        <v>66</v>
      </c>
      <c r="H21" s="132">
        <v>425250</v>
      </c>
      <c r="I21" s="132" t="str">
        <f t="shared" si="0"/>
        <v>Return</v>
      </c>
      <c r="J21" s="151">
        <v>20020</v>
      </c>
      <c r="K21" s="132">
        <v>11</v>
      </c>
      <c r="L21" s="134"/>
    </row>
    <row r="22" spans="1:12" x14ac:dyDescent="0.2">
      <c r="A22" s="132" t="s">
        <v>311</v>
      </c>
      <c r="B22" s="132" t="s">
        <v>217</v>
      </c>
      <c r="C22" s="133">
        <v>9781449447953</v>
      </c>
      <c r="D22" s="132" t="s">
        <v>246</v>
      </c>
      <c r="E22" s="132" t="s">
        <v>65</v>
      </c>
      <c r="F22" s="132">
        <v>74</v>
      </c>
      <c r="G22" s="132" t="s">
        <v>67</v>
      </c>
      <c r="H22" s="132">
        <v>425250</v>
      </c>
      <c r="I22" s="132" t="str">
        <f t="shared" si="0"/>
        <v>Return</v>
      </c>
      <c r="J22" s="151">
        <v>935.48</v>
      </c>
      <c r="K22" s="132">
        <v>1</v>
      </c>
      <c r="L22" s="134"/>
    </row>
    <row r="23" spans="1:12" x14ac:dyDescent="0.2">
      <c r="A23" s="132" t="s">
        <v>311</v>
      </c>
      <c r="B23" s="132" t="s">
        <v>217</v>
      </c>
      <c r="C23" s="133">
        <v>9781449458263</v>
      </c>
      <c r="D23" s="132" t="s">
        <v>256</v>
      </c>
      <c r="E23" s="132" t="s">
        <v>65</v>
      </c>
      <c r="F23" s="132">
        <v>74</v>
      </c>
      <c r="G23" s="132" t="s">
        <v>67</v>
      </c>
      <c r="H23" s="132">
        <v>425250</v>
      </c>
      <c r="I23" s="132" t="str">
        <f t="shared" si="0"/>
        <v>Return</v>
      </c>
      <c r="J23" s="151">
        <v>173.25</v>
      </c>
      <c r="K23" s="132">
        <v>1</v>
      </c>
      <c r="L23" s="134"/>
    </row>
    <row r="24" spans="1:12" x14ac:dyDescent="0.2">
      <c r="A24" s="132" t="s">
        <v>311</v>
      </c>
      <c r="B24" s="132" t="s">
        <v>217</v>
      </c>
      <c r="C24" s="133">
        <v>9780740768491</v>
      </c>
      <c r="D24" s="132" t="s">
        <v>213</v>
      </c>
      <c r="E24" s="132" t="s">
        <v>65</v>
      </c>
      <c r="F24" s="132">
        <v>74</v>
      </c>
      <c r="G24" s="132" t="s">
        <v>66</v>
      </c>
      <c r="H24" s="132">
        <v>415050</v>
      </c>
      <c r="I24" s="132" t="str">
        <f t="shared" si="0"/>
        <v>Sales</v>
      </c>
      <c r="J24" s="151">
        <v>-742.5</v>
      </c>
      <c r="K24" s="132">
        <v>-3</v>
      </c>
      <c r="L24" s="134"/>
    </row>
    <row r="25" spans="1:12" x14ac:dyDescent="0.2">
      <c r="A25" s="132" t="s">
        <v>311</v>
      </c>
      <c r="B25" s="132" t="s">
        <v>217</v>
      </c>
      <c r="C25" s="133">
        <v>9780740777356</v>
      </c>
      <c r="D25" s="132" t="s">
        <v>274</v>
      </c>
      <c r="E25" s="132" t="s">
        <v>65</v>
      </c>
      <c r="F25" s="132">
        <v>74</v>
      </c>
      <c r="G25" s="132" t="s">
        <v>66</v>
      </c>
      <c r="H25" s="132">
        <v>415050</v>
      </c>
      <c r="I25" s="132" t="str">
        <f t="shared" si="0"/>
        <v>Sales</v>
      </c>
      <c r="J25" s="151">
        <v>-21490</v>
      </c>
      <c r="K25" s="132">
        <v>-12</v>
      </c>
      <c r="L25" s="134"/>
    </row>
    <row r="26" spans="1:12" x14ac:dyDescent="0.2">
      <c r="A26" s="132" t="s">
        <v>311</v>
      </c>
      <c r="B26" s="132" t="s">
        <v>217</v>
      </c>
      <c r="C26" s="133">
        <v>9780740779893</v>
      </c>
      <c r="D26" s="132" t="s">
        <v>317</v>
      </c>
      <c r="E26" s="132" t="s">
        <v>65</v>
      </c>
      <c r="F26" s="132">
        <v>74</v>
      </c>
      <c r="G26" s="132" t="s">
        <v>66</v>
      </c>
      <c r="H26" s="132">
        <v>415050</v>
      </c>
      <c r="I26" s="132" t="str">
        <f t="shared" si="0"/>
        <v>Sales</v>
      </c>
      <c r="J26" s="151">
        <v>-2018.25</v>
      </c>
      <c r="K26" s="132">
        <v>-13</v>
      </c>
      <c r="L26" s="134"/>
    </row>
    <row r="27" spans="1:12" x14ac:dyDescent="0.2">
      <c r="A27" s="132" t="s">
        <v>311</v>
      </c>
      <c r="B27" s="132" t="s">
        <v>217</v>
      </c>
      <c r="C27" s="133">
        <v>9780836236682</v>
      </c>
      <c r="D27" s="132" t="s">
        <v>87</v>
      </c>
      <c r="E27" s="132" t="s">
        <v>65</v>
      </c>
      <c r="F27" s="132">
        <v>74</v>
      </c>
      <c r="G27" s="132" t="s">
        <v>66</v>
      </c>
      <c r="H27" s="132">
        <v>415050</v>
      </c>
      <c r="I27" s="132" t="str">
        <f t="shared" si="0"/>
        <v>Sales</v>
      </c>
      <c r="J27" s="151">
        <v>-577.5</v>
      </c>
      <c r="K27" s="132">
        <v>-2</v>
      </c>
      <c r="L27" s="134"/>
    </row>
    <row r="28" spans="1:12" x14ac:dyDescent="0.2">
      <c r="A28" s="132" t="s">
        <v>311</v>
      </c>
      <c r="B28" s="132" t="s">
        <v>217</v>
      </c>
      <c r="C28" s="133">
        <v>9781449401375</v>
      </c>
      <c r="D28" s="132" t="s">
        <v>302</v>
      </c>
      <c r="E28" s="132" t="s">
        <v>65</v>
      </c>
      <c r="F28" s="132">
        <v>74</v>
      </c>
      <c r="G28" s="132" t="s">
        <v>66</v>
      </c>
      <c r="H28" s="132">
        <v>415050</v>
      </c>
      <c r="I28" s="132" t="str">
        <f t="shared" si="0"/>
        <v>Sales</v>
      </c>
      <c r="J28" s="151">
        <v>-2317.25</v>
      </c>
      <c r="K28" s="132">
        <v>-15</v>
      </c>
      <c r="L28" s="134"/>
    </row>
    <row r="29" spans="1:12" x14ac:dyDescent="0.2">
      <c r="A29" s="132" t="s">
        <v>311</v>
      </c>
      <c r="B29" s="132" t="s">
        <v>217</v>
      </c>
      <c r="C29" s="133">
        <v>9781449401382</v>
      </c>
      <c r="D29" s="132" t="s">
        <v>302</v>
      </c>
      <c r="E29" s="132" t="s">
        <v>65</v>
      </c>
      <c r="F29" s="132">
        <v>74</v>
      </c>
      <c r="G29" s="132" t="s">
        <v>66</v>
      </c>
      <c r="H29" s="132">
        <v>415050</v>
      </c>
      <c r="I29" s="132" t="str">
        <f t="shared" si="0"/>
        <v>Sales</v>
      </c>
      <c r="J29" s="151">
        <v>-2317.25</v>
      </c>
      <c r="K29" s="132">
        <v>-15</v>
      </c>
      <c r="L29" s="134"/>
    </row>
    <row r="30" spans="1:12" x14ac:dyDescent="0.2">
      <c r="A30" s="132" t="s">
        <v>311</v>
      </c>
      <c r="B30" s="132" t="s">
        <v>217</v>
      </c>
      <c r="C30" s="133">
        <v>9781449401399</v>
      </c>
      <c r="D30" s="132" t="s">
        <v>302</v>
      </c>
      <c r="E30" s="132" t="s">
        <v>65</v>
      </c>
      <c r="F30" s="132">
        <v>74</v>
      </c>
      <c r="G30" s="132" t="s">
        <v>66</v>
      </c>
      <c r="H30" s="132">
        <v>415050</v>
      </c>
      <c r="I30" s="132" t="str">
        <f t="shared" si="0"/>
        <v>Sales</v>
      </c>
      <c r="J30" s="151">
        <v>-2317.25</v>
      </c>
      <c r="K30" s="132">
        <v>-15</v>
      </c>
      <c r="L30" s="134"/>
    </row>
    <row r="31" spans="1:12" x14ac:dyDescent="0.2">
      <c r="A31" s="132" t="s">
        <v>311</v>
      </c>
      <c r="B31" s="132" t="s">
        <v>217</v>
      </c>
      <c r="C31" s="133">
        <v>9781449401405</v>
      </c>
      <c r="D31" s="132" t="s">
        <v>302</v>
      </c>
      <c r="E31" s="132" t="s">
        <v>65</v>
      </c>
      <c r="F31" s="132">
        <v>74</v>
      </c>
      <c r="G31" s="132" t="s">
        <v>66</v>
      </c>
      <c r="H31" s="132">
        <v>415050</v>
      </c>
      <c r="I31" s="132" t="str">
        <f t="shared" si="0"/>
        <v>Sales</v>
      </c>
      <c r="J31" s="151">
        <v>-2317.25</v>
      </c>
      <c r="K31" s="132">
        <v>-15</v>
      </c>
      <c r="L31" s="134"/>
    </row>
    <row r="32" spans="1:12" x14ac:dyDescent="0.2">
      <c r="A32" s="132" t="s">
        <v>311</v>
      </c>
      <c r="B32" s="132" t="s">
        <v>217</v>
      </c>
      <c r="C32" s="133">
        <v>9781449402327</v>
      </c>
      <c r="D32" s="132" t="s">
        <v>277</v>
      </c>
      <c r="E32" s="132" t="s">
        <v>65</v>
      </c>
      <c r="F32" s="132">
        <v>74</v>
      </c>
      <c r="G32" s="132" t="s">
        <v>66</v>
      </c>
      <c r="H32" s="132">
        <v>415050</v>
      </c>
      <c r="I32" s="132" t="str">
        <f t="shared" si="0"/>
        <v>Sales</v>
      </c>
      <c r="J32" s="151">
        <v>-30723</v>
      </c>
      <c r="K32" s="132">
        <v>-146</v>
      </c>
      <c r="L32" s="134"/>
    </row>
    <row r="33" spans="1:12" x14ac:dyDescent="0.2">
      <c r="A33" s="132" t="s">
        <v>311</v>
      </c>
      <c r="B33" s="132" t="s">
        <v>217</v>
      </c>
      <c r="C33" s="133">
        <v>9781449403102</v>
      </c>
      <c r="D33" s="132" t="s">
        <v>303</v>
      </c>
      <c r="E33" s="132" t="s">
        <v>65</v>
      </c>
      <c r="F33" s="132">
        <v>74</v>
      </c>
      <c r="G33" s="132" t="s">
        <v>66</v>
      </c>
      <c r="H33" s="132">
        <v>415050</v>
      </c>
      <c r="I33" s="132" t="str">
        <f t="shared" si="0"/>
        <v>Sales</v>
      </c>
      <c r="J33" s="151">
        <v>-941.85</v>
      </c>
      <c r="K33" s="132">
        <v>-6</v>
      </c>
      <c r="L33" s="134"/>
    </row>
    <row r="34" spans="1:12" x14ac:dyDescent="0.2">
      <c r="A34" s="132" t="s">
        <v>311</v>
      </c>
      <c r="B34" s="132" t="s">
        <v>217</v>
      </c>
      <c r="C34" s="133">
        <v>9781449407186</v>
      </c>
      <c r="D34" s="132" t="s">
        <v>278</v>
      </c>
      <c r="E34" s="132" t="s">
        <v>65</v>
      </c>
      <c r="F34" s="132">
        <v>74</v>
      </c>
      <c r="G34" s="132" t="s">
        <v>66</v>
      </c>
      <c r="H34" s="132">
        <v>415050</v>
      </c>
      <c r="I34" s="132" t="str">
        <f t="shared" ref="I34:I65" si="1">IF(AND(H34&gt;420000,H34&lt;430000),"Return","Sales")</f>
        <v>Sales</v>
      </c>
      <c r="J34" s="151">
        <v>-26290.11</v>
      </c>
      <c r="K34" s="132">
        <v>-126</v>
      </c>
      <c r="L34" s="134"/>
    </row>
    <row r="35" spans="1:12" x14ac:dyDescent="0.2">
      <c r="A35" s="132" t="s">
        <v>311</v>
      </c>
      <c r="B35" s="132" t="s">
        <v>217</v>
      </c>
      <c r="C35" s="133">
        <v>9781449407940</v>
      </c>
      <c r="D35" s="132" t="s">
        <v>216</v>
      </c>
      <c r="E35" s="132" t="s">
        <v>65</v>
      </c>
      <c r="F35" s="132">
        <v>74</v>
      </c>
      <c r="G35" s="132" t="s">
        <v>66</v>
      </c>
      <c r="H35" s="132">
        <v>415050</v>
      </c>
      <c r="I35" s="132" t="str">
        <f t="shared" si="1"/>
        <v>Sales</v>
      </c>
      <c r="J35" s="151">
        <v>-742.5</v>
      </c>
      <c r="K35" s="132">
        <v>-3</v>
      </c>
      <c r="L35" s="134"/>
    </row>
    <row r="36" spans="1:12" x14ac:dyDescent="0.2">
      <c r="A36" s="132" t="s">
        <v>311</v>
      </c>
      <c r="B36" s="132" t="s">
        <v>217</v>
      </c>
      <c r="C36" s="133">
        <v>9781449408176</v>
      </c>
      <c r="D36" s="132" t="s">
        <v>106</v>
      </c>
      <c r="E36" s="132" t="s">
        <v>65</v>
      </c>
      <c r="F36" s="132">
        <v>74</v>
      </c>
      <c r="G36" s="132" t="s">
        <v>66</v>
      </c>
      <c r="H36" s="132">
        <v>415050</v>
      </c>
      <c r="I36" s="132" t="str">
        <f t="shared" si="1"/>
        <v>Sales</v>
      </c>
      <c r="J36" s="151">
        <v>-495</v>
      </c>
      <c r="K36" s="132">
        <v>-2</v>
      </c>
      <c r="L36" s="134"/>
    </row>
    <row r="37" spans="1:12" x14ac:dyDescent="0.2">
      <c r="A37" s="132" t="s">
        <v>311</v>
      </c>
      <c r="B37" s="132" t="s">
        <v>217</v>
      </c>
      <c r="C37" s="133">
        <v>9781449409777</v>
      </c>
      <c r="D37" s="132" t="s">
        <v>293</v>
      </c>
      <c r="E37" s="132" t="s">
        <v>65</v>
      </c>
      <c r="F37" s="132">
        <v>74</v>
      </c>
      <c r="G37" s="132" t="s">
        <v>66</v>
      </c>
      <c r="H37" s="132">
        <v>415050</v>
      </c>
      <c r="I37" s="132" t="str">
        <f t="shared" si="1"/>
        <v>Sales</v>
      </c>
      <c r="J37" s="151">
        <v>-768.9</v>
      </c>
      <c r="K37" s="132">
        <v>-2</v>
      </c>
      <c r="L37" s="134"/>
    </row>
    <row r="38" spans="1:12" x14ac:dyDescent="0.2">
      <c r="A38" s="132" t="s">
        <v>311</v>
      </c>
      <c r="B38" s="132" t="s">
        <v>217</v>
      </c>
      <c r="C38" s="133">
        <v>9781449414061</v>
      </c>
      <c r="D38" s="132" t="s">
        <v>73</v>
      </c>
      <c r="E38" s="132" t="s">
        <v>65</v>
      </c>
      <c r="F38" s="132">
        <v>74</v>
      </c>
      <c r="G38" s="132" t="s">
        <v>66</v>
      </c>
      <c r="H38" s="132">
        <v>415050</v>
      </c>
      <c r="I38" s="132" t="str">
        <f t="shared" si="1"/>
        <v>Sales</v>
      </c>
      <c r="J38" s="151">
        <v>-218.9</v>
      </c>
      <c r="K38" s="132">
        <v>-2</v>
      </c>
      <c r="L38" s="134"/>
    </row>
    <row r="39" spans="1:12" x14ac:dyDescent="0.2">
      <c r="A39" s="132" t="s">
        <v>311</v>
      </c>
      <c r="B39" s="132" t="s">
        <v>217</v>
      </c>
      <c r="C39" s="133">
        <v>9781449414078</v>
      </c>
      <c r="D39" s="132" t="s">
        <v>91</v>
      </c>
      <c r="E39" s="132" t="s">
        <v>65</v>
      </c>
      <c r="F39" s="132">
        <v>74</v>
      </c>
      <c r="G39" s="132" t="s">
        <v>66</v>
      </c>
      <c r="H39" s="132">
        <v>415050</v>
      </c>
      <c r="I39" s="132" t="str">
        <f t="shared" si="1"/>
        <v>Sales</v>
      </c>
      <c r="J39" s="151">
        <v>-206.96</v>
      </c>
      <c r="K39" s="132">
        <v>-2</v>
      </c>
      <c r="L39" s="134"/>
    </row>
    <row r="40" spans="1:12" x14ac:dyDescent="0.2">
      <c r="A40" s="132" t="s">
        <v>311</v>
      </c>
      <c r="B40" s="132" t="s">
        <v>217</v>
      </c>
      <c r="C40" s="133">
        <v>9781449418243</v>
      </c>
      <c r="D40" s="132" t="s">
        <v>304</v>
      </c>
      <c r="E40" s="132" t="s">
        <v>65</v>
      </c>
      <c r="F40" s="132">
        <v>74</v>
      </c>
      <c r="G40" s="132" t="s">
        <v>66</v>
      </c>
      <c r="H40" s="132">
        <v>415050</v>
      </c>
      <c r="I40" s="132" t="str">
        <f t="shared" si="1"/>
        <v>Sales</v>
      </c>
      <c r="J40" s="151">
        <v>-2466.75</v>
      </c>
      <c r="K40" s="132">
        <v>-16</v>
      </c>
      <c r="L40" s="134"/>
    </row>
    <row r="41" spans="1:12" x14ac:dyDescent="0.2">
      <c r="A41" s="132" t="s">
        <v>311</v>
      </c>
      <c r="B41" s="132" t="s">
        <v>217</v>
      </c>
      <c r="C41" s="133">
        <v>9781449418465</v>
      </c>
      <c r="D41" s="132" t="s">
        <v>59</v>
      </c>
      <c r="E41" s="132" t="s">
        <v>65</v>
      </c>
      <c r="F41" s="132">
        <v>74</v>
      </c>
      <c r="G41" s="132" t="s">
        <v>67</v>
      </c>
      <c r="H41" s="132">
        <v>415050</v>
      </c>
      <c r="I41" s="132" t="str">
        <f t="shared" si="1"/>
        <v>Sales</v>
      </c>
      <c r="J41" s="151">
        <v>-1391.25</v>
      </c>
      <c r="K41" s="132">
        <v>-5</v>
      </c>
      <c r="L41" s="134"/>
    </row>
    <row r="42" spans="1:12" x14ac:dyDescent="0.2">
      <c r="A42" s="132" t="s">
        <v>311</v>
      </c>
      <c r="B42" s="132" t="s">
        <v>217</v>
      </c>
      <c r="C42" s="133">
        <v>9781449420437</v>
      </c>
      <c r="D42" s="132" t="s">
        <v>280</v>
      </c>
      <c r="E42" s="132" t="s">
        <v>65</v>
      </c>
      <c r="F42" s="132">
        <v>74</v>
      </c>
      <c r="G42" s="132" t="s">
        <v>66</v>
      </c>
      <c r="H42" s="132">
        <v>415050</v>
      </c>
      <c r="I42" s="132" t="str">
        <f t="shared" si="1"/>
        <v>Sales</v>
      </c>
      <c r="J42" s="151">
        <v>-28257.18</v>
      </c>
      <c r="K42" s="132">
        <v>-134</v>
      </c>
      <c r="L42" s="134"/>
    </row>
    <row r="43" spans="1:12" x14ac:dyDescent="0.2">
      <c r="A43" s="132" t="s">
        <v>311</v>
      </c>
      <c r="B43" s="132" t="s">
        <v>217</v>
      </c>
      <c r="C43" s="133">
        <v>9781449425661</v>
      </c>
      <c r="D43" s="132" t="s">
        <v>282</v>
      </c>
      <c r="E43" s="132" t="s">
        <v>65</v>
      </c>
      <c r="F43" s="132">
        <v>74</v>
      </c>
      <c r="G43" s="132" t="s">
        <v>66</v>
      </c>
      <c r="H43" s="132">
        <v>415050</v>
      </c>
      <c r="I43" s="132" t="str">
        <f t="shared" si="1"/>
        <v>Sales</v>
      </c>
      <c r="J43" s="151">
        <v>-30264.15</v>
      </c>
      <c r="K43" s="132">
        <v>-144</v>
      </c>
      <c r="L43" s="134"/>
    </row>
    <row r="44" spans="1:12" x14ac:dyDescent="0.2">
      <c r="A44" s="132" t="s">
        <v>311</v>
      </c>
      <c r="B44" s="132" t="s">
        <v>217</v>
      </c>
      <c r="C44" s="133">
        <v>9781449425678</v>
      </c>
      <c r="D44" s="132" t="s">
        <v>318</v>
      </c>
      <c r="E44" s="132" t="s">
        <v>65</v>
      </c>
      <c r="F44" s="132">
        <v>74</v>
      </c>
      <c r="G44" s="132" t="s">
        <v>66</v>
      </c>
      <c r="H44" s="132">
        <v>415050</v>
      </c>
      <c r="I44" s="132" t="str">
        <f t="shared" si="1"/>
        <v>Sales</v>
      </c>
      <c r="J44" s="151">
        <v>-35928.6</v>
      </c>
      <c r="K44" s="132">
        <v>-98</v>
      </c>
      <c r="L44" s="134"/>
    </row>
    <row r="45" spans="1:12" x14ac:dyDescent="0.2">
      <c r="A45" s="132" t="s">
        <v>311</v>
      </c>
      <c r="B45" s="132" t="s">
        <v>217</v>
      </c>
      <c r="C45" s="133">
        <v>9781449427399</v>
      </c>
      <c r="D45" s="132" t="s">
        <v>305</v>
      </c>
      <c r="E45" s="132" t="s">
        <v>65</v>
      </c>
      <c r="F45" s="132">
        <v>74</v>
      </c>
      <c r="G45" s="132" t="s">
        <v>66</v>
      </c>
      <c r="H45" s="132">
        <v>415050</v>
      </c>
      <c r="I45" s="132" t="str">
        <f t="shared" si="1"/>
        <v>Sales</v>
      </c>
      <c r="J45" s="151">
        <v>-2466.75</v>
      </c>
      <c r="K45" s="132">
        <v>-16</v>
      </c>
      <c r="L45" s="134"/>
    </row>
    <row r="46" spans="1:12" x14ac:dyDescent="0.2">
      <c r="A46" s="132" t="s">
        <v>311</v>
      </c>
      <c r="B46" s="132" t="s">
        <v>217</v>
      </c>
      <c r="C46" s="133">
        <v>9781449427757</v>
      </c>
      <c r="D46" s="132" t="s">
        <v>283</v>
      </c>
      <c r="E46" s="132" t="s">
        <v>65</v>
      </c>
      <c r="F46" s="132">
        <v>74</v>
      </c>
      <c r="G46" s="132" t="s">
        <v>66</v>
      </c>
      <c r="H46" s="132">
        <v>415050</v>
      </c>
      <c r="I46" s="132" t="str">
        <f t="shared" si="1"/>
        <v>Sales</v>
      </c>
      <c r="J46" s="151">
        <v>-238.5</v>
      </c>
      <c r="K46" s="132">
        <v>-1</v>
      </c>
      <c r="L46" s="134"/>
    </row>
    <row r="47" spans="1:12" x14ac:dyDescent="0.2">
      <c r="A47" s="132" t="s">
        <v>311</v>
      </c>
      <c r="B47" s="132" t="s">
        <v>217</v>
      </c>
      <c r="C47" s="133">
        <v>9781449427771</v>
      </c>
      <c r="D47" s="132" t="s">
        <v>284</v>
      </c>
      <c r="E47" s="132" t="s">
        <v>65</v>
      </c>
      <c r="F47" s="132">
        <v>74</v>
      </c>
      <c r="G47" s="132" t="s">
        <v>66</v>
      </c>
      <c r="H47" s="132">
        <v>415050</v>
      </c>
      <c r="I47" s="132" t="str">
        <f t="shared" si="1"/>
        <v>Sales</v>
      </c>
      <c r="J47" s="151">
        <v>-26493.599999999999</v>
      </c>
      <c r="K47" s="132">
        <v>-125</v>
      </c>
      <c r="L47" s="134"/>
    </row>
    <row r="48" spans="1:12" x14ac:dyDescent="0.2">
      <c r="A48" s="132" t="s">
        <v>311</v>
      </c>
      <c r="B48" s="132" t="s">
        <v>217</v>
      </c>
      <c r="C48" s="133">
        <v>9781449429362</v>
      </c>
      <c r="D48" s="132" t="s">
        <v>323</v>
      </c>
      <c r="E48" s="132" t="s">
        <v>65</v>
      </c>
      <c r="F48" s="132">
        <v>74</v>
      </c>
      <c r="G48" s="132" t="s">
        <v>66</v>
      </c>
      <c r="H48" s="132">
        <v>415050</v>
      </c>
      <c r="I48" s="132" t="str">
        <f t="shared" si="1"/>
        <v>Sales</v>
      </c>
      <c r="J48" s="151">
        <v>-1237.5</v>
      </c>
      <c r="K48" s="132">
        <v>-5</v>
      </c>
      <c r="L48" s="134"/>
    </row>
    <row r="49" spans="1:12" x14ac:dyDescent="0.2">
      <c r="A49" s="132" t="s">
        <v>311</v>
      </c>
      <c r="B49" s="132" t="s">
        <v>217</v>
      </c>
      <c r="C49" s="133">
        <v>9781449429379</v>
      </c>
      <c r="D49" s="132" t="s">
        <v>285</v>
      </c>
      <c r="E49" s="132" t="s">
        <v>65</v>
      </c>
      <c r="F49" s="132">
        <v>74</v>
      </c>
      <c r="G49" s="132" t="s">
        <v>66</v>
      </c>
      <c r="H49" s="132">
        <v>415050</v>
      </c>
      <c r="I49" s="132" t="str">
        <f t="shared" si="1"/>
        <v>Sales</v>
      </c>
      <c r="J49" s="151">
        <v>-23842</v>
      </c>
      <c r="K49" s="132">
        <v>-128</v>
      </c>
      <c r="L49" s="134"/>
    </row>
    <row r="50" spans="1:12" x14ac:dyDescent="0.2">
      <c r="A50" s="132" t="s">
        <v>311</v>
      </c>
      <c r="B50" s="132" t="s">
        <v>217</v>
      </c>
      <c r="C50" s="133">
        <v>9781449429379</v>
      </c>
      <c r="D50" s="132" t="s">
        <v>285</v>
      </c>
      <c r="E50" s="132" t="s">
        <v>65</v>
      </c>
      <c r="F50" s="132">
        <v>74</v>
      </c>
      <c r="G50" s="132" t="s">
        <v>66</v>
      </c>
      <c r="H50" s="132">
        <v>415150</v>
      </c>
      <c r="I50" s="132" t="str">
        <f t="shared" si="1"/>
        <v>Sales</v>
      </c>
      <c r="J50" s="151">
        <v>-5267.38</v>
      </c>
      <c r="K50" s="132">
        <v>-30</v>
      </c>
      <c r="L50" s="134"/>
    </row>
    <row r="51" spans="1:12" x14ac:dyDescent="0.2">
      <c r="A51" s="132" t="s">
        <v>311</v>
      </c>
      <c r="B51" s="132" t="s">
        <v>217</v>
      </c>
      <c r="C51" s="133">
        <v>9781449429386</v>
      </c>
      <c r="D51" s="132" t="s">
        <v>286</v>
      </c>
      <c r="E51" s="132" t="s">
        <v>65</v>
      </c>
      <c r="F51" s="132">
        <v>74</v>
      </c>
      <c r="G51" s="132" t="s">
        <v>66</v>
      </c>
      <c r="H51" s="132">
        <v>415050</v>
      </c>
      <c r="I51" s="132" t="str">
        <f t="shared" si="1"/>
        <v>Sales</v>
      </c>
      <c r="J51" s="151">
        <v>-742.5</v>
      </c>
      <c r="K51" s="132">
        <v>-3</v>
      </c>
      <c r="L51" s="134"/>
    </row>
    <row r="52" spans="1:12" x14ac:dyDescent="0.2">
      <c r="A52" s="132" t="s">
        <v>311</v>
      </c>
      <c r="B52" s="132" t="s">
        <v>217</v>
      </c>
      <c r="C52" s="133">
        <v>9781449433253</v>
      </c>
      <c r="D52" s="132" t="s">
        <v>272</v>
      </c>
      <c r="E52" s="132" t="s">
        <v>65</v>
      </c>
      <c r="F52" s="132">
        <v>74</v>
      </c>
      <c r="G52" s="132" t="s">
        <v>66</v>
      </c>
      <c r="H52" s="132">
        <v>415050</v>
      </c>
      <c r="I52" s="132" t="str">
        <f t="shared" si="1"/>
        <v>Sales</v>
      </c>
      <c r="J52" s="151">
        <v>-677107.13</v>
      </c>
      <c r="K52" s="132">
        <v>-221</v>
      </c>
      <c r="L52" s="134"/>
    </row>
    <row r="53" spans="1:12" x14ac:dyDescent="0.2">
      <c r="A53" s="132" t="s">
        <v>311</v>
      </c>
      <c r="B53" s="132" t="s">
        <v>217</v>
      </c>
      <c r="C53" s="133">
        <v>9781449433833</v>
      </c>
      <c r="D53" s="132" t="s">
        <v>306</v>
      </c>
      <c r="E53" s="132" t="s">
        <v>65</v>
      </c>
      <c r="F53" s="132">
        <v>74</v>
      </c>
      <c r="G53" s="132" t="s">
        <v>66</v>
      </c>
      <c r="H53" s="132">
        <v>415050</v>
      </c>
      <c r="I53" s="132" t="str">
        <f t="shared" si="1"/>
        <v>Sales</v>
      </c>
      <c r="J53" s="151">
        <v>-2466.75</v>
      </c>
      <c r="K53" s="132">
        <v>-16</v>
      </c>
      <c r="L53" s="134"/>
    </row>
    <row r="54" spans="1:12" x14ac:dyDescent="0.2">
      <c r="A54" s="132" t="s">
        <v>311</v>
      </c>
      <c r="B54" s="132" t="s">
        <v>217</v>
      </c>
      <c r="C54" s="133">
        <v>9781449433918</v>
      </c>
      <c r="D54" s="132" t="s">
        <v>307</v>
      </c>
      <c r="E54" s="132" t="s">
        <v>65</v>
      </c>
      <c r="F54" s="132">
        <v>74</v>
      </c>
      <c r="G54" s="132" t="s">
        <v>66</v>
      </c>
      <c r="H54" s="132">
        <v>415050</v>
      </c>
      <c r="I54" s="132" t="str">
        <f t="shared" si="1"/>
        <v>Sales</v>
      </c>
      <c r="J54" s="151">
        <v>-2466.75</v>
      </c>
      <c r="K54" s="132">
        <v>-16</v>
      </c>
      <c r="L54" s="134"/>
    </row>
    <row r="55" spans="1:12" x14ac:dyDescent="0.2">
      <c r="A55" s="132" t="s">
        <v>311</v>
      </c>
      <c r="B55" s="132" t="s">
        <v>217</v>
      </c>
      <c r="C55" s="133">
        <v>9781449433963</v>
      </c>
      <c r="D55" s="132" t="s">
        <v>308</v>
      </c>
      <c r="E55" s="132" t="s">
        <v>65</v>
      </c>
      <c r="F55" s="132">
        <v>74</v>
      </c>
      <c r="G55" s="132" t="s">
        <v>66</v>
      </c>
      <c r="H55" s="132">
        <v>415050</v>
      </c>
      <c r="I55" s="132" t="str">
        <f t="shared" si="1"/>
        <v>Sales</v>
      </c>
      <c r="J55" s="151">
        <v>-2466.75</v>
      </c>
      <c r="K55" s="132">
        <v>-16</v>
      </c>
      <c r="L55" s="134"/>
    </row>
    <row r="56" spans="1:12" x14ac:dyDescent="0.2">
      <c r="A56" s="132" t="s">
        <v>311</v>
      </c>
      <c r="B56" s="132" t="s">
        <v>217</v>
      </c>
      <c r="C56" s="133">
        <v>9781449436346</v>
      </c>
      <c r="D56" s="132" t="s">
        <v>242</v>
      </c>
      <c r="E56" s="132" t="s">
        <v>65</v>
      </c>
      <c r="F56" s="132">
        <v>74</v>
      </c>
      <c r="G56" s="132" t="s">
        <v>67</v>
      </c>
      <c r="H56" s="132">
        <v>415050</v>
      </c>
      <c r="I56" s="132" t="str">
        <f t="shared" si="1"/>
        <v>Sales</v>
      </c>
      <c r="J56" s="151">
        <v>-20993</v>
      </c>
      <c r="K56" s="132">
        <v>-114</v>
      </c>
      <c r="L56" s="134"/>
    </row>
    <row r="57" spans="1:12" x14ac:dyDescent="0.2">
      <c r="A57" s="132" t="s">
        <v>311</v>
      </c>
      <c r="B57" s="132" t="s">
        <v>217</v>
      </c>
      <c r="C57" s="133">
        <v>9781449436346</v>
      </c>
      <c r="D57" s="132" t="s">
        <v>242</v>
      </c>
      <c r="E57" s="132" t="s">
        <v>65</v>
      </c>
      <c r="F57" s="132">
        <v>74</v>
      </c>
      <c r="G57" s="132" t="s">
        <v>67</v>
      </c>
      <c r="H57" s="132">
        <v>415150</v>
      </c>
      <c r="I57" s="132" t="str">
        <f t="shared" si="1"/>
        <v>Sales</v>
      </c>
      <c r="J57" s="151">
        <v>-5267.38</v>
      </c>
      <c r="K57" s="132">
        <v>-30</v>
      </c>
      <c r="L57" s="134"/>
    </row>
    <row r="58" spans="1:12" x14ac:dyDescent="0.2">
      <c r="A58" s="132" t="s">
        <v>311</v>
      </c>
      <c r="B58" s="132" t="s">
        <v>217</v>
      </c>
      <c r="C58" s="133">
        <v>9781449436353</v>
      </c>
      <c r="D58" s="132" t="s">
        <v>287</v>
      </c>
      <c r="E58" s="132" t="s">
        <v>65</v>
      </c>
      <c r="F58" s="132">
        <v>74</v>
      </c>
      <c r="G58" s="132" t="s">
        <v>66</v>
      </c>
      <c r="H58" s="132">
        <v>415050</v>
      </c>
      <c r="I58" s="132" t="str">
        <f t="shared" si="1"/>
        <v>Sales</v>
      </c>
      <c r="J58" s="151">
        <v>-30363.9</v>
      </c>
      <c r="K58" s="132">
        <v>-145</v>
      </c>
      <c r="L58" s="134"/>
    </row>
    <row r="59" spans="1:12" x14ac:dyDescent="0.2">
      <c r="A59" s="132" t="s">
        <v>311</v>
      </c>
      <c r="B59" s="132" t="s">
        <v>217</v>
      </c>
      <c r="C59" s="133">
        <v>9781449447151</v>
      </c>
      <c r="D59" s="132" t="s">
        <v>289</v>
      </c>
      <c r="E59" s="132" t="s">
        <v>65</v>
      </c>
      <c r="F59" s="132">
        <v>74</v>
      </c>
      <c r="G59" s="132" t="s">
        <v>66</v>
      </c>
      <c r="H59" s="132">
        <v>415050</v>
      </c>
      <c r="I59" s="132" t="str">
        <f t="shared" si="1"/>
        <v>Sales</v>
      </c>
      <c r="J59" s="151">
        <v>-5250</v>
      </c>
      <c r="K59" s="132">
        <v>-3</v>
      </c>
      <c r="L59" s="134"/>
    </row>
    <row r="60" spans="1:12" x14ac:dyDescent="0.2">
      <c r="A60" s="132" t="s">
        <v>311</v>
      </c>
      <c r="B60" s="132" t="s">
        <v>217</v>
      </c>
      <c r="C60" s="133">
        <v>9781449449704</v>
      </c>
      <c r="D60" s="132" t="s">
        <v>290</v>
      </c>
      <c r="E60" s="132" t="s">
        <v>65</v>
      </c>
      <c r="F60" s="132">
        <v>74</v>
      </c>
      <c r="G60" s="132" t="s">
        <v>66</v>
      </c>
      <c r="H60" s="132">
        <v>415050</v>
      </c>
      <c r="I60" s="132" t="str">
        <f t="shared" si="1"/>
        <v>Sales</v>
      </c>
      <c r="J60" s="151">
        <v>-385</v>
      </c>
      <c r="K60" s="132">
        <v>-2</v>
      </c>
      <c r="L60" s="134"/>
    </row>
    <row r="61" spans="1:12" x14ac:dyDescent="0.2">
      <c r="A61" s="132" t="s">
        <v>311</v>
      </c>
      <c r="B61" s="132" t="s">
        <v>217</v>
      </c>
      <c r="C61" s="133">
        <v>9781449450304</v>
      </c>
      <c r="D61" s="132" t="s">
        <v>309</v>
      </c>
      <c r="E61" s="132" t="s">
        <v>65</v>
      </c>
      <c r="F61" s="132">
        <v>74</v>
      </c>
      <c r="G61" s="132" t="s">
        <v>66</v>
      </c>
      <c r="H61" s="132">
        <v>415050</v>
      </c>
      <c r="I61" s="132" t="str">
        <f t="shared" si="1"/>
        <v>Sales</v>
      </c>
      <c r="J61" s="151">
        <v>-2466.75</v>
      </c>
      <c r="K61" s="132">
        <v>-16</v>
      </c>
      <c r="L61" s="134"/>
    </row>
    <row r="62" spans="1:12" x14ac:dyDescent="0.2">
      <c r="A62" s="132" t="s">
        <v>311</v>
      </c>
      <c r="B62" s="132" t="s">
        <v>217</v>
      </c>
      <c r="C62" s="133">
        <v>9781449450625</v>
      </c>
      <c r="D62" s="132" t="s">
        <v>249</v>
      </c>
      <c r="E62" s="132" t="s">
        <v>65</v>
      </c>
      <c r="F62" s="132">
        <v>74</v>
      </c>
      <c r="G62" s="132" t="s">
        <v>67</v>
      </c>
      <c r="H62" s="132">
        <v>415050</v>
      </c>
      <c r="I62" s="132" t="str">
        <f t="shared" si="1"/>
        <v>Sales</v>
      </c>
      <c r="J62" s="151">
        <v>-2466.75</v>
      </c>
      <c r="K62" s="132">
        <v>-16</v>
      </c>
      <c r="L62" s="134"/>
    </row>
    <row r="63" spans="1:12" x14ac:dyDescent="0.2">
      <c r="A63" s="132" t="s">
        <v>311</v>
      </c>
      <c r="B63" s="132" t="s">
        <v>217</v>
      </c>
      <c r="C63" s="133">
        <v>9781449450632</v>
      </c>
      <c r="D63" s="132" t="s">
        <v>251</v>
      </c>
      <c r="E63" s="132" t="s">
        <v>65</v>
      </c>
      <c r="F63" s="132">
        <v>74</v>
      </c>
      <c r="G63" s="132" t="s">
        <v>67</v>
      </c>
      <c r="H63" s="132">
        <v>415050</v>
      </c>
      <c r="I63" s="132" t="str">
        <f t="shared" si="1"/>
        <v>Sales</v>
      </c>
      <c r="J63" s="151">
        <v>-2466.75</v>
      </c>
      <c r="K63" s="132">
        <v>-16</v>
      </c>
      <c r="L63" s="134"/>
    </row>
    <row r="64" spans="1:12" x14ac:dyDescent="0.2">
      <c r="A64" s="132" t="s">
        <v>311</v>
      </c>
      <c r="B64" s="132" t="s">
        <v>217</v>
      </c>
      <c r="C64" s="133">
        <v>9781449450854</v>
      </c>
      <c r="D64" s="132" t="s">
        <v>253</v>
      </c>
      <c r="E64" s="132" t="s">
        <v>65</v>
      </c>
      <c r="F64" s="132">
        <v>74</v>
      </c>
      <c r="G64" s="132" t="s">
        <v>67</v>
      </c>
      <c r="H64" s="132">
        <v>415050</v>
      </c>
      <c r="I64" s="132" t="str">
        <f t="shared" si="1"/>
        <v>Sales</v>
      </c>
      <c r="J64" s="151">
        <v>-2466.75</v>
      </c>
      <c r="K64" s="132">
        <v>-16</v>
      </c>
      <c r="L64" s="134"/>
    </row>
    <row r="65" spans="1:12" x14ac:dyDescent="0.2">
      <c r="A65" s="132" t="s">
        <v>311</v>
      </c>
      <c r="B65" s="132" t="s">
        <v>217</v>
      </c>
      <c r="C65" s="133">
        <v>9781449451004</v>
      </c>
      <c r="D65" s="132" t="s">
        <v>221</v>
      </c>
      <c r="E65" s="132" t="s">
        <v>65</v>
      </c>
      <c r="F65" s="132">
        <v>74</v>
      </c>
      <c r="G65" s="132" t="s">
        <v>67</v>
      </c>
      <c r="H65" s="132">
        <v>415050</v>
      </c>
      <c r="I65" s="132" t="str">
        <f t="shared" si="1"/>
        <v>Sales</v>
      </c>
      <c r="J65" s="151">
        <v>-2167.75</v>
      </c>
      <c r="K65" s="132">
        <v>-14</v>
      </c>
      <c r="L65" s="134"/>
    </row>
    <row r="66" spans="1:12" x14ac:dyDescent="0.2">
      <c r="A66" s="132" t="s">
        <v>311</v>
      </c>
      <c r="B66" s="132" t="s">
        <v>217</v>
      </c>
      <c r="C66" s="133">
        <v>9781449456146</v>
      </c>
      <c r="D66" s="132" t="s">
        <v>292</v>
      </c>
      <c r="E66" s="132" t="s">
        <v>65</v>
      </c>
      <c r="F66" s="132">
        <v>74</v>
      </c>
      <c r="G66" s="132" t="s">
        <v>66</v>
      </c>
      <c r="H66" s="132">
        <v>415050</v>
      </c>
      <c r="I66" s="132" t="str">
        <f t="shared" ref="I66:I77" si="2">IF(AND(H66&gt;420000,H66&lt;430000),"Return","Sales")</f>
        <v>Sales</v>
      </c>
      <c r="J66" s="151">
        <v>-88817.01</v>
      </c>
      <c r="K66" s="132">
        <v>-344</v>
      </c>
      <c r="L66" s="134"/>
    </row>
    <row r="67" spans="1:12" x14ac:dyDescent="0.2">
      <c r="A67" s="132" t="s">
        <v>311</v>
      </c>
      <c r="B67" s="132" t="s">
        <v>217</v>
      </c>
      <c r="C67" s="133">
        <v>9781449457952</v>
      </c>
      <c r="D67" s="132" t="s">
        <v>271</v>
      </c>
      <c r="E67" s="132" t="s">
        <v>65</v>
      </c>
      <c r="F67" s="132">
        <v>74</v>
      </c>
      <c r="G67" s="132" t="s">
        <v>67</v>
      </c>
      <c r="H67" s="132">
        <v>415040</v>
      </c>
      <c r="I67" s="132" t="str">
        <f t="shared" si="2"/>
        <v>Sales</v>
      </c>
      <c r="J67" s="151">
        <v>-174392.35</v>
      </c>
      <c r="K67" s="132">
        <v>-610</v>
      </c>
      <c r="L67" s="134"/>
    </row>
    <row r="68" spans="1:12" x14ac:dyDescent="0.2">
      <c r="A68" s="132" t="s">
        <v>311</v>
      </c>
      <c r="B68" s="132" t="s">
        <v>217</v>
      </c>
      <c r="C68" s="133">
        <v>9781449458263</v>
      </c>
      <c r="D68" s="132" t="s">
        <v>256</v>
      </c>
      <c r="E68" s="132" t="s">
        <v>65</v>
      </c>
      <c r="F68" s="132">
        <v>74</v>
      </c>
      <c r="G68" s="132" t="s">
        <v>67</v>
      </c>
      <c r="H68" s="132">
        <v>415050</v>
      </c>
      <c r="I68" s="132" t="str">
        <f t="shared" si="2"/>
        <v>Sales</v>
      </c>
      <c r="J68" s="151">
        <v>-385</v>
      </c>
      <c r="K68" s="132">
        <v>-2</v>
      </c>
      <c r="L68" s="134"/>
    </row>
    <row r="69" spans="1:12" x14ac:dyDescent="0.2">
      <c r="A69" s="132" t="s">
        <v>311</v>
      </c>
      <c r="B69" s="132" t="s">
        <v>217</v>
      </c>
      <c r="C69" s="133">
        <v>9781449460365</v>
      </c>
      <c r="D69" s="132" t="s">
        <v>319</v>
      </c>
      <c r="E69" s="132" t="s">
        <v>65</v>
      </c>
      <c r="F69" s="132">
        <v>74</v>
      </c>
      <c r="G69" s="132" t="s">
        <v>67</v>
      </c>
      <c r="H69" s="132">
        <v>415040</v>
      </c>
      <c r="I69" s="132" t="str">
        <f t="shared" si="2"/>
        <v>Sales</v>
      </c>
      <c r="J69" s="151">
        <v>-934.96</v>
      </c>
      <c r="K69" s="132">
        <v>-2</v>
      </c>
      <c r="L69" s="134"/>
    </row>
    <row r="70" spans="1:12" x14ac:dyDescent="0.2">
      <c r="A70" s="132" t="s">
        <v>311</v>
      </c>
      <c r="B70" s="132" t="s">
        <v>217</v>
      </c>
      <c r="C70" s="133">
        <v>9781449461072</v>
      </c>
      <c r="D70" s="132" t="s">
        <v>219</v>
      </c>
      <c r="E70" s="132" t="s">
        <v>65</v>
      </c>
      <c r="F70" s="132">
        <v>74</v>
      </c>
      <c r="G70" s="132" t="s">
        <v>67</v>
      </c>
      <c r="H70" s="132">
        <v>415050</v>
      </c>
      <c r="I70" s="132" t="str">
        <f t="shared" si="2"/>
        <v>Sales</v>
      </c>
      <c r="J70" s="151">
        <v>-102893.8</v>
      </c>
      <c r="K70" s="132">
        <v>-408</v>
      </c>
      <c r="L70" s="134"/>
    </row>
    <row r="71" spans="1:12" x14ac:dyDescent="0.2">
      <c r="A71" s="132" t="s">
        <v>311</v>
      </c>
      <c r="B71" s="132" t="s">
        <v>217</v>
      </c>
      <c r="C71" s="133">
        <v>9781449462147</v>
      </c>
      <c r="D71" s="132" t="s">
        <v>220</v>
      </c>
      <c r="E71" s="132" t="s">
        <v>65</v>
      </c>
      <c r="F71" s="132">
        <v>74</v>
      </c>
      <c r="G71" s="132" t="s">
        <v>67</v>
      </c>
      <c r="H71" s="132">
        <v>415050</v>
      </c>
      <c r="I71" s="132" t="str">
        <f t="shared" si="2"/>
        <v>Sales</v>
      </c>
      <c r="J71" s="151">
        <v>-10554.72</v>
      </c>
      <c r="K71" s="132">
        <v>-10</v>
      </c>
      <c r="L71" s="134"/>
    </row>
    <row r="72" spans="1:12" x14ac:dyDescent="0.2">
      <c r="A72" s="132" t="s">
        <v>311</v>
      </c>
      <c r="B72" s="132" t="s">
        <v>217</v>
      </c>
      <c r="C72" s="133">
        <v>9781449462253</v>
      </c>
      <c r="D72" s="132" t="s">
        <v>320</v>
      </c>
      <c r="E72" s="132" t="s">
        <v>65</v>
      </c>
      <c r="F72" s="132">
        <v>74</v>
      </c>
      <c r="G72" s="132" t="s">
        <v>67</v>
      </c>
      <c r="H72" s="132">
        <v>415040</v>
      </c>
      <c r="I72" s="132" t="str">
        <f t="shared" si="2"/>
        <v>Sales</v>
      </c>
      <c r="J72" s="151">
        <v>-31640.7</v>
      </c>
      <c r="K72" s="132">
        <v>-153</v>
      </c>
      <c r="L72" s="134"/>
    </row>
    <row r="73" spans="1:12" x14ac:dyDescent="0.2">
      <c r="A73" s="132" t="s">
        <v>311</v>
      </c>
      <c r="B73" s="132" t="s">
        <v>217</v>
      </c>
      <c r="C73" s="133">
        <v>9781449464899</v>
      </c>
      <c r="D73" s="132" t="s">
        <v>310</v>
      </c>
      <c r="E73" s="132" t="s">
        <v>65</v>
      </c>
      <c r="F73" s="132">
        <v>74</v>
      </c>
      <c r="G73" s="132" t="s">
        <v>67</v>
      </c>
      <c r="H73" s="132">
        <v>415040</v>
      </c>
      <c r="I73" s="132" t="str">
        <f t="shared" si="2"/>
        <v>Sales</v>
      </c>
      <c r="J73" s="151">
        <v>-34981.599999999999</v>
      </c>
      <c r="K73" s="132">
        <v>-110</v>
      </c>
      <c r="L73" s="134"/>
    </row>
    <row r="74" spans="1:12" x14ac:dyDescent="0.2">
      <c r="A74" s="132" t="s">
        <v>311</v>
      </c>
      <c r="B74" s="132" t="s">
        <v>217</v>
      </c>
      <c r="C74" s="133">
        <v>9781449471927</v>
      </c>
      <c r="D74" s="132" t="s">
        <v>325</v>
      </c>
      <c r="E74" s="132" t="s">
        <v>65</v>
      </c>
      <c r="F74" s="132">
        <v>74</v>
      </c>
      <c r="G74" s="132" t="s">
        <v>67</v>
      </c>
      <c r="H74" s="132">
        <v>415040</v>
      </c>
      <c r="I74" s="132" t="str">
        <f t="shared" si="2"/>
        <v>Sales</v>
      </c>
      <c r="J74" s="151">
        <v>-127899.75</v>
      </c>
      <c r="K74" s="132">
        <v>-455</v>
      </c>
      <c r="L74" s="134"/>
    </row>
    <row r="75" spans="1:12" x14ac:dyDescent="0.2">
      <c r="A75" s="132" t="s">
        <v>311</v>
      </c>
      <c r="B75" s="132" t="s">
        <v>217</v>
      </c>
      <c r="C75" s="133">
        <v>9781449472399</v>
      </c>
      <c r="D75" s="132" t="s">
        <v>326</v>
      </c>
      <c r="E75" s="132" t="s">
        <v>65</v>
      </c>
      <c r="F75" s="132">
        <v>74</v>
      </c>
      <c r="G75" s="132" t="s">
        <v>67</v>
      </c>
      <c r="H75" s="132">
        <v>415040</v>
      </c>
      <c r="I75" s="132" t="str">
        <f t="shared" si="2"/>
        <v>Sales</v>
      </c>
      <c r="J75" s="151">
        <v>-51562.5</v>
      </c>
      <c r="K75" s="132">
        <v>-125</v>
      </c>
      <c r="L75" s="134"/>
    </row>
    <row r="76" spans="1:12" x14ac:dyDescent="0.2">
      <c r="A76" s="132" t="s">
        <v>311</v>
      </c>
      <c r="B76" s="132" t="s">
        <v>217</v>
      </c>
      <c r="C76" s="133">
        <v>9781941252093</v>
      </c>
      <c r="D76" s="132" t="s">
        <v>321</v>
      </c>
      <c r="E76" s="132" t="s">
        <v>65</v>
      </c>
      <c r="F76" s="132">
        <v>74</v>
      </c>
      <c r="G76" s="132" t="s">
        <v>67</v>
      </c>
      <c r="H76" s="132">
        <v>415040</v>
      </c>
      <c r="I76" s="132" t="str">
        <f t="shared" si="2"/>
        <v>Sales</v>
      </c>
      <c r="J76" s="151">
        <v>-2618</v>
      </c>
      <c r="K76" s="132">
        <v>-6</v>
      </c>
      <c r="L76" s="134"/>
    </row>
    <row r="77" spans="1:12" x14ac:dyDescent="0.2">
      <c r="A77" s="134"/>
      <c r="B77" s="134"/>
      <c r="C77" s="134"/>
      <c r="D77" s="134"/>
      <c r="E77" s="134"/>
      <c r="F77" s="134"/>
      <c r="G77" s="134"/>
      <c r="H77" s="134"/>
      <c r="I77" s="132" t="str">
        <f t="shared" si="2"/>
        <v>Sales</v>
      </c>
      <c r="J77" s="135">
        <v>-1597035.1800000002</v>
      </c>
      <c r="K77" s="134"/>
      <c r="L77" s="134"/>
    </row>
    <row r="78" spans="1:12" x14ac:dyDescent="0.2">
      <c r="A78" s="134"/>
      <c r="B78" s="134"/>
      <c r="C78" s="134"/>
      <c r="D78" s="134"/>
      <c r="E78" s="134"/>
      <c r="F78" s="134"/>
      <c r="G78" s="134"/>
      <c r="H78" s="134"/>
      <c r="I78" s="134"/>
      <c r="J78" s="134"/>
      <c r="K78" s="134"/>
      <c r="L78" s="134"/>
    </row>
    <row r="79" spans="1:12" x14ac:dyDescent="0.2">
      <c r="A79" s="134"/>
      <c r="B79" s="134"/>
      <c r="C79" s="134"/>
      <c r="D79" s="134"/>
      <c r="E79" s="134"/>
      <c r="F79" s="134"/>
      <c r="G79" s="134"/>
      <c r="H79" s="134"/>
      <c r="I79" s="134"/>
      <c r="J79" s="134"/>
      <c r="K79" s="134"/>
      <c r="L79" s="134"/>
    </row>
    <row r="80" spans="1:12" x14ac:dyDescent="0.2">
      <c r="A80" s="134"/>
      <c r="B80" s="134"/>
      <c r="C80" s="134"/>
      <c r="D80" s="134"/>
      <c r="E80" s="134"/>
      <c r="F80" s="134"/>
      <c r="G80" s="134" t="s">
        <v>63</v>
      </c>
      <c r="H80" s="134"/>
      <c r="I80" s="134"/>
      <c r="J80" s="158">
        <v>0.22500000000000001</v>
      </c>
      <c r="K80" s="134"/>
      <c r="L80" s="134"/>
    </row>
    <row r="81" spans="1:12" ht="13.5" thickBot="1" x14ac:dyDescent="0.25">
      <c r="A81" s="134"/>
      <c r="B81" s="134"/>
      <c r="C81" s="134"/>
      <c r="D81" s="134"/>
      <c r="E81" s="134"/>
      <c r="F81" s="134"/>
      <c r="G81" s="134"/>
      <c r="H81" s="134"/>
      <c r="I81" s="134"/>
      <c r="J81" s="134"/>
      <c r="K81" s="134"/>
      <c r="L81" s="134"/>
    </row>
    <row r="82" spans="1:12" ht="15" x14ac:dyDescent="0.25">
      <c r="A82" s="134"/>
      <c r="B82" s="134"/>
      <c r="C82" s="134"/>
      <c r="D82" s="134"/>
      <c r="E82" s="134"/>
      <c r="F82" s="134"/>
      <c r="G82" s="137" t="s">
        <v>50</v>
      </c>
      <c r="H82" s="85" t="s">
        <v>51</v>
      </c>
      <c r="I82" s="85"/>
      <c r="J82" s="159">
        <v>359332.91550000006</v>
      </c>
      <c r="K82" s="139"/>
      <c r="L82" s="140"/>
    </row>
    <row r="83" spans="1:12" ht="15" x14ac:dyDescent="0.25">
      <c r="A83" s="134"/>
      <c r="B83" s="134"/>
      <c r="C83" s="134"/>
      <c r="D83" s="134"/>
      <c r="E83" s="134"/>
      <c r="F83" s="134"/>
      <c r="G83" s="141"/>
      <c r="H83" s="89" t="s">
        <v>52</v>
      </c>
      <c r="I83" s="89"/>
      <c r="J83" s="160">
        <v>3606.9095018314515</v>
      </c>
      <c r="K83" s="143" t="s">
        <v>53</v>
      </c>
      <c r="L83" s="171">
        <v>99.623490780000012</v>
      </c>
    </row>
    <row r="84" spans="1:12" ht="15.75" thickBot="1" x14ac:dyDescent="0.3">
      <c r="A84" s="134"/>
      <c r="B84" s="134"/>
      <c r="C84" s="134"/>
      <c r="D84" s="134"/>
      <c r="E84" s="134"/>
      <c r="F84" s="134"/>
      <c r="G84" s="145"/>
      <c r="H84" s="94" t="s">
        <v>61</v>
      </c>
      <c r="I84" s="94"/>
      <c r="J84" s="161">
        <v>5526.5067387061499</v>
      </c>
      <c r="K84" s="147" t="s">
        <v>53</v>
      </c>
      <c r="L84" s="148">
        <v>65.019900000000007</v>
      </c>
    </row>
  </sheetData>
  <autoFilter ref="A1:K1" xr:uid="{00000000-0009-0000-0000-00000B000000}">
    <sortState xmlns:xlrd2="http://schemas.microsoft.com/office/spreadsheetml/2017/richdata2" ref="A2:K77">
      <sortCondition ref="I1"/>
    </sortState>
  </autoFilter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6"/>
  <dimension ref="A1:N89"/>
  <sheetViews>
    <sheetView workbookViewId="0">
      <selection activeCell="I2" sqref="I2"/>
    </sheetView>
  </sheetViews>
  <sheetFormatPr defaultRowHeight="12.75" x14ac:dyDescent="0.2"/>
  <cols>
    <col min="3" max="3" width="14.140625" bestFit="1" customWidth="1"/>
    <col min="4" max="4" width="40.42578125" bestFit="1" customWidth="1"/>
    <col min="7" max="7" width="14.140625" bestFit="1" customWidth="1"/>
    <col min="8" max="8" width="7.42578125" bestFit="1" customWidth="1"/>
    <col min="9" max="9" width="6.140625" bestFit="1" customWidth="1"/>
    <col min="10" max="10" width="11.140625" customWidth="1"/>
    <col min="11" max="11" width="7.85546875" bestFit="1" customWidth="1"/>
  </cols>
  <sheetData>
    <row r="1" spans="1:14" x14ac:dyDescent="0.2">
      <c r="A1" s="130" t="s">
        <v>34</v>
      </c>
      <c r="B1" s="131" t="s">
        <v>35</v>
      </c>
      <c r="C1" s="131" t="s">
        <v>36</v>
      </c>
      <c r="D1" s="131" t="s">
        <v>37</v>
      </c>
      <c r="E1" s="131" t="s">
        <v>38</v>
      </c>
      <c r="F1" s="131" t="s">
        <v>39</v>
      </c>
      <c r="G1" s="131" t="s">
        <v>40</v>
      </c>
      <c r="H1" s="131" t="s">
        <v>41</v>
      </c>
      <c r="I1" s="131" t="s">
        <v>324</v>
      </c>
      <c r="J1" s="131" t="s">
        <v>18</v>
      </c>
      <c r="K1" s="131" t="s">
        <v>42</v>
      </c>
      <c r="L1" s="131" t="s">
        <v>129</v>
      </c>
    </row>
    <row r="2" spans="1:14" x14ac:dyDescent="0.2">
      <c r="A2" s="132">
        <v>2015</v>
      </c>
      <c r="B2" s="132">
        <v>9</v>
      </c>
      <c r="C2" s="133">
        <v>9780740705311</v>
      </c>
      <c r="D2" s="132" t="s">
        <v>46</v>
      </c>
      <c r="E2" s="132" t="s">
        <v>65</v>
      </c>
      <c r="F2" s="134">
        <v>74</v>
      </c>
      <c r="G2" s="132" t="s">
        <v>66</v>
      </c>
      <c r="H2" s="132">
        <v>425250</v>
      </c>
      <c r="I2" s="132" t="str">
        <f t="shared" ref="I2:I33" si="0">IF(AND(H2&gt;420000,H2&lt;430000),"Return","Sales")</f>
        <v>Return</v>
      </c>
      <c r="J2" s="176">
        <v>363.48</v>
      </c>
      <c r="K2" s="132">
        <v>1</v>
      </c>
      <c r="L2" s="134"/>
      <c r="M2" s="178">
        <f>-SUM(J2:J48)</f>
        <v>-70866.2</v>
      </c>
      <c r="N2" s="178">
        <f>-SUM(K2:K48)</f>
        <v>-169</v>
      </c>
    </row>
    <row r="3" spans="1:14" x14ac:dyDescent="0.2">
      <c r="A3" s="132">
        <v>2015</v>
      </c>
      <c r="B3" s="132">
        <v>9</v>
      </c>
      <c r="C3" s="133">
        <v>9780740718397</v>
      </c>
      <c r="D3" s="132" t="s">
        <v>69</v>
      </c>
      <c r="E3" s="132" t="s">
        <v>65</v>
      </c>
      <c r="F3" s="134">
        <v>74</v>
      </c>
      <c r="G3" s="132" t="s">
        <v>66</v>
      </c>
      <c r="H3" s="132">
        <v>425250</v>
      </c>
      <c r="I3" s="132" t="str">
        <f t="shared" si="0"/>
        <v>Return</v>
      </c>
      <c r="J3" s="176">
        <v>481.5</v>
      </c>
      <c r="K3" s="132">
        <v>2</v>
      </c>
      <c r="L3" s="134"/>
      <c r="M3" s="178">
        <f>-SUM(J49:J81)</f>
        <v>815001.09000000043</v>
      </c>
      <c r="N3" s="178">
        <f>-SUM(K49:K81)</f>
        <v>451</v>
      </c>
    </row>
    <row r="4" spans="1:14" x14ac:dyDescent="0.2">
      <c r="A4" s="132">
        <v>2015</v>
      </c>
      <c r="B4" s="132">
        <v>9</v>
      </c>
      <c r="C4" s="133">
        <v>9780740738050</v>
      </c>
      <c r="D4" s="132" t="s">
        <v>76</v>
      </c>
      <c r="E4" s="132" t="s">
        <v>65</v>
      </c>
      <c r="F4" s="134">
        <v>74</v>
      </c>
      <c r="G4" s="132" t="s">
        <v>66</v>
      </c>
      <c r="H4" s="132">
        <v>425250</v>
      </c>
      <c r="I4" s="132" t="str">
        <f t="shared" si="0"/>
        <v>Return</v>
      </c>
      <c r="J4" s="176">
        <v>288.75</v>
      </c>
      <c r="K4" s="132">
        <v>1</v>
      </c>
      <c r="L4" s="134"/>
    </row>
    <row r="5" spans="1:14" x14ac:dyDescent="0.2">
      <c r="A5" s="132">
        <v>2015</v>
      </c>
      <c r="B5" s="132">
        <v>9</v>
      </c>
      <c r="C5" s="133">
        <v>9780740746581</v>
      </c>
      <c r="D5" s="132" t="s">
        <v>77</v>
      </c>
      <c r="E5" s="132" t="s">
        <v>65</v>
      </c>
      <c r="F5" s="134">
        <v>74</v>
      </c>
      <c r="G5" s="132" t="s">
        <v>66</v>
      </c>
      <c r="H5" s="132">
        <v>425250</v>
      </c>
      <c r="I5" s="132" t="str">
        <f t="shared" si="0"/>
        <v>Return</v>
      </c>
      <c r="J5" s="176">
        <v>1111.4100000000001</v>
      </c>
      <c r="K5" s="132">
        <v>3</v>
      </c>
      <c r="L5" s="134"/>
    </row>
    <row r="6" spans="1:14" x14ac:dyDescent="0.2">
      <c r="A6" s="132">
        <v>2015</v>
      </c>
      <c r="B6" s="132">
        <v>9</v>
      </c>
      <c r="C6" s="133">
        <v>9780740748479</v>
      </c>
      <c r="D6" s="132" t="s">
        <v>272</v>
      </c>
      <c r="E6" s="132" t="s">
        <v>65</v>
      </c>
      <c r="F6" s="134">
        <v>74</v>
      </c>
      <c r="G6" s="132" t="s">
        <v>66</v>
      </c>
      <c r="H6" s="132">
        <v>425250</v>
      </c>
      <c r="I6" s="132" t="str">
        <f t="shared" si="0"/>
        <v>Return</v>
      </c>
      <c r="J6" s="176">
        <v>34795.65</v>
      </c>
      <c r="K6" s="132">
        <v>9</v>
      </c>
      <c r="L6" s="134"/>
    </row>
    <row r="7" spans="1:14" x14ac:dyDescent="0.2">
      <c r="A7" s="132">
        <v>2015</v>
      </c>
      <c r="B7" s="132">
        <v>9</v>
      </c>
      <c r="C7" s="133">
        <v>9780740763793</v>
      </c>
      <c r="D7" s="132" t="s">
        <v>70</v>
      </c>
      <c r="E7" s="132" t="s">
        <v>65</v>
      </c>
      <c r="F7" s="134">
        <v>74</v>
      </c>
      <c r="G7" s="132" t="s">
        <v>66</v>
      </c>
      <c r="H7" s="132">
        <v>425250</v>
      </c>
      <c r="I7" s="132" t="str">
        <f t="shared" si="0"/>
        <v>Return</v>
      </c>
      <c r="J7" s="176">
        <v>273</v>
      </c>
      <c r="K7" s="132">
        <v>1</v>
      </c>
      <c r="L7" s="134"/>
    </row>
    <row r="8" spans="1:14" x14ac:dyDescent="0.2">
      <c r="A8" s="132">
        <v>2015</v>
      </c>
      <c r="B8" s="132">
        <v>9</v>
      </c>
      <c r="C8" s="133">
        <v>9780740773655</v>
      </c>
      <c r="D8" s="132" t="s">
        <v>79</v>
      </c>
      <c r="E8" s="132" t="s">
        <v>65</v>
      </c>
      <c r="F8" s="134">
        <v>74</v>
      </c>
      <c r="G8" s="132" t="s">
        <v>66</v>
      </c>
      <c r="H8" s="132">
        <v>425250</v>
      </c>
      <c r="I8" s="132" t="str">
        <f t="shared" si="0"/>
        <v>Return</v>
      </c>
      <c r="J8" s="176">
        <v>288.75</v>
      </c>
      <c r="K8" s="132">
        <v>1</v>
      </c>
      <c r="L8" s="134"/>
    </row>
    <row r="9" spans="1:14" x14ac:dyDescent="0.2">
      <c r="A9" s="132">
        <v>2015</v>
      </c>
      <c r="B9" s="132">
        <v>9</v>
      </c>
      <c r="C9" s="133">
        <v>9780740778063</v>
      </c>
      <c r="D9" s="132" t="s">
        <v>71</v>
      </c>
      <c r="E9" s="132" t="s">
        <v>65</v>
      </c>
      <c r="F9" s="134">
        <v>74</v>
      </c>
      <c r="G9" s="132" t="s">
        <v>66</v>
      </c>
      <c r="H9" s="132">
        <v>425250</v>
      </c>
      <c r="I9" s="132" t="str">
        <f t="shared" si="0"/>
        <v>Return</v>
      </c>
      <c r="J9" s="176">
        <v>622.96</v>
      </c>
      <c r="K9" s="132">
        <v>2</v>
      </c>
      <c r="L9" s="134"/>
    </row>
    <row r="10" spans="1:14" x14ac:dyDescent="0.2">
      <c r="A10" s="132">
        <v>2015</v>
      </c>
      <c r="B10" s="132">
        <v>9</v>
      </c>
      <c r="C10" s="133">
        <v>9780740778155</v>
      </c>
      <c r="D10" s="132" t="s">
        <v>56</v>
      </c>
      <c r="E10" s="132" t="s">
        <v>65</v>
      </c>
      <c r="F10" s="134">
        <v>74</v>
      </c>
      <c r="G10" s="132" t="s">
        <v>66</v>
      </c>
      <c r="H10" s="132">
        <v>425250</v>
      </c>
      <c r="I10" s="132" t="str">
        <f t="shared" si="0"/>
        <v>Return</v>
      </c>
      <c r="J10" s="176">
        <v>834.75</v>
      </c>
      <c r="K10" s="132">
        <v>3</v>
      </c>
      <c r="L10" s="134"/>
    </row>
    <row r="11" spans="1:14" x14ac:dyDescent="0.2">
      <c r="A11" s="132">
        <v>2015</v>
      </c>
      <c r="B11" s="132">
        <v>9</v>
      </c>
      <c r="C11" s="133">
        <v>9780740779893</v>
      </c>
      <c r="D11" s="132" t="s">
        <v>317</v>
      </c>
      <c r="E11" s="132" t="s">
        <v>65</v>
      </c>
      <c r="F11" s="134">
        <v>74</v>
      </c>
      <c r="G11" s="132" t="s">
        <v>66</v>
      </c>
      <c r="H11" s="132">
        <v>425250</v>
      </c>
      <c r="I11" s="132" t="str">
        <f t="shared" si="0"/>
        <v>Return</v>
      </c>
      <c r="J11" s="176">
        <v>747.5</v>
      </c>
      <c r="K11" s="132">
        <v>5</v>
      </c>
      <c r="L11" s="134"/>
    </row>
    <row r="12" spans="1:14" x14ac:dyDescent="0.2">
      <c r="A12" s="132">
        <v>2015</v>
      </c>
      <c r="B12" s="132">
        <v>9</v>
      </c>
      <c r="C12" s="133">
        <v>9780740785344</v>
      </c>
      <c r="D12" s="132" t="s">
        <v>48</v>
      </c>
      <c r="E12" s="132" t="s">
        <v>65</v>
      </c>
      <c r="F12" s="134">
        <v>74</v>
      </c>
      <c r="G12" s="132" t="s">
        <v>66</v>
      </c>
      <c r="H12" s="132">
        <v>425250</v>
      </c>
      <c r="I12" s="132" t="str">
        <f t="shared" si="0"/>
        <v>Return</v>
      </c>
      <c r="J12" s="176">
        <v>726.96</v>
      </c>
      <c r="K12" s="132">
        <v>2</v>
      </c>
      <c r="L12" s="134"/>
    </row>
    <row r="13" spans="1:14" x14ac:dyDescent="0.2">
      <c r="A13" s="132">
        <v>2015</v>
      </c>
      <c r="B13" s="132">
        <v>9</v>
      </c>
      <c r="C13" s="133">
        <v>9780740791208</v>
      </c>
      <c r="D13" s="132" t="s">
        <v>301</v>
      </c>
      <c r="E13" s="132" t="s">
        <v>65</v>
      </c>
      <c r="F13" s="134">
        <v>74</v>
      </c>
      <c r="G13" s="132" t="s">
        <v>66</v>
      </c>
      <c r="H13" s="132">
        <v>425250</v>
      </c>
      <c r="I13" s="132" t="str">
        <f t="shared" si="0"/>
        <v>Return</v>
      </c>
      <c r="J13" s="176">
        <v>448.5</v>
      </c>
      <c r="K13" s="132">
        <v>3</v>
      </c>
      <c r="L13" s="134"/>
    </row>
    <row r="14" spans="1:14" x14ac:dyDescent="0.2">
      <c r="A14" s="132">
        <v>2015</v>
      </c>
      <c r="B14" s="132">
        <v>9</v>
      </c>
      <c r="C14" s="133">
        <v>9780836204155</v>
      </c>
      <c r="D14" s="132" t="s">
        <v>80</v>
      </c>
      <c r="E14" s="132" t="s">
        <v>65</v>
      </c>
      <c r="F14" s="134">
        <v>74</v>
      </c>
      <c r="G14" s="132" t="s">
        <v>66</v>
      </c>
      <c r="H14" s="132">
        <v>425250</v>
      </c>
      <c r="I14" s="132" t="str">
        <f t="shared" si="0"/>
        <v>Return</v>
      </c>
      <c r="J14" s="176">
        <v>1495.86</v>
      </c>
      <c r="K14" s="132">
        <v>4</v>
      </c>
      <c r="L14" s="134"/>
    </row>
    <row r="15" spans="1:14" x14ac:dyDescent="0.2">
      <c r="A15" s="132">
        <v>2015</v>
      </c>
      <c r="B15" s="132">
        <v>9</v>
      </c>
      <c r="C15" s="133">
        <v>9780836217797</v>
      </c>
      <c r="D15" s="132" t="s">
        <v>81</v>
      </c>
      <c r="E15" s="132" t="s">
        <v>65</v>
      </c>
      <c r="F15" s="134">
        <v>74</v>
      </c>
      <c r="G15" s="132" t="s">
        <v>66</v>
      </c>
      <c r="H15" s="132">
        <v>425250</v>
      </c>
      <c r="I15" s="132" t="str">
        <f t="shared" si="0"/>
        <v>Return</v>
      </c>
      <c r="J15" s="176">
        <v>634.41</v>
      </c>
      <c r="K15" s="132">
        <v>3</v>
      </c>
      <c r="L15" s="134"/>
    </row>
    <row r="16" spans="1:14" x14ac:dyDescent="0.2">
      <c r="A16" s="132">
        <v>2015</v>
      </c>
      <c r="B16" s="132">
        <v>9</v>
      </c>
      <c r="C16" s="133">
        <v>9780836236682</v>
      </c>
      <c r="D16" s="132" t="s">
        <v>87</v>
      </c>
      <c r="E16" s="132" t="s">
        <v>65</v>
      </c>
      <c r="F16" s="134">
        <v>74</v>
      </c>
      <c r="G16" s="132" t="s">
        <v>66</v>
      </c>
      <c r="H16" s="132">
        <v>425250</v>
      </c>
      <c r="I16" s="132" t="str">
        <f t="shared" si="0"/>
        <v>Return</v>
      </c>
      <c r="J16" s="176">
        <v>288.75</v>
      </c>
      <c r="K16" s="132">
        <v>1</v>
      </c>
      <c r="L16" s="134"/>
    </row>
    <row r="17" spans="1:12" x14ac:dyDescent="0.2">
      <c r="A17" s="132">
        <v>2015</v>
      </c>
      <c r="B17" s="132">
        <v>9</v>
      </c>
      <c r="C17" s="133">
        <v>9780836267457</v>
      </c>
      <c r="D17" s="132" t="s">
        <v>82</v>
      </c>
      <c r="E17" s="132" t="s">
        <v>65</v>
      </c>
      <c r="F17" s="134">
        <v>74</v>
      </c>
      <c r="G17" s="132" t="s">
        <v>66</v>
      </c>
      <c r="H17" s="132">
        <v>425250</v>
      </c>
      <c r="I17" s="132" t="str">
        <f t="shared" si="0"/>
        <v>Return</v>
      </c>
      <c r="J17" s="176">
        <v>1495.86</v>
      </c>
      <c r="K17" s="132">
        <v>4</v>
      </c>
      <c r="L17" s="134"/>
    </row>
    <row r="18" spans="1:12" x14ac:dyDescent="0.2">
      <c r="A18" s="132">
        <v>2015</v>
      </c>
      <c r="B18" s="132">
        <v>9</v>
      </c>
      <c r="C18" s="133">
        <v>9781449401023</v>
      </c>
      <c r="D18" s="132" t="s">
        <v>72</v>
      </c>
      <c r="E18" s="132" t="s">
        <v>65</v>
      </c>
      <c r="F18" s="134">
        <v>74</v>
      </c>
      <c r="G18" s="132" t="s">
        <v>66</v>
      </c>
      <c r="H18" s="132">
        <v>425250</v>
      </c>
      <c r="I18" s="132" t="str">
        <f t="shared" si="0"/>
        <v>Return</v>
      </c>
      <c r="J18" s="176">
        <v>726.96</v>
      </c>
      <c r="K18" s="132">
        <v>2</v>
      </c>
      <c r="L18" s="134"/>
    </row>
    <row r="19" spans="1:12" x14ac:dyDescent="0.2">
      <c r="A19" s="132">
        <v>2015</v>
      </c>
      <c r="B19" s="132">
        <v>9</v>
      </c>
      <c r="C19" s="133">
        <v>9781449401375</v>
      </c>
      <c r="D19" s="132" t="s">
        <v>302</v>
      </c>
      <c r="E19" s="132" t="s">
        <v>65</v>
      </c>
      <c r="F19" s="134">
        <v>74</v>
      </c>
      <c r="G19" s="132" t="s">
        <v>66</v>
      </c>
      <c r="H19" s="132">
        <v>425250</v>
      </c>
      <c r="I19" s="132" t="str">
        <f t="shared" si="0"/>
        <v>Return</v>
      </c>
      <c r="J19" s="176">
        <v>1046.5</v>
      </c>
      <c r="K19" s="132">
        <v>7</v>
      </c>
      <c r="L19" s="134"/>
    </row>
    <row r="20" spans="1:12" x14ac:dyDescent="0.2">
      <c r="A20" s="132">
        <v>2015</v>
      </c>
      <c r="B20" s="132">
        <v>9</v>
      </c>
      <c r="C20" s="133">
        <v>9781449401382</v>
      </c>
      <c r="D20" s="132" t="s">
        <v>302</v>
      </c>
      <c r="E20" s="132" t="s">
        <v>65</v>
      </c>
      <c r="F20" s="134">
        <v>74</v>
      </c>
      <c r="G20" s="132" t="s">
        <v>66</v>
      </c>
      <c r="H20" s="132">
        <v>425250</v>
      </c>
      <c r="I20" s="132" t="str">
        <f t="shared" si="0"/>
        <v>Return</v>
      </c>
      <c r="J20" s="176">
        <v>448.5</v>
      </c>
      <c r="K20" s="132">
        <v>3</v>
      </c>
      <c r="L20" s="134"/>
    </row>
    <row r="21" spans="1:12" x14ac:dyDescent="0.2">
      <c r="A21" s="132">
        <v>2015</v>
      </c>
      <c r="B21" s="132">
        <v>9</v>
      </c>
      <c r="C21" s="133">
        <v>9781449401399</v>
      </c>
      <c r="D21" s="132" t="s">
        <v>302</v>
      </c>
      <c r="E21" s="132" t="s">
        <v>65</v>
      </c>
      <c r="F21" s="134">
        <v>74</v>
      </c>
      <c r="G21" s="132" t="s">
        <v>66</v>
      </c>
      <c r="H21" s="132">
        <v>425250</v>
      </c>
      <c r="I21" s="132" t="str">
        <f t="shared" si="0"/>
        <v>Return</v>
      </c>
      <c r="J21" s="176">
        <v>897</v>
      </c>
      <c r="K21" s="132">
        <v>6</v>
      </c>
      <c r="L21" s="134"/>
    </row>
    <row r="22" spans="1:12" x14ac:dyDescent="0.2">
      <c r="A22" s="132">
        <v>2015</v>
      </c>
      <c r="B22" s="132">
        <v>9</v>
      </c>
      <c r="C22" s="133">
        <v>9781449401405</v>
      </c>
      <c r="D22" s="132" t="s">
        <v>302</v>
      </c>
      <c r="E22" s="132" t="s">
        <v>65</v>
      </c>
      <c r="F22" s="134">
        <v>74</v>
      </c>
      <c r="G22" s="132" t="s">
        <v>66</v>
      </c>
      <c r="H22" s="132">
        <v>425250</v>
      </c>
      <c r="I22" s="132" t="str">
        <f t="shared" si="0"/>
        <v>Return</v>
      </c>
      <c r="J22" s="176">
        <v>448.5</v>
      </c>
      <c r="K22" s="132">
        <v>3</v>
      </c>
      <c r="L22" s="134"/>
    </row>
    <row r="23" spans="1:12" x14ac:dyDescent="0.2">
      <c r="A23" s="132">
        <v>2015</v>
      </c>
      <c r="B23" s="132">
        <v>9</v>
      </c>
      <c r="C23" s="133">
        <v>9781449403102</v>
      </c>
      <c r="D23" s="132" t="s">
        <v>303</v>
      </c>
      <c r="E23" s="132" t="s">
        <v>65</v>
      </c>
      <c r="F23" s="134">
        <v>74</v>
      </c>
      <c r="G23" s="132" t="s">
        <v>66</v>
      </c>
      <c r="H23" s="132">
        <v>425250</v>
      </c>
      <c r="I23" s="132" t="str">
        <f t="shared" si="0"/>
        <v>Return</v>
      </c>
      <c r="J23" s="176">
        <v>299</v>
      </c>
      <c r="K23" s="132">
        <v>2</v>
      </c>
      <c r="L23" s="134"/>
    </row>
    <row r="24" spans="1:12" x14ac:dyDescent="0.2">
      <c r="A24" s="132">
        <v>2015</v>
      </c>
      <c r="B24" s="132">
        <v>9</v>
      </c>
      <c r="C24" s="133">
        <v>9781449409777</v>
      </c>
      <c r="D24" s="132" t="s">
        <v>293</v>
      </c>
      <c r="E24" s="132" t="s">
        <v>65</v>
      </c>
      <c r="F24" s="134">
        <v>74</v>
      </c>
      <c r="G24" s="132" t="s">
        <v>66</v>
      </c>
      <c r="H24" s="132">
        <v>425250</v>
      </c>
      <c r="I24" s="132" t="str">
        <f t="shared" si="0"/>
        <v>Return</v>
      </c>
      <c r="J24" s="176">
        <v>768.9</v>
      </c>
      <c r="K24" s="132">
        <v>2</v>
      </c>
      <c r="L24" s="134"/>
    </row>
    <row r="25" spans="1:12" x14ac:dyDescent="0.2">
      <c r="A25" s="132">
        <v>2015</v>
      </c>
      <c r="B25" s="132">
        <v>9</v>
      </c>
      <c r="C25" s="133">
        <v>9781449410186</v>
      </c>
      <c r="D25" s="132" t="s">
        <v>58</v>
      </c>
      <c r="E25" s="132" t="s">
        <v>65</v>
      </c>
      <c r="F25" s="134">
        <v>74</v>
      </c>
      <c r="G25" s="132" t="s">
        <v>67</v>
      </c>
      <c r="H25" s="132">
        <v>425250</v>
      </c>
      <c r="I25" s="132" t="str">
        <f t="shared" si="0"/>
        <v>Return</v>
      </c>
      <c r="J25" s="176">
        <v>546</v>
      </c>
      <c r="K25" s="132">
        <v>2</v>
      </c>
      <c r="L25" s="134"/>
    </row>
    <row r="26" spans="1:12" x14ac:dyDescent="0.2">
      <c r="A26" s="132">
        <v>2015</v>
      </c>
      <c r="B26" s="132">
        <v>9</v>
      </c>
      <c r="C26" s="133">
        <v>9781449414054</v>
      </c>
      <c r="D26" s="132" t="s">
        <v>83</v>
      </c>
      <c r="E26" s="132" t="s">
        <v>65</v>
      </c>
      <c r="F26" s="134">
        <v>74</v>
      </c>
      <c r="G26" s="132" t="s">
        <v>66</v>
      </c>
      <c r="H26" s="132">
        <v>425250</v>
      </c>
      <c r="I26" s="132" t="str">
        <f t="shared" si="0"/>
        <v>Return</v>
      </c>
      <c r="J26" s="176">
        <v>109.45</v>
      </c>
      <c r="K26" s="132">
        <v>1</v>
      </c>
      <c r="L26" s="134"/>
    </row>
    <row r="27" spans="1:12" x14ac:dyDescent="0.2">
      <c r="A27" s="132">
        <v>2015</v>
      </c>
      <c r="B27" s="132">
        <v>9</v>
      </c>
      <c r="C27" s="133">
        <v>9781449414061</v>
      </c>
      <c r="D27" s="132" t="s">
        <v>73</v>
      </c>
      <c r="E27" s="132" t="s">
        <v>65</v>
      </c>
      <c r="F27" s="134">
        <v>74</v>
      </c>
      <c r="G27" s="132" t="s">
        <v>66</v>
      </c>
      <c r="H27" s="132">
        <v>425250</v>
      </c>
      <c r="I27" s="132" t="str">
        <f t="shared" si="0"/>
        <v>Return</v>
      </c>
      <c r="J27" s="176">
        <v>109.45</v>
      </c>
      <c r="K27" s="132">
        <v>1</v>
      </c>
      <c r="L27" s="134"/>
    </row>
    <row r="28" spans="1:12" x14ac:dyDescent="0.2">
      <c r="A28" s="132">
        <v>2015</v>
      </c>
      <c r="B28" s="132">
        <v>9</v>
      </c>
      <c r="C28" s="133">
        <v>9781449414085</v>
      </c>
      <c r="D28" s="132" t="s">
        <v>84</v>
      </c>
      <c r="E28" s="132" t="s">
        <v>65</v>
      </c>
      <c r="F28" s="134">
        <v>74</v>
      </c>
      <c r="G28" s="132" t="s">
        <v>66</v>
      </c>
      <c r="H28" s="132">
        <v>425250</v>
      </c>
      <c r="I28" s="132" t="str">
        <f t="shared" si="0"/>
        <v>Return</v>
      </c>
      <c r="J28" s="176">
        <v>985.05</v>
      </c>
      <c r="K28" s="132">
        <v>9</v>
      </c>
      <c r="L28" s="134"/>
    </row>
    <row r="29" spans="1:12" x14ac:dyDescent="0.2">
      <c r="A29" s="132">
        <v>2015</v>
      </c>
      <c r="B29" s="132">
        <v>9</v>
      </c>
      <c r="C29" s="133">
        <v>9781449414092</v>
      </c>
      <c r="D29" s="132" t="s">
        <v>85</v>
      </c>
      <c r="E29" s="132" t="s">
        <v>65</v>
      </c>
      <c r="F29" s="134">
        <v>74</v>
      </c>
      <c r="G29" s="132" t="s">
        <v>66</v>
      </c>
      <c r="H29" s="132">
        <v>425250</v>
      </c>
      <c r="I29" s="132" t="str">
        <f t="shared" si="0"/>
        <v>Return</v>
      </c>
      <c r="J29" s="176">
        <v>1313.4</v>
      </c>
      <c r="K29" s="132">
        <v>12</v>
      </c>
      <c r="L29" s="134"/>
    </row>
    <row r="30" spans="1:12" x14ac:dyDescent="0.2">
      <c r="A30" s="132">
        <v>2015</v>
      </c>
      <c r="B30" s="132">
        <v>9</v>
      </c>
      <c r="C30" s="133">
        <v>9781449418243</v>
      </c>
      <c r="D30" s="132" t="s">
        <v>304</v>
      </c>
      <c r="E30" s="132" t="s">
        <v>65</v>
      </c>
      <c r="F30" s="134">
        <v>74</v>
      </c>
      <c r="G30" s="132" t="s">
        <v>66</v>
      </c>
      <c r="H30" s="132">
        <v>425250</v>
      </c>
      <c r="I30" s="132" t="str">
        <f t="shared" si="0"/>
        <v>Return</v>
      </c>
      <c r="J30" s="176">
        <v>299</v>
      </c>
      <c r="K30" s="132">
        <v>2</v>
      </c>
      <c r="L30" s="134"/>
    </row>
    <row r="31" spans="1:12" x14ac:dyDescent="0.2">
      <c r="A31" s="132">
        <v>2015</v>
      </c>
      <c r="B31" s="132">
        <v>9</v>
      </c>
      <c r="C31" s="133">
        <v>9781449418465</v>
      </c>
      <c r="D31" s="132" t="s">
        <v>59</v>
      </c>
      <c r="E31" s="132" t="s">
        <v>65</v>
      </c>
      <c r="F31" s="134">
        <v>74</v>
      </c>
      <c r="G31" s="132" t="s">
        <v>67</v>
      </c>
      <c r="H31" s="132">
        <v>425250</v>
      </c>
      <c r="I31" s="132" t="str">
        <f t="shared" si="0"/>
        <v>Return</v>
      </c>
      <c r="J31" s="176">
        <v>866.25</v>
      </c>
      <c r="K31" s="132">
        <v>3</v>
      </c>
      <c r="L31" s="134"/>
    </row>
    <row r="32" spans="1:12" x14ac:dyDescent="0.2">
      <c r="A32" s="132">
        <v>2015</v>
      </c>
      <c r="B32" s="132">
        <v>9</v>
      </c>
      <c r="C32" s="133">
        <v>9781449423094</v>
      </c>
      <c r="D32" s="132" t="s">
        <v>60</v>
      </c>
      <c r="E32" s="132" t="s">
        <v>65</v>
      </c>
      <c r="F32" s="134">
        <v>74</v>
      </c>
      <c r="G32" s="132" t="s">
        <v>66</v>
      </c>
      <c r="H32" s="132">
        <v>425250</v>
      </c>
      <c r="I32" s="132" t="str">
        <f t="shared" si="0"/>
        <v>Return</v>
      </c>
      <c r="J32" s="176">
        <v>1495.86</v>
      </c>
      <c r="K32" s="132">
        <v>4</v>
      </c>
      <c r="L32" s="134"/>
    </row>
    <row r="33" spans="1:12" x14ac:dyDescent="0.2">
      <c r="A33" s="132">
        <v>2015</v>
      </c>
      <c r="B33" s="132">
        <v>9</v>
      </c>
      <c r="C33" s="133">
        <v>9781449427399</v>
      </c>
      <c r="D33" s="132" t="s">
        <v>305</v>
      </c>
      <c r="E33" s="132" t="s">
        <v>65</v>
      </c>
      <c r="F33" s="134">
        <v>74</v>
      </c>
      <c r="G33" s="132" t="s">
        <v>66</v>
      </c>
      <c r="H33" s="132">
        <v>425250</v>
      </c>
      <c r="I33" s="132" t="str">
        <f t="shared" si="0"/>
        <v>Return</v>
      </c>
      <c r="J33" s="176">
        <v>149.5</v>
      </c>
      <c r="K33" s="132">
        <v>1</v>
      </c>
      <c r="L33" s="134"/>
    </row>
    <row r="34" spans="1:12" x14ac:dyDescent="0.2">
      <c r="A34" s="132">
        <v>2015</v>
      </c>
      <c r="B34" s="132">
        <v>9</v>
      </c>
      <c r="C34" s="133">
        <v>9781449427757</v>
      </c>
      <c r="D34" s="132" t="s">
        <v>283</v>
      </c>
      <c r="E34" s="132" t="s">
        <v>65</v>
      </c>
      <c r="F34" s="134">
        <v>74</v>
      </c>
      <c r="G34" s="132" t="s">
        <v>66</v>
      </c>
      <c r="H34" s="132">
        <v>425250</v>
      </c>
      <c r="I34" s="132" t="str">
        <f t="shared" ref="I34:I65" si="1">IF(AND(H34&gt;420000,H34&lt;430000),"Return","Sales")</f>
        <v>Return</v>
      </c>
      <c r="J34" s="176">
        <v>247.5</v>
      </c>
      <c r="K34" s="132">
        <v>1</v>
      </c>
      <c r="L34" s="134"/>
    </row>
    <row r="35" spans="1:12" x14ac:dyDescent="0.2">
      <c r="A35" s="132">
        <v>2015</v>
      </c>
      <c r="B35" s="132">
        <v>9</v>
      </c>
      <c r="C35" s="133">
        <v>9781449433833</v>
      </c>
      <c r="D35" s="132" t="s">
        <v>306</v>
      </c>
      <c r="E35" s="132" t="s">
        <v>65</v>
      </c>
      <c r="F35" s="134">
        <v>74</v>
      </c>
      <c r="G35" s="132" t="s">
        <v>66</v>
      </c>
      <c r="H35" s="132">
        <v>425250</v>
      </c>
      <c r="I35" s="132" t="str">
        <f t="shared" si="1"/>
        <v>Return</v>
      </c>
      <c r="J35" s="176">
        <v>747.5</v>
      </c>
      <c r="K35" s="132">
        <v>5</v>
      </c>
      <c r="L35" s="134"/>
    </row>
    <row r="36" spans="1:12" x14ac:dyDescent="0.2">
      <c r="A36" s="132">
        <v>2015</v>
      </c>
      <c r="B36" s="132">
        <v>9</v>
      </c>
      <c r="C36" s="133">
        <v>9781449433918</v>
      </c>
      <c r="D36" s="132" t="s">
        <v>307</v>
      </c>
      <c r="E36" s="132" t="s">
        <v>65</v>
      </c>
      <c r="F36" s="134">
        <v>74</v>
      </c>
      <c r="G36" s="132" t="s">
        <v>66</v>
      </c>
      <c r="H36" s="132">
        <v>425250</v>
      </c>
      <c r="I36" s="132" t="str">
        <f t="shared" si="1"/>
        <v>Return</v>
      </c>
      <c r="J36" s="176">
        <v>747.5</v>
      </c>
      <c r="K36" s="132">
        <v>5</v>
      </c>
      <c r="L36" s="134"/>
    </row>
    <row r="37" spans="1:12" x14ac:dyDescent="0.2">
      <c r="A37" s="132">
        <v>2015</v>
      </c>
      <c r="B37" s="132">
        <v>9</v>
      </c>
      <c r="C37" s="133">
        <v>9781449433963</v>
      </c>
      <c r="D37" s="132" t="s">
        <v>308</v>
      </c>
      <c r="E37" s="132" t="s">
        <v>65</v>
      </c>
      <c r="F37" s="134">
        <v>74</v>
      </c>
      <c r="G37" s="132" t="s">
        <v>66</v>
      </c>
      <c r="H37" s="132">
        <v>425250</v>
      </c>
      <c r="I37" s="132" t="str">
        <f t="shared" si="1"/>
        <v>Return</v>
      </c>
      <c r="J37" s="176">
        <v>448.5</v>
      </c>
      <c r="K37" s="132">
        <v>3</v>
      </c>
      <c r="L37" s="134"/>
    </row>
    <row r="38" spans="1:12" x14ac:dyDescent="0.2">
      <c r="A38" s="132">
        <v>2015</v>
      </c>
      <c r="B38" s="132">
        <v>9</v>
      </c>
      <c r="C38" s="133">
        <v>9781449447151</v>
      </c>
      <c r="D38" s="132" t="s">
        <v>289</v>
      </c>
      <c r="E38" s="132" t="s">
        <v>65</v>
      </c>
      <c r="F38" s="134">
        <v>74</v>
      </c>
      <c r="G38" s="132" t="s">
        <v>66</v>
      </c>
      <c r="H38" s="132">
        <v>425250</v>
      </c>
      <c r="I38" s="132" t="str">
        <f t="shared" si="1"/>
        <v>Return</v>
      </c>
      <c r="J38" s="176">
        <v>1925</v>
      </c>
      <c r="K38" s="132">
        <v>1</v>
      </c>
      <c r="L38" s="134"/>
    </row>
    <row r="39" spans="1:12" x14ac:dyDescent="0.2">
      <c r="A39" s="132">
        <v>2015</v>
      </c>
      <c r="B39" s="132">
        <v>9</v>
      </c>
      <c r="C39" s="133">
        <v>9781449450304</v>
      </c>
      <c r="D39" s="132" t="s">
        <v>309</v>
      </c>
      <c r="E39" s="132" t="s">
        <v>65</v>
      </c>
      <c r="F39" s="134">
        <v>74</v>
      </c>
      <c r="G39" s="132" t="s">
        <v>66</v>
      </c>
      <c r="H39" s="132">
        <v>425250</v>
      </c>
      <c r="I39" s="132" t="str">
        <f t="shared" si="1"/>
        <v>Return</v>
      </c>
      <c r="J39" s="176">
        <v>1196</v>
      </c>
      <c r="K39" s="132">
        <v>8</v>
      </c>
      <c r="L39" s="134"/>
    </row>
    <row r="40" spans="1:12" x14ac:dyDescent="0.2">
      <c r="A40" s="132">
        <v>2015</v>
      </c>
      <c r="B40" s="132">
        <v>9</v>
      </c>
      <c r="C40" s="133">
        <v>9781449450625</v>
      </c>
      <c r="D40" s="132" t="s">
        <v>249</v>
      </c>
      <c r="E40" s="132" t="s">
        <v>65</v>
      </c>
      <c r="F40" s="134">
        <v>74</v>
      </c>
      <c r="G40" s="132" t="s">
        <v>67</v>
      </c>
      <c r="H40" s="132">
        <v>425250</v>
      </c>
      <c r="I40" s="132" t="str">
        <f t="shared" si="1"/>
        <v>Return</v>
      </c>
      <c r="J40" s="176">
        <v>1794</v>
      </c>
      <c r="K40" s="132">
        <v>12</v>
      </c>
      <c r="L40" s="134"/>
    </row>
    <row r="41" spans="1:12" x14ac:dyDescent="0.2">
      <c r="A41" s="132">
        <v>2015</v>
      </c>
      <c r="B41" s="132">
        <v>9</v>
      </c>
      <c r="C41" s="133">
        <v>9781449450632</v>
      </c>
      <c r="D41" s="132" t="s">
        <v>251</v>
      </c>
      <c r="E41" s="132" t="s">
        <v>65</v>
      </c>
      <c r="F41" s="134">
        <v>74</v>
      </c>
      <c r="G41" s="132" t="s">
        <v>67</v>
      </c>
      <c r="H41" s="132">
        <v>425250</v>
      </c>
      <c r="I41" s="132" t="str">
        <f t="shared" si="1"/>
        <v>Return</v>
      </c>
      <c r="J41" s="176">
        <v>299</v>
      </c>
      <c r="K41" s="132">
        <v>2</v>
      </c>
      <c r="L41" s="134"/>
    </row>
    <row r="42" spans="1:12" x14ac:dyDescent="0.2">
      <c r="A42" s="132">
        <v>2015</v>
      </c>
      <c r="B42" s="132">
        <v>9</v>
      </c>
      <c r="C42" s="133">
        <v>9781449450854</v>
      </c>
      <c r="D42" s="132" t="s">
        <v>253</v>
      </c>
      <c r="E42" s="132" t="s">
        <v>65</v>
      </c>
      <c r="F42" s="134">
        <v>74</v>
      </c>
      <c r="G42" s="132" t="s">
        <v>67</v>
      </c>
      <c r="H42" s="132">
        <v>425250</v>
      </c>
      <c r="I42" s="132" t="str">
        <f t="shared" si="1"/>
        <v>Return</v>
      </c>
      <c r="J42" s="176">
        <v>897</v>
      </c>
      <c r="K42" s="132">
        <v>6</v>
      </c>
      <c r="L42" s="134"/>
    </row>
    <row r="43" spans="1:12" x14ac:dyDescent="0.2">
      <c r="A43" s="132">
        <v>2015</v>
      </c>
      <c r="B43" s="132">
        <v>9</v>
      </c>
      <c r="C43" s="133">
        <v>9781449451004</v>
      </c>
      <c r="D43" s="132" t="s">
        <v>221</v>
      </c>
      <c r="E43" s="132" t="s">
        <v>65</v>
      </c>
      <c r="F43" s="134">
        <v>74</v>
      </c>
      <c r="G43" s="132" t="s">
        <v>67</v>
      </c>
      <c r="H43" s="132">
        <v>425250</v>
      </c>
      <c r="I43" s="132" t="str">
        <f t="shared" si="1"/>
        <v>Return</v>
      </c>
      <c r="J43" s="176">
        <v>747.5</v>
      </c>
      <c r="K43" s="132">
        <v>5</v>
      </c>
      <c r="L43" s="134"/>
    </row>
    <row r="44" spans="1:12" x14ac:dyDescent="0.2">
      <c r="A44" s="132">
        <v>2015</v>
      </c>
      <c r="B44" s="132">
        <v>9</v>
      </c>
      <c r="C44" s="133">
        <v>9781449459956</v>
      </c>
      <c r="D44" s="132" t="s">
        <v>258</v>
      </c>
      <c r="E44" s="132" t="s">
        <v>65</v>
      </c>
      <c r="F44" s="134">
        <v>74</v>
      </c>
      <c r="G44" s="132" t="s">
        <v>67</v>
      </c>
      <c r="H44" s="132">
        <v>425250</v>
      </c>
      <c r="I44" s="132" t="str">
        <f t="shared" si="1"/>
        <v>Return</v>
      </c>
      <c r="J44" s="176">
        <v>1246.44</v>
      </c>
      <c r="K44" s="132">
        <v>3</v>
      </c>
      <c r="L44" s="134"/>
    </row>
    <row r="45" spans="1:12" x14ac:dyDescent="0.2">
      <c r="A45" s="132">
        <v>2015</v>
      </c>
      <c r="B45" s="132">
        <v>9</v>
      </c>
      <c r="C45" s="133">
        <v>9781449461072</v>
      </c>
      <c r="D45" s="132" t="s">
        <v>219</v>
      </c>
      <c r="E45" s="132" t="s">
        <v>65</v>
      </c>
      <c r="F45" s="134">
        <v>74</v>
      </c>
      <c r="G45" s="132" t="s">
        <v>67</v>
      </c>
      <c r="H45" s="132">
        <v>425250</v>
      </c>
      <c r="I45" s="132" t="str">
        <f t="shared" si="1"/>
        <v>Return</v>
      </c>
      <c r="J45" s="176">
        <v>1646.7</v>
      </c>
      <c r="K45" s="132">
        <v>6</v>
      </c>
      <c r="L45" s="134"/>
    </row>
    <row r="46" spans="1:12" x14ac:dyDescent="0.2">
      <c r="A46" s="132">
        <v>2015</v>
      </c>
      <c r="B46" s="132">
        <v>9</v>
      </c>
      <c r="C46" s="133">
        <v>9781449462147</v>
      </c>
      <c r="D46" s="132" t="s">
        <v>220</v>
      </c>
      <c r="E46" s="132" t="s">
        <v>65</v>
      </c>
      <c r="F46" s="134">
        <v>74</v>
      </c>
      <c r="G46" s="132" t="s">
        <v>67</v>
      </c>
      <c r="H46" s="132">
        <v>425250</v>
      </c>
      <c r="I46" s="132" t="str">
        <f t="shared" si="1"/>
        <v>Return</v>
      </c>
      <c r="J46" s="176">
        <v>2198.9</v>
      </c>
      <c r="K46" s="132">
        <v>2</v>
      </c>
      <c r="L46" s="134"/>
    </row>
    <row r="47" spans="1:12" x14ac:dyDescent="0.2">
      <c r="A47" s="132">
        <v>2015</v>
      </c>
      <c r="B47" s="132">
        <v>9</v>
      </c>
      <c r="C47" s="133">
        <v>9781449462253</v>
      </c>
      <c r="D47" s="132" t="s">
        <v>320</v>
      </c>
      <c r="E47" s="132" t="s">
        <v>65</v>
      </c>
      <c r="F47" s="134">
        <v>74</v>
      </c>
      <c r="G47" s="132" t="s">
        <v>67</v>
      </c>
      <c r="H47" s="132">
        <v>425240</v>
      </c>
      <c r="I47" s="132" t="str">
        <f t="shared" si="1"/>
        <v>Return</v>
      </c>
      <c r="J47" s="176">
        <v>658.35</v>
      </c>
      <c r="K47" s="132">
        <v>3</v>
      </c>
      <c r="L47" s="134"/>
    </row>
    <row r="48" spans="1:12" x14ac:dyDescent="0.2">
      <c r="A48" s="132">
        <v>2015</v>
      </c>
      <c r="B48" s="132">
        <v>9</v>
      </c>
      <c r="C48" s="133">
        <v>9781449464899</v>
      </c>
      <c r="D48" s="132" t="s">
        <v>310</v>
      </c>
      <c r="E48" s="132" t="s">
        <v>65</v>
      </c>
      <c r="F48" s="134">
        <v>74</v>
      </c>
      <c r="G48" s="132" t="s">
        <v>67</v>
      </c>
      <c r="H48" s="132">
        <v>425240</v>
      </c>
      <c r="I48" s="132" t="str">
        <f t="shared" si="1"/>
        <v>Return</v>
      </c>
      <c r="J48" s="176">
        <v>658.9</v>
      </c>
      <c r="K48" s="132">
        <v>2</v>
      </c>
      <c r="L48" s="134"/>
    </row>
    <row r="49" spans="1:12" x14ac:dyDescent="0.2">
      <c r="A49" s="132">
        <v>2015</v>
      </c>
      <c r="B49" s="132">
        <v>9</v>
      </c>
      <c r="C49" s="133">
        <v>9780740761904</v>
      </c>
      <c r="D49" s="132" t="s">
        <v>47</v>
      </c>
      <c r="E49" s="132" t="s">
        <v>65</v>
      </c>
      <c r="F49" s="134">
        <v>74</v>
      </c>
      <c r="G49" s="132" t="s">
        <v>66</v>
      </c>
      <c r="H49" s="132">
        <v>415050</v>
      </c>
      <c r="I49" s="132" t="str">
        <f t="shared" si="1"/>
        <v>Sales</v>
      </c>
      <c r="J49" s="176">
        <v>-288.75</v>
      </c>
      <c r="K49" s="132">
        <v>-1</v>
      </c>
      <c r="L49" s="134"/>
    </row>
    <row r="50" spans="1:12" x14ac:dyDescent="0.2">
      <c r="A50" s="132">
        <v>2015</v>
      </c>
      <c r="B50" s="132">
        <v>9</v>
      </c>
      <c r="C50" s="133">
        <v>9780740773655</v>
      </c>
      <c r="D50" s="132" t="s">
        <v>79</v>
      </c>
      <c r="E50" s="132" t="s">
        <v>65</v>
      </c>
      <c r="F50" s="134">
        <v>74</v>
      </c>
      <c r="G50" s="132" t="s">
        <v>66</v>
      </c>
      <c r="H50" s="132">
        <v>415050</v>
      </c>
      <c r="I50" s="132" t="str">
        <f t="shared" si="1"/>
        <v>Sales</v>
      </c>
      <c r="J50" s="176">
        <v>-288.75</v>
      </c>
      <c r="K50" s="132">
        <v>-1</v>
      </c>
      <c r="L50" s="134"/>
    </row>
    <row r="51" spans="1:12" x14ac:dyDescent="0.2">
      <c r="A51" s="132">
        <v>2015</v>
      </c>
      <c r="B51" s="132">
        <v>9</v>
      </c>
      <c r="C51" s="133">
        <v>9780740779893</v>
      </c>
      <c r="D51" s="132" t="s">
        <v>317</v>
      </c>
      <c r="E51" s="132" t="s">
        <v>65</v>
      </c>
      <c r="F51" s="134">
        <v>74</v>
      </c>
      <c r="G51" s="132" t="s">
        <v>66</v>
      </c>
      <c r="H51" s="132">
        <v>415050</v>
      </c>
      <c r="I51" s="132" t="str">
        <f t="shared" si="1"/>
        <v>Sales</v>
      </c>
      <c r="J51" s="176">
        <v>-164.45</v>
      </c>
      <c r="K51" s="132">
        <v>-1</v>
      </c>
      <c r="L51" s="134"/>
    </row>
    <row r="52" spans="1:12" x14ac:dyDescent="0.2">
      <c r="A52" s="132">
        <v>2015</v>
      </c>
      <c r="B52" s="132">
        <v>9</v>
      </c>
      <c r="C52" s="133">
        <v>9780740791208</v>
      </c>
      <c r="D52" s="132" t="s">
        <v>301</v>
      </c>
      <c r="E52" s="132" t="s">
        <v>65</v>
      </c>
      <c r="F52" s="134">
        <v>74</v>
      </c>
      <c r="G52" s="132" t="s">
        <v>66</v>
      </c>
      <c r="H52" s="132">
        <v>415050</v>
      </c>
      <c r="I52" s="132" t="str">
        <f t="shared" si="1"/>
        <v>Sales</v>
      </c>
      <c r="J52" s="176">
        <v>-657.8</v>
      </c>
      <c r="K52" s="132">
        <v>-4</v>
      </c>
      <c r="L52" s="134"/>
    </row>
    <row r="53" spans="1:12" x14ac:dyDescent="0.2">
      <c r="A53" s="132">
        <v>2015</v>
      </c>
      <c r="B53" s="132">
        <v>9</v>
      </c>
      <c r="C53" s="133">
        <v>9781449401375</v>
      </c>
      <c r="D53" s="132" t="s">
        <v>302</v>
      </c>
      <c r="E53" s="132" t="s">
        <v>65</v>
      </c>
      <c r="F53" s="134">
        <v>74</v>
      </c>
      <c r="G53" s="132" t="s">
        <v>66</v>
      </c>
      <c r="H53" s="132">
        <v>415050</v>
      </c>
      <c r="I53" s="132" t="str">
        <f t="shared" si="1"/>
        <v>Sales</v>
      </c>
      <c r="J53" s="176">
        <v>-657.8</v>
      </c>
      <c r="K53" s="132">
        <v>-4</v>
      </c>
      <c r="L53" s="134"/>
    </row>
    <row r="54" spans="1:12" x14ac:dyDescent="0.2">
      <c r="A54" s="132">
        <v>2015</v>
      </c>
      <c r="B54" s="132">
        <v>9</v>
      </c>
      <c r="C54" s="133">
        <v>9781449401382</v>
      </c>
      <c r="D54" s="132" t="s">
        <v>302</v>
      </c>
      <c r="E54" s="132" t="s">
        <v>65</v>
      </c>
      <c r="F54" s="134">
        <v>74</v>
      </c>
      <c r="G54" s="132" t="s">
        <v>66</v>
      </c>
      <c r="H54" s="132">
        <v>415050</v>
      </c>
      <c r="I54" s="132" t="str">
        <f t="shared" si="1"/>
        <v>Sales</v>
      </c>
      <c r="J54" s="176">
        <v>-657.8</v>
      </c>
      <c r="K54" s="132">
        <v>-4</v>
      </c>
      <c r="L54" s="134"/>
    </row>
    <row r="55" spans="1:12" x14ac:dyDescent="0.2">
      <c r="A55" s="132">
        <v>2015</v>
      </c>
      <c r="B55" s="132">
        <v>9</v>
      </c>
      <c r="C55" s="133">
        <v>9781449401399</v>
      </c>
      <c r="D55" s="132" t="s">
        <v>302</v>
      </c>
      <c r="E55" s="132" t="s">
        <v>65</v>
      </c>
      <c r="F55" s="134">
        <v>74</v>
      </c>
      <c r="G55" s="132" t="s">
        <v>66</v>
      </c>
      <c r="H55" s="132">
        <v>415050</v>
      </c>
      <c r="I55" s="132" t="str">
        <f t="shared" si="1"/>
        <v>Sales</v>
      </c>
      <c r="J55" s="176">
        <v>-657.8</v>
      </c>
      <c r="K55" s="132">
        <v>-4</v>
      </c>
      <c r="L55" s="134"/>
    </row>
    <row r="56" spans="1:12" x14ac:dyDescent="0.2">
      <c r="A56" s="132">
        <v>2015</v>
      </c>
      <c r="B56" s="132">
        <v>9</v>
      </c>
      <c r="C56" s="133">
        <v>9781449401405</v>
      </c>
      <c r="D56" s="132" t="s">
        <v>302</v>
      </c>
      <c r="E56" s="132" t="s">
        <v>65</v>
      </c>
      <c r="F56" s="134">
        <v>74</v>
      </c>
      <c r="G56" s="132" t="s">
        <v>66</v>
      </c>
      <c r="H56" s="132">
        <v>415050</v>
      </c>
      <c r="I56" s="132" t="str">
        <f t="shared" si="1"/>
        <v>Sales</v>
      </c>
      <c r="J56" s="176">
        <v>-657.8</v>
      </c>
      <c r="K56" s="132">
        <v>-4</v>
      </c>
      <c r="L56" s="134"/>
    </row>
    <row r="57" spans="1:12" x14ac:dyDescent="0.2">
      <c r="A57" s="132">
        <v>2015</v>
      </c>
      <c r="B57" s="132">
        <v>9</v>
      </c>
      <c r="C57" s="133">
        <v>9781449403102</v>
      </c>
      <c r="D57" s="132" t="s">
        <v>303</v>
      </c>
      <c r="E57" s="132" t="s">
        <v>65</v>
      </c>
      <c r="F57" s="134">
        <v>74</v>
      </c>
      <c r="G57" s="132" t="s">
        <v>66</v>
      </c>
      <c r="H57" s="132">
        <v>415050</v>
      </c>
      <c r="I57" s="132" t="str">
        <f t="shared" si="1"/>
        <v>Sales</v>
      </c>
      <c r="J57" s="176">
        <v>-657.8</v>
      </c>
      <c r="K57" s="132">
        <v>-4</v>
      </c>
      <c r="L57" s="134"/>
    </row>
    <row r="58" spans="1:12" x14ac:dyDescent="0.2">
      <c r="A58" s="132">
        <v>2015</v>
      </c>
      <c r="B58" s="132">
        <v>9</v>
      </c>
      <c r="C58" s="133">
        <v>9781449414061</v>
      </c>
      <c r="D58" s="132" t="s">
        <v>73</v>
      </c>
      <c r="E58" s="132" t="s">
        <v>65</v>
      </c>
      <c r="F58" s="134">
        <v>74</v>
      </c>
      <c r="G58" s="132" t="s">
        <v>66</v>
      </c>
      <c r="H58" s="132">
        <v>415050</v>
      </c>
      <c r="I58" s="132" t="str">
        <f t="shared" si="1"/>
        <v>Sales</v>
      </c>
      <c r="J58" s="176">
        <v>-547.25</v>
      </c>
      <c r="K58" s="132">
        <v>-5</v>
      </c>
      <c r="L58" s="134"/>
    </row>
    <row r="59" spans="1:12" x14ac:dyDescent="0.2">
      <c r="A59" s="132">
        <v>2015</v>
      </c>
      <c r="B59" s="132">
        <v>9</v>
      </c>
      <c r="C59" s="133">
        <v>9781449418243</v>
      </c>
      <c r="D59" s="132" t="s">
        <v>304</v>
      </c>
      <c r="E59" s="132" t="s">
        <v>65</v>
      </c>
      <c r="F59" s="134">
        <v>74</v>
      </c>
      <c r="G59" s="132" t="s">
        <v>66</v>
      </c>
      <c r="H59" s="132">
        <v>415050</v>
      </c>
      <c r="I59" s="132" t="str">
        <f t="shared" si="1"/>
        <v>Sales</v>
      </c>
      <c r="J59" s="176">
        <v>-657.8</v>
      </c>
      <c r="K59" s="132">
        <v>-4</v>
      </c>
      <c r="L59" s="134"/>
    </row>
    <row r="60" spans="1:12" x14ac:dyDescent="0.2">
      <c r="A60" s="132">
        <v>2015</v>
      </c>
      <c r="B60" s="132">
        <v>9</v>
      </c>
      <c r="C60" s="133">
        <v>9781449425678</v>
      </c>
      <c r="D60" s="132" t="s">
        <v>318</v>
      </c>
      <c r="E60" s="132" t="s">
        <v>65</v>
      </c>
      <c r="F60" s="134">
        <v>74</v>
      </c>
      <c r="G60" s="132" t="s">
        <v>66</v>
      </c>
      <c r="H60" s="132">
        <v>415050</v>
      </c>
      <c r="I60" s="132" t="str">
        <f t="shared" si="1"/>
        <v>Sales</v>
      </c>
      <c r="J60" s="176">
        <v>-349.5</v>
      </c>
      <c r="K60" s="132">
        <v>-1</v>
      </c>
      <c r="L60" s="134"/>
    </row>
    <row r="61" spans="1:12" x14ac:dyDescent="0.2">
      <c r="A61" s="132">
        <v>2015</v>
      </c>
      <c r="B61" s="132">
        <v>9</v>
      </c>
      <c r="C61" s="133">
        <v>9781449427399</v>
      </c>
      <c r="D61" s="132" t="s">
        <v>305</v>
      </c>
      <c r="E61" s="132" t="s">
        <v>65</v>
      </c>
      <c r="F61" s="134">
        <v>74</v>
      </c>
      <c r="G61" s="132" t="s">
        <v>66</v>
      </c>
      <c r="H61" s="132">
        <v>415050</v>
      </c>
      <c r="I61" s="132" t="str">
        <f t="shared" si="1"/>
        <v>Sales</v>
      </c>
      <c r="J61" s="176">
        <v>-657.8</v>
      </c>
      <c r="K61" s="132">
        <v>-4</v>
      </c>
      <c r="L61" s="134"/>
    </row>
    <row r="62" spans="1:12" x14ac:dyDescent="0.2">
      <c r="A62" s="132">
        <v>2015</v>
      </c>
      <c r="B62" s="132">
        <v>9</v>
      </c>
      <c r="C62" s="133">
        <v>9781449429362</v>
      </c>
      <c r="D62" s="132" t="s">
        <v>323</v>
      </c>
      <c r="E62" s="132" t="s">
        <v>65</v>
      </c>
      <c r="F62" s="134">
        <v>74</v>
      </c>
      <c r="G62" s="132" t="s">
        <v>66</v>
      </c>
      <c r="H62" s="132">
        <v>415050</v>
      </c>
      <c r="I62" s="132" t="str">
        <f t="shared" si="1"/>
        <v>Sales</v>
      </c>
      <c r="J62" s="176">
        <v>-247.5</v>
      </c>
      <c r="K62" s="132">
        <v>-1</v>
      </c>
      <c r="L62" s="134"/>
    </row>
    <row r="63" spans="1:12" x14ac:dyDescent="0.2">
      <c r="A63" s="132">
        <v>2015</v>
      </c>
      <c r="B63" s="132">
        <v>9</v>
      </c>
      <c r="C63" s="133">
        <v>9781449429379</v>
      </c>
      <c r="D63" s="132" t="s">
        <v>285</v>
      </c>
      <c r="E63" s="132" t="s">
        <v>65</v>
      </c>
      <c r="F63" s="134">
        <v>74</v>
      </c>
      <c r="G63" s="132" t="s">
        <v>66</v>
      </c>
      <c r="H63" s="132">
        <v>415050</v>
      </c>
      <c r="I63" s="132" t="str">
        <f t="shared" si="1"/>
        <v>Sales</v>
      </c>
      <c r="J63" s="176">
        <v>-175</v>
      </c>
      <c r="K63" s="132">
        <v>-1</v>
      </c>
      <c r="L63" s="134"/>
    </row>
    <row r="64" spans="1:12" x14ac:dyDescent="0.2">
      <c r="A64" s="132">
        <v>2015</v>
      </c>
      <c r="B64" s="132">
        <v>9</v>
      </c>
      <c r="C64" s="133">
        <v>9781449429386</v>
      </c>
      <c r="D64" s="132" t="s">
        <v>286</v>
      </c>
      <c r="E64" s="132" t="s">
        <v>65</v>
      </c>
      <c r="F64" s="134">
        <v>74</v>
      </c>
      <c r="G64" s="132" t="s">
        <v>66</v>
      </c>
      <c r="H64" s="132">
        <v>415050</v>
      </c>
      <c r="I64" s="132" t="str">
        <f t="shared" si="1"/>
        <v>Sales</v>
      </c>
      <c r="J64" s="176">
        <v>-495</v>
      </c>
      <c r="K64" s="132">
        <v>-2</v>
      </c>
      <c r="L64" s="134"/>
    </row>
    <row r="65" spans="1:12" x14ac:dyDescent="0.2">
      <c r="A65" s="132">
        <v>2015</v>
      </c>
      <c r="B65" s="132">
        <v>9</v>
      </c>
      <c r="C65" s="133">
        <v>9781449433253</v>
      </c>
      <c r="D65" s="132" t="s">
        <v>272</v>
      </c>
      <c r="E65" s="132" t="s">
        <v>65</v>
      </c>
      <c r="F65" s="134">
        <v>74</v>
      </c>
      <c r="G65" s="132" t="s">
        <v>66</v>
      </c>
      <c r="H65" s="132">
        <v>415050</v>
      </c>
      <c r="I65" s="132" t="str">
        <f t="shared" si="1"/>
        <v>Sales</v>
      </c>
      <c r="J65" s="176">
        <v>-761153.12</v>
      </c>
      <c r="K65" s="132">
        <v>-258</v>
      </c>
      <c r="L65" s="134"/>
    </row>
    <row r="66" spans="1:12" x14ac:dyDescent="0.2">
      <c r="A66" s="132">
        <v>2015</v>
      </c>
      <c r="B66" s="132">
        <v>9</v>
      </c>
      <c r="C66" s="133">
        <v>9781449433833</v>
      </c>
      <c r="D66" s="132" t="s">
        <v>306</v>
      </c>
      <c r="E66" s="132" t="s">
        <v>65</v>
      </c>
      <c r="F66" s="134">
        <v>74</v>
      </c>
      <c r="G66" s="132" t="s">
        <v>66</v>
      </c>
      <c r="H66" s="132">
        <v>415050</v>
      </c>
      <c r="I66" s="132" t="str">
        <f t="shared" ref="I66:I81" si="2">IF(AND(H66&gt;420000,H66&lt;430000),"Return","Sales")</f>
        <v>Sales</v>
      </c>
      <c r="J66" s="176">
        <v>-657.8</v>
      </c>
      <c r="K66" s="132">
        <v>-4</v>
      </c>
      <c r="L66" s="134"/>
    </row>
    <row r="67" spans="1:12" x14ac:dyDescent="0.2">
      <c r="A67" s="132">
        <v>2015</v>
      </c>
      <c r="B67" s="132">
        <v>9</v>
      </c>
      <c r="C67" s="133">
        <v>9781449433918</v>
      </c>
      <c r="D67" s="132" t="s">
        <v>307</v>
      </c>
      <c r="E67" s="132" t="s">
        <v>65</v>
      </c>
      <c r="F67" s="134">
        <v>74</v>
      </c>
      <c r="G67" s="132" t="s">
        <v>66</v>
      </c>
      <c r="H67" s="132">
        <v>415050</v>
      </c>
      <c r="I67" s="132" t="str">
        <f t="shared" si="2"/>
        <v>Sales</v>
      </c>
      <c r="J67" s="176">
        <v>-657.8</v>
      </c>
      <c r="K67" s="132">
        <v>-4</v>
      </c>
      <c r="L67" s="134"/>
    </row>
    <row r="68" spans="1:12" x14ac:dyDescent="0.2">
      <c r="A68" s="132">
        <v>2015</v>
      </c>
      <c r="B68" s="132">
        <v>9</v>
      </c>
      <c r="C68" s="133">
        <v>9781449433963</v>
      </c>
      <c r="D68" s="132" t="s">
        <v>308</v>
      </c>
      <c r="E68" s="132" t="s">
        <v>65</v>
      </c>
      <c r="F68" s="134">
        <v>74</v>
      </c>
      <c r="G68" s="132" t="s">
        <v>66</v>
      </c>
      <c r="H68" s="132">
        <v>415050</v>
      </c>
      <c r="I68" s="132" t="str">
        <f t="shared" si="2"/>
        <v>Sales</v>
      </c>
      <c r="J68" s="176">
        <v>-657.8</v>
      </c>
      <c r="K68" s="132">
        <v>-4</v>
      </c>
      <c r="L68" s="134"/>
    </row>
    <row r="69" spans="1:12" x14ac:dyDescent="0.2">
      <c r="A69" s="132">
        <v>2015</v>
      </c>
      <c r="B69" s="132">
        <v>9</v>
      </c>
      <c r="C69" s="133">
        <v>9781449449704</v>
      </c>
      <c r="D69" s="132" t="s">
        <v>290</v>
      </c>
      <c r="E69" s="132" t="s">
        <v>65</v>
      </c>
      <c r="F69" s="134">
        <v>74</v>
      </c>
      <c r="G69" s="132" t="s">
        <v>66</v>
      </c>
      <c r="H69" s="132">
        <v>415050</v>
      </c>
      <c r="I69" s="132" t="str">
        <f t="shared" si="2"/>
        <v>Sales</v>
      </c>
      <c r="J69" s="176">
        <v>-931</v>
      </c>
      <c r="K69" s="132">
        <v>-5</v>
      </c>
      <c r="L69" s="134"/>
    </row>
    <row r="70" spans="1:12" x14ac:dyDescent="0.2">
      <c r="A70" s="132">
        <v>2015</v>
      </c>
      <c r="B70" s="132">
        <v>9</v>
      </c>
      <c r="C70" s="133">
        <v>9781449450304</v>
      </c>
      <c r="D70" s="132" t="s">
        <v>309</v>
      </c>
      <c r="E70" s="132" t="s">
        <v>65</v>
      </c>
      <c r="F70" s="134">
        <v>74</v>
      </c>
      <c r="G70" s="132" t="s">
        <v>66</v>
      </c>
      <c r="H70" s="132">
        <v>415050</v>
      </c>
      <c r="I70" s="132" t="str">
        <f t="shared" si="2"/>
        <v>Sales</v>
      </c>
      <c r="J70" s="176">
        <v>-657.8</v>
      </c>
      <c r="K70" s="132">
        <v>-4</v>
      </c>
      <c r="L70" s="134"/>
    </row>
    <row r="71" spans="1:12" x14ac:dyDescent="0.2">
      <c r="A71" s="132">
        <v>2015</v>
      </c>
      <c r="B71" s="132">
        <v>9</v>
      </c>
      <c r="C71" s="133">
        <v>9781449450625</v>
      </c>
      <c r="D71" s="132" t="s">
        <v>249</v>
      </c>
      <c r="E71" s="132" t="s">
        <v>65</v>
      </c>
      <c r="F71" s="134">
        <v>74</v>
      </c>
      <c r="G71" s="132" t="s">
        <v>67</v>
      </c>
      <c r="H71" s="132">
        <v>415050</v>
      </c>
      <c r="I71" s="132" t="str">
        <f t="shared" si="2"/>
        <v>Sales</v>
      </c>
      <c r="J71" s="176">
        <v>-657.8</v>
      </c>
      <c r="K71" s="132">
        <v>-4</v>
      </c>
      <c r="L71" s="134"/>
    </row>
    <row r="72" spans="1:12" x14ac:dyDescent="0.2">
      <c r="A72" s="132">
        <v>2015</v>
      </c>
      <c r="B72" s="132">
        <v>9</v>
      </c>
      <c r="C72" s="133">
        <v>9781449450632</v>
      </c>
      <c r="D72" s="132" t="s">
        <v>251</v>
      </c>
      <c r="E72" s="132" t="s">
        <v>65</v>
      </c>
      <c r="F72" s="134">
        <v>74</v>
      </c>
      <c r="G72" s="132" t="s">
        <v>67</v>
      </c>
      <c r="H72" s="132">
        <v>415050</v>
      </c>
      <c r="I72" s="132" t="str">
        <f t="shared" si="2"/>
        <v>Sales</v>
      </c>
      <c r="J72" s="176">
        <v>-657.8</v>
      </c>
      <c r="K72" s="132">
        <v>-4</v>
      </c>
      <c r="L72" s="134"/>
    </row>
    <row r="73" spans="1:12" x14ac:dyDescent="0.2">
      <c r="A73" s="132">
        <v>2015</v>
      </c>
      <c r="B73" s="132">
        <v>9</v>
      </c>
      <c r="C73" s="133">
        <v>9781449450854</v>
      </c>
      <c r="D73" s="132" t="s">
        <v>253</v>
      </c>
      <c r="E73" s="132" t="s">
        <v>65</v>
      </c>
      <c r="F73" s="134">
        <v>74</v>
      </c>
      <c r="G73" s="132" t="s">
        <v>67</v>
      </c>
      <c r="H73" s="132">
        <v>415050</v>
      </c>
      <c r="I73" s="132" t="str">
        <f t="shared" si="2"/>
        <v>Sales</v>
      </c>
      <c r="J73" s="176">
        <v>-657.8</v>
      </c>
      <c r="K73" s="132">
        <v>-4</v>
      </c>
      <c r="L73" s="134"/>
    </row>
    <row r="74" spans="1:12" x14ac:dyDescent="0.2">
      <c r="A74" s="132">
        <v>2015</v>
      </c>
      <c r="B74" s="132">
        <v>9</v>
      </c>
      <c r="C74" s="133">
        <v>9781449451004</v>
      </c>
      <c r="D74" s="132" t="s">
        <v>221</v>
      </c>
      <c r="E74" s="132" t="s">
        <v>65</v>
      </c>
      <c r="F74" s="134">
        <v>74</v>
      </c>
      <c r="G74" s="132" t="s">
        <v>67</v>
      </c>
      <c r="H74" s="132">
        <v>415050</v>
      </c>
      <c r="I74" s="132" t="str">
        <f t="shared" si="2"/>
        <v>Sales</v>
      </c>
      <c r="J74" s="176">
        <v>-328.9</v>
      </c>
      <c r="K74" s="132">
        <v>-2</v>
      </c>
      <c r="L74" s="134"/>
    </row>
    <row r="75" spans="1:12" x14ac:dyDescent="0.2">
      <c r="A75" s="132">
        <v>2015</v>
      </c>
      <c r="B75" s="132">
        <v>9</v>
      </c>
      <c r="C75" s="133">
        <v>9781449456146</v>
      </c>
      <c r="D75" s="132" t="s">
        <v>292</v>
      </c>
      <c r="E75" s="132" t="s">
        <v>65</v>
      </c>
      <c r="F75" s="134">
        <v>74</v>
      </c>
      <c r="G75" s="132" t="s">
        <v>66</v>
      </c>
      <c r="H75" s="132">
        <v>415050</v>
      </c>
      <c r="I75" s="132" t="str">
        <f t="shared" si="2"/>
        <v>Sales</v>
      </c>
      <c r="J75" s="176">
        <v>-17684.560000000001</v>
      </c>
      <c r="K75" s="132">
        <v>-68</v>
      </c>
      <c r="L75" s="134"/>
    </row>
    <row r="76" spans="1:12" x14ac:dyDescent="0.2">
      <c r="A76" s="132">
        <v>2015</v>
      </c>
      <c r="B76" s="132">
        <v>9</v>
      </c>
      <c r="C76" s="133">
        <v>9781449458263</v>
      </c>
      <c r="D76" s="132" t="s">
        <v>256</v>
      </c>
      <c r="E76" s="132" t="s">
        <v>65</v>
      </c>
      <c r="F76" s="134">
        <v>74</v>
      </c>
      <c r="G76" s="132" t="s">
        <v>67</v>
      </c>
      <c r="H76" s="132">
        <v>415050</v>
      </c>
      <c r="I76" s="132" t="str">
        <f t="shared" si="2"/>
        <v>Sales</v>
      </c>
      <c r="J76" s="176">
        <v>-364</v>
      </c>
      <c r="K76" s="132">
        <v>-2</v>
      </c>
      <c r="L76" s="134"/>
    </row>
    <row r="77" spans="1:12" x14ac:dyDescent="0.2">
      <c r="A77" s="132">
        <v>2015</v>
      </c>
      <c r="B77" s="132">
        <v>9</v>
      </c>
      <c r="C77" s="133">
        <v>9781449459956</v>
      </c>
      <c r="D77" s="132" t="s">
        <v>258</v>
      </c>
      <c r="E77" s="132" t="s">
        <v>65</v>
      </c>
      <c r="F77" s="134">
        <v>74</v>
      </c>
      <c r="G77" s="132" t="s">
        <v>67</v>
      </c>
      <c r="H77" s="132">
        <v>415050</v>
      </c>
      <c r="I77" s="132" t="str">
        <f t="shared" si="2"/>
        <v>Sales</v>
      </c>
      <c r="J77" s="176">
        <v>-1166.54</v>
      </c>
      <c r="K77" s="132">
        <v>-3</v>
      </c>
      <c r="L77" s="134"/>
    </row>
    <row r="78" spans="1:12" x14ac:dyDescent="0.2">
      <c r="A78" s="132">
        <v>2015</v>
      </c>
      <c r="B78" s="132">
        <v>9</v>
      </c>
      <c r="C78" s="133">
        <v>9781449460044</v>
      </c>
      <c r="D78" s="132" t="s">
        <v>260</v>
      </c>
      <c r="E78" s="132" t="s">
        <v>65</v>
      </c>
      <c r="F78" s="134">
        <v>74</v>
      </c>
      <c r="G78" s="132" t="s">
        <v>67</v>
      </c>
      <c r="H78" s="132">
        <v>415050</v>
      </c>
      <c r="I78" s="132" t="str">
        <f t="shared" si="2"/>
        <v>Sales</v>
      </c>
      <c r="J78" s="176">
        <v>-3119.48</v>
      </c>
      <c r="K78" s="132">
        <v>-1</v>
      </c>
      <c r="L78" s="134"/>
    </row>
    <row r="79" spans="1:12" x14ac:dyDescent="0.2">
      <c r="A79" s="132">
        <v>2015</v>
      </c>
      <c r="B79" s="132">
        <v>9</v>
      </c>
      <c r="C79" s="133">
        <v>9781449462147</v>
      </c>
      <c r="D79" s="132" t="s">
        <v>220</v>
      </c>
      <c r="E79" s="132" t="s">
        <v>65</v>
      </c>
      <c r="F79" s="134">
        <v>74</v>
      </c>
      <c r="G79" s="132" t="s">
        <v>67</v>
      </c>
      <c r="H79" s="132">
        <v>415050</v>
      </c>
      <c r="I79" s="132" t="str">
        <f t="shared" si="2"/>
        <v>Sales</v>
      </c>
      <c r="J79" s="176">
        <v>-5017.49</v>
      </c>
      <c r="K79" s="132">
        <v>-5</v>
      </c>
      <c r="L79" s="134"/>
    </row>
    <row r="80" spans="1:12" x14ac:dyDescent="0.2">
      <c r="A80" s="132">
        <v>2015</v>
      </c>
      <c r="B80" s="132">
        <v>9</v>
      </c>
      <c r="C80" s="133">
        <v>9781449464899</v>
      </c>
      <c r="D80" s="132" t="s">
        <v>310</v>
      </c>
      <c r="E80" s="132" t="s">
        <v>65</v>
      </c>
      <c r="F80" s="134">
        <v>74</v>
      </c>
      <c r="G80" s="132" t="s">
        <v>67</v>
      </c>
      <c r="H80" s="132">
        <v>415040</v>
      </c>
      <c r="I80" s="132" t="str">
        <f t="shared" si="2"/>
        <v>Sales</v>
      </c>
      <c r="J80" s="176">
        <v>-4312.8</v>
      </c>
      <c r="K80" s="132">
        <v>-14</v>
      </c>
      <c r="L80" s="134"/>
    </row>
    <row r="81" spans="1:12" x14ac:dyDescent="0.2">
      <c r="A81" s="132">
        <v>2015</v>
      </c>
      <c r="B81" s="132">
        <v>9</v>
      </c>
      <c r="C81" s="133">
        <v>9781941252093</v>
      </c>
      <c r="D81" s="132" t="s">
        <v>321</v>
      </c>
      <c r="E81" s="132" t="s">
        <v>65</v>
      </c>
      <c r="F81" s="134">
        <v>74</v>
      </c>
      <c r="G81" s="132" t="s">
        <v>67</v>
      </c>
      <c r="H81" s="132">
        <v>415040</v>
      </c>
      <c r="I81" s="132" t="str">
        <f t="shared" si="2"/>
        <v>Sales</v>
      </c>
      <c r="J81" s="176">
        <v>-8500</v>
      </c>
      <c r="K81" s="132">
        <v>-20</v>
      </c>
      <c r="L81" s="134"/>
    </row>
    <row r="82" spans="1:12" x14ac:dyDescent="0.2">
      <c r="A82" s="134"/>
      <c r="B82" s="134"/>
      <c r="C82" s="134"/>
      <c r="D82" s="134"/>
      <c r="E82" s="134"/>
      <c r="F82" s="134"/>
      <c r="G82" s="134"/>
      <c r="H82" s="134"/>
      <c r="I82" s="134"/>
      <c r="J82" s="177">
        <f>SUM(J2:J81)</f>
        <v>-744134.89000000048</v>
      </c>
      <c r="K82" s="134"/>
      <c r="L82" s="134"/>
    </row>
    <row r="83" spans="1:12" x14ac:dyDescent="0.2">
      <c r="A83" s="134"/>
      <c r="B83" s="134"/>
      <c r="C83" s="134"/>
      <c r="D83" s="134"/>
      <c r="E83" s="134"/>
      <c r="F83" s="134"/>
      <c r="G83" s="134"/>
      <c r="H83" s="134"/>
      <c r="I83" s="134"/>
      <c r="J83" s="134"/>
      <c r="K83" s="134"/>
      <c r="L83" s="134"/>
    </row>
    <row r="84" spans="1:12" x14ac:dyDescent="0.2">
      <c r="A84" s="134"/>
      <c r="B84" s="134"/>
      <c r="C84" s="134"/>
      <c r="D84" s="134"/>
      <c r="E84" s="134"/>
      <c r="F84" s="134"/>
      <c r="G84" s="134"/>
      <c r="H84" s="134"/>
      <c r="I84" s="134"/>
      <c r="J84" s="134"/>
      <c r="K84" s="134"/>
      <c r="L84" s="134"/>
    </row>
    <row r="85" spans="1:12" x14ac:dyDescent="0.2">
      <c r="A85" s="134"/>
      <c r="B85" s="134"/>
      <c r="C85" s="134"/>
      <c r="D85" s="134"/>
      <c r="E85" s="134"/>
      <c r="F85" s="134"/>
      <c r="G85" s="134" t="s">
        <v>63</v>
      </c>
      <c r="H85" s="134"/>
      <c r="I85" s="134"/>
      <c r="J85" s="158">
        <v>0.22500000000000001</v>
      </c>
      <c r="K85" s="166"/>
      <c r="L85" s="166"/>
    </row>
    <row r="86" spans="1:12" ht="13.5" thickBot="1" x14ac:dyDescent="0.25">
      <c r="A86" s="134"/>
      <c r="B86" s="134"/>
      <c r="C86" s="134"/>
      <c r="D86" s="134"/>
      <c r="E86" s="134"/>
      <c r="F86" s="134"/>
      <c r="G86" s="166"/>
      <c r="H86" s="166"/>
      <c r="I86" s="166"/>
      <c r="J86" s="166"/>
      <c r="K86" s="166"/>
      <c r="L86" s="166"/>
    </row>
    <row r="87" spans="1:12" ht="15" x14ac:dyDescent="0.25">
      <c r="A87" s="134"/>
      <c r="B87" s="134"/>
      <c r="C87" s="134"/>
      <c r="D87" s="134"/>
      <c r="E87" s="134"/>
      <c r="F87" s="134"/>
      <c r="G87" s="137" t="s">
        <v>50</v>
      </c>
      <c r="H87" s="85" t="s">
        <v>51</v>
      </c>
      <c r="I87" s="85"/>
      <c r="J87" s="159">
        <f>-J82*J85</f>
        <v>167430.35025000011</v>
      </c>
      <c r="K87" s="139"/>
      <c r="L87" s="140"/>
    </row>
    <row r="88" spans="1:12" ht="15" x14ac:dyDescent="0.25">
      <c r="A88" s="134"/>
      <c r="B88" s="134"/>
      <c r="C88" s="134"/>
      <c r="D88" s="134"/>
      <c r="E88" s="134"/>
      <c r="F88" s="134"/>
      <c r="G88" s="141"/>
      <c r="H88" s="89" t="s">
        <v>52</v>
      </c>
      <c r="I88" s="89"/>
      <c r="J88" s="160">
        <f>J87/L88</f>
        <v>1643.9495928864912</v>
      </c>
      <c r="K88" s="143" t="s">
        <v>53</v>
      </c>
      <c r="L88" s="171">
        <v>101.84640147999998</v>
      </c>
    </row>
    <row r="89" spans="1:12" ht="15.75" thickBot="1" x14ac:dyDescent="0.3">
      <c r="A89" s="134"/>
      <c r="B89" s="134"/>
      <c r="C89" s="134"/>
      <c r="D89" s="134"/>
      <c r="E89" s="134"/>
      <c r="F89" s="134"/>
      <c r="G89" s="145"/>
      <c r="H89" s="94" t="s">
        <v>61</v>
      </c>
      <c r="I89" s="94"/>
      <c r="J89" s="161">
        <f>J87/L89</f>
        <v>2526.9149192258255</v>
      </c>
      <c r="K89" s="147" t="s">
        <v>53</v>
      </c>
      <c r="L89" s="148">
        <v>66.258799999999994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7"/>
  <dimension ref="A1:N96"/>
  <sheetViews>
    <sheetView workbookViewId="0">
      <selection activeCell="C47" sqref="C47"/>
    </sheetView>
  </sheetViews>
  <sheetFormatPr defaultColWidth="9.140625" defaultRowHeight="12.75" x14ac:dyDescent="0.2"/>
  <cols>
    <col min="1" max="1" width="6" style="134" bestFit="1" customWidth="1"/>
    <col min="2" max="2" width="7.140625" style="134" bestFit="1" customWidth="1"/>
    <col min="3" max="3" width="14.140625" style="134" bestFit="1" customWidth="1"/>
    <col min="4" max="4" width="50" style="134" bestFit="1" customWidth="1"/>
    <col min="5" max="5" width="10.5703125" style="134" bestFit="1" customWidth="1"/>
    <col min="6" max="6" width="7.140625" style="134" bestFit="1" customWidth="1"/>
    <col min="7" max="7" width="7.85546875" style="134" bestFit="1" customWidth="1"/>
    <col min="8" max="8" width="9.85546875" style="134" bestFit="1" customWidth="1"/>
    <col min="9" max="9" width="9.85546875" style="134" customWidth="1"/>
    <col min="10" max="10" width="11.5703125" style="134" bestFit="1" customWidth="1"/>
    <col min="11" max="11" width="9.28515625" style="134" bestFit="1" customWidth="1"/>
    <col min="12" max="12" width="16" style="134" bestFit="1" customWidth="1"/>
    <col min="13" max="16384" width="9.140625" style="134"/>
  </cols>
  <sheetData>
    <row r="1" spans="1:14" x14ac:dyDescent="0.2">
      <c r="A1" s="130" t="s">
        <v>34</v>
      </c>
      <c r="B1" s="131" t="s">
        <v>35</v>
      </c>
      <c r="C1" s="131" t="s">
        <v>36</v>
      </c>
      <c r="D1" s="131" t="s">
        <v>37</v>
      </c>
      <c r="E1" s="131" t="s">
        <v>38</v>
      </c>
      <c r="F1" s="131" t="s">
        <v>39</v>
      </c>
      <c r="G1" s="131" t="s">
        <v>40</v>
      </c>
      <c r="H1" s="131" t="s">
        <v>41</v>
      </c>
      <c r="I1" s="131" t="s">
        <v>324</v>
      </c>
      <c r="J1" s="131" t="s">
        <v>18</v>
      </c>
      <c r="K1" s="131" t="s">
        <v>42</v>
      </c>
      <c r="L1" s="131" t="s">
        <v>129</v>
      </c>
    </row>
    <row r="2" spans="1:14" x14ac:dyDescent="0.2">
      <c r="A2" s="132">
        <v>2015</v>
      </c>
      <c r="B2" s="132">
        <v>8</v>
      </c>
      <c r="C2" s="133">
        <v>9780740748479</v>
      </c>
      <c r="D2" s="132" t="s">
        <v>272</v>
      </c>
      <c r="E2" s="132">
        <v>1</v>
      </c>
      <c r="F2" s="134">
        <v>74</v>
      </c>
      <c r="G2" s="132">
        <v>503</v>
      </c>
      <c r="H2" s="132">
        <v>415050</v>
      </c>
      <c r="I2" s="132" t="str">
        <f t="shared" ref="I2:I33" si="0">IF(AND(H2&gt;420000,H2&lt;430000),"Return","Sale")</f>
        <v>Sale</v>
      </c>
      <c r="J2" s="132">
        <v>-73830.77</v>
      </c>
      <c r="K2" s="132">
        <v>-17</v>
      </c>
      <c r="M2" s="134">
        <f>-SUM(J2:J41)</f>
        <v>467267.42</v>
      </c>
      <c r="N2" s="134">
        <f>-SUM(K2:K41)</f>
        <v>1089</v>
      </c>
    </row>
    <row r="3" spans="1:14" x14ac:dyDescent="0.2">
      <c r="A3" s="132">
        <v>2015</v>
      </c>
      <c r="B3" s="132">
        <v>8</v>
      </c>
      <c r="C3" s="133">
        <v>9780740791208</v>
      </c>
      <c r="D3" s="132" t="s">
        <v>301</v>
      </c>
      <c r="E3" s="132">
        <v>1</v>
      </c>
      <c r="F3" s="134">
        <v>74</v>
      </c>
      <c r="G3" s="132">
        <v>503</v>
      </c>
      <c r="H3" s="132">
        <v>415050</v>
      </c>
      <c r="I3" s="132" t="str">
        <f t="shared" si="0"/>
        <v>Sale</v>
      </c>
      <c r="J3" s="132">
        <v>-328.9</v>
      </c>
      <c r="K3" s="132">
        <v>-2</v>
      </c>
      <c r="M3" s="134">
        <f>-SUM(J42:J88)</f>
        <v>-59796.899999999994</v>
      </c>
      <c r="N3" s="134">
        <f>-SUM(K42:K88)</f>
        <v>-146</v>
      </c>
    </row>
    <row r="4" spans="1:14" x14ac:dyDescent="0.2">
      <c r="A4" s="132">
        <v>2015</v>
      </c>
      <c r="B4" s="132">
        <v>8</v>
      </c>
      <c r="C4" s="133">
        <v>9781449401375</v>
      </c>
      <c r="D4" s="132" t="s">
        <v>302</v>
      </c>
      <c r="E4" s="132">
        <v>1</v>
      </c>
      <c r="F4" s="134">
        <v>74</v>
      </c>
      <c r="G4" s="132">
        <v>503</v>
      </c>
      <c r="H4" s="132">
        <v>415050</v>
      </c>
      <c r="I4" s="132" t="str">
        <f t="shared" si="0"/>
        <v>Sale</v>
      </c>
      <c r="J4" s="132">
        <v>-493.35</v>
      </c>
      <c r="K4" s="132">
        <v>-3</v>
      </c>
    </row>
    <row r="5" spans="1:14" x14ac:dyDescent="0.2">
      <c r="A5" s="132">
        <v>2015</v>
      </c>
      <c r="B5" s="132">
        <v>8</v>
      </c>
      <c r="C5" s="133">
        <v>9781449401382</v>
      </c>
      <c r="D5" s="132" t="s">
        <v>302</v>
      </c>
      <c r="E5" s="132">
        <v>1</v>
      </c>
      <c r="F5" s="134">
        <v>74</v>
      </c>
      <c r="G5" s="132">
        <v>503</v>
      </c>
      <c r="H5" s="132">
        <v>415050</v>
      </c>
      <c r="I5" s="132" t="str">
        <f t="shared" si="0"/>
        <v>Sale</v>
      </c>
      <c r="J5" s="132">
        <v>-328.9</v>
      </c>
      <c r="K5" s="132">
        <v>-2</v>
      </c>
    </row>
    <row r="6" spans="1:14" x14ac:dyDescent="0.2">
      <c r="A6" s="132">
        <v>2015</v>
      </c>
      <c r="B6" s="132">
        <v>8</v>
      </c>
      <c r="C6" s="133">
        <v>9781449401399</v>
      </c>
      <c r="D6" s="132" t="s">
        <v>302</v>
      </c>
      <c r="E6" s="132">
        <v>1</v>
      </c>
      <c r="F6" s="134">
        <v>74</v>
      </c>
      <c r="G6" s="132">
        <v>503</v>
      </c>
      <c r="H6" s="132">
        <v>415050</v>
      </c>
      <c r="I6" s="132" t="str">
        <f t="shared" si="0"/>
        <v>Sale</v>
      </c>
      <c r="J6" s="132">
        <v>-657.8</v>
      </c>
      <c r="K6" s="132">
        <v>-4</v>
      </c>
    </row>
    <row r="7" spans="1:14" x14ac:dyDescent="0.2">
      <c r="A7" s="132">
        <v>2015</v>
      </c>
      <c r="B7" s="132">
        <v>8</v>
      </c>
      <c r="C7" s="133">
        <v>9781449401405</v>
      </c>
      <c r="D7" s="132" t="s">
        <v>302</v>
      </c>
      <c r="E7" s="132">
        <v>1</v>
      </c>
      <c r="F7" s="134">
        <v>74</v>
      </c>
      <c r="G7" s="132">
        <v>503</v>
      </c>
      <c r="H7" s="132">
        <v>415050</v>
      </c>
      <c r="I7" s="132" t="str">
        <f t="shared" si="0"/>
        <v>Sale</v>
      </c>
      <c r="J7" s="132">
        <v>-328.9</v>
      </c>
      <c r="K7" s="132">
        <v>-2</v>
      </c>
    </row>
    <row r="8" spans="1:14" x14ac:dyDescent="0.2">
      <c r="A8" s="132">
        <v>2015</v>
      </c>
      <c r="B8" s="132">
        <v>8</v>
      </c>
      <c r="C8" s="133">
        <v>9781449402327</v>
      </c>
      <c r="D8" s="132" t="s">
        <v>277</v>
      </c>
      <c r="E8" s="132">
        <v>1</v>
      </c>
      <c r="F8" s="134">
        <v>74</v>
      </c>
      <c r="G8" s="132">
        <v>503</v>
      </c>
      <c r="H8" s="132">
        <v>415050</v>
      </c>
      <c r="I8" s="132" t="str">
        <f t="shared" si="0"/>
        <v>Sale</v>
      </c>
      <c r="J8" s="132">
        <v>-5063.3100000000004</v>
      </c>
      <c r="K8" s="132">
        <v>-27</v>
      </c>
    </row>
    <row r="9" spans="1:14" x14ac:dyDescent="0.2">
      <c r="A9" s="132">
        <v>2015</v>
      </c>
      <c r="B9" s="132">
        <v>8</v>
      </c>
      <c r="C9" s="133">
        <v>9781449403102</v>
      </c>
      <c r="D9" s="132" t="s">
        <v>303</v>
      </c>
      <c r="E9" s="132">
        <v>1</v>
      </c>
      <c r="F9" s="134">
        <v>74</v>
      </c>
      <c r="G9" s="132">
        <v>503</v>
      </c>
      <c r="H9" s="132">
        <v>415050</v>
      </c>
      <c r="I9" s="132" t="str">
        <f t="shared" si="0"/>
        <v>Sale</v>
      </c>
      <c r="J9" s="132">
        <v>-164.45</v>
      </c>
      <c r="K9" s="132">
        <v>-1</v>
      </c>
    </row>
    <row r="10" spans="1:14" x14ac:dyDescent="0.2">
      <c r="A10" s="132">
        <v>2015</v>
      </c>
      <c r="B10" s="132">
        <v>8</v>
      </c>
      <c r="C10" s="133">
        <v>9781449407186</v>
      </c>
      <c r="D10" s="132" t="s">
        <v>278</v>
      </c>
      <c r="E10" s="132">
        <v>1</v>
      </c>
      <c r="F10" s="134">
        <v>74</v>
      </c>
      <c r="G10" s="132">
        <v>503</v>
      </c>
      <c r="H10" s="132">
        <v>415050</v>
      </c>
      <c r="I10" s="132" t="str">
        <f t="shared" si="0"/>
        <v>Sale</v>
      </c>
      <c r="J10" s="132">
        <v>-5438.37</v>
      </c>
      <c r="K10" s="132">
        <v>-29</v>
      </c>
    </row>
    <row r="11" spans="1:14" x14ac:dyDescent="0.2">
      <c r="A11" s="132">
        <v>2015</v>
      </c>
      <c r="B11" s="132">
        <v>8</v>
      </c>
      <c r="C11" s="133">
        <v>9781449418243</v>
      </c>
      <c r="D11" s="132" t="s">
        <v>304</v>
      </c>
      <c r="E11" s="132">
        <v>1</v>
      </c>
      <c r="F11" s="134">
        <v>74</v>
      </c>
      <c r="G11" s="132">
        <v>503</v>
      </c>
      <c r="H11" s="132">
        <v>415050</v>
      </c>
      <c r="I11" s="132" t="str">
        <f t="shared" si="0"/>
        <v>Sale</v>
      </c>
      <c r="J11" s="132">
        <v>-164.45</v>
      </c>
      <c r="K11" s="132">
        <v>-1</v>
      </c>
    </row>
    <row r="12" spans="1:14" x14ac:dyDescent="0.2">
      <c r="A12" s="132">
        <v>2015</v>
      </c>
      <c r="B12" s="132">
        <v>8</v>
      </c>
      <c r="C12" s="133">
        <v>9781449420437</v>
      </c>
      <c r="D12" s="132" t="s">
        <v>280</v>
      </c>
      <c r="E12" s="132">
        <v>1</v>
      </c>
      <c r="F12" s="134">
        <v>74</v>
      </c>
      <c r="G12" s="132">
        <v>503</v>
      </c>
      <c r="H12" s="132">
        <v>415050</v>
      </c>
      <c r="I12" s="132" t="str">
        <f t="shared" si="0"/>
        <v>Sale</v>
      </c>
      <c r="J12" s="132">
        <v>-2501.73</v>
      </c>
      <c r="K12" s="132">
        <v>-13</v>
      </c>
    </row>
    <row r="13" spans="1:14" x14ac:dyDescent="0.2">
      <c r="A13" s="132">
        <v>2015</v>
      </c>
      <c r="B13" s="132">
        <v>8</v>
      </c>
      <c r="C13" s="133">
        <v>9781449425678</v>
      </c>
      <c r="D13" s="132" t="s">
        <v>318</v>
      </c>
      <c r="E13" s="132">
        <v>1</v>
      </c>
      <c r="F13" s="134">
        <v>74</v>
      </c>
      <c r="G13" s="132">
        <v>503</v>
      </c>
      <c r="H13" s="132">
        <v>415050</v>
      </c>
      <c r="I13" s="132" t="str">
        <f t="shared" si="0"/>
        <v>Sale</v>
      </c>
      <c r="J13" s="132">
        <v>-15329.07</v>
      </c>
      <c r="K13" s="132">
        <v>-42</v>
      </c>
    </row>
    <row r="14" spans="1:14" x14ac:dyDescent="0.2">
      <c r="A14" s="132">
        <v>2015</v>
      </c>
      <c r="B14" s="132">
        <v>8</v>
      </c>
      <c r="C14" s="133">
        <v>9781449429362</v>
      </c>
      <c r="D14" s="132" t="s">
        <v>323</v>
      </c>
      <c r="E14" s="132">
        <v>1</v>
      </c>
      <c r="F14" s="134">
        <v>74</v>
      </c>
      <c r="G14" s="132">
        <v>503</v>
      </c>
      <c r="H14" s="132">
        <v>415050</v>
      </c>
      <c r="I14" s="132" t="str">
        <f t="shared" si="0"/>
        <v>Sale</v>
      </c>
      <c r="J14" s="132">
        <v>-247.5</v>
      </c>
      <c r="K14" s="132">
        <v>-1</v>
      </c>
    </row>
    <row r="15" spans="1:14" x14ac:dyDescent="0.2">
      <c r="A15" s="132">
        <v>2015</v>
      </c>
      <c r="B15" s="132">
        <v>8</v>
      </c>
      <c r="C15" s="133">
        <v>9781449429379</v>
      </c>
      <c r="D15" s="132" t="s">
        <v>285</v>
      </c>
      <c r="E15" s="132">
        <v>1</v>
      </c>
      <c r="F15" s="134">
        <v>74</v>
      </c>
      <c r="G15" s="132">
        <v>503</v>
      </c>
      <c r="H15" s="132">
        <v>415050</v>
      </c>
      <c r="I15" s="132" t="str">
        <f t="shared" si="0"/>
        <v>Sale</v>
      </c>
      <c r="J15" s="132">
        <v>-3538.5</v>
      </c>
      <c r="K15" s="132">
        <v>-19</v>
      </c>
    </row>
    <row r="16" spans="1:14" x14ac:dyDescent="0.2">
      <c r="A16" s="132">
        <v>2015</v>
      </c>
      <c r="B16" s="132">
        <v>8</v>
      </c>
      <c r="C16" s="133">
        <v>9781449429379</v>
      </c>
      <c r="D16" s="132" t="s">
        <v>285</v>
      </c>
      <c r="E16" s="132">
        <v>1</v>
      </c>
      <c r="F16" s="134">
        <v>74</v>
      </c>
      <c r="G16" s="132">
        <v>503</v>
      </c>
      <c r="H16" s="132">
        <v>415150</v>
      </c>
      <c r="I16" s="132" t="str">
        <f t="shared" si="0"/>
        <v>Sale</v>
      </c>
      <c r="J16" s="132">
        <v>-5302.61</v>
      </c>
      <c r="K16" s="132">
        <v>-30</v>
      </c>
    </row>
    <row r="17" spans="1:11" x14ac:dyDescent="0.2">
      <c r="A17" s="132">
        <v>2015</v>
      </c>
      <c r="B17" s="132">
        <v>8</v>
      </c>
      <c r="C17" s="133">
        <v>9781449429386</v>
      </c>
      <c r="D17" s="132" t="s">
        <v>286</v>
      </c>
      <c r="E17" s="132">
        <v>1</v>
      </c>
      <c r="F17" s="134">
        <v>74</v>
      </c>
      <c r="G17" s="132">
        <v>503</v>
      </c>
      <c r="H17" s="132">
        <v>415050</v>
      </c>
      <c r="I17" s="132" t="str">
        <f t="shared" si="0"/>
        <v>Sale</v>
      </c>
      <c r="J17" s="132">
        <v>-1224</v>
      </c>
      <c r="K17" s="132">
        <v>-5</v>
      </c>
    </row>
    <row r="18" spans="1:11" x14ac:dyDescent="0.2">
      <c r="A18" s="132">
        <v>2015</v>
      </c>
      <c r="B18" s="132">
        <v>8</v>
      </c>
      <c r="C18" s="133">
        <v>9781449433253</v>
      </c>
      <c r="D18" s="132" t="s">
        <v>272</v>
      </c>
      <c r="E18" s="132">
        <v>1</v>
      </c>
      <c r="F18" s="134">
        <v>74</v>
      </c>
      <c r="G18" s="132">
        <v>503</v>
      </c>
      <c r="H18" s="132">
        <v>415050</v>
      </c>
      <c r="I18" s="132" t="str">
        <f t="shared" si="0"/>
        <v>Sale</v>
      </c>
      <c r="J18" s="132">
        <v>-88605.23</v>
      </c>
      <c r="K18" s="132">
        <v>-29</v>
      </c>
    </row>
    <row r="19" spans="1:11" x14ac:dyDescent="0.2">
      <c r="A19" s="132">
        <v>2015</v>
      </c>
      <c r="B19" s="132">
        <v>8</v>
      </c>
      <c r="C19" s="133">
        <v>9781449433833</v>
      </c>
      <c r="D19" s="132" t="s">
        <v>306</v>
      </c>
      <c r="E19" s="132">
        <v>1</v>
      </c>
      <c r="F19" s="134">
        <v>74</v>
      </c>
      <c r="G19" s="132">
        <v>503</v>
      </c>
      <c r="H19" s="132">
        <v>415050</v>
      </c>
      <c r="I19" s="132" t="str">
        <f t="shared" si="0"/>
        <v>Sale</v>
      </c>
      <c r="J19" s="132">
        <v>-328.9</v>
      </c>
      <c r="K19" s="132">
        <v>-2</v>
      </c>
    </row>
    <row r="20" spans="1:11" x14ac:dyDescent="0.2">
      <c r="A20" s="132">
        <v>2015</v>
      </c>
      <c r="B20" s="132">
        <v>8</v>
      </c>
      <c r="C20" s="133">
        <v>9781449433963</v>
      </c>
      <c r="D20" s="132" t="s">
        <v>308</v>
      </c>
      <c r="E20" s="132">
        <v>1</v>
      </c>
      <c r="F20" s="134">
        <v>74</v>
      </c>
      <c r="G20" s="132">
        <v>503</v>
      </c>
      <c r="H20" s="132">
        <v>415050</v>
      </c>
      <c r="I20" s="132" t="str">
        <f t="shared" si="0"/>
        <v>Sale</v>
      </c>
      <c r="J20" s="132">
        <v>-328.9</v>
      </c>
      <c r="K20" s="132">
        <v>-2</v>
      </c>
    </row>
    <row r="21" spans="1:11" x14ac:dyDescent="0.2">
      <c r="A21" s="132">
        <v>2015</v>
      </c>
      <c r="B21" s="132">
        <v>8</v>
      </c>
      <c r="C21" s="133">
        <v>9781449447151</v>
      </c>
      <c r="D21" s="132" t="s">
        <v>289</v>
      </c>
      <c r="E21" s="132">
        <v>1</v>
      </c>
      <c r="F21" s="134">
        <v>74</v>
      </c>
      <c r="G21" s="132">
        <v>503</v>
      </c>
      <c r="H21" s="132">
        <v>415050</v>
      </c>
      <c r="I21" s="132" t="str">
        <f t="shared" si="0"/>
        <v>Sale</v>
      </c>
      <c r="J21" s="132">
        <v>-1925</v>
      </c>
      <c r="K21" s="132">
        <v>-1</v>
      </c>
    </row>
    <row r="22" spans="1:11" x14ac:dyDescent="0.2">
      <c r="A22" s="132">
        <v>2015</v>
      </c>
      <c r="B22" s="132">
        <v>8</v>
      </c>
      <c r="C22" s="133">
        <v>9781449449704</v>
      </c>
      <c r="D22" s="132" t="s">
        <v>290</v>
      </c>
      <c r="E22" s="132">
        <v>1</v>
      </c>
      <c r="F22" s="134">
        <v>74</v>
      </c>
      <c r="G22" s="132">
        <v>503</v>
      </c>
      <c r="H22" s="132">
        <v>415050</v>
      </c>
      <c r="I22" s="132" t="str">
        <f t="shared" si="0"/>
        <v>Sale</v>
      </c>
      <c r="J22" s="132">
        <v>-1347.5</v>
      </c>
      <c r="K22" s="132">
        <v>-7</v>
      </c>
    </row>
    <row r="23" spans="1:11" x14ac:dyDescent="0.2">
      <c r="A23" s="132">
        <v>2015</v>
      </c>
      <c r="B23" s="132">
        <v>8</v>
      </c>
      <c r="C23" s="133">
        <v>9781449450304</v>
      </c>
      <c r="D23" s="132" t="s">
        <v>309</v>
      </c>
      <c r="E23" s="132">
        <v>1</v>
      </c>
      <c r="F23" s="134">
        <v>74</v>
      </c>
      <c r="G23" s="132">
        <v>503</v>
      </c>
      <c r="H23" s="132">
        <v>415050</v>
      </c>
      <c r="I23" s="132" t="str">
        <f t="shared" si="0"/>
        <v>Sale</v>
      </c>
      <c r="J23" s="132">
        <v>-657.8</v>
      </c>
      <c r="K23" s="132">
        <v>-4</v>
      </c>
    </row>
    <row r="24" spans="1:11" x14ac:dyDescent="0.2">
      <c r="A24" s="132">
        <v>2015</v>
      </c>
      <c r="B24" s="132">
        <v>8</v>
      </c>
      <c r="C24" s="133">
        <v>9781449456146</v>
      </c>
      <c r="D24" s="132" t="s">
        <v>292</v>
      </c>
      <c r="E24" s="132">
        <v>1</v>
      </c>
      <c r="F24" s="134">
        <v>74</v>
      </c>
      <c r="G24" s="132">
        <v>503</v>
      </c>
      <c r="H24" s="132">
        <v>415050</v>
      </c>
      <c r="I24" s="132" t="str">
        <f t="shared" si="0"/>
        <v>Sale</v>
      </c>
      <c r="J24" s="132">
        <v>-25878.14</v>
      </c>
      <c r="K24" s="132">
        <v>-97</v>
      </c>
    </row>
    <row r="25" spans="1:11" x14ac:dyDescent="0.2">
      <c r="A25" s="132">
        <v>2015</v>
      </c>
      <c r="B25" s="132">
        <v>8</v>
      </c>
      <c r="C25" s="133">
        <v>9780740754722</v>
      </c>
      <c r="D25" s="132" t="s">
        <v>125</v>
      </c>
      <c r="E25" s="132">
        <v>1</v>
      </c>
      <c r="F25" s="134">
        <v>74</v>
      </c>
      <c r="G25" s="132">
        <v>503</v>
      </c>
      <c r="H25" s="132">
        <v>415050</v>
      </c>
      <c r="I25" s="132" t="str">
        <f t="shared" si="0"/>
        <v>Sale</v>
      </c>
      <c r="J25" s="132">
        <v>-438.9</v>
      </c>
      <c r="K25" s="132">
        <v>-2</v>
      </c>
    </row>
    <row r="26" spans="1:11" x14ac:dyDescent="0.2">
      <c r="A26" s="132">
        <v>2015</v>
      </c>
      <c r="B26" s="132">
        <v>8</v>
      </c>
      <c r="C26" s="133">
        <v>9780740768491</v>
      </c>
      <c r="D26" s="132" t="s">
        <v>213</v>
      </c>
      <c r="E26" s="132">
        <v>1</v>
      </c>
      <c r="F26" s="134">
        <v>74</v>
      </c>
      <c r="G26" s="132">
        <v>503</v>
      </c>
      <c r="H26" s="132">
        <v>415050</v>
      </c>
      <c r="I26" s="132" t="str">
        <f t="shared" si="0"/>
        <v>Sale</v>
      </c>
      <c r="J26" s="132">
        <v>-990</v>
      </c>
      <c r="K26" s="132">
        <v>-4</v>
      </c>
    </row>
    <row r="27" spans="1:11" x14ac:dyDescent="0.2">
      <c r="A27" s="132">
        <v>2015</v>
      </c>
      <c r="B27" s="132">
        <v>8</v>
      </c>
      <c r="C27" s="133">
        <v>9780740773655</v>
      </c>
      <c r="D27" s="132" t="s">
        <v>79</v>
      </c>
      <c r="E27" s="132">
        <v>1</v>
      </c>
      <c r="F27" s="134">
        <v>74</v>
      </c>
      <c r="G27" s="132">
        <v>503</v>
      </c>
      <c r="H27" s="132">
        <v>415050</v>
      </c>
      <c r="I27" s="132" t="str">
        <f t="shared" si="0"/>
        <v>Sale</v>
      </c>
      <c r="J27" s="132">
        <v>-288.75</v>
      </c>
      <c r="K27" s="132">
        <v>-1</v>
      </c>
    </row>
    <row r="28" spans="1:11" x14ac:dyDescent="0.2">
      <c r="A28" s="132">
        <v>2015</v>
      </c>
      <c r="B28" s="132">
        <v>8</v>
      </c>
      <c r="C28" s="133">
        <v>9781449408176</v>
      </c>
      <c r="D28" s="132" t="s">
        <v>106</v>
      </c>
      <c r="E28" s="132">
        <v>1</v>
      </c>
      <c r="F28" s="134">
        <v>74</v>
      </c>
      <c r="G28" s="132">
        <v>503</v>
      </c>
      <c r="H28" s="132">
        <v>415050</v>
      </c>
      <c r="I28" s="132" t="str">
        <f t="shared" si="0"/>
        <v>Sale</v>
      </c>
      <c r="J28" s="132">
        <v>-247.5</v>
      </c>
      <c r="K28" s="132">
        <v>-1</v>
      </c>
    </row>
    <row r="29" spans="1:11" x14ac:dyDescent="0.2">
      <c r="A29" s="132">
        <v>2015</v>
      </c>
      <c r="B29" s="132">
        <v>8</v>
      </c>
      <c r="C29" s="133">
        <v>9781449418465</v>
      </c>
      <c r="D29" s="132" t="s">
        <v>59</v>
      </c>
      <c r="E29" s="132">
        <v>1</v>
      </c>
      <c r="F29" s="134">
        <v>74</v>
      </c>
      <c r="G29" s="132">
        <v>501</v>
      </c>
      <c r="H29" s="132">
        <v>415050</v>
      </c>
      <c r="I29" s="132" t="str">
        <f t="shared" si="0"/>
        <v>Sale</v>
      </c>
      <c r="J29" s="132">
        <v>-2730</v>
      </c>
      <c r="K29" s="132">
        <v>-10</v>
      </c>
    </row>
    <row r="30" spans="1:11" x14ac:dyDescent="0.2">
      <c r="A30" s="132">
        <v>2015</v>
      </c>
      <c r="B30" s="132">
        <v>8</v>
      </c>
      <c r="C30" s="133">
        <v>9781449436346</v>
      </c>
      <c r="D30" s="132" t="s">
        <v>242</v>
      </c>
      <c r="E30" s="132">
        <v>1</v>
      </c>
      <c r="F30" s="134">
        <v>74</v>
      </c>
      <c r="G30" s="132">
        <v>501</v>
      </c>
      <c r="H30" s="132">
        <v>415050</v>
      </c>
      <c r="I30" s="132" t="str">
        <f t="shared" si="0"/>
        <v>Sale</v>
      </c>
      <c r="J30" s="132">
        <v>-9271.5</v>
      </c>
      <c r="K30" s="132">
        <v>-49</v>
      </c>
    </row>
    <row r="31" spans="1:11" x14ac:dyDescent="0.2">
      <c r="A31" s="132">
        <v>2015</v>
      </c>
      <c r="B31" s="132">
        <v>8</v>
      </c>
      <c r="C31" s="133">
        <v>9781449436346</v>
      </c>
      <c r="D31" s="132" t="s">
        <v>242</v>
      </c>
      <c r="E31" s="132">
        <v>1</v>
      </c>
      <c r="F31" s="134">
        <v>74</v>
      </c>
      <c r="G31" s="132">
        <v>501</v>
      </c>
      <c r="H31" s="132">
        <v>415150</v>
      </c>
      <c r="I31" s="132" t="str">
        <f t="shared" si="0"/>
        <v>Sale</v>
      </c>
      <c r="J31" s="132">
        <v>-3535.07</v>
      </c>
      <c r="K31" s="132">
        <v>-20</v>
      </c>
    </row>
    <row r="32" spans="1:11" x14ac:dyDescent="0.2">
      <c r="A32" s="132">
        <v>2015</v>
      </c>
      <c r="B32" s="132">
        <v>8</v>
      </c>
      <c r="C32" s="133">
        <v>9781449446604</v>
      </c>
      <c r="D32" s="132" t="s">
        <v>244</v>
      </c>
      <c r="E32" s="132">
        <v>1</v>
      </c>
      <c r="F32" s="134">
        <v>74</v>
      </c>
      <c r="G32" s="132">
        <v>501</v>
      </c>
      <c r="H32" s="132">
        <v>415050</v>
      </c>
      <c r="I32" s="132" t="str">
        <f t="shared" si="0"/>
        <v>Sale</v>
      </c>
      <c r="J32" s="132">
        <v>-494.45</v>
      </c>
      <c r="K32" s="132">
        <v>-1</v>
      </c>
    </row>
    <row r="33" spans="1:11" x14ac:dyDescent="0.2">
      <c r="A33" s="132">
        <v>2015</v>
      </c>
      <c r="B33" s="132">
        <v>8</v>
      </c>
      <c r="C33" s="133">
        <v>9781449450632</v>
      </c>
      <c r="D33" s="132" t="s">
        <v>251</v>
      </c>
      <c r="E33" s="132">
        <v>1</v>
      </c>
      <c r="F33" s="134">
        <v>74</v>
      </c>
      <c r="G33" s="132">
        <v>501</v>
      </c>
      <c r="H33" s="132">
        <v>415050</v>
      </c>
      <c r="I33" s="132" t="str">
        <f t="shared" si="0"/>
        <v>Sale</v>
      </c>
      <c r="J33" s="132">
        <v>-164.45</v>
      </c>
      <c r="K33" s="132">
        <v>-1</v>
      </c>
    </row>
    <row r="34" spans="1:11" x14ac:dyDescent="0.2">
      <c r="A34" s="132">
        <v>2015</v>
      </c>
      <c r="B34" s="132">
        <v>8</v>
      </c>
      <c r="C34" s="133">
        <v>9781449457952</v>
      </c>
      <c r="D34" s="132" t="s">
        <v>271</v>
      </c>
      <c r="E34" s="132">
        <v>1</v>
      </c>
      <c r="F34" s="134">
        <v>74</v>
      </c>
      <c r="G34" s="132">
        <v>501</v>
      </c>
      <c r="H34" s="132">
        <v>415040</v>
      </c>
      <c r="I34" s="132" t="str">
        <f t="shared" ref="I34:I65" si="1">IF(AND(H34&gt;420000,H34&lt;430000),"Return","Sale")</f>
        <v>Sale</v>
      </c>
      <c r="J34" s="132">
        <v>-74790.12</v>
      </c>
      <c r="K34" s="132">
        <v>-290</v>
      </c>
    </row>
    <row r="35" spans="1:11" x14ac:dyDescent="0.2">
      <c r="A35" s="132">
        <v>2015</v>
      </c>
      <c r="B35" s="132">
        <v>8</v>
      </c>
      <c r="C35" s="133">
        <v>9781449458263</v>
      </c>
      <c r="D35" s="132" t="s">
        <v>256</v>
      </c>
      <c r="E35" s="132">
        <v>1</v>
      </c>
      <c r="F35" s="134">
        <v>74</v>
      </c>
      <c r="G35" s="132">
        <v>501</v>
      </c>
      <c r="H35" s="132">
        <v>415050</v>
      </c>
      <c r="I35" s="132" t="str">
        <f t="shared" si="1"/>
        <v>Sale</v>
      </c>
      <c r="J35" s="132">
        <v>-192.5</v>
      </c>
      <c r="K35" s="132">
        <v>-1</v>
      </c>
    </row>
    <row r="36" spans="1:11" x14ac:dyDescent="0.2">
      <c r="A36" s="132">
        <v>2015</v>
      </c>
      <c r="B36" s="132">
        <v>8</v>
      </c>
      <c r="C36" s="133">
        <v>9781449460365</v>
      </c>
      <c r="D36" s="132" t="s">
        <v>319</v>
      </c>
      <c r="E36" s="132">
        <v>1</v>
      </c>
      <c r="F36" s="134">
        <v>74</v>
      </c>
      <c r="G36" s="132">
        <v>501</v>
      </c>
      <c r="H36" s="132">
        <v>415040</v>
      </c>
      <c r="I36" s="132" t="str">
        <f t="shared" si="1"/>
        <v>Sale</v>
      </c>
      <c r="J36" s="132">
        <v>-39556</v>
      </c>
      <c r="K36" s="132">
        <v>-80</v>
      </c>
    </row>
    <row r="37" spans="1:11" x14ac:dyDescent="0.2">
      <c r="A37" s="132">
        <v>2015</v>
      </c>
      <c r="B37" s="132">
        <v>8</v>
      </c>
      <c r="C37" s="133">
        <v>9781449461072</v>
      </c>
      <c r="D37" s="132" t="s">
        <v>219</v>
      </c>
      <c r="E37" s="132">
        <v>1</v>
      </c>
      <c r="F37" s="134">
        <v>74</v>
      </c>
      <c r="G37" s="132">
        <v>501</v>
      </c>
      <c r="H37" s="132">
        <v>415050</v>
      </c>
      <c r="I37" s="132" t="str">
        <f t="shared" si="1"/>
        <v>Sale</v>
      </c>
      <c r="J37" s="132">
        <v>-25598.7</v>
      </c>
      <c r="K37" s="132">
        <v>-97</v>
      </c>
    </row>
    <row r="38" spans="1:11" x14ac:dyDescent="0.2">
      <c r="A38" s="132">
        <v>2015</v>
      </c>
      <c r="B38" s="132">
        <v>8</v>
      </c>
      <c r="C38" s="133">
        <v>9781449462147</v>
      </c>
      <c r="D38" s="132" t="s">
        <v>220</v>
      </c>
      <c r="E38" s="132">
        <v>1</v>
      </c>
      <c r="F38" s="134">
        <v>74</v>
      </c>
      <c r="G38" s="132">
        <v>501</v>
      </c>
      <c r="H38" s="132">
        <v>415050</v>
      </c>
      <c r="I38" s="132" t="str">
        <f t="shared" si="1"/>
        <v>Sale</v>
      </c>
      <c r="J38" s="132">
        <v>-15212.39</v>
      </c>
      <c r="K38" s="132">
        <v>-15</v>
      </c>
    </row>
    <row r="39" spans="1:11" x14ac:dyDescent="0.2">
      <c r="A39" s="132">
        <v>2015</v>
      </c>
      <c r="B39" s="132">
        <v>8</v>
      </c>
      <c r="C39" s="133">
        <v>9781449462253</v>
      </c>
      <c r="D39" s="132" t="s">
        <v>320</v>
      </c>
      <c r="E39" s="132">
        <v>1</v>
      </c>
      <c r="F39" s="134">
        <v>74</v>
      </c>
      <c r="G39" s="132">
        <v>501</v>
      </c>
      <c r="H39" s="132">
        <v>415040</v>
      </c>
      <c r="I39" s="132" t="str">
        <f t="shared" si="1"/>
        <v>Sale</v>
      </c>
      <c r="J39" s="132">
        <v>-16215.36</v>
      </c>
      <c r="K39" s="132">
        <v>-78</v>
      </c>
    </row>
    <row r="40" spans="1:11" x14ac:dyDescent="0.2">
      <c r="A40" s="132">
        <v>2015</v>
      </c>
      <c r="B40" s="132">
        <v>8</v>
      </c>
      <c r="C40" s="133">
        <v>9781449464899</v>
      </c>
      <c r="D40" s="132" t="s">
        <v>310</v>
      </c>
      <c r="E40" s="132">
        <v>1</v>
      </c>
      <c r="F40" s="134">
        <v>74</v>
      </c>
      <c r="G40" s="132">
        <v>501</v>
      </c>
      <c r="H40" s="132">
        <v>415040</v>
      </c>
      <c r="I40" s="132" t="str">
        <f t="shared" si="1"/>
        <v>Sale</v>
      </c>
      <c r="J40" s="132">
        <v>-5600.65</v>
      </c>
      <c r="K40" s="132">
        <v>-17</v>
      </c>
    </row>
    <row r="41" spans="1:11" x14ac:dyDescent="0.2">
      <c r="A41" s="132">
        <v>2015</v>
      </c>
      <c r="B41" s="132">
        <v>8</v>
      </c>
      <c r="C41" s="133">
        <v>9781941252093</v>
      </c>
      <c r="D41" s="132" t="s">
        <v>321</v>
      </c>
      <c r="E41" s="132">
        <v>1</v>
      </c>
      <c r="F41" s="134">
        <v>74</v>
      </c>
      <c r="G41" s="132">
        <v>501</v>
      </c>
      <c r="H41" s="132">
        <v>415040</v>
      </c>
      <c r="I41" s="132" t="str">
        <f t="shared" si="1"/>
        <v>Sale</v>
      </c>
      <c r="J41" s="132">
        <v>-37927</v>
      </c>
      <c r="K41" s="132">
        <v>-82</v>
      </c>
    </row>
    <row r="42" spans="1:11" x14ac:dyDescent="0.2">
      <c r="A42" s="132">
        <v>2015</v>
      </c>
      <c r="B42" s="132">
        <v>8</v>
      </c>
      <c r="C42" s="133">
        <v>9780740748479</v>
      </c>
      <c r="D42" s="132" t="s">
        <v>272</v>
      </c>
      <c r="E42" s="132">
        <v>1</v>
      </c>
      <c r="F42" s="134">
        <v>74</v>
      </c>
      <c r="G42" s="132">
        <v>503</v>
      </c>
      <c r="H42" s="132">
        <v>425250</v>
      </c>
      <c r="I42" s="132" t="str">
        <f t="shared" si="1"/>
        <v>Return</v>
      </c>
      <c r="J42" s="132">
        <v>4399.45</v>
      </c>
      <c r="K42" s="132">
        <v>1</v>
      </c>
    </row>
    <row r="43" spans="1:11" x14ac:dyDescent="0.2">
      <c r="A43" s="132">
        <v>2015</v>
      </c>
      <c r="B43" s="132">
        <v>8</v>
      </c>
      <c r="C43" s="133">
        <v>9780740755668</v>
      </c>
      <c r="D43" s="132" t="s">
        <v>273</v>
      </c>
      <c r="E43" s="132">
        <v>1</v>
      </c>
      <c r="F43" s="134">
        <v>74</v>
      </c>
      <c r="G43" s="132">
        <v>503</v>
      </c>
      <c r="H43" s="132">
        <v>425250</v>
      </c>
      <c r="I43" s="132" t="str">
        <f t="shared" si="1"/>
        <v>Return</v>
      </c>
      <c r="J43" s="132">
        <v>622.44000000000005</v>
      </c>
      <c r="K43" s="132">
        <v>3</v>
      </c>
    </row>
    <row r="44" spans="1:11" x14ac:dyDescent="0.2">
      <c r="A44" s="132">
        <v>2015</v>
      </c>
      <c r="B44" s="132">
        <v>8</v>
      </c>
      <c r="C44" s="133">
        <v>9780740791208</v>
      </c>
      <c r="D44" s="132" t="s">
        <v>301</v>
      </c>
      <c r="E44" s="132">
        <v>1</v>
      </c>
      <c r="F44" s="134">
        <v>74</v>
      </c>
      <c r="G44" s="132">
        <v>503</v>
      </c>
      <c r="H44" s="132">
        <v>425250</v>
      </c>
      <c r="I44" s="132" t="str">
        <f t="shared" si="1"/>
        <v>Return</v>
      </c>
      <c r="J44" s="132">
        <v>493.35</v>
      </c>
      <c r="K44" s="132">
        <v>3</v>
      </c>
    </row>
    <row r="45" spans="1:11" x14ac:dyDescent="0.2">
      <c r="A45" s="132">
        <v>2015</v>
      </c>
      <c r="B45" s="132">
        <v>8</v>
      </c>
      <c r="C45" s="133">
        <v>9781449401375</v>
      </c>
      <c r="D45" s="132" t="s">
        <v>302</v>
      </c>
      <c r="E45" s="132">
        <v>1</v>
      </c>
      <c r="F45" s="134">
        <v>74</v>
      </c>
      <c r="G45" s="132">
        <v>503</v>
      </c>
      <c r="H45" s="132">
        <v>425250</v>
      </c>
      <c r="I45" s="132" t="str">
        <f t="shared" si="1"/>
        <v>Return</v>
      </c>
      <c r="J45" s="132">
        <v>798.33</v>
      </c>
      <c r="K45" s="132">
        <v>5</v>
      </c>
    </row>
    <row r="46" spans="1:11" x14ac:dyDescent="0.2">
      <c r="A46" s="132">
        <v>2015</v>
      </c>
      <c r="B46" s="132">
        <v>8</v>
      </c>
      <c r="C46" s="133">
        <v>9781449401382</v>
      </c>
      <c r="D46" s="132" t="s">
        <v>302</v>
      </c>
      <c r="E46" s="132">
        <v>1</v>
      </c>
      <c r="F46" s="134">
        <v>74</v>
      </c>
      <c r="G46" s="132">
        <v>503</v>
      </c>
      <c r="H46" s="132">
        <v>425250</v>
      </c>
      <c r="I46" s="132" t="str">
        <f t="shared" si="1"/>
        <v>Return</v>
      </c>
      <c r="J46" s="132">
        <v>798.33</v>
      </c>
      <c r="K46" s="132">
        <v>5</v>
      </c>
    </row>
    <row r="47" spans="1:11" x14ac:dyDescent="0.2">
      <c r="A47" s="132">
        <v>2015</v>
      </c>
      <c r="B47" s="132">
        <v>8</v>
      </c>
      <c r="C47" s="133">
        <v>9781449409777</v>
      </c>
      <c r="D47" s="132" t="s">
        <v>293</v>
      </c>
      <c r="E47" s="132">
        <v>1</v>
      </c>
      <c r="F47" s="134">
        <v>74</v>
      </c>
      <c r="G47" s="132">
        <v>503</v>
      </c>
      <c r="H47" s="132">
        <v>425250</v>
      </c>
      <c r="I47" s="132" t="str">
        <f t="shared" si="1"/>
        <v>Return</v>
      </c>
      <c r="J47" s="132">
        <v>1153.3499999999999</v>
      </c>
      <c r="K47" s="132">
        <v>3</v>
      </c>
    </row>
    <row r="48" spans="1:11" x14ac:dyDescent="0.2">
      <c r="A48" s="132">
        <v>2015</v>
      </c>
      <c r="B48" s="132">
        <v>8</v>
      </c>
      <c r="C48" s="133">
        <v>9781449414849</v>
      </c>
      <c r="D48" s="132" t="s">
        <v>294</v>
      </c>
      <c r="E48" s="132">
        <v>1</v>
      </c>
      <c r="F48" s="134">
        <v>74</v>
      </c>
      <c r="G48" s="132">
        <v>503</v>
      </c>
      <c r="H48" s="132">
        <v>425250</v>
      </c>
      <c r="I48" s="132" t="str">
        <f t="shared" si="1"/>
        <v>Return</v>
      </c>
      <c r="J48" s="132">
        <v>414.96</v>
      </c>
      <c r="K48" s="132">
        <v>2</v>
      </c>
    </row>
    <row r="49" spans="1:11" x14ac:dyDescent="0.2">
      <c r="A49" s="132">
        <v>2015</v>
      </c>
      <c r="B49" s="132">
        <v>8</v>
      </c>
      <c r="C49" s="133">
        <v>9781449418243</v>
      </c>
      <c r="D49" s="132" t="s">
        <v>304</v>
      </c>
      <c r="E49" s="132">
        <v>1</v>
      </c>
      <c r="F49" s="134">
        <v>74</v>
      </c>
      <c r="G49" s="132">
        <v>503</v>
      </c>
      <c r="H49" s="132">
        <v>425250</v>
      </c>
      <c r="I49" s="132" t="str">
        <f t="shared" si="1"/>
        <v>Return</v>
      </c>
      <c r="J49" s="132">
        <v>798.33</v>
      </c>
      <c r="K49" s="132">
        <v>5</v>
      </c>
    </row>
    <row r="50" spans="1:11" x14ac:dyDescent="0.2">
      <c r="A50" s="132">
        <v>2015</v>
      </c>
      <c r="B50" s="132">
        <v>8</v>
      </c>
      <c r="C50" s="133">
        <v>9781449427399</v>
      </c>
      <c r="D50" s="132" t="s">
        <v>305</v>
      </c>
      <c r="E50" s="132">
        <v>1</v>
      </c>
      <c r="F50" s="134">
        <v>74</v>
      </c>
      <c r="G50" s="132">
        <v>503</v>
      </c>
      <c r="H50" s="132">
        <v>425250</v>
      </c>
      <c r="I50" s="132" t="str">
        <f t="shared" si="1"/>
        <v>Return</v>
      </c>
      <c r="J50" s="132">
        <v>645.84</v>
      </c>
      <c r="K50" s="132">
        <v>4</v>
      </c>
    </row>
    <row r="51" spans="1:11" x14ac:dyDescent="0.2">
      <c r="A51" s="132">
        <v>2015</v>
      </c>
      <c r="B51" s="132">
        <v>8</v>
      </c>
      <c r="C51" s="133">
        <v>9781449429386</v>
      </c>
      <c r="D51" s="132" t="s">
        <v>286</v>
      </c>
      <c r="E51" s="132">
        <v>1</v>
      </c>
      <c r="F51" s="134">
        <v>74</v>
      </c>
      <c r="G51" s="132">
        <v>503</v>
      </c>
      <c r="H51" s="132">
        <v>425250</v>
      </c>
      <c r="I51" s="132" t="str">
        <f t="shared" si="1"/>
        <v>Return</v>
      </c>
      <c r="J51" s="132">
        <v>742.5</v>
      </c>
      <c r="K51" s="132">
        <v>3</v>
      </c>
    </row>
    <row r="52" spans="1:11" x14ac:dyDescent="0.2">
      <c r="A52" s="132">
        <v>2015</v>
      </c>
      <c r="B52" s="132">
        <v>8</v>
      </c>
      <c r="C52" s="133">
        <v>9781449433253</v>
      </c>
      <c r="D52" s="132" t="s">
        <v>272</v>
      </c>
      <c r="E52" s="132">
        <v>1</v>
      </c>
      <c r="F52" s="134">
        <v>74</v>
      </c>
      <c r="G52" s="132">
        <v>503</v>
      </c>
      <c r="H52" s="132">
        <v>425250</v>
      </c>
      <c r="I52" s="132" t="str">
        <f t="shared" si="1"/>
        <v>Return</v>
      </c>
      <c r="J52" s="132">
        <v>6598.9</v>
      </c>
      <c r="K52" s="132">
        <v>2</v>
      </c>
    </row>
    <row r="53" spans="1:11" x14ac:dyDescent="0.2">
      <c r="A53" s="132">
        <v>2015</v>
      </c>
      <c r="B53" s="132">
        <v>8</v>
      </c>
      <c r="C53" s="133">
        <v>9781449433833</v>
      </c>
      <c r="D53" s="132" t="s">
        <v>306</v>
      </c>
      <c r="E53" s="132">
        <v>1</v>
      </c>
      <c r="F53" s="134">
        <v>74</v>
      </c>
      <c r="G53" s="132">
        <v>503</v>
      </c>
      <c r="H53" s="132">
        <v>425250</v>
      </c>
      <c r="I53" s="132" t="str">
        <f t="shared" si="1"/>
        <v>Return</v>
      </c>
      <c r="J53" s="132">
        <v>454.48</v>
      </c>
      <c r="K53" s="132">
        <v>3</v>
      </c>
    </row>
    <row r="54" spans="1:11" x14ac:dyDescent="0.2">
      <c r="A54" s="132">
        <v>2015</v>
      </c>
      <c r="B54" s="132">
        <v>8</v>
      </c>
      <c r="C54" s="133">
        <v>9781449447151</v>
      </c>
      <c r="D54" s="132" t="s">
        <v>289</v>
      </c>
      <c r="E54" s="132">
        <v>1</v>
      </c>
      <c r="F54" s="134">
        <v>74</v>
      </c>
      <c r="G54" s="132">
        <v>503</v>
      </c>
      <c r="H54" s="132">
        <v>425250</v>
      </c>
      <c r="I54" s="132" t="str">
        <f t="shared" si="1"/>
        <v>Return</v>
      </c>
      <c r="J54" s="132">
        <v>5145</v>
      </c>
      <c r="K54" s="132">
        <v>3</v>
      </c>
    </row>
    <row r="55" spans="1:11" x14ac:dyDescent="0.2">
      <c r="A55" s="132">
        <v>2015</v>
      </c>
      <c r="B55" s="132">
        <v>8</v>
      </c>
      <c r="C55" s="133">
        <v>9780740700033</v>
      </c>
      <c r="D55" s="132" t="s">
        <v>45</v>
      </c>
      <c r="E55" s="132">
        <v>1</v>
      </c>
      <c r="F55" s="134">
        <v>74</v>
      </c>
      <c r="G55" s="132">
        <v>503</v>
      </c>
      <c r="H55" s="132">
        <v>425250</v>
      </c>
      <c r="I55" s="132" t="str">
        <f t="shared" si="1"/>
        <v>Return</v>
      </c>
      <c r="J55" s="132">
        <v>384.45</v>
      </c>
      <c r="K55" s="132">
        <v>1</v>
      </c>
    </row>
    <row r="56" spans="1:11" x14ac:dyDescent="0.2">
      <c r="A56" s="132">
        <v>2015</v>
      </c>
      <c r="B56" s="132">
        <v>8</v>
      </c>
      <c r="C56" s="133">
        <v>9780740713903</v>
      </c>
      <c r="D56" s="132" t="s">
        <v>68</v>
      </c>
      <c r="E56" s="132">
        <v>1</v>
      </c>
      <c r="F56" s="134">
        <v>74</v>
      </c>
      <c r="G56" s="132">
        <v>503</v>
      </c>
      <c r="H56" s="132">
        <v>425250</v>
      </c>
      <c r="I56" s="132" t="str">
        <f t="shared" si="1"/>
        <v>Return</v>
      </c>
      <c r="J56" s="132">
        <v>495</v>
      </c>
      <c r="K56" s="132">
        <v>2</v>
      </c>
    </row>
    <row r="57" spans="1:11" x14ac:dyDescent="0.2">
      <c r="A57" s="132">
        <v>2015</v>
      </c>
      <c r="B57" s="132">
        <v>8</v>
      </c>
      <c r="C57" s="133">
        <v>9780740718397</v>
      </c>
      <c r="D57" s="132" t="s">
        <v>69</v>
      </c>
      <c r="E57" s="132">
        <v>1</v>
      </c>
      <c r="F57" s="134">
        <v>74</v>
      </c>
      <c r="G57" s="132">
        <v>503</v>
      </c>
      <c r="H57" s="132">
        <v>425250</v>
      </c>
      <c r="I57" s="132" t="str">
        <f t="shared" si="1"/>
        <v>Return</v>
      </c>
      <c r="J57" s="132">
        <v>1431</v>
      </c>
      <c r="K57" s="132">
        <v>6</v>
      </c>
    </row>
    <row r="58" spans="1:11" x14ac:dyDescent="0.2">
      <c r="A58" s="132">
        <v>2015</v>
      </c>
      <c r="B58" s="132">
        <v>8</v>
      </c>
      <c r="C58" s="133">
        <v>9780740732980</v>
      </c>
      <c r="D58" s="132" t="s">
        <v>75</v>
      </c>
      <c r="E58" s="132">
        <v>1</v>
      </c>
      <c r="F58" s="134">
        <v>74</v>
      </c>
      <c r="G58" s="132">
        <v>503</v>
      </c>
      <c r="H58" s="132">
        <v>425250</v>
      </c>
      <c r="I58" s="132" t="str">
        <f t="shared" si="1"/>
        <v>Return</v>
      </c>
      <c r="J58" s="132">
        <v>577.5</v>
      </c>
      <c r="K58" s="132">
        <v>2</v>
      </c>
    </row>
    <row r="59" spans="1:11" x14ac:dyDescent="0.2">
      <c r="A59" s="132">
        <v>2015</v>
      </c>
      <c r="B59" s="132">
        <v>8</v>
      </c>
      <c r="C59" s="133">
        <v>9780740738050</v>
      </c>
      <c r="D59" s="132" t="s">
        <v>76</v>
      </c>
      <c r="E59" s="132">
        <v>1</v>
      </c>
      <c r="F59" s="134">
        <v>74</v>
      </c>
      <c r="G59" s="132">
        <v>503</v>
      </c>
      <c r="H59" s="132">
        <v>425250</v>
      </c>
      <c r="I59" s="132" t="str">
        <f t="shared" si="1"/>
        <v>Return</v>
      </c>
      <c r="J59" s="132">
        <v>577.5</v>
      </c>
      <c r="K59" s="132">
        <v>2</v>
      </c>
    </row>
    <row r="60" spans="1:11" x14ac:dyDescent="0.2">
      <c r="A60" s="132">
        <v>2015</v>
      </c>
      <c r="B60" s="132">
        <v>8</v>
      </c>
      <c r="C60" s="133">
        <v>9780740738401</v>
      </c>
      <c r="D60" s="132" t="s">
        <v>124</v>
      </c>
      <c r="E60" s="132">
        <v>1</v>
      </c>
      <c r="F60" s="134">
        <v>74</v>
      </c>
      <c r="G60" s="132">
        <v>503</v>
      </c>
      <c r="H60" s="132">
        <v>425250</v>
      </c>
      <c r="I60" s="132" t="str">
        <f t="shared" si="1"/>
        <v>Return</v>
      </c>
      <c r="J60" s="132">
        <v>612.47</v>
      </c>
      <c r="K60" s="132">
        <v>3</v>
      </c>
    </row>
    <row r="61" spans="1:11" x14ac:dyDescent="0.2">
      <c r="A61" s="132">
        <v>2015</v>
      </c>
      <c r="B61" s="132">
        <v>8</v>
      </c>
      <c r="C61" s="133">
        <v>9780740746581</v>
      </c>
      <c r="D61" s="132" t="s">
        <v>77</v>
      </c>
      <c r="E61" s="132">
        <v>1</v>
      </c>
      <c r="F61" s="134">
        <v>74</v>
      </c>
      <c r="G61" s="132">
        <v>503</v>
      </c>
      <c r="H61" s="132">
        <v>425250</v>
      </c>
      <c r="I61" s="132" t="str">
        <f t="shared" si="1"/>
        <v>Return</v>
      </c>
      <c r="J61" s="132">
        <v>1880.31</v>
      </c>
      <c r="K61" s="132">
        <v>5</v>
      </c>
    </row>
    <row r="62" spans="1:11" x14ac:dyDescent="0.2">
      <c r="A62" s="132">
        <v>2015</v>
      </c>
      <c r="B62" s="132">
        <v>8</v>
      </c>
      <c r="C62" s="133">
        <v>9780740754722</v>
      </c>
      <c r="D62" s="132" t="s">
        <v>125</v>
      </c>
      <c r="E62" s="132">
        <v>1</v>
      </c>
      <c r="F62" s="134">
        <v>74</v>
      </c>
      <c r="G62" s="132">
        <v>503</v>
      </c>
      <c r="H62" s="132">
        <v>425250</v>
      </c>
      <c r="I62" s="132" t="str">
        <f t="shared" si="1"/>
        <v>Return</v>
      </c>
      <c r="J62" s="132">
        <v>404.99</v>
      </c>
      <c r="K62" s="132">
        <v>2</v>
      </c>
    </row>
    <row r="63" spans="1:11" x14ac:dyDescent="0.2">
      <c r="A63" s="132">
        <v>2015</v>
      </c>
      <c r="B63" s="132">
        <v>8</v>
      </c>
      <c r="C63" s="133">
        <v>9780740761584</v>
      </c>
      <c r="D63" s="132" t="s">
        <v>137</v>
      </c>
      <c r="E63" s="132">
        <v>1</v>
      </c>
      <c r="F63" s="134">
        <v>74</v>
      </c>
      <c r="G63" s="132">
        <v>503</v>
      </c>
      <c r="H63" s="132">
        <v>425250</v>
      </c>
      <c r="I63" s="132" t="str">
        <f t="shared" si="1"/>
        <v>Return</v>
      </c>
      <c r="J63" s="132">
        <v>395.01</v>
      </c>
      <c r="K63" s="132">
        <v>2</v>
      </c>
    </row>
    <row r="64" spans="1:11" x14ac:dyDescent="0.2">
      <c r="A64" s="132">
        <v>2015</v>
      </c>
      <c r="B64" s="132">
        <v>8</v>
      </c>
      <c r="C64" s="133">
        <v>9780740761904</v>
      </c>
      <c r="D64" s="132" t="s">
        <v>47</v>
      </c>
      <c r="E64" s="132">
        <v>1</v>
      </c>
      <c r="F64" s="134">
        <v>74</v>
      </c>
      <c r="G64" s="132">
        <v>503</v>
      </c>
      <c r="H64" s="132">
        <v>425250</v>
      </c>
      <c r="I64" s="132" t="str">
        <f t="shared" si="1"/>
        <v>Return</v>
      </c>
      <c r="J64" s="132">
        <v>1653.75</v>
      </c>
      <c r="K64" s="132">
        <v>6</v>
      </c>
    </row>
    <row r="65" spans="1:11" x14ac:dyDescent="0.2">
      <c r="A65" s="132">
        <v>2015</v>
      </c>
      <c r="B65" s="132">
        <v>8</v>
      </c>
      <c r="C65" s="133">
        <v>9780740763793</v>
      </c>
      <c r="D65" s="132" t="s">
        <v>70</v>
      </c>
      <c r="E65" s="132">
        <v>1</v>
      </c>
      <c r="F65" s="134">
        <v>74</v>
      </c>
      <c r="G65" s="132">
        <v>503</v>
      </c>
      <c r="H65" s="132">
        <v>425250</v>
      </c>
      <c r="I65" s="132" t="str">
        <f t="shared" si="1"/>
        <v>Return</v>
      </c>
      <c r="J65" s="132">
        <v>866.25</v>
      </c>
      <c r="K65" s="132">
        <v>3</v>
      </c>
    </row>
    <row r="66" spans="1:11" x14ac:dyDescent="0.2">
      <c r="A66" s="132">
        <v>2015</v>
      </c>
      <c r="B66" s="132">
        <v>8</v>
      </c>
      <c r="C66" s="133">
        <v>9780740771118</v>
      </c>
      <c r="D66" s="132" t="s">
        <v>127</v>
      </c>
      <c r="E66" s="132">
        <v>1</v>
      </c>
      <c r="F66" s="134">
        <v>74</v>
      </c>
      <c r="G66" s="132">
        <v>503</v>
      </c>
      <c r="H66" s="132">
        <v>425250</v>
      </c>
      <c r="I66" s="132" t="str">
        <f t="shared" ref="I66:I88" si="2">IF(AND(H66&gt;420000,H66&lt;430000),"Return","Sale")</f>
        <v>Return</v>
      </c>
      <c r="J66" s="132">
        <v>197.51</v>
      </c>
      <c r="K66" s="132">
        <v>1</v>
      </c>
    </row>
    <row r="67" spans="1:11" x14ac:dyDescent="0.2">
      <c r="A67" s="132">
        <v>2015</v>
      </c>
      <c r="B67" s="132">
        <v>8</v>
      </c>
      <c r="C67" s="133">
        <v>9780740772276</v>
      </c>
      <c r="D67" s="132" t="s">
        <v>78</v>
      </c>
      <c r="E67" s="132">
        <v>1</v>
      </c>
      <c r="F67" s="134">
        <v>74</v>
      </c>
      <c r="G67" s="132">
        <v>503</v>
      </c>
      <c r="H67" s="132">
        <v>425250</v>
      </c>
      <c r="I67" s="132" t="str">
        <f t="shared" si="2"/>
        <v>Return</v>
      </c>
      <c r="J67" s="132">
        <v>866.25</v>
      </c>
      <c r="K67" s="132">
        <v>3</v>
      </c>
    </row>
    <row r="68" spans="1:11" x14ac:dyDescent="0.2">
      <c r="A68" s="132">
        <v>2015</v>
      </c>
      <c r="B68" s="132">
        <v>8</v>
      </c>
      <c r="C68" s="133">
        <v>9780740773655</v>
      </c>
      <c r="D68" s="132" t="s">
        <v>79</v>
      </c>
      <c r="E68" s="132">
        <v>1</v>
      </c>
      <c r="F68" s="134">
        <v>74</v>
      </c>
      <c r="G68" s="132">
        <v>503</v>
      </c>
      <c r="H68" s="132">
        <v>425250</v>
      </c>
      <c r="I68" s="132" t="str">
        <f t="shared" si="2"/>
        <v>Return</v>
      </c>
      <c r="J68" s="132">
        <v>866.25</v>
      </c>
      <c r="K68" s="132">
        <v>3</v>
      </c>
    </row>
    <row r="69" spans="1:11" x14ac:dyDescent="0.2">
      <c r="A69" s="132">
        <v>2015</v>
      </c>
      <c r="B69" s="132">
        <v>8</v>
      </c>
      <c r="C69" s="133">
        <v>9780740778063</v>
      </c>
      <c r="D69" s="132" t="s">
        <v>71</v>
      </c>
      <c r="E69" s="132">
        <v>1</v>
      </c>
      <c r="F69" s="134">
        <v>74</v>
      </c>
      <c r="G69" s="132">
        <v>503</v>
      </c>
      <c r="H69" s="132">
        <v>425250</v>
      </c>
      <c r="I69" s="132" t="str">
        <f t="shared" si="2"/>
        <v>Return</v>
      </c>
      <c r="J69" s="132">
        <v>988.35</v>
      </c>
      <c r="K69" s="132">
        <v>3</v>
      </c>
    </row>
    <row r="70" spans="1:11" x14ac:dyDescent="0.2">
      <c r="A70" s="132">
        <v>2015</v>
      </c>
      <c r="B70" s="132">
        <v>8</v>
      </c>
      <c r="C70" s="133">
        <v>9780740778155</v>
      </c>
      <c r="D70" s="132" t="s">
        <v>56</v>
      </c>
      <c r="E70" s="132">
        <v>1</v>
      </c>
      <c r="F70" s="134">
        <v>74</v>
      </c>
      <c r="G70" s="132">
        <v>503</v>
      </c>
      <c r="H70" s="132">
        <v>425250</v>
      </c>
      <c r="I70" s="132" t="str">
        <f t="shared" si="2"/>
        <v>Return</v>
      </c>
      <c r="J70" s="132">
        <v>866.25</v>
      </c>
      <c r="K70" s="132">
        <v>3</v>
      </c>
    </row>
    <row r="71" spans="1:11" x14ac:dyDescent="0.2">
      <c r="A71" s="132">
        <v>2015</v>
      </c>
      <c r="B71" s="132">
        <v>8</v>
      </c>
      <c r="C71" s="133">
        <v>9780740785344</v>
      </c>
      <c r="D71" s="132" t="s">
        <v>48</v>
      </c>
      <c r="E71" s="132">
        <v>1</v>
      </c>
      <c r="F71" s="134">
        <v>74</v>
      </c>
      <c r="G71" s="132">
        <v>503</v>
      </c>
      <c r="H71" s="132">
        <v>425250</v>
      </c>
      <c r="I71" s="132" t="str">
        <f t="shared" si="2"/>
        <v>Return</v>
      </c>
      <c r="J71" s="132">
        <v>1153.3499999999999</v>
      </c>
      <c r="K71" s="132">
        <v>3</v>
      </c>
    </row>
    <row r="72" spans="1:11" x14ac:dyDescent="0.2">
      <c r="A72" s="132">
        <v>2015</v>
      </c>
      <c r="B72" s="132">
        <v>8</v>
      </c>
      <c r="C72" s="133">
        <v>9780836204155</v>
      </c>
      <c r="D72" s="132" t="s">
        <v>80</v>
      </c>
      <c r="E72" s="132">
        <v>1</v>
      </c>
      <c r="F72" s="134">
        <v>74</v>
      </c>
      <c r="G72" s="132">
        <v>503</v>
      </c>
      <c r="H72" s="132">
        <v>425250</v>
      </c>
      <c r="I72" s="132" t="str">
        <f t="shared" si="2"/>
        <v>Return</v>
      </c>
      <c r="J72" s="132">
        <v>768.9</v>
      </c>
      <c r="K72" s="132">
        <v>2</v>
      </c>
    </row>
    <row r="73" spans="1:11" x14ac:dyDescent="0.2">
      <c r="A73" s="132">
        <v>2015</v>
      </c>
      <c r="B73" s="132">
        <v>8</v>
      </c>
      <c r="C73" s="133">
        <v>9780836217469</v>
      </c>
      <c r="D73" s="132" t="s">
        <v>62</v>
      </c>
      <c r="E73" s="132">
        <v>1</v>
      </c>
      <c r="F73" s="134">
        <v>74</v>
      </c>
      <c r="G73" s="132">
        <v>503</v>
      </c>
      <c r="H73" s="132">
        <v>425250</v>
      </c>
      <c r="I73" s="132" t="str">
        <f t="shared" si="2"/>
        <v>Return</v>
      </c>
      <c r="J73" s="132">
        <v>239.6</v>
      </c>
      <c r="K73" s="132">
        <v>1</v>
      </c>
    </row>
    <row r="74" spans="1:11" x14ac:dyDescent="0.2">
      <c r="A74" s="132">
        <v>2015</v>
      </c>
      <c r="B74" s="132">
        <v>8</v>
      </c>
      <c r="C74" s="133">
        <v>9780836217797</v>
      </c>
      <c r="D74" s="132" t="s">
        <v>81</v>
      </c>
      <c r="E74" s="132">
        <v>1</v>
      </c>
      <c r="F74" s="134">
        <v>74</v>
      </c>
      <c r="G74" s="132">
        <v>503</v>
      </c>
      <c r="H74" s="132">
        <v>425250</v>
      </c>
      <c r="I74" s="132" t="str">
        <f t="shared" si="2"/>
        <v>Return</v>
      </c>
      <c r="J74" s="132">
        <v>438.9</v>
      </c>
      <c r="K74" s="132">
        <v>2</v>
      </c>
    </row>
    <row r="75" spans="1:11" x14ac:dyDescent="0.2">
      <c r="A75" s="132">
        <v>2015</v>
      </c>
      <c r="B75" s="132">
        <v>8</v>
      </c>
      <c r="C75" s="133">
        <v>9780836228991</v>
      </c>
      <c r="D75" s="132" t="s">
        <v>49</v>
      </c>
      <c r="E75" s="132">
        <v>1</v>
      </c>
      <c r="F75" s="134">
        <v>74</v>
      </c>
      <c r="G75" s="132">
        <v>503</v>
      </c>
      <c r="H75" s="132">
        <v>425250</v>
      </c>
      <c r="I75" s="132" t="str">
        <f t="shared" si="2"/>
        <v>Return</v>
      </c>
      <c r="J75" s="132">
        <v>577.5</v>
      </c>
      <c r="K75" s="132">
        <v>2</v>
      </c>
    </row>
    <row r="76" spans="1:11" x14ac:dyDescent="0.2">
      <c r="A76" s="132">
        <v>2015</v>
      </c>
      <c r="B76" s="132">
        <v>8</v>
      </c>
      <c r="C76" s="133">
        <v>9780836236682</v>
      </c>
      <c r="D76" s="132" t="s">
        <v>87</v>
      </c>
      <c r="E76" s="132">
        <v>1</v>
      </c>
      <c r="F76" s="134">
        <v>74</v>
      </c>
      <c r="G76" s="132">
        <v>503</v>
      </c>
      <c r="H76" s="132">
        <v>425250</v>
      </c>
      <c r="I76" s="132" t="str">
        <f t="shared" si="2"/>
        <v>Return</v>
      </c>
      <c r="J76" s="132">
        <v>577.5</v>
      </c>
      <c r="K76" s="132">
        <v>2</v>
      </c>
    </row>
    <row r="77" spans="1:11" x14ac:dyDescent="0.2">
      <c r="A77" s="132">
        <v>2015</v>
      </c>
      <c r="B77" s="132">
        <v>8</v>
      </c>
      <c r="C77" s="133">
        <v>9781449401023</v>
      </c>
      <c r="D77" s="132" t="s">
        <v>72</v>
      </c>
      <c r="E77" s="132">
        <v>1</v>
      </c>
      <c r="F77" s="134">
        <v>74</v>
      </c>
      <c r="G77" s="132">
        <v>503</v>
      </c>
      <c r="H77" s="132">
        <v>425250</v>
      </c>
      <c r="I77" s="132" t="str">
        <f t="shared" si="2"/>
        <v>Return</v>
      </c>
      <c r="J77" s="132">
        <v>768.9</v>
      </c>
      <c r="K77" s="132">
        <v>2</v>
      </c>
    </row>
    <row r="78" spans="1:11" x14ac:dyDescent="0.2">
      <c r="A78" s="132">
        <v>2015</v>
      </c>
      <c r="B78" s="132">
        <v>8</v>
      </c>
      <c r="C78" s="133">
        <v>9781449408190</v>
      </c>
      <c r="D78" s="132" t="s">
        <v>57</v>
      </c>
      <c r="E78" s="132">
        <v>1</v>
      </c>
      <c r="F78" s="134">
        <v>74</v>
      </c>
      <c r="G78" s="132">
        <v>503</v>
      </c>
      <c r="H78" s="132">
        <v>425250</v>
      </c>
      <c r="I78" s="132" t="str">
        <f t="shared" si="2"/>
        <v>Return</v>
      </c>
      <c r="J78" s="132">
        <v>866.25</v>
      </c>
      <c r="K78" s="132">
        <v>3</v>
      </c>
    </row>
    <row r="79" spans="1:11" x14ac:dyDescent="0.2">
      <c r="A79" s="132">
        <v>2015</v>
      </c>
      <c r="B79" s="132">
        <v>8</v>
      </c>
      <c r="C79" s="133">
        <v>9781449410186</v>
      </c>
      <c r="D79" s="132" t="s">
        <v>58</v>
      </c>
      <c r="E79" s="132">
        <v>1</v>
      </c>
      <c r="F79" s="134">
        <v>74</v>
      </c>
      <c r="G79" s="132">
        <v>501</v>
      </c>
      <c r="H79" s="132">
        <v>425250</v>
      </c>
      <c r="I79" s="132" t="str">
        <f t="shared" si="2"/>
        <v>Return</v>
      </c>
      <c r="J79" s="132">
        <v>866.25</v>
      </c>
      <c r="K79" s="132">
        <v>3</v>
      </c>
    </row>
    <row r="80" spans="1:11" x14ac:dyDescent="0.2">
      <c r="A80" s="132">
        <v>2015</v>
      </c>
      <c r="B80" s="132">
        <v>8</v>
      </c>
      <c r="C80" s="133">
        <v>9781449414047</v>
      </c>
      <c r="D80" s="132" t="s">
        <v>54</v>
      </c>
      <c r="E80" s="132">
        <v>1</v>
      </c>
      <c r="F80" s="134">
        <v>74</v>
      </c>
      <c r="G80" s="132">
        <v>503</v>
      </c>
      <c r="H80" s="132">
        <v>425250</v>
      </c>
      <c r="I80" s="132" t="str">
        <f t="shared" si="2"/>
        <v>Return</v>
      </c>
      <c r="J80" s="132">
        <v>598.99</v>
      </c>
      <c r="K80" s="132">
        <v>6</v>
      </c>
    </row>
    <row r="81" spans="1:12" x14ac:dyDescent="0.2">
      <c r="A81" s="132">
        <v>2015</v>
      </c>
      <c r="B81" s="132">
        <v>8</v>
      </c>
      <c r="C81" s="133">
        <v>9781449414054</v>
      </c>
      <c r="D81" s="132" t="s">
        <v>83</v>
      </c>
      <c r="E81" s="132">
        <v>1</v>
      </c>
      <c r="F81" s="134">
        <v>74</v>
      </c>
      <c r="G81" s="132">
        <v>503</v>
      </c>
      <c r="H81" s="132">
        <v>425250</v>
      </c>
      <c r="I81" s="132" t="str">
        <f t="shared" si="2"/>
        <v>Return</v>
      </c>
      <c r="J81" s="132">
        <v>300.5</v>
      </c>
      <c r="K81" s="132">
        <v>3</v>
      </c>
    </row>
    <row r="82" spans="1:12" x14ac:dyDescent="0.2">
      <c r="A82" s="132">
        <v>2015</v>
      </c>
      <c r="B82" s="132">
        <v>8</v>
      </c>
      <c r="C82" s="133">
        <v>9781449414078</v>
      </c>
      <c r="D82" s="132" t="s">
        <v>91</v>
      </c>
      <c r="E82" s="132">
        <v>1</v>
      </c>
      <c r="F82" s="134">
        <v>74</v>
      </c>
      <c r="G82" s="132">
        <v>503</v>
      </c>
      <c r="H82" s="132">
        <v>425250</v>
      </c>
      <c r="I82" s="132" t="str">
        <f t="shared" si="2"/>
        <v>Return</v>
      </c>
      <c r="J82" s="132">
        <v>507.45</v>
      </c>
      <c r="K82" s="132">
        <v>5</v>
      </c>
    </row>
    <row r="83" spans="1:12" x14ac:dyDescent="0.2">
      <c r="A83" s="132">
        <v>2015</v>
      </c>
      <c r="B83" s="132">
        <v>8</v>
      </c>
      <c r="C83" s="133">
        <v>9781449414085</v>
      </c>
      <c r="D83" s="132" t="s">
        <v>84</v>
      </c>
      <c r="E83" s="132">
        <v>1</v>
      </c>
      <c r="F83" s="134">
        <v>74</v>
      </c>
      <c r="G83" s="132">
        <v>503</v>
      </c>
      <c r="H83" s="132">
        <v>425250</v>
      </c>
      <c r="I83" s="132" t="str">
        <f t="shared" si="2"/>
        <v>Return</v>
      </c>
      <c r="J83" s="132">
        <v>800.98</v>
      </c>
      <c r="K83" s="132">
        <v>8</v>
      </c>
    </row>
    <row r="84" spans="1:12" x14ac:dyDescent="0.2">
      <c r="A84" s="132">
        <v>2015</v>
      </c>
      <c r="B84" s="132">
        <v>8</v>
      </c>
      <c r="C84" s="133">
        <v>9781449414092</v>
      </c>
      <c r="D84" s="132" t="s">
        <v>85</v>
      </c>
      <c r="E84" s="132">
        <v>1</v>
      </c>
      <c r="F84" s="134">
        <v>74</v>
      </c>
      <c r="G84" s="132">
        <v>503</v>
      </c>
      <c r="H84" s="132">
        <v>425250</v>
      </c>
      <c r="I84" s="132" t="str">
        <f t="shared" si="2"/>
        <v>Return</v>
      </c>
      <c r="J84" s="132">
        <v>507.45</v>
      </c>
      <c r="K84" s="132">
        <v>5</v>
      </c>
    </row>
    <row r="85" spans="1:12" x14ac:dyDescent="0.2">
      <c r="A85" s="132">
        <v>2015</v>
      </c>
      <c r="B85" s="132">
        <v>8</v>
      </c>
      <c r="C85" s="133">
        <v>9781449418465</v>
      </c>
      <c r="D85" s="132" t="s">
        <v>59</v>
      </c>
      <c r="E85" s="132">
        <v>1</v>
      </c>
      <c r="F85" s="134">
        <v>74</v>
      </c>
      <c r="G85" s="132">
        <v>501</v>
      </c>
      <c r="H85" s="132">
        <v>425250</v>
      </c>
      <c r="I85" s="132" t="str">
        <f t="shared" si="2"/>
        <v>Return</v>
      </c>
      <c r="J85" s="132">
        <v>514.5</v>
      </c>
      <c r="K85" s="132">
        <v>2</v>
      </c>
    </row>
    <row r="86" spans="1:12" x14ac:dyDescent="0.2">
      <c r="A86" s="132">
        <v>2015</v>
      </c>
      <c r="B86" s="132">
        <v>8</v>
      </c>
      <c r="C86" s="133">
        <v>9781449423094</v>
      </c>
      <c r="D86" s="132" t="s">
        <v>60</v>
      </c>
      <c r="E86" s="132">
        <v>1</v>
      </c>
      <c r="F86" s="134">
        <v>74</v>
      </c>
      <c r="G86" s="132">
        <v>503</v>
      </c>
      <c r="H86" s="132">
        <v>425250</v>
      </c>
      <c r="I86" s="132" t="str">
        <f t="shared" si="2"/>
        <v>Return</v>
      </c>
      <c r="J86" s="132">
        <v>768.9</v>
      </c>
      <c r="K86" s="132">
        <v>2</v>
      </c>
    </row>
    <row r="87" spans="1:12" x14ac:dyDescent="0.2">
      <c r="A87" s="132">
        <v>2015</v>
      </c>
      <c r="B87" s="132">
        <v>8</v>
      </c>
      <c r="C87" s="133">
        <v>9781449446604</v>
      </c>
      <c r="D87" s="132" t="s">
        <v>244</v>
      </c>
      <c r="E87" s="132">
        <v>1</v>
      </c>
      <c r="F87" s="134">
        <v>74</v>
      </c>
      <c r="G87" s="132">
        <v>501</v>
      </c>
      <c r="H87" s="132">
        <v>425250</v>
      </c>
      <c r="I87" s="132" t="str">
        <f t="shared" si="2"/>
        <v>Return</v>
      </c>
      <c r="J87" s="132">
        <v>934.96</v>
      </c>
      <c r="K87" s="132">
        <v>2</v>
      </c>
    </row>
    <row r="88" spans="1:12" x14ac:dyDescent="0.2">
      <c r="A88" s="132">
        <v>2015</v>
      </c>
      <c r="B88" s="132">
        <v>8</v>
      </c>
      <c r="C88" s="133">
        <v>9781449460044</v>
      </c>
      <c r="D88" s="132" t="s">
        <v>260</v>
      </c>
      <c r="E88" s="132">
        <v>1</v>
      </c>
      <c r="F88" s="134">
        <v>74</v>
      </c>
      <c r="G88" s="132">
        <v>501</v>
      </c>
      <c r="H88" s="132">
        <v>425250</v>
      </c>
      <c r="I88" s="132" t="str">
        <f t="shared" si="2"/>
        <v>Return</v>
      </c>
      <c r="J88" s="132">
        <v>12477.92</v>
      </c>
      <c r="K88" s="132">
        <v>4</v>
      </c>
    </row>
    <row r="89" spans="1:12" x14ac:dyDescent="0.2">
      <c r="J89" s="135">
        <f>SUM(J2:J88)</f>
        <v>-407470.5199999999</v>
      </c>
    </row>
    <row r="92" spans="1:12" x14ac:dyDescent="0.2">
      <c r="G92" s="134" t="s">
        <v>63</v>
      </c>
      <c r="J92" s="158">
        <v>0.22500000000000001</v>
      </c>
      <c r="K92" s="166"/>
      <c r="L92" s="166"/>
    </row>
    <row r="93" spans="1:12" ht="13.5" thickBot="1" x14ac:dyDescent="0.25">
      <c r="G93" s="166"/>
      <c r="H93" s="166"/>
      <c r="I93" s="166"/>
      <c r="J93" s="166"/>
      <c r="K93" s="166"/>
      <c r="L93" s="166"/>
    </row>
    <row r="94" spans="1:12" ht="15" x14ac:dyDescent="0.25">
      <c r="G94" s="137" t="s">
        <v>50</v>
      </c>
      <c r="H94" s="85" t="s">
        <v>51</v>
      </c>
      <c r="I94" s="85"/>
      <c r="J94" s="159">
        <f>-J89*J92</f>
        <v>91680.866999999984</v>
      </c>
      <c r="K94" s="139"/>
      <c r="L94" s="140"/>
    </row>
    <row r="95" spans="1:12" ht="15" x14ac:dyDescent="0.25">
      <c r="G95" s="141"/>
      <c r="H95" s="89" t="s">
        <v>52</v>
      </c>
      <c r="I95" s="89"/>
      <c r="J95" s="160">
        <f>J94/L95</f>
        <v>904.62424818786394</v>
      </c>
      <c r="K95" s="143" t="s">
        <v>53</v>
      </c>
      <c r="L95" s="171">
        <v>101.34690418</v>
      </c>
    </row>
    <row r="96" spans="1:12" ht="15.75" thickBot="1" x14ac:dyDescent="0.3">
      <c r="G96" s="145"/>
      <c r="H96" s="94" t="s">
        <v>61</v>
      </c>
      <c r="I96" s="94"/>
      <c r="J96" s="161">
        <f>J94/L96</f>
        <v>1411.3042895978865</v>
      </c>
      <c r="K96" s="147" t="s">
        <v>53</v>
      </c>
      <c r="L96" s="148">
        <v>64.961799999999997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8"/>
  <dimension ref="A1:N74"/>
  <sheetViews>
    <sheetView zoomScale="80" zoomScaleNormal="80" workbookViewId="0">
      <selection activeCell="I2" sqref="I2"/>
    </sheetView>
  </sheetViews>
  <sheetFormatPr defaultColWidth="9.140625" defaultRowHeight="12.75" x14ac:dyDescent="0.2"/>
  <cols>
    <col min="1" max="1" width="5" style="166" bestFit="1" customWidth="1"/>
    <col min="2" max="2" width="6.85546875" style="166" bestFit="1" customWidth="1"/>
    <col min="3" max="3" width="16.7109375" style="166" bestFit="1" customWidth="1"/>
    <col min="4" max="4" width="45.7109375" style="166" bestFit="1" customWidth="1"/>
    <col min="5" max="5" width="9.28515625" style="166" bestFit="1" customWidth="1"/>
    <col min="6" max="6" width="6.42578125" style="166" bestFit="1" customWidth="1"/>
    <col min="7" max="7" width="7.5703125" style="166" bestFit="1" customWidth="1"/>
    <col min="8" max="8" width="8.140625" style="166" bestFit="1" customWidth="1"/>
    <col min="9" max="9" width="8.140625" style="166" customWidth="1"/>
    <col min="10" max="10" width="12.28515625" style="166" bestFit="1" customWidth="1"/>
    <col min="11" max="11" width="8.7109375" style="166" bestFit="1" customWidth="1"/>
    <col min="12" max="12" width="13.85546875" style="166" bestFit="1" customWidth="1"/>
    <col min="13" max="13" width="9.140625" style="166"/>
    <col min="14" max="14" width="12" style="166" bestFit="1" customWidth="1"/>
    <col min="15" max="16384" width="9.140625" style="166"/>
  </cols>
  <sheetData>
    <row r="1" spans="1:14" x14ac:dyDescent="0.2">
      <c r="A1" s="165" t="s">
        <v>34</v>
      </c>
      <c r="B1" s="165" t="s">
        <v>35</v>
      </c>
      <c r="C1" s="165" t="s">
        <v>36</v>
      </c>
      <c r="D1" s="165" t="s">
        <v>37</v>
      </c>
      <c r="E1" s="165" t="s">
        <v>38</v>
      </c>
      <c r="F1" s="165" t="s">
        <v>39</v>
      </c>
      <c r="G1" s="165" t="s">
        <v>40</v>
      </c>
      <c r="H1" s="165" t="s">
        <v>41</v>
      </c>
      <c r="I1" s="131" t="s">
        <v>263</v>
      </c>
      <c r="J1" s="165" t="s">
        <v>18</v>
      </c>
      <c r="K1" s="165" t="s">
        <v>42</v>
      </c>
      <c r="L1" s="165" t="s">
        <v>129</v>
      </c>
    </row>
    <row r="2" spans="1:14" x14ac:dyDescent="0.2">
      <c r="A2" s="166" t="s">
        <v>311</v>
      </c>
      <c r="B2" s="166" t="s">
        <v>322</v>
      </c>
      <c r="C2" s="167">
        <v>9780740700033</v>
      </c>
      <c r="D2" s="166" t="s">
        <v>45</v>
      </c>
      <c r="E2" s="166" t="s">
        <v>65</v>
      </c>
      <c r="F2" s="166">
        <v>74</v>
      </c>
      <c r="G2" s="166" t="s">
        <v>66</v>
      </c>
      <c r="H2" s="172">
        <v>415050</v>
      </c>
      <c r="I2" s="166" t="str">
        <f t="shared" ref="I2:I33" si="0">IF(AND(H2&gt;420000,H2&lt;430000),"Return","Sale")</f>
        <v>Sale</v>
      </c>
      <c r="J2" s="168">
        <v>-1425.96</v>
      </c>
      <c r="K2" s="166">
        <v>-4</v>
      </c>
      <c r="M2" s="166">
        <f>-SUM(K2:K62)</f>
        <v>2872</v>
      </c>
      <c r="N2" s="173">
        <f>-SUM(J2:J62)</f>
        <v>966534.63000000012</v>
      </c>
    </row>
    <row r="3" spans="1:14" x14ac:dyDescent="0.2">
      <c r="A3" s="166" t="s">
        <v>311</v>
      </c>
      <c r="B3" s="166" t="s">
        <v>322</v>
      </c>
      <c r="C3" s="167">
        <v>9780740705311</v>
      </c>
      <c r="D3" s="166" t="s">
        <v>46</v>
      </c>
      <c r="E3" s="166" t="s">
        <v>65</v>
      </c>
      <c r="F3" s="166">
        <v>74</v>
      </c>
      <c r="G3" s="166" t="s">
        <v>66</v>
      </c>
      <c r="H3" s="172">
        <v>415050</v>
      </c>
      <c r="I3" s="166" t="str">
        <f t="shared" si="0"/>
        <v>Sale</v>
      </c>
      <c r="J3" s="168">
        <v>-2369.61</v>
      </c>
      <c r="K3" s="166">
        <v>-7</v>
      </c>
      <c r="M3" s="166">
        <f>-SUM(K63:K66)</f>
        <v>-5</v>
      </c>
      <c r="N3" s="173">
        <f>-SUM(J63:J66)</f>
        <v>-8621.4</v>
      </c>
    </row>
    <row r="4" spans="1:14" x14ac:dyDescent="0.2">
      <c r="A4" s="166" t="s">
        <v>311</v>
      </c>
      <c r="B4" s="166" t="s">
        <v>322</v>
      </c>
      <c r="C4" s="167">
        <v>9780740718397</v>
      </c>
      <c r="D4" s="166" t="s">
        <v>69</v>
      </c>
      <c r="E4" s="166" t="s">
        <v>65</v>
      </c>
      <c r="F4" s="166">
        <v>74</v>
      </c>
      <c r="G4" s="166" t="s">
        <v>66</v>
      </c>
      <c r="H4" s="172">
        <v>415050</v>
      </c>
      <c r="I4" s="166" t="str">
        <f t="shared" si="0"/>
        <v>Sale</v>
      </c>
      <c r="J4" s="168">
        <v>-607.5</v>
      </c>
      <c r="K4" s="166">
        <v>-3</v>
      </c>
    </row>
    <row r="5" spans="1:14" x14ac:dyDescent="0.2">
      <c r="A5" s="166" t="s">
        <v>311</v>
      </c>
      <c r="B5" s="166" t="s">
        <v>322</v>
      </c>
      <c r="C5" s="167">
        <v>9780740738050</v>
      </c>
      <c r="D5" s="166" t="s">
        <v>76</v>
      </c>
      <c r="E5" s="166" t="s">
        <v>65</v>
      </c>
      <c r="F5" s="166">
        <v>74</v>
      </c>
      <c r="G5" s="166" t="s">
        <v>66</v>
      </c>
      <c r="H5" s="172">
        <v>415050</v>
      </c>
      <c r="I5" s="166" t="str">
        <f t="shared" si="0"/>
        <v>Sale</v>
      </c>
      <c r="J5" s="168">
        <v>-708.75</v>
      </c>
      <c r="K5" s="166">
        <v>-3</v>
      </c>
    </row>
    <row r="6" spans="1:14" x14ac:dyDescent="0.2">
      <c r="A6" s="166" t="s">
        <v>311</v>
      </c>
      <c r="B6" s="166" t="s">
        <v>322</v>
      </c>
      <c r="C6" s="167">
        <v>9780740748479</v>
      </c>
      <c r="D6" s="166" t="s">
        <v>272</v>
      </c>
      <c r="E6" s="166" t="s">
        <v>65</v>
      </c>
      <c r="F6" s="166">
        <v>74</v>
      </c>
      <c r="G6" s="166" t="s">
        <v>66</v>
      </c>
      <c r="H6" s="172">
        <v>415050</v>
      </c>
      <c r="I6" s="166" t="str">
        <f t="shared" si="0"/>
        <v>Sale</v>
      </c>
      <c r="J6" s="168">
        <v>-83589.55</v>
      </c>
      <c r="K6" s="166">
        <v>-20</v>
      </c>
    </row>
    <row r="7" spans="1:14" x14ac:dyDescent="0.2">
      <c r="A7" s="166" t="s">
        <v>311</v>
      </c>
      <c r="B7" s="166" t="s">
        <v>322</v>
      </c>
      <c r="C7" s="167">
        <v>9780740761904</v>
      </c>
      <c r="D7" s="166" t="s">
        <v>47</v>
      </c>
      <c r="E7" s="166" t="s">
        <v>65</v>
      </c>
      <c r="F7" s="166">
        <v>74</v>
      </c>
      <c r="G7" s="166" t="s">
        <v>66</v>
      </c>
      <c r="H7" s="172">
        <v>415050</v>
      </c>
      <c r="I7" s="166" t="str">
        <f t="shared" si="0"/>
        <v>Sale</v>
      </c>
      <c r="J7" s="168">
        <v>-708.75</v>
      </c>
      <c r="K7" s="166">
        <v>-3</v>
      </c>
    </row>
    <row r="8" spans="1:14" x14ac:dyDescent="0.2">
      <c r="A8" s="166" t="s">
        <v>311</v>
      </c>
      <c r="B8" s="166" t="s">
        <v>322</v>
      </c>
      <c r="C8" s="167">
        <v>9780740773655</v>
      </c>
      <c r="D8" s="166" t="s">
        <v>79</v>
      </c>
      <c r="E8" s="166" t="s">
        <v>65</v>
      </c>
      <c r="F8" s="166">
        <v>74</v>
      </c>
      <c r="G8" s="166" t="s">
        <v>66</v>
      </c>
      <c r="H8" s="172">
        <v>415050</v>
      </c>
      <c r="I8" s="166" t="str">
        <f t="shared" si="0"/>
        <v>Sale</v>
      </c>
      <c r="J8" s="168">
        <v>-708.75</v>
      </c>
      <c r="K8" s="166">
        <v>-3</v>
      </c>
    </row>
    <row r="9" spans="1:14" x14ac:dyDescent="0.2">
      <c r="A9" s="166" t="s">
        <v>311</v>
      </c>
      <c r="B9" s="166" t="s">
        <v>322</v>
      </c>
      <c r="C9" s="167">
        <v>9780740777356</v>
      </c>
      <c r="D9" s="166" t="s">
        <v>274</v>
      </c>
      <c r="E9" s="166" t="s">
        <v>65</v>
      </c>
      <c r="F9" s="166">
        <v>74</v>
      </c>
      <c r="G9" s="166" t="s">
        <v>66</v>
      </c>
      <c r="H9" s="172">
        <v>415050</v>
      </c>
      <c r="I9" s="166" t="str">
        <f t="shared" si="0"/>
        <v>Sale</v>
      </c>
      <c r="J9" s="168">
        <v>-5565</v>
      </c>
      <c r="K9" s="166">
        <v>-3</v>
      </c>
    </row>
    <row r="10" spans="1:14" x14ac:dyDescent="0.2">
      <c r="A10" s="166" t="s">
        <v>311</v>
      </c>
      <c r="B10" s="166" t="s">
        <v>322</v>
      </c>
      <c r="C10" s="167">
        <v>9780740778155</v>
      </c>
      <c r="D10" s="166" t="s">
        <v>56</v>
      </c>
      <c r="E10" s="166" t="s">
        <v>65</v>
      </c>
      <c r="F10" s="166">
        <v>74</v>
      </c>
      <c r="G10" s="166" t="s">
        <v>66</v>
      </c>
      <c r="H10" s="172">
        <v>415050</v>
      </c>
      <c r="I10" s="166" t="str">
        <f t="shared" si="0"/>
        <v>Sale</v>
      </c>
      <c r="J10" s="168">
        <v>-708.75</v>
      </c>
      <c r="K10" s="166">
        <v>-3</v>
      </c>
    </row>
    <row r="11" spans="1:14" x14ac:dyDescent="0.2">
      <c r="A11" s="166" t="s">
        <v>311</v>
      </c>
      <c r="B11" s="166" t="s">
        <v>322</v>
      </c>
      <c r="C11" s="167">
        <v>9780740785481</v>
      </c>
      <c r="D11" s="166" t="s">
        <v>275</v>
      </c>
      <c r="E11" s="166" t="s">
        <v>65</v>
      </c>
      <c r="F11" s="166">
        <v>74</v>
      </c>
      <c r="G11" s="166" t="s">
        <v>66</v>
      </c>
      <c r="H11" s="172">
        <v>415050</v>
      </c>
      <c r="I11" s="166" t="str">
        <f t="shared" si="0"/>
        <v>Sale</v>
      </c>
      <c r="J11" s="168">
        <v>-1649.45</v>
      </c>
      <c r="K11" s="166">
        <v>-1</v>
      </c>
    </row>
    <row r="12" spans="1:14" x14ac:dyDescent="0.2">
      <c r="A12" s="166" t="s">
        <v>311</v>
      </c>
      <c r="B12" s="166" t="s">
        <v>322</v>
      </c>
      <c r="C12" s="167">
        <v>9780836217469</v>
      </c>
      <c r="D12" s="166" t="s">
        <v>62</v>
      </c>
      <c r="E12" s="166" t="s">
        <v>65</v>
      </c>
      <c r="F12" s="166">
        <v>74</v>
      </c>
      <c r="G12" s="166" t="s">
        <v>66</v>
      </c>
      <c r="H12" s="172">
        <v>415050</v>
      </c>
      <c r="I12" s="166" t="str">
        <f t="shared" si="0"/>
        <v>Sale</v>
      </c>
      <c r="J12" s="168">
        <v>-610.98</v>
      </c>
      <c r="K12" s="166">
        <v>-2</v>
      </c>
    </row>
    <row r="13" spans="1:14" x14ac:dyDescent="0.2">
      <c r="A13" s="166" t="s">
        <v>311</v>
      </c>
      <c r="B13" s="166" t="s">
        <v>322</v>
      </c>
      <c r="C13" s="167">
        <v>9780836228991</v>
      </c>
      <c r="D13" s="166" t="s">
        <v>49</v>
      </c>
      <c r="E13" s="166" t="s">
        <v>65</v>
      </c>
      <c r="F13" s="166">
        <v>74</v>
      </c>
      <c r="G13" s="166" t="s">
        <v>66</v>
      </c>
      <c r="H13" s="172">
        <v>415050</v>
      </c>
      <c r="I13" s="166" t="str">
        <f t="shared" si="0"/>
        <v>Sale</v>
      </c>
      <c r="J13" s="168">
        <v>-708.75</v>
      </c>
      <c r="K13" s="166">
        <v>-3</v>
      </c>
    </row>
    <row r="14" spans="1:14" x14ac:dyDescent="0.2">
      <c r="A14" s="166" t="s">
        <v>311</v>
      </c>
      <c r="B14" s="166" t="s">
        <v>322</v>
      </c>
      <c r="C14" s="167">
        <v>9780836236682</v>
      </c>
      <c r="D14" s="166" t="s">
        <v>87</v>
      </c>
      <c r="E14" s="166" t="s">
        <v>65</v>
      </c>
      <c r="F14" s="166">
        <v>74</v>
      </c>
      <c r="G14" s="166" t="s">
        <v>66</v>
      </c>
      <c r="H14" s="172">
        <v>415050</v>
      </c>
      <c r="I14" s="166" t="str">
        <f t="shared" si="0"/>
        <v>Sale</v>
      </c>
      <c r="J14" s="168">
        <v>-708.75</v>
      </c>
      <c r="K14" s="166">
        <v>-3</v>
      </c>
    </row>
    <row r="15" spans="1:14" x14ac:dyDescent="0.2">
      <c r="A15" s="166" t="s">
        <v>311</v>
      </c>
      <c r="B15" s="166" t="s">
        <v>322</v>
      </c>
      <c r="C15" s="167">
        <v>9780836267457</v>
      </c>
      <c r="D15" s="166" t="s">
        <v>82</v>
      </c>
      <c r="E15" s="166" t="s">
        <v>65</v>
      </c>
      <c r="F15" s="166">
        <v>74</v>
      </c>
      <c r="G15" s="166" t="s">
        <v>66</v>
      </c>
      <c r="H15" s="172">
        <v>415050</v>
      </c>
      <c r="I15" s="166" t="str">
        <f t="shared" si="0"/>
        <v>Sale</v>
      </c>
      <c r="J15" s="168">
        <v>-943.65</v>
      </c>
      <c r="K15" s="166">
        <v>-3</v>
      </c>
    </row>
    <row r="16" spans="1:14" x14ac:dyDescent="0.2">
      <c r="A16" s="166" t="s">
        <v>311</v>
      </c>
      <c r="B16" s="166" t="s">
        <v>322</v>
      </c>
      <c r="C16" s="167">
        <v>9781449401023</v>
      </c>
      <c r="D16" s="166" t="s">
        <v>72</v>
      </c>
      <c r="E16" s="166" t="s">
        <v>65</v>
      </c>
      <c r="F16" s="166">
        <v>74</v>
      </c>
      <c r="G16" s="166" t="s">
        <v>66</v>
      </c>
      <c r="H16" s="172">
        <v>415050</v>
      </c>
      <c r="I16" s="166" t="str">
        <f t="shared" si="0"/>
        <v>Sale</v>
      </c>
      <c r="J16" s="168">
        <v>-943.65</v>
      </c>
      <c r="K16" s="166">
        <v>-3</v>
      </c>
    </row>
    <row r="17" spans="1:11" x14ac:dyDescent="0.2">
      <c r="A17" s="166" t="s">
        <v>311</v>
      </c>
      <c r="B17" s="166" t="s">
        <v>322</v>
      </c>
      <c r="C17" s="167">
        <v>9781449401160</v>
      </c>
      <c r="D17" s="166" t="s">
        <v>276</v>
      </c>
      <c r="E17" s="166" t="s">
        <v>65</v>
      </c>
      <c r="F17" s="166">
        <v>74</v>
      </c>
      <c r="G17" s="166" t="s">
        <v>66</v>
      </c>
      <c r="H17" s="172">
        <v>415050</v>
      </c>
      <c r="I17" s="166" t="str">
        <f t="shared" si="0"/>
        <v>Sale</v>
      </c>
      <c r="J17" s="168">
        <v>-2234.27</v>
      </c>
      <c r="K17" s="166">
        <v>-7</v>
      </c>
    </row>
    <row r="18" spans="1:11" x14ac:dyDescent="0.2">
      <c r="A18" s="166" t="s">
        <v>311</v>
      </c>
      <c r="B18" s="166" t="s">
        <v>322</v>
      </c>
      <c r="C18" s="167">
        <v>9781449401375</v>
      </c>
      <c r="D18" s="166" t="s">
        <v>302</v>
      </c>
      <c r="E18" s="166" t="s">
        <v>65</v>
      </c>
      <c r="F18" s="166">
        <v>74</v>
      </c>
      <c r="G18" s="166" t="s">
        <v>66</v>
      </c>
      <c r="H18" s="172">
        <v>415050</v>
      </c>
      <c r="I18" s="166" t="str">
        <f t="shared" si="0"/>
        <v>Sale</v>
      </c>
      <c r="J18" s="168">
        <v>-7564.7</v>
      </c>
      <c r="K18" s="166">
        <v>-56</v>
      </c>
    </row>
    <row r="19" spans="1:11" x14ac:dyDescent="0.2">
      <c r="A19" s="166" t="s">
        <v>311</v>
      </c>
      <c r="B19" s="166" t="s">
        <v>322</v>
      </c>
      <c r="C19" s="167">
        <v>9781449401382</v>
      </c>
      <c r="D19" s="166" t="s">
        <v>302</v>
      </c>
      <c r="E19" s="166" t="s">
        <v>65</v>
      </c>
      <c r="F19" s="166">
        <v>74</v>
      </c>
      <c r="G19" s="166" t="s">
        <v>66</v>
      </c>
      <c r="H19" s="172">
        <v>415050</v>
      </c>
      <c r="I19" s="166" t="str">
        <f t="shared" si="0"/>
        <v>Sale</v>
      </c>
      <c r="J19" s="168">
        <v>-4200.95</v>
      </c>
      <c r="K19" s="166">
        <v>-31</v>
      </c>
    </row>
    <row r="20" spans="1:11" x14ac:dyDescent="0.2">
      <c r="A20" s="166" t="s">
        <v>311</v>
      </c>
      <c r="B20" s="166" t="s">
        <v>322</v>
      </c>
      <c r="C20" s="167">
        <v>9781449401399</v>
      </c>
      <c r="D20" s="166" t="s">
        <v>302</v>
      </c>
      <c r="E20" s="166" t="s">
        <v>65</v>
      </c>
      <c r="F20" s="166">
        <v>74</v>
      </c>
      <c r="G20" s="166" t="s">
        <v>66</v>
      </c>
      <c r="H20" s="172">
        <v>415050</v>
      </c>
      <c r="I20" s="166" t="str">
        <f t="shared" si="0"/>
        <v>Sale</v>
      </c>
      <c r="J20" s="168">
        <v>-4200.95</v>
      </c>
      <c r="K20" s="166">
        <v>-31</v>
      </c>
    </row>
    <row r="21" spans="1:11" x14ac:dyDescent="0.2">
      <c r="A21" s="166" t="s">
        <v>311</v>
      </c>
      <c r="B21" s="166" t="s">
        <v>322</v>
      </c>
      <c r="C21" s="167">
        <v>9781449401405</v>
      </c>
      <c r="D21" s="166" t="s">
        <v>302</v>
      </c>
      <c r="E21" s="166" t="s">
        <v>65</v>
      </c>
      <c r="F21" s="166">
        <v>74</v>
      </c>
      <c r="G21" s="166" t="s">
        <v>66</v>
      </c>
      <c r="H21" s="172">
        <v>415050</v>
      </c>
      <c r="I21" s="166" t="str">
        <f t="shared" si="0"/>
        <v>Sale</v>
      </c>
      <c r="J21" s="168">
        <v>-2855.45</v>
      </c>
      <c r="K21" s="166">
        <v>-21</v>
      </c>
    </row>
    <row r="22" spans="1:11" x14ac:dyDescent="0.2">
      <c r="A22" s="166" t="s">
        <v>311</v>
      </c>
      <c r="B22" s="166" t="s">
        <v>322</v>
      </c>
      <c r="C22" s="167">
        <v>9781449402327</v>
      </c>
      <c r="D22" s="166" t="s">
        <v>277</v>
      </c>
      <c r="E22" s="166" t="s">
        <v>65</v>
      </c>
      <c r="F22" s="166">
        <v>74</v>
      </c>
      <c r="G22" s="166" t="s">
        <v>66</v>
      </c>
      <c r="H22" s="172">
        <v>415050</v>
      </c>
      <c r="I22" s="166" t="str">
        <f t="shared" si="0"/>
        <v>Sale</v>
      </c>
      <c r="J22" s="168">
        <v>-26194.35</v>
      </c>
      <c r="K22" s="166">
        <v>-141</v>
      </c>
    </row>
    <row r="23" spans="1:11" x14ac:dyDescent="0.2">
      <c r="A23" s="166" t="s">
        <v>311</v>
      </c>
      <c r="B23" s="166" t="s">
        <v>322</v>
      </c>
      <c r="C23" s="167">
        <v>9781449403102</v>
      </c>
      <c r="D23" s="166" t="s">
        <v>303</v>
      </c>
      <c r="E23" s="166" t="s">
        <v>65</v>
      </c>
      <c r="F23" s="166">
        <v>74</v>
      </c>
      <c r="G23" s="166" t="s">
        <v>66</v>
      </c>
      <c r="H23" s="172">
        <v>415050</v>
      </c>
      <c r="I23" s="166" t="str">
        <f t="shared" si="0"/>
        <v>Sale</v>
      </c>
      <c r="J23" s="168">
        <v>-3528.2</v>
      </c>
      <c r="K23" s="166">
        <v>-26</v>
      </c>
    </row>
    <row r="24" spans="1:11" x14ac:dyDescent="0.2">
      <c r="A24" s="166" t="s">
        <v>311</v>
      </c>
      <c r="B24" s="166" t="s">
        <v>322</v>
      </c>
      <c r="C24" s="167">
        <v>9781449407186</v>
      </c>
      <c r="D24" s="166" t="s">
        <v>278</v>
      </c>
      <c r="E24" s="166" t="s">
        <v>65</v>
      </c>
      <c r="F24" s="166">
        <v>74</v>
      </c>
      <c r="G24" s="166" t="s">
        <v>66</v>
      </c>
      <c r="H24" s="172">
        <v>415050</v>
      </c>
      <c r="I24" s="166" t="str">
        <f t="shared" si="0"/>
        <v>Sale</v>
      </c>
      <c r="J24" s="168">
        <v>-26413.8</v>
      </c>
      <c r="K24" s="166">
        <v>-142</v>
      </c>
    </row>
    <row r="25" spans="1:11" x14ac:dyDescent="0.2">
      <c r="A25" s="166" t="s">
        <v>311</v>
      </c>
      <c r="B25" s="166" t="s">
        <v>322</v>
      </c>
      <c r="C25" s="167">
        <v>9781449410186</v>
      </c>
      <c r="D25" s="166" t="s">
        <v>58</v>
      </c>
      <c r="E25" s="166" t="s">
        <v>65</v>
      </c>
      <c r="F25" s="166">
        <v>74</v>
      </c>
      <c r="G25" s="166" t="s">
        <v>67</v>
      </c>
      <c r="H25" s="172">
        <v>415050</v>
      </c>
      <c r="I25" s="166" t="str">
        <f t="shared" si="0"/>
        <v>Sale</v>
      </c>
      <c r="J25" s="168">
        <v>-577.5</v>
      </c>
      <c r="K25" s="166">
        <v>-2</v>
      </c>
    </row>
    <row r="26" spans="1:11" x14ac:dyDescent="0.2">
      <c r="A26" s="166" t="s">
        <v>311</v>
      </c>
      <c r="B26" s="166" t="s">
        <v>322</v>
      </c>
      <c r="C26" s="167">
        <v>9781449414061</v>
      </c>
      <c r="D26" s="166" t="s">
        <v>73</v>
      </c>
      <c r="E26" s="166" t="s">
        <v>65</v>
      </c>
      <c r="F26" s="166">
        <v>74</v>
      </c>
      <c r="G26" s="166" t="s">
        <v>66</v>
      </c>
      <c r="H26" s="172">
        <v>415050</v>
      </c>
      <c r="I26" s="166" t="str">
        <f t="shared" si="0"/>
        <v>Sale</v>
      </c>
      <c r="J26" s="168">
        <v>-109.45</v>
      </c>
      <c r="K26" s="166">
        <v>-1</v>
      </c>
    </row>
    <row r="27" spans="1:11" x14ac:dyDescent="0.2">
      <c r="A27" s="166" t="s">
        <v>311</v>
      </c>
      <c r="B27" s="166" t="s">
        <v>322</v>
      </c>
      <c r="C27" s="167">
        <v>9781449414078</v>
      </c>
      <c r="D27" s="166" t="s">
        <v>91</v>
      </c>
      <c r="E27" s="166" t="s">
        <v>65</v>
      </c>
      <c r="F27" s="166">
        <v>74</v>
      </c>
      <c r="G27" s="166" t="s">
        <v>66</v>
      </c>
      <c r="H27" s="172">
        <v>415050</v>
      </c>
      <c r="I27" s="166" t="str">
        <f t="shared" si="0"/>
        <v>Sale</v>
      </c>
      <c r="J27" s="168">
        <v>-210.94</v>
      </c>
      <c r="K27" s="166">
        <v>-2</v>
      </c>
    </row>
    <row r="28" spans="1:11" x14ac:dyDescent="0.2">
      <c r="A28" s="166" t="s">
        <v>311</v>
      </c>
      <c r="B28" s="166" t="s">
        <v>322</v>
      </c>
      <c r="C28" s="167">
        <v>9781449414849</v>
      </c>
      <c r="D28" s="166" t="s">
        <v>294</v>
      </c>
      <c r="E28" s="166" t="s">
        <v>65</v>
      </c>
      <c r="F28" s="166">
        <v>74</v>
      </c>
      <c r="G28" s="166" t="s">
        <v>66</v>
      </c>
      <c r="H28" s="172">
        <v>415050</v>
      </c>
      <c r="I28" s="166" t="str">
        <f t="shared" si="0"/>
        <v>Sale</v>
      </c>
      <c r="J28" s="168">
        <v>-658.35</v>
      </c>
      <c r="K28" s="166">
        <v>-3</v>
      </c>
    </row>
    <row r="29" spans="1:11" x14ac:dyDescent="0.2">
      <c r="A29" s="166" t="s">
        <v>311</v>
      </c>
      <c r="B29" s="166" t="s">
        <v>322</v>
      </c>
      <c r="C29" s="167">
        <v>9781449418243</v>
      </c>
      <c r="D29" s="166" t="s">
        <v>304</v>
      </c>
      <c r="E29" s="166" t="s">
        <v>65</v>
      </c>
      <c r="F29" s="166">
        <v>74</v>
      </c>
      <c r="G29" s="166" t="s">
        <v>66</v>
      </c>
      <c r="H29" s="172">
        <v>415050</v>
      </c>
      <c r="I29" s="166" t="str">
        <f t="shared" si="0"/>
        <v>Sale</v>
      </c>
      <c r="J29" s="168">
        <v>-2182.6999999999998</v>
      </c>
      <c r="K29" s="166">
        <v>-16</v>
      </c>
    </row>
    <row r="30" spans="1:11" x14ac:dyDescent="0.2">
      <c r="A30" s="166" t="s">
        <v>311</v>
      </c>
      <c r="B30" s="166" t="s">
        <v>322</v>
      </c>
      <c r="C30" s="167">
        <v>9781449420437</v>
      </c>
      <c r="D30" s="166" t="s">
        <v>280</v>
      </c>
      <c r="E30" s="166" t="s">
        <v>65</v>
      </c>
      <c r="F30" s="166">
        <v>74</v>
      </c>
      <c r="G30" s="166" t="s">
        <v>66</v>
      </c>
      <c r="H30" s="172">
        <v>415050</v>
      </c>
      <c r="I30" s="166" t="str">
        <f t="shared" si="0"/>
        <v>Sale</v>
      </c>
      <c r="J30" s="168">
        <v>-27048.21</v>
      </c>
      <c r="K30" s="166">
        <v>-145</v>
      </c>
    </row>
    <row r="31" spans="1:11" x14ac:dyDescent="0.2">
      <c r="A31" s="166" t="s">
        <v>311</v>
      </c>
      <c r="B31" s="166" t="s">
        <v>322</v>
      </c>
      <c r="C31" s="167">
        <v>9781449423094</v>
      </c>
      <c r="D31" s="166" t="s">
        <v>60</v>
      </c>
      <c r="E31" s="166" t="s">
        <v>65</v>
      </c>
      <c r="F31" s="166">
        <v>74</v>
      </c>
      <c r="G31" s="166" t="s">
        <v>66</v>
      </c>
      <c r="H31" s="172">
        <v>415050</v>
      </c>
      <c r="I31" s="166" t="str">
        <f t="shared" si="0"/>
        <v>Sale</v>
      </c>
      <c r="J31" s="168">
        <v>-384.45</v>
      </c>
      <c r="K31" s="166">
        <v>-1</v>
      </c>
    </row>
    <row r="32" spans="1:11" x14ac:dyDescent="0.2">
      <c r="A32" s="166" t="s">
        <v>311</v>
      </c>
      <c r="B32" s="166" t="s">
        <v>322</v>
      </c>
      <c r="C32" s="166">
        <v>9781449425661</v>
      </c>
      <c r="D32" s="166" t="s">
        <v>282</v>
      </c>
      <c r="E32" s="166" t="s">
        <v>65</v>
      </c>
      <c r="F32" s="166">
        <v>74</v>
      </c>
      <c r="G32" s="166" t="s">
        <v>66</v>
      </c>
      <c r="H32" s="172">
        <v>415050</v>
      </c>
      <c r="I32" s="166" t="str">
        <f t="shared" si="0"/>
        <v>Sale</v>
      </c>
      <c r="J32" s="169">
        <v>-30431.73</v>
      </c>
      <c r="K32" s="166">
        <v>-161</v>
      </c>
    </row>
    <row r="33" spans="1:11" x14ac:dyDescent="0.2">
      <c r="A33" s="166" t="s">
        <v>311</v>
      </c>
      <c r="B33" s="166" t="s">
        <v>322</v>
      </c>
      <c r="C33" s="166">
        <v>9781449425678</v>
      </c>
      <c r="D33" s="166" t="s">
        <v>318</v>
      </c>
      <c r="E33" s="166" t="s">
        <v>65</v>
      </c>
      <c r="F33" s="166">
        <v>74</v>
      </c>
      <c r="G33" s="166" t="s">
        <v>66</v>
      </c>
      <c r="H33" s="172">
        <v>415050</v>
      </c>
      <c r="I33" s="166" t="str">
        <f t="shared" si="0"/>
        <v>Sale</v>
      </c>
      <c r="J33" s="168">
        <v>-40017.75</v>
      </c>
      <c r="K33" s="166">
        <v>-125</v>
      </c>
    </row>
    <row r="34" spans="1:11" x14ac:dyDescent="0.2">
      <c r="A34" s="166" t="s">
        <v>311</v>
      </c>
      <c r="B34" s="166" t="s">
        <v>322</v>
      </c>
      <c r="C34" s="166">
        <v>9781449427399</v>
      </c>
      <c r="D34" s="166" t="s">
        <v>305</v>
      </c>
      <c r="E34" s="166" t="s">
        <v>65</v>
      </c>
      <c r="F34" s="166">
        <v>74</v>
      </c>
      <c r="G34" s="166" t="s">
        <v>66</v>
      </c>
      <c r="H34" s="172">
        <v>415050</v>
      </c>
      <c r="I34" s="166" t="str">
        <f t="shared" ref="I34:I65" si="1">IF(AND(H34&gt;420000,H34&lt;430000),"Return","Sale")</f>
        <v>Sale</v>
      </c>
      <c r="J34" s="168">
        <v>-2855.45</v>
      </c>
      <c r="K34" s="166">
        <v>-21</v>
      </c>
    </row>
    <row r="35" spans="1:11" x14ac:dyDescent="0.2">
      <c r="A35" s="166" t="s">
        <v>311</v>
      </c>
      <c r="B35" s="166" t="s">
        <v>322</v>
      </c>
      <c r="C35" s="166">
        <v>9781449427757</v>
      </c>
      <c r="D35" s="166" t="s">
        <v>283</v>
      </c>
      <c r="E35" s="166" t="s">
        <v>65</v>
      </c>
      <c r="F35" s="166">
        <v>74</v>
      </c>
      <c r="G35" s="166" t="s">
        <v>66</v>
      </c>
      <c r="H35" s="172">
        <v>415050</v>
      </c>
      <c r="I35" s="166" t="str">
        <f t="shared" si="1"/>
        <v>Sale</v>
      </c>
      <c r="J35" s="168">
        <v>-972</v>
      </c>
      <c r="K35" s="166">
        <v>-4</v>
      </c>
    </row>
    <row r="36" spans="1:11" x14ac:dyDescent="0.2">
      <c r="A36" s="166" t="s">
        <v>311</v>
      </c>
      <c r="B36" s="166" t="s">
        <v>322</v>
      </c>
      <c r="C36" s="166">
        <v>9781449427771</v>
      </c>
      <c r="D36" s="166" t="s">
        <v>284</v>
      </c>
      <c r="E36" s="166" t="s">
        <v>65</v>
      </c>
      <c r="F36" s="166">
        <v>74</v>
      </c>
      <c r="G36" s="166" t="s">
        <v>66</v>
      </c>
      <c r="H36" s="172">
        <v>415050</v>
      </c>
      <c r="I36" s="166" t="str">
        <f t="shared" si="1"/>
        <v>Sale</v>
      </c>
      <c r="J36" s="168">
        <v>-27143.97</v>
      </c>
      <c r="K36" s="166">
        <v>-145</v>
      </c>
    </row>
    <row r="37" spans="1:11" x14ac:dyDescent="0.2">
      <c r="A37" s="166" t="s">
        <v>311</v>
      </c>
      <c r="B37" s="166" t="s">
        <v>322</v>
      </c>
      <c r="C37" s="166">
        <v>9781449429379</v>
      </c>
      <c r="D37" s="166" t="s">
        <v>285</v>
      </c>
      <c r="E37" s="166" t="s">
        <v>65</v>
      </c>
      <c r="F37" s="166">
        <v>74</v>
      </c>
      <c r="G37" s="166" t="s">
        <v>66</v>
      </c>
      <c r="H37" s="172">
        <v>415050</v>
      </c>
      <c r="I37" s="166" t="str">
        <f t="shared" si="1"/>
        <v>Sale</v>
      </c>
      <c r="J37" s="168">
        <v>-21031.5</v>
      </c>
      <c r="K37" s="166">
        <v>-133</v>
      </c>
    </row>
    <row r="38" spans="1:11" x14ac:dyDescent="0.2">
      <c r="A38" s="166" t="s">
        <v>311</v>
      </c>
      <c r="B38" s="166" t="s">
        <v>322</v>
      </c>
      <c r="C38" s="166">
        <v>9781449429386</v>
      </c>
      <c r="D38" s="166" t="s">
        <v>286</v>
      </c>
      <c r="E38" s="166" t="s">
        <v>65</v>
      </c>
      <c r="F38" s="166">
        <v>74</v>
      </c>
      <c r="G38" s="166" t="s">
        <v>66</v>
      </c>
      <c r="H38" s="172">
        <v>415050</v>
      </c>
      <c r="I38" s="166" t="str">
        <f t="shared" si="1"/>
        <v>Sale</v>
      </c>
      <c r="J38" s="168">
        <v>-1237.5</v>
      </c>
      <c r="K38" s="166">
        <v>-5</v>
      </c>
    </row>
    <row r="39" spans="1:11" x14ac:dyDescent="0.2">
      <c r="A39" s="166" t="s">
        <v>311</v>
      </c>
      <c r="B39" s="166" t="s">
        <v>322</v>
      </c>
      <c r="C39" s="166">
        <v>9781449433253</v>
      </c>
      <c r="D39" s="166" t="s">
        <v>272</v>
      </c>
      <c r="E39" s="166" t="s">
        <v>65</v>
      </c>
      <c r="F39" s="166">
        <v>74</v>
      </c>
      <c r="G39" s="166" t="s">
        <v>66</v>
      </c>
      <c r="H39" s="172">
        <v>415050</v>
      </c>
      <c r="I39" s="166" t="str">
        <f t="shared" si="1"/>
        <v>Sale</v>
      </c>
      <c r="J39" s="168">
        <v>-125439.09</v>
      </c>
      <c r="K39" s="166">
        <v>-41</v>
      </c>
    </row>
    <row r="40" spans="1:11" x14ac:dyDescent="0.2">
      <c r="A40" s="166" t="s">
        <v>311</v>
      </c>
      <c r="B40" s="166" t="s">
        <v>322</v>
      </c>
      <c r="C40" s="166">
        <v>9781449433833</v>
      </c>
      <c r="D40" s="166" t="s">
        <v>306</v>
      </c>
      <c r="E40" s="166" t="s">
        <v>65</v>
      </c>
      <c r="F40" s="166">
        <v>74</v>
      </c>
      <c r="G40" s="166" t="s">
        <v>66</v>
      </c>
      <c r="H40" s="172">
        <v>415050</v>
      </c>
      <c r="I40" s="166" t="str">
        <f t="shared" si="1"/>
        <v>Sale</v>
      </c>
      <c r="J40" s="168">
        <v>-3692.65</v>
      </c>
      <c r="K40" s="166">
        <v>-27</v>
      </c>
    </row>
    <row r="41" spans="1:11" x14ac:dyDescent="0.2">
      <c r="A41" s="166" t="s">
        <v>311</v>
      </c>
      <c r="B41" s="166" t="s">
        <v>322</v>
      </c>
      <c r="C41" s="166">
        <v>9781449433918</v>
      </c>
      <c r="D41" s="166" t="s">
        <v>307</v>
      </c>
      <c r="E41" s="166" t="s">
        <v>65</v>
      </c>
      <c r="F41" s="166">
        <v>74</v>
      </c>
      <c r="G41" s="166" t="s">
        <v>66</v>
      </c>
      <c r="H41" s="172">
        <v>415050</v>
      </c>
      <c r="I41" s="166" t="str">
        <f t="shared" si="1"/>
        <v>Sale</v>
      </c>
      <c r="J41" s="168">
        <v>-2855.45</v>
      </c>
      <c r="K41" s="166">
        <v>-21</v>
      </c>
    </row>
    <row r="42" spans="1:11" x14ac:dyDescent="0.2">
      <c r="A42" s="166" t="s">
        <v>311</v>
      </c>
      <c r="B42" s="166" t="s">
        <v>322</v>
      </c>
      <c r="C42" s="166">
        <v>9781449433963</v>
      </c>
      <c r="D42" s="166" t="s">
        <v>308</v>
      </c>
      <c r="E42" s="166" t="s">
        <v>65</v>
      </c>
      <c r="F42" s="166">
        <v>74</v>
      </c>
      <c r="G42" s="166" t="s">
        <v>66</v>
      </c>
      <c r="H42" s="172">
        <v>415050</v>
      </c>
      <c r="I42" s="166" t="str">
        <f t="shared" si="1"/>
        <v>Sale</v>
      </c>
      <c r="J42" s="168">
        <v>-3528.2</v>
      </c>
      <c r="K42" s="166">
        <v>-26</v>
      </c>
    </row>
    <row r="43" spans="1:11" x14ac:dyDescent="0.2">
      <c r="A43" s="166" t="s">
        <v>311</v>
      </c>
      <c r="B43" s="166" t="s">
        <v>322</v>
      </c>
      <c r="C43" s="166">
        <v>9781449436346</v>
      </c>
      <c r="D43" s="166" t="s">
        <v>242</v>
      </c>
      <c r="E43" s="166" t="s">
        <v>65</v>
      </c>
      <c r="F43" s="166">
        <v>74</v>
      </c>
      <c r="G43" s="166" t="s">
        <v>67</v>
      </c>
      <c r="H43" s="172">
        <v>415050</v>
      </c>
      <c r="I43" s="166" t="str">
        <f t="shared" si="1"/>
        <v>Sale</v>
      </c>
      <c r="J43" s="168">
        <v>-178.5</v>
      </c>
      <c r="K43" s="166">
        <v>-1</v>
      </c>
    </row>
    <row r="44" spans="1:11" x14ac:dyDescent="0.2">
      <c r="A44" s="166" t="s">
        <v>311</v>
      </c>
      <c r="B44" s="166" t="s">
        <v>322</v>
      </c>
      <c r="C44" s="166">
        <v>9781449436353</v>
      </c>
      <c r="D44" s="166" t="s">
        <v>287</v>
      </c>
      <c r="E44" s="166" t="s">
        <v>65</v>
      </c>
      <c r="F44" s="166">
        <v>74</v>
      </c>
      <c r="G44" s="166" t="s">
        <v>66</v>
      </c>
      <c r="H44" s="172">
        <v>415050</v>
      </c>
      <c r="I44" s="166" t="str">
        <f t="shared" si="1"/>
        <v>Sale</v>
      </c>
      <c r="J44" s="168">
        <v>-27550.95</v>
      </c>
      <c r="K44" s="166">
        <v>-147</v>
      </c>
    </row>
    <row r="45" spans="1:11" x14ac:dyDescent="0.2">
      <c r="A45" s="166" t="s">
        <v>311</v>
      </c>
      <c r="B45" s="166" t="s">
        <v>322</v>
      </c>
      <c r="C45" s="166">
        <v>9781449446604</v>
      </c>
      <c r="D45" s="166" t="s">
        <v>244</v>
      </c>
      <c r="E45" s="166" t="s">
        <v>65</v>
      </c>
      <c r="F45" s="166">
        <v>74</v>
      </c>
      <c r="G45" s="166" t="s">
        <v>67</v>
      </c>
      <c r="H45" s="172">
        <v>415050</v>
      </c>
      <c r="I45" s="166" t="str">
        <f t="shared" si="1"/>
        <v>Sale</v>
      </c>
      <c r="J45" s="168">
        <v>-988.9</v>
      </c>
      <c r="K45" s="166">
        <v>-2</v>
      </c>
    </row>
    <row r="46" spans="1:11" x14ac:dyDescent="0.2">
      <c r="A46" s="166" t="s">
        <v>311</v>
      </c>
      <c r="B46" s="166" t="s">
        <v>322</v>
      </c>
      <c r="C46" s="166">
        <v>9781449447151</v>
      </c>
      <c r="D46" s="166" t="s">
        <v>289</v>
      </c>
      <c r="E46" s="166" t="s">
        <v>65</v>
      </c>
      <c r="F46" s="166">
        <v>74</v>
      </c>
      <c r="G46" s="166" t="s">
        <v>66</v>
      </c>
      <c r="H46" s="172">
        <v>415050</v>
      </c>
      <c r="I46" s="166" t="str">
        <f t="shared" si="1"/>
        <v>Sale</v>
      </c>
      <c r="J46" s="168">
        <v>-3710</v>
      </c>
      <c r="K46" s="166">
        <v>-2</v>
      </c>
    </row>
    <row r="47" spans="1:11" x14ac:dyDescent="0.2">
      <c r="A47" s="166" t="s">
        <v>311</v>
      </c>
      <c r="B47" s="166" t="s">
        <v>322</v>
      </c>
      <c r="C47" s="166">
        <v>9781449449704</v>
      </c>
      <c r="D47" s="166" t="s">
        <v>290</v>
      </c>
      <c r="E47" s="166" t="s">
        <v>65</v>
      </c>
      <c r="F47" s="166">
        <v>74</v>
      </c>
      <c r="G47" s="166" t="s">
        <v>66</v>
      </c>
      <c r="H47" s="172">
        <v>415050</v>
      </c>
      <c r="I47" s="166" t="str">
        <f t="shared" si="1"/>
        <v>Sale</v>
      </c>
      <c r="J47" s="168">
        <v>-178.5</v>
      </c>
      <c r="K47" s="166">
        <v>-1</v>
      </c>
    </row>
    <row r="48" spans="1:11" x14ac:dyDescent="0.2">
      <c r="A48" s="166" t="s">
        <v>311</v>
      </c>
      <c r="B48" s="166" t="s">
        <v>322</v>
      </c>
      <c r="C48" s="166">
        <v>9781449450304</v>
      </c>
      <c r="D48" s="166" t="s">
        <v>309</v>
      </c>
      <c r="E48" s="166" t="s">
        <v>65</v>
      </c>
      <c r="F48" s="166">
        <v>74</v>
      </c>
      <c r="G48" s="166" t="s">
        <v>66</v>
      </c>
      <c r="H48" s="172">
        <v>415050</v>
      </c>
      <c r="I48" s="166" t="str">
        <f t="shared" si="1"/>
        <v>Sale</v>
      </c>
      <c r="J48" s="168">
        <v>-1509.95</v>
      </c>
      <c r="K48" s="166">
        <v>-11</v>
      </c>
    </row>
    <row r="49" spans="1:11" x14ac:dyDescent="0.2">
      <c r="A49" s="166" t="s">
        <v>311</v>
      </c>
      <c r="B49" s="166" t="s">
        <v>322</v>
      </c>
      <c r="C49" s="166">
        <v>9781449450625</v>
      </c>
      <c r="D49" s="166" t="s">
        <v>249</v>
      </c>
      <c r="E49" s="166" t="s">
        <v>65</v>
      </c>
      <c r="F49" s="166">
        <v>74</v>
      </c>
      <c r="G49" s="166" t="s">
        <v>67</v>
      </c>
      <c r="H49" s="172">
        <v>415050</v>
      </c>
      <c r="I49" s="166" t="str">
        <f t="shared" si="1"/>
        <v>Sale</v>
      </c>
      <c r="J49" s="168">
        <v>-2182.6999999999998</v>
      </c>
      <c r="K49" s="166">
        <v>-16</v>
      </c>
    </row>
    <row r="50" spans="1:11" x14ac:dyDescent="0.2">
      <c r="A50" s="166" t="s">
        <v>311</v>
      </c>
      <c r="B50" s="166" t="s">
        <v>322</v>
      </c>
      <c r="C50" s="166">
        <v>9781449450632</v>
      </c>
      <c r="D50" s="166" t="s">
        <v>251</v>
      </c>
      <c r="E50" s="166" t="s">
        <v>65</v>
      </c>
      <c r="F50" s="166">
        <v>74</v>
      </c>
      <c r="G50" s="166" t="s">
        <v>67</v>
      </c>
      <c r="H50" s="172">
        <v>415050</v>
      </c>
      <c r="I50" s="166" t="str">
        <f t="shared" si="1"/>
        <v>Sale</v>
      </c>
      <c r="J50" s="168">
        <v>-6219.2</v>
      </c>
      <c r="K50" s="166">
        <v>-46</v>
      </c>
    </row>
    <row r="51" spans="1:11" x14ac:dyDescent="0.2">
      <c r="A51" s="166" t="s">
        <v>311</v>
      </c>
      <c r="B51" s="166" t="s">
        <v>322</v>
      </c>
      <c r="C51" s="166">
        <v>9781449450854</v>
      </c>
      <c r="D51" s="166" t="s">
        <v>253</v>
      </c>
      <c r="E51" s="166" t="s">
        <v>65</v>
      </c>
      <c r="F51" s="166">
        <v>74</v>
      </c>
      <c r="G51" s="166" t="s">
        <v>67</v>
      </c>
      <c r="H51" s="172">
        <v>415050</v>
      </c>
      <c r="I51" s="166" t="str">
        <f t="shared" si="1"/>
        <v>Sale</v>
      </c>
      <c r="J51" s="168">
        <v>-2182.6999999999998</v>
      </c>
      <c r="K51" s="166">
        <v>-16</v>
      </c>
    </row>
    <row r="52" spans="1:11" x14ac:dyDescent="0.2">
      <c r="A52" s="166" t="s">
        <v>311</v>
      </c>
      <c r="B52" s="166" t="s">
        <v>322</v>
      </c>
      <c r="C52" s="166">
        <v>9781449451004</v>
      </c>
      <c r="D52" s="166" t="s">
        <v>221</v>
      </c>
      <c r="E52" s="166" t="s">
        <v>65</v>
      </c>
      <c r="F52" s="166">
        <v>74</v>
      </c>
      <c r="G52" s="166" t="s">
        <v>67</v>
      </c>
      <c r="H52" s="172">
        <v>415050</v>
      </c>
      <c r="I52" s="166" t="str">
        <f t="shared" si="1"/>
        <v>Sale</v>
      </c>
      <c r="J52" s="168">
        <v>-3528.2</v>
      </c>
      <c r="K52" s="166">
        <v>-26</v>
      </c>
    </row>
    <row r="53" spans="1:11" x14ac:dyDescent="0.2">
      <c r="A53" s="166" t="s">
        <v>311</v>
      </c>
      <c r="B53" s="166" t="s">
        <v>322</v>
      </c>
      <c r="C53" s="166">
        <v>9781449456146</v>
      </c>
      <c r="D53" s="166" t="s">
        <v>292</v>
      </c>
      <c r="E53" s="166" t="s">
        <v>65</v>
      </c>
      <c r="F53" s="166">
        <v>74</v>
      </c>
      <c r="G53" s="166" t="s">
        <v>66</v>
      </c>
      <c r="H53" s="172">
        <v>415050</v>
      </c>
      <c r="I53" s="166" t="str">
        <f t="shared" si="1"/>
        <v>Sale</v>
      </c>
      <c r="J53" s="168">
        <v>-17779.37</v>
      </c>
      <c r="K53" s="166">
        <v>-68</v>
      </c>
    </row>
    <row r="54" spans="1:11" x14ac:dyDescent="0.2">
      <c r="A54" s="166" t="s">
        <v>311</v>
      </c>
      <c r="B54" s="166" t="s">
        <v>322</v>
      </c>
      <c r="C54" s="166">
        <v>9781449457952</v>
      </c>
      <c r="D54" s="166" t="s">
        <v>271</v>
      </c>
      <c r="E54" s="166" t="s">
        <v>65</v>
      </c>
      <c r="F54" s="166">
        <v>74</v>
      </c>
      <c r="G54" s="166" t="s">
        <v>67</v>
      </c>
      <c r="H54" s="172">
        <v>415040</v>
      </c>
      <c r="I54" s="166" t="str">
        <f t="shared" si="1"/>
        <v>Sale</v>
      </c>
      <c r="J54" s="168">
        <v>-41516.800000000003</v>
      </c>
      <c r="K54" s="166">
        <v>-160</v>
      </c>
    </row>
    <row r="55" spans="1:11" x14ac:dyDescent="0.2">
      <c r="A55" s="166" t="s">
        <v>311</v>
      </c>
      <c r="B55" s="166" t="s">
        <v>322</v>
      </c>
      <c r="C55" s="166">
        <v>9781449459956</v>
      </c>
      <c r="D55" s="166" t="s">
        <v>258</v>
      </c>
      <c r="E55" s="166" t="s">
        <v>65</v>
      </c>
      <c r="F55" s="166">
        <v>74</v>
      </c>
      <c r="G55" s="166" t="s">
        <v>67</v>
      </c>
      <c r="H55" s="172">
        <v>415050</v>
      </c>
      <c r="I55" s="166" t="str">
        <f t="shared" si="1"/>
        <v>Sale</v>
      </c>
      <c r="J55" s="168">
        <v>-830.96</v>
      </c>
      <c r="K55" s="166">
        <v>-2</v>
      </c>
    </row>
    <row r="56" spans="1:11" x14ac:dyDescent="0.2">
      <c r="A56" s="166" t="s">
        <v>311</v>
      </c>
      <c r="B56" s="166" t="s">
        <v>322</v>
      </c>
      <c r="C56" s="166">
        <v>9781449460044</v>
      </c>
      <c r="D56" s="166" t="s">
        <v>260</v>
      </c>
      <c r="E56" s="166" t="s">
        <v>65</v>
      </c>
      <c r="F56" s="166">
        <v>74</v>
      </c>
      <c r="G56" s="166" t="s">
        <v>67</v>
      </c>
      <c r="H56" s="172">
        <v>415050</v>
      </c>
      <c r="I56" s="166" t="str">
        <f t="shared" si="1"/>
        <v>Sale</v>
      </c>
      <c r="J56" s="168">
        <v>-21956.34</v>
      </c>
      <c r="K56" s="166">
        <v>-7</v>
      </c>
    </row>
    <row r="57" spans="1:11" x14ac:dyDescent="0.2">
      <c r="A57" s="166" t="s">
        <v>311</v>
      </c>
      <c r="B57" s="166" t="s">
        <v>322</v>
      </c>
      <c r="C57" s="166">
        <v>9781449460365</v>
      </c>
      <c r="D57" s="166" t="s">
        <v>319</v>
      </c>
      <c r="E57" s="166" t="s">
        <v>65</v>
      </c>
      <c r="F57" s="166">
        <v>74</v>
      </c>
      <c r="G57" s="166" t="s">
        <v>67</v>
      </c>
      <c r="H57" s="172">
        <v>415040</v>
      </c>
      <c r="I57" s="166" t="str">
        <f t="shared" si="1"/>
        <v>Sale</v>
      </c>
      <c r="J57" s="168">
        <v>-244964.02</v>
      </c>
      <c r="K57" s="166">
        <v>-499</v>
      </c>
    </row>
    <row r="58" spans="1:11" x14ac:dyDescent="0.2">
      <c r="A58" s="166" t="s">
        <v>311</v>
      </c>
      <c r="B58" s="166" t="s">
        <v>322</v>
      </c>
      <c r="C58" s="166">
        <v>9781449461072</v>
      </c>
      <c r="D58" s="166" t="s">
        <v>219</v>
      </c>
      <c r="E58" s="166" t="s">
        <v>65</v>
      </c>
      <c r="F58" s="166">
        <v>74</v>
      </c>
      <c r="G58" s="166" t="s">
        <v>67</v>
      </c>
      <c r="H58" s="172">
        <v>415050</v>
      </c>
      <c r="I58" s="166" t="str">
        <f t="shared" si="1"/>
        <v>Sale</v>
      </c>
      <c r="J58" s="168">
        <v>-62928.89</v>
      </c>
      <c r="K58" s="166">
        <v>-243</v>
      </c>
    </row>
    <row r="59" spans="1:11" x14ac:dyDescent="0.2">
      <c r="A59" s="166" t="s">
        <v>311</v>
      </c>
      <c r="B59" s="166" t="s">
        <v>322</v>
      </c>
      <c r="C59" s="166">
        <v>9781449462147</v>
      </c>
      <c r="D59" s="166" t="s">
        <v>220</v>
      </c>
      <c r="E59" s="166" t="s">
        <v>65</v>
      </c>
      <c r="F59" s="166">
        <v>74</v>
      </c>
      <c r="G59" s="166" t="s">
        <v>67</v>
      </c>
      <c r="H59" s="172">
        <v>415050</v>
      </c>
      <c r="I59" s="166" t="str">
        <f t="shared" si="1"/>
        <v>Sale</v>
      </c>
      <c r="J59" s="168">
        <v>-1019.49</v>
      </c>
      <c r="K59" s="166">
        <v>-1</v>
      </c>
    </row>
    <row r="60" spans="1:11" x14ac:dyDescent="0.2">
      <c r="A60" s="166" t="s">
        <v>311</v>
      </c>
      <c r="B60" s="166" t="s">
        <v>322</v>
      </c>
      <c r="C60" s="166">
        <v>9781449462253</v>
      </c>
      <c r="D60" s="166" t="s">
        <v>320</v>
      </c>
      <c r="E60" s="166" t="s">
        <v>65</v>
      </c>
      <c r="F60" s="166">
        <v>74</v>
      </c>
      <c r="G60" s="166" t="s">
        <v>67</v>
      </c>
      <c r="H60" s="172">
        <v>415040</v>
      </c>
      <c r="I60" s="166" t="str">
        <f t="shared" si="1"/>
        <v>Sale</v>
      </c>
      <c r="J60" s="168">
        <v>-26214.3</v>
      </c>
      <c r="K60" s="166">
        <v>-120</v>
      </c>
    </row>
    <row r="61" spans="1:11" x14ac:dyDescent="0.2">
      <c r="A61" s="166" t="s">
        <v>311</v>
      </c>
      <c r="B61" s="166" t="s">
        <v>322</v>
      </c>
      <c r="C61" s="166">
        <v>9781449464899</v>
      </c>
      <c r="D61" s="166" t="s">
        <v>310</v>
      </c>
      <c r="E61" s="166" t="s">
        <v>65</v>
      </c>
      <c r="F61" s="166">
        <v>74</v>
      </c>
      <c r="G61" s="166" t="s">
        <v>67</v>
      </c>
      <c r="H61" s="172">
        <v>415040</v>
      </c>
      <c r="I61" s="166" t="str">
        <f t="shared" si="1"/>
        <v>Sale</v>
      </c>
      <c r="J61" s="168">
        <v>-24588.95</v>
      </c>
      <c r="K61" s="166">
        <v>-91</v>
      </c>
    </row>
    <row r="62" spans="1:11" x14ac:dyDescent="0.2">
      <c r="A62" s="166" t="s">
        <v>311</v>
      </c>
      <c r="B62" s="166" t="s">
        <v>322</v>
      </c>
      <c r="C62" s="166">
        <v>9781941252093</v>
      </c>
      <c r="D62" s="166" t="s">
        <v>321</v>
      </c>
      <c r="E62" s="166" t="s">
        <v>65</v>
      </c>
      <c r="F62" s="166">
        <v>74</v>
      </c>
      <c r="G62" s="166" t="s">
        <v>67</v>
      </c>
      <c r="H62" s="172">
        <v>415040</v>
      </c>
      <c r="I62" s="166" t="str">
        <f t="shared" si="1"/>
        <v>Sale</v>
      </c>
      <c r="J62" s="168">
        <v>-6978.5</v>
      </c>
      <c r="K62" s="166">
        <v>-15</v>
      </c>
    </row>
    <row r="63" spans="1:11" x14ac:dyDescent="0.2">
      <c r="A63" s="166" t="s">
        <v>311</v>
      </c>
      <c r="B63" s="166" t="s">
        <v>322</v>
      </c>
      <c r="C63" s="167">
        <v>9780740732980</v>
      </c>
      <c r="D63" s="166" t="s">
        <v>75</v>
      </c>
      <c r="E63" s="166" t="s">
        <v>65</v>
      </c>
      <c r="F63" s="166">
        <v>74</v>
      </c>
      <c r="G63" s="166" t="s">
        <v>66</v>
      </c>
      <c r="H63" s="172">
        <v>425250</v>
      </c>
      <c r="I63" s="166" t="str">
        <f t="shared" si="1"/>
        <v>Return</v>
      </c>
      <c r="J63" s="168">
        <v>262.5</v>
      </c>
      <c r="K63" s="166">
        <v>1</v>
      </c>
    </row>
    <row r="64" spans="1:11" x14ac:dyDescent="0.2">
      <c r="A64" s="166" t="s">
        <v>311</v>
      </c>
      <c r="B64" s="166" t="s">
        <v>322</v>
      </c>
      <c r="C64" s="167">
        <v>9780740748479</v>
      </c>
      <c r="D64" s="166" t="s">
        <v>272</v>
      </c>
      <c r="E64" s="166" t="s">
        <v>65</v>
      </c>
      <c r="F64" s="166">
        <v>74</v>
      </c>
      <c r="G64" s="166" t="s">
        <v>66</v>
      </c>
      <c r="H64" s="172">
        <v>425250</v>
      </c>
      <c r="I64" s="166" t="str">
        <f t="shared" si="1"/>
        <v>Return</v>
      </c>
      <c r="J64" s="168">
        <v>4399.45</v>
      </c>
      <c r="K64" s="166">
        <v>1</v>
      </c>
    </row>
    <row r="65" spans="1:12" x14ac:dyDescent="0.2">
      <c r="A65" s="166" t="s">
        <v>311</v>
      </c>
      <c r="B65" s="166" t="s">
        <v>322</v>
      </c>
      <c r="C65" s="167">
        <v>9781449414078</v>
      </c>
      <c r="D65" s="166" t="s">
        <v>91</v>
      </c>
      <c r="E65" s="166" t="s">
        <v>65</v>
      </c>
      <c r="F65" s="166">
        <v>74</v>
      </c>
      <c r="G65" s="166" t="s">
        <v>66</v>
      </c>
      <c r="H65" s="172">
        <v>425250</v>
      </c>
      <c r="I65" s="166" t="str">
        <f t="shared" si="1"/>
        <v>Return</v>
      </c>
      <c r="J65" s="168">
        <v>109.45</v>
      </c>
      <c r="K65" s="166">
        <v>1</v>
      </c>
    </row>
    <row r="66" spans="1:12" x14ac:dyDescent="0.2">
      <c r="A66" s="166" t="s">
        <v>311</v>
      </c>
      <c r="B66" s="166" t="s">
        <v>322</v>
      </c>
      <c r="C66" s="166">
        <v>9781449447151</v>
      </c>
      <c r="D66" s="166" t="s">
        <v>289</v>
      </c>
      <c r="E66" s="166" t="s">
        <v>65</v>
      </c>
      <c r="F66" s="166">
        <v>74</v>
      </c>
      <c r="G66" s="166" t="s">
        <v>66</v>
      </c>
      <c r="H66" s="172">
        <v>425250</v>
      </c>
      <c r="I66" s="166" t="str">
        <f>IF(AND(H66&gt;420000,H66&lt;430000),"Return","Sale")</f>
        <v>Return</v>
      </c>
      <c r="J66" s="168">
        <v>3850</v>
      </c>
      <c r="K66" s="166">
        <v>2</v>
      </c>
    </row>
    <row r="67" spans="1:12" x14ac:dyDescent="0.2">
      <c r="J67" s="170">
        <f>SUM(J2:J66)</f>
        <v>-957913.23000000021</v>
      </c>
    </row>
    <row r="70" spans="1:12" x14ac:dyDescent="0.2">
      <c r="G70" s="134" t="s">
        <v>63</v>
      </c>
      <c r="H70" s="134"/>
      <c r="I70" s="134"/>
      <c r="J70" s="158">
        <v>0.22500000000000001</v>
      </c>
    </row>
    <row r="71" spans="1:12" ht="13.5" thickBot="1" x14ac:dyDescent="0.25"/>
    <row r="72" spans="1:12" ht="15" x14ac:dyDescent="0.25">
      <c r="G72" s="137" t="s">
        <v>50</v>
      </c>
      <c r="H72" s="85" t="s">
        <v>51</v>
      </c>
      <c r="I72" s="85"/>
      <c r="J72" s="159">
        <f>-J67*J70</f>
        <v>215530.47675000006</v>
      </c>
      <c r="K72" s="139"/>
      <c r="L72" s="140"/>
    </row>
    <row r="73" spans="1:12" ht="15" x14ac:dyDescent="0.25">
      <c r="G73" s="141"/>
      <c r="H73" s="89" t="s">
        <v>52</v>
      </c>
      <c r="I73" s="89"/>
      <c r="J73" s="160">
        <f>J72/L73</f>
        <v>2176.7740870094754</v>
      </c>
      <c r="K73" s="143" t="s">
        <v>53</v>
      </c>
      <c r="L73" s="171">
        <v>99.013709339999991</v>
      </c>
    </row>
    <row r="74" spans="1:12" ht="15.75" thickBot="1" x14ac:dyDescent="0.3">
      <c r="G74" s="145"/>
      <c r="H74" s="94" t="s">
        <v>61</v>
      </c>
      <c r="I74" s="94"/>
      <c r="J74" s="161">
        <f>J72/L74</f>
        <v>3387.2781567954448</v>
      </c>
      <c r="K74" s="147" t="s">
        <v>53</v>
      </c>
      <c r="L74" s="148">
        <v>63.629399999999997</v>
      </c>
    </row>
  </sheetData>
  <autoFilter ref="A1:L1" xr:uid="{00000000-0009-0000-0000-00000E000000}">
    <sortState xmlns:xlrd2="http://schemas.microsoft.com/office/spreadsheetml/2017/richdata2" ref="A2:L67">
      <sortCondition descending="1" ref="I1"/>
    </sortState>
  </autoFilter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9"/>
  <dimension ref="A1:N130"/>
  <sheetViews>
    <sheetView workbookViewId="0">
      <selection activeCell="I1" sqref="I1"/>
    </sheetView>
  </sheetViews>
  <sheetFormatPr defaultRowHeight="12.75" x14ac:dyDescent="0.2"/>
  <cols>
    <col min="10" max="10" width="11" bestFit="1" customWidth="1"/>
  </cols>
  <sheetData>
    <row r="1" spans="1:14" x14ac:dyDescent="0.2">
      <c r="A1" s="130" t="s">
        <v>34</v>
      </c>
      <c r="B1" s="131" t="s">
        <v>35</v>
      </c>
      <c r="C1" s="131" t="s">
        <v>36</v>
      </c>
      <c r="D1" s="131" t="s">
        <v>37</v>
      </c>
      <c r="E1" s="131" t="s">
        <v>38</v>
      </c>
      <c r="F1" s="131" t="s">
        <v>39</v>
      </c>
      <c r="G1" s="131" t="s">
        <v>40</v>
      </c>
      <c r="H1" s="131" t="s">
        <v>41</v>
      </c>
      <c r="I1" s="131" t="s">
        <v>263</v>
      </c>
      <c r="J1" s="131" t="s">
        <v>18</v>
      </c>
      <c r="K1" s="131" t="s">
        <v>42</v>
      </c>
      <c r="L1" s="131" t="s">
        <v>129</v>
      </c>
    </row>
    <row r="2" spans="1:14" x14ac:dyDescent="0.2">
      <c r="A2" s="132">
        <v>2015</v>
      </c>
      <c r="B2" s="132">
        <v>6</v>
      </c>
      <c r="C2" s="133">
        <v>9780740700033</v>
      </c>
      <c r="D2" s="132" t="s">
        <v>45</v>
      </c>
      <c r="E2" s="132" t="s">
        <v>65</v>
      </c>
      <c r="F2" s="134">
        <v>74</v>
      </c>
      <c r="G2" s="132" t="s">
        <v>66</v>
      </c>
      <c r="H2" s="132">
        <v>415050</v>
      </c>
      <c r="I2" s="132" t="str">
        <f t="shared" ref="I2:I33" si="0">IF(AND(H2&gt;420000,H2&lt;430000),"Return","Sale")</f>
        <v>Sale</v>
      </c>
      <c r="J2" s="132">
        <v>-1817.4</v>
      </c>
      <c r="K2" s="132">
        <v>-5</v>
      </c>
      <c r="L2" s="134"/>
      <c r="M2">
        <f>-SUM(J2:J80)</f>
        <v>956162.14000000013</v>
      </c>
      <c r="N2">
        <f>-SUM(K2:K80)</f>
        <v>2802</v>
      </c>
    </row>
    <row r="3" spans="1:14" x14ac:dyDescent="0.2">
      <c r="A3" s="132">
        <v>2015</v>
      </c>
      <c r="B3" s="132">
        <v>6</v>
      </c>
      <c r="C3" s="133">
        <v>9780740705311</v>
      </c>
      <c r="D3" s="132" t="s">
        <v>46</v>
      </c>
      <c r="E3" s="132" t="s">
        <v>65</v>
      </c>
      <c r="F3" s="134">
        <v>74</v>
      </c>
      <c r="G3" s="132" t="s">
        <v>66</v>
      </c>
      <c r="H3" s="132">
        <v>415050</v>
      </c>
      <c r="I3" s="132" t="str">
        <f t="shared" si="0"/>
        <v>Sale</v>
      </c>
      <c r="J3" s="132">
        <v>-1817.4</v>
      </c>
      <c r="K3" s="132">
        <v>-5</v>
      </c>
      <c r="L3" s="134"/>
      <c r="M3">
        <f>-SUM(J81:J118)</f>
        <v>-16760.859999999997</v>
      </c>
      <c r="N3">
        <f>-SUM(K81:K118)</f>
        <v>-49</v>
      </c>
    </row>
    <row r="4" spans="1:14" x14ac:dyDescent="0.2">
      <c r="A4" s="132">
        <v>2015</v>
      </c>
      <c r="B4" s="132">
        <v>6</v>
      </c>
      <c r="C4" s="133">
        <v>9780740713903</v>
      </c>
      <c r="D4" s="132" t="s">
        <v>68</v>
      </c>
      <c r="E4" s="132" t="s">
        <v>65</v>
      </c>
      <c r="F4" s="134">
        <v>74</v>
      </c>
      <c r="G4" s="132" t="s">
        <v>66</v>
      </c>
      <c r="H4" s="132">
        <v>415050</v>
      </c>
      <c r="I4" s="132" t="str">
        <f t="shared" si="0"/>
        <v>Sale</v>
      </c>
      <c r="J4" s="132">
        <v>-1417.5</v>
      </c>
      <c r="K4" s="132">
        <v>-6</v>
      </c>
      <c r="L4" s="134"/>
      <c r="M4" s="164">
        <f>SUM(M2:M3)</f>
        <v>939401.28000000014</v>
      </c>
      <c r="N4" s="164">
        <f>SUM(N2:N3)</f>
        <v>2753</v>
      </c>
    </row>
    <row r="5" spans="1:14" x14ac:dyDescent="0.2">
      <c r="A5" s="132">
        <v>2015</v>
      </c>
      <c r="B5" s="132">
        <v>6</v>
      </c>
      <c r="C5" s="133">
        <v>9780740718397</v>
      </c>
      <c r="D5" s="132" t="s">
        <v>69</v>
      </c>
      <c r="E5" s="132" t="s">
        <v>65</v>
      </c>
      <c r="F5" s="134">
        <v>74</v>
      </c>
      <c r="G5" s="132" t="s">
        <v>66</v>
      </c>
      <c r="H5" s="132">
        <v>415050</v>
      </c>
      <c r="I5" s="132" t="str">
        <f t="shared" si="0"/>
        <v>Sale</v>
      </c>
      <c r="J5" s="132">
        <v>-2160</v>
      </c>
      <c r="K5" s="132">
        <v>-9</v>
      </c>
      <c r="L5" s="134"/>
    </row>
    <row r="6" spans="1:14" x14ac:dyDescent="0.2">
      <c r="A6" s="132">
        <v>2015</v>
      </c>
      <c r="B6" s="132">
        <v>6</v>
      </c>
      <c r="C6" s="133">
        <v>9780740732980</v>
      </c>
      <c r="D6" s="132" t="s">
        <v>75</v>
      </c>
      <c r="E6" s="132" t="s">
        <v>65</v>
      </c>
      <c r="F6" s="134">
        <v>74</v>
      </c>
      <c r="G6" s="132" t="s">
        <v>66</v>
      </c>
      <c r="H6" s="132">
        <v>415050</v>
      </c>
      <c r="I6" s="132" t="str">
        <f t="shared" si="0"/>
        <v>Sale</v>
      </c>
      <c r="J6" s="132">
        <v>-288.75</v>
      </c>
      <c r="K6" s="132">
        <v>-1</v>
      </c>
      <c r="L6" s="134"/>
    </row>
    <row r="7" spans="1:14" x14ac:dyDescent="0.2">
      <c r="A7" s="132">
        <v>2015</v>
      </c>
      <c r="B7" s="132">
        <v>6</v>
      </c>
      <c r="C7" s="133">
        <v>9780740738050</v>
      </c>
      <c r="D7" s="132" t="s">
        <v>76</v>
      </c>
      <c r="E7" s="132" t="s">
        <v>65</v>
      </c>
      <c r="F7" s="134">
        <v>74</v>
      </c>
      <c r="G7" s="132" t="s">
        <v>66</v>
      </c>
      <c r="H7" s="132">
        <v>415050</v>
      </c>
      <c r="I7" s="132" t="str">
        <f t="shared" si="0"/>
        <v>Sale</v>
      </c>
      <c r="J7" s="132">
        <v>-1365</v>
      </c>
      <c r="K7" s="132">
        <v>-5</v>
      </c>
      <c r="L7" s="134"/>
    </row>
    <row r="8" spans="1:14" x14ac:dyDescent="0.2">
      <c r="A8" s="132">
        <v>2015</v>
      </c>
      <c r="B8" s="132">
        <v>6</v>
      </c>
      <c r="C8" s="133">
        <v>9780740746581</v>
      </c>
      <c r="D8" s="132" t="s">
        <v>77</v>
      </c>
      <c r="E8" s="132" t="s">
        <v>65</v>
      </c>
      <c r="F8" s="134">
        <v>74</v>
      </c>
      <c r="G8" s="132" t="s">
        <v>66</v>
      </c>
      <c r="H8" s="132">
        <v>415050</v>
      </c>
      <c r="I8" s="132" t="str">
        <f t="shared" si="0"/>
        <v>Sale</v>
      </c>
      <c r="J8" s="132">
        <v>-1817.4</v>
      </c>
      <c r="K8" s="132">
        <v>-5</v>
      </c>
      <c r="L8" s="134"/>
    </row>
    <row r="9" spans="1:14" x14ac:dyDescent="0.2">
      <c r="A9" s="132">
        <v>2015</v>
      </c>
      <c r="B9" s="132">
        <v>6</v>
      </c>
      <c r="C9" s="133">
        <v>9780740748479</v>
      </c>
      <c r="D9" s="132" t="s">
        <v>272</v>
      </c>
      <c r="E9" s="132" t="s">
        <v>65</v>
      </c>
      <c r="F9" s="134">
        <v>74</v>
      </c>
      <c r="G9" s="132" t="s">
        <v>66</v>
      </c>
      <c r="H9" s="132">
        <v>415050</v>
      </c>
      <c r="I9" s="132" t="str">
        <f t="shared" si="0"/>
        <v>Sale</v>
      </c>
      <c r="J9" s="132">
        <v>-119585.05</v>
      </c>
      <c r="K9" s="132">
        <v>-29</v>
      </c>
      <c r="L9" s="134"/>
    </row>
    <row r="10" spans="1:14" x14ac:dyDescent="0.2">
      <c r="A10" s="132">
        <v>2015</v>
      </c>
      <c r="B10" s="132">
        <v>6</v>
      </c>
      <c r="C10" s="133">
        <v>9780740754722</v>
      </c>
      <c r="D10" s="132" t="s">
        <v>125</v>
      </c>
      <c r="E10" s="132" t="s">
        <v>65</v>
      </c>
      <c r="F10" s="134">
        <v>74</v>
      </c>
      <c r="G10" s="132" t="s">
        <v>66</v>
      </c>
      <c r="H10" s="132">
        <v>415050</v>
      </c>
      <c r="I10" s="132" t="str">
        <f t="shared" si="0"/>
        <v>Sale</v>
      </c>
      <c r="J10" s="132">
        <v>-438.9</v>
      </c>
      <c r="K10" s="132">
        <v>-2</v>
      </c>
      <c r="L10" s="134"/>
    </row>
    <row r="11" spans="1:14" x14ac:dyDescent="0.2">
      <c r="A11" s="132">
        <v>2015</v>
      </c>
      <c r="B11" s="132">
        <v>6</v>
      </c>
      <c r="C11" s="133">
        <v>9780740755668</v>
      </c>
      <c r="D11" s="132" t="s">
        <v>273</v>
      </c>
      <c r="E11" s="132" t="s">
        <v>65</v>
      </c>
      <c r="F11" s="134">
        <v>74</v>
      </c>
      <c r="G11" s="132" t="s">
        <v>66</v>
      </c>
      <c r="H11" s="132">
        <v>415050</v>
      </c>
      <c r="I11" s="132" t="str">
        <f t="shared" si="0"/>
        <v>Sale</v>
      </c>
      <c r="J11" s="132">
        <v>-877.8</v>
      </c>
      <c r="K11" s="132">
        <v>-4</v>
      </c>
      <c r="L11" s="134"/>
    </row>
    <row r="12" spans="1:14" x14ac:dyDescent="0.2">
      <c r="A12" s="132">
        <v>2015</v>
      </c>
      <c r="B12" s="132">
        <v>6</v>
      </c>
      <c r="C12" s="133">
        <v>9780740761904</v>
      </c>
      <c r="D12" s="132" t="s">
        <v>47</v>
      </c>
      <c r="E12" s="132" t="s">
        <v>65</v>
      </c>
      <c r="F12" s="134">
        <v>74</v>
      </c>
      <c r="G12" s="132" t="s">
        <v>66</v>
      </c>
      <c r="H12" s="132">
        <v>415050</v>
      </c>
      <c r="I12" s="132" t="str">
        <f t="shared" si="0"/>
        <v>Sale</v>
      </c>
      <c r="J12" s="132">
        <v>-1365</v>
      </c>
      <c r="K12" s="132">
        <v>-5</v>
      </c>
      <c r="L12" s="134"/>
    </row>
    <row r="13" spans="1:14" x14ac:dyDescent="0.2">
      <c r="A13" s="132">
        <v>2015</v>
      </c>
      <c r="B13" s="132">
        <v>6</v>
      </c>
      <c r="C13" s="133">
        <v>9780740771118</v>
      </c>
      <c r="D13" s="132" t="s">
        <v>127</v>
      </c>
      <c r="E13" s="132" t="s">
        <v>65</v>
      </c>
      <c r="F13" s="134">
        <v>74</v>
      </c>
      <c r="G13" s="132" t="s">
        <v>66</v>
      </c>
      <c r="H13" s="132">
        <v>415050</v>
      </c>
      <c r="I13" s="132" t="str">
        <f t="shared" si="0"/>
        <v>Sale</v>
      </c>
      <c r="J13" s="132">
        <v>-877.8</v>
      </c>
      <c r="K13" s="132">
        <v>-4</v>
      </c>
      <c r="L13" s="134"/>
    </row>
    <row r="14" spans="1:14" x14ac:dyDescent="0.2">
      <c r="A14" s="132">
        <v>2015</v>
      </c>
      <c r="B14" s="132">
        <v>6</v>
      </c>
      <c r="C14" s="133">
        <v>9780740773655</v>
      </c>
      <c r="D14" s="132" t="s">
        <v>79</v>
      </c>
      <c r="E14" s="132" t="s">
        <v>65</v>
      </c>
      <c r="F14" s="134">
        <v>74</v>
      </c>
      <c r="G14" s="132" t="s">
        <v>66</v>
      </c>
      <c r="H14" s="132">
        <v>415050</v>
      </c>
      <c r="I14" s="132" t="str">
        <f t="shared" si="0"/>
        <v>Sale</v>
      </c>
      <c r="J14" s="132">
        <v>-1365</v>
      </c>
      <c r="K14" s="132">
        <v>-5</v>
      </c>
      <c r="L14" s="134"/>
    </row>
    <row r="15" spans="1:14" x14ac:dyDescent="0.2">
      <c r="A15" s="132">
        <v>2015</v>
      </c>
      <c r="B15" s="132">
        <v>6</v>
      </c>
      <c r="C15" s="133">
        <v>9780740777356</v>
      </c>
      <c r="D15" s="132" t="s">
        <v>274</v>
      </c>
      <c r="E15" s="132" t="s">
        <v>65</v>
      </c>
      <c r="F15" s="134">
        <v>74</v>
      </c>
      <c r="G15" s="132" t="s">
        <v>66</v>
      </c>
      <c r="H15" s="132">
        <v>415050</v>
      </c>
      <c r="I15" s="132" t="str">
        <f t="shared" si="0"/>
        <v>Sale</v>
      </c>
      <c r="J15" s="132">
        <v>-32725</v>
      </c>
      <c r="K15" s="132">
        <v>-17</v>
      </c>
      <c r="L15" s="134"/>
    </row>
    <row r="16" spans="1:14" x14ac:dyDescent="0.2">
      <c r="A16" s="132">
        <v>2015</v>
      </c>
      <c r="B16" s="132">
        <v>6</v>
      </c>
      <c r="C16" s="133">
        <v>9780740778155</v>
      </c>
      <c r="D16" s="132" t="s">
        <v>56</v>
      </c>
      <c r="E16" s="132" t="s">
        <v>65</v>
      </c>
      <c r="F16" s="134">
        <v>74</v>
      </c>
      <c r="G16" s="132" t="s">
        <v>66</v>
      </c>
      <c r="H16" s="132">
        <v>415050</v>
      </c>
      <c r="I16" s="132" t="str">
        <f t="shared" si="0"/>
        <v>Sale</v>
      </c>
      <c r="J16" s="132">
        <v>-2520</v>
      </c>
      <c r="K16" s="132">
        <v>-9</v>
      </c>
      <c r="L16" s="134"/>
    </row>
    <row r="17" spans="1:12" x14ac:dyDescent="0.2">
      <c r="A17" s="132">
        <v>2015</v>
      </c>
      <c r="B17" s="132">
        <v>6</v>
      </c>
      <c r="C17" s="133">
        <v>9780740785344</v>
      </c>
      <c r="D17" s="132" t="s">
        <v>48</v>
      </c>
      <c r="E17" s="132" t="s">
        <v>65</v>
      </c>
      <c r="F17" s="134">
        <v>74</v>
      </c>
      <c r="G17" s="132" t="s">
        <v>66</v>
      </c>
      <c r="H17" s="132">
        <v>415050</v>
      </c>
      <c r="I17" s="132" t="str">
        <f t="shared" si="0"/>
        <v>Sale</v>
      </c>
      <c r="J17" s="132">
        <v>-1817.4</v>
      </c>
      <c r="K17" s="132">
        <v>-5</v>
      </c>
      <c r="L17" s="134"/>
    </row>
    <row r="18" spans="1:12" x14ac:dyDescent="0.2">
      <c r="A18" s="132">
        <v>2015</v>
      </c>
      <c r="B18" s="132">
        <v>6</v>
      </c>
      <c r="C18" s="133">
        <v>9780836204155</v>
      </c>
      <c r="D18" s="132" t="s">
        <v>80</v>
      </c>
      <c r="E18" s="132" t="s">
        <v>65</v>
      </c>
      <c r="F18" s="134">
        <v>74</v>
      </c>
      <c r="G18" s="132" t="s">
        <v>66</v>
      </c>
      <c r="H18" s="132">
        <v>415050</v>
      </c>
      <c r="I18" s="132" t="str">
        <f t="shared" si="0"/>
        <v>Sale</v>
      </c>
      <c r="J18" s="132">
        <v>-1817.4</v>
      </c>
      <c r="K18" s="132">
        <v>-5</v>
      </c>
      <c r="L18" s="134"/>
    </row>
    <row r="19" spans="1:12" x14ac:dyDescent="0.2">
      <c r="A19" s="132">
        <v>2015</v>
      </c>
      <c r="B19" s="132">
        <v>6</v>
      </c>
      <c r="C19" s="133">
        <v>9780836217469</v>
      </c>
      <c r="D19" s="132" t="s">
        <v>62</v>
      </c>
      <c r="E19" s="132" t="s">
        <v>65</v>
      </c>
      <c r="F19" s="134">
        <v>74</v>
      </c>
      <c r="G19" s="132" t="s">
        <v>66</v>
      </c>
      <c r="H19" s="132">
        <v>415050</v>
      </c>
      <c r="I19" s="132" t="str">
        <f t="shared" si="0"/>
        <v>Sale</v>
      </c>
      <c r="J19" s="132">
        <v>-1647.25</v>
      </c>
      <c r="K19" s="132">
        <v>-5</v>
      </c>
      <c r="L19" s="134"/>
    </row>
    <row r="20" spans="1:12" x14ac:dyDescent="0.2">
      <c r="A20" s="132">
        <v>2015</v>
      </c>
      <c r="B20" s="132">
        <v>6</v>
      </c>
      <c r="C20" s="133">
        <v>9780836217797</v>
      </c>
      <c r="D20" s="132" t="s">
        <v>81</v>
      </c>
      <c r="E20" s="132" t="s">
        <v>65</v>
      </c>
      <c r="F20" s="134">
        <v>74</v>
      </c>
      <c r="G20" s="132" t="s">
        <v>66</v>
      </c>
      <c r="H20" s="132">
        <v>415050</v>
      </c>
      <c r="I20" s="132" t="str">
        <f t="shared" si="0"/>
        <v>Sale</v>
      </c>
      <c r="J20" s="132">
        <v>-1037.4000000000001</v>
      </c>
      <c r="K20" s="132">
        <v>-5</v>
      </c>
      <c r="L20" s="134"/>
    </row>
    <row r="21" spans="1:12" x14ac:dyDescent="0.2">
      <c r="A21" s="132">
        <v>2015</v>
      </c>
      <c r="B21" s="132">
        <v>6</v>
      </c>
      <c r="C21" s="133">
        <v>9780836228991</v>
      </c>
      <c r="D21" s="132" t="s">
        <v>49</v>
      </c>
      <c r="E21" s="132" t="s">
        <v>65</v>
      </c>
      <c r="F21" s="134">
        <v>74</v>
      </c>
      <c r="G21" s="132" t="s">
        <v>66</v>
      </c>
      <c r="H21" s="132">
        <v>415050</v>
      </c>
      <c r="I21" s="132" t="str">
        <f t="shared" si="0"/>
        <v>Sale</v>
      </c>
      <c r="J21" s="132">
        <v>-1365</v>
      </c>
      <c r="K21" s="132">
        <v>-5</v>
      </c>
      <c r="L21" s="134"/>
    </row>
    <row r="22" spans="1:12" x14ac:dyDescent="0.2">
      <c r="A22" s="132">
        <v>2015</v>
      </c>
      <c r="B22" s="132">
        <v>6</v>
      </c>
      <c r="C22" s="133">
        <v>9780836236682</v>
      </c>
      <c r="D22" s="132" t="s">
        <v>87</v>
      </c>
      <c r="E22" s="132" t="s">
        <v>65</v>
      </c>
      <c r="F22" s="134">
        <v>74</v>
      </c>
      <c r="G22" s="132" t="s">
        <v>66</v>
      </c>
      <c r="H22" s="132">
        <v>415050</v>
      </c>
      <c r="I22" s="132" t="str">
        <f t="shared" si="0"/>
        <v>Sale</v>
      </c>
      <c r="J22" s="132">
        <v>-288.75</v>
      </c>
      <c r="K22" s="132">
        <v>-1</v>
      </c>
      <c r="L22" s="134"/>
    </row>
    <row r="23" spans="1:12" x14ac:dyDescent="0.2">
      <c r="A23" s="132">
        <v>2015</v>
      </c>
      <c r="B23" s="132">
        <v>6</v>
      </c>
      <c r="C23" s="133">
        <v>9780836267457</v>
      </c>
      <c r="D23" s="132" t="s">
        <v>82</v>
      </c>
      <c r="E23" s="132" t="s">
        <v>65</v>
      </c>
      <c r="F23" s="134">
        <v>74</v>
      </c>
      <c r="G23" s="132" t="s">
        <v>66</v>
      </c>
      <c r="H23" s="132">
        <v>415050</v>
      </c>
      <c r="I23" s="132" t="str">
        <f t="shared" si="0"/>
        <v>Sale</v>
      </c>
      <c r="J23" s="132">
        <v>-1817.4</v>
      </c>
      <c r="K23" s="132">
        <v>-5</v>
      </c>
      <c r="L23" s="134"/>
    </row>
    <row r="24" spans="1:12" x14ac:dyDescent="0.2">
      <c r="A24" s="132">
        <v>2015</v>
      </c>
      <c r="B24" s="132">
        <v>6</v>
      </c>
      <c r="C24" s="133">
        <v>9781449401023</v>
      </c>
      <c r="D24" s="132" t="s">
        <v>72</v>
      </c>
      <c r="E24" s="132" t="s">
        <v>65</v>
      </c>
      <c r="F24" s="134">
        <v>74</v>
      </c>
      <c r="G24" s="132" t="s">
        <v>66</v>
      </c>
      <c r="H24" s="132">
        <v>415050</v>
      </c>
      <c r="I24" s="132" t="str">
        <f t="shared" si="0"/>
        <v>Sale</v>
      </c>
      <c r="J24" s="132">
        <v>-384.45</v>
      </c>
      <c r="K24" s="132">
        <v>-1</v>
      </c>
      <c r="L24" s="134"/>
    </row>
    <row r="25" spans="1:12" x14ac:dyDescent="0.2">
      <c r="A25" s="132">
        <v>2015</v>
      </c>
      <c r="B25" s="132">
        <v>6</v>
      </c>
      <c r="C25" s="133">
        <v>9781449401375</v>
      </c>
      <c r="D25" s="132" t="s">
        <v>302</v>
      </c>
      <c r="E25" s="132" t="s">
        <v>65</v>
      </c>
      <c r="F25" s="134">
        <v>74</v>
      </c>
      <c r="G25" s="132" t="s">
        <v>66</v>
      </c>
      <c r="H25" s="132">
        <v>415050</v>
      </c>
      <c r="I25" s="132" t="str">
        <f t="shared" si="0"/>
        <v>Sale</v>
      </c>
      <c r="J25" s="132">
        <v>-2466.75</v>
      </c>
      <c r="K25" s="132">
        <v>-15</v>
      </c>
      <c r="L25" s="134"/>
    </row>
    <row r="26" spans="1:12" x14ac:dyDescent="0.2">
      <c r="A26" s="132">
        <v>2015</v>
      </c>
      <c r="B26" s="132">
        <v>6</v>
      </c>
      <c r="C26" s="133">
        <v>9781449401382</v>
      </c>
      <c r="D26" s="132" t="s">
        <v>302</v>
      </c>
      <c r="E26" s="132" t="s">
        <v>65</v>
      </c>
      <c r="F26" s="134">
        <v>74</v>
      </c>
      <c r="G26" s="132" t="s">
        <v>66</v>
      </c>
      <c r="H26" s="132">
        <v>415050</v>
      </c>
      <c r="I26" s="132" t="str">
        <f t="shared" si="0"/>
        <v>Sale</v>
      </c>
      <c r="J26" s="132">
        <v>-2466.75</v>
      </c>
      <c r="K26" s="132">
        <v>-15</v>
      </c>
      <c r="L26" s="134"/>
    </row>
    <row r="27" spans="1:12" x14ac:dyDescent="0.2">
      <c r="A27" s="132">
        <v>2015</v>
      </c>
      <c r="B27" s="132">
        <v>6</v>
      </c>
      <c r="C27" s="133">
        <v>9781449401399</v>
      </c>
      <c r="D27" s="132" t="s">
        <v>302</v>
      </c>
      <c r="E27" s="132" t="s">
        <v>65</v>
      </c>
      <c r="F27" s="134">
        <v>74</v>
      </c>
      <c r="G27" s="132" t="s">
        <v>66</v>
      </c>
      <c r="H27" s="132">
        <v>415050</v>
      </c>
      <c r="I27" s="132" t="str">
        <f t="shared" si="0"/>
        <v>Sale</v>
      </c>
      <c r="J27" s="132">
        <v>-2466.75</v>
      </c>
      <c r="K27" s="132">
        <v>-15</v>
      </c>
      <c r="L27" s="134"/>
    </row>
    <row r="28" spans="1:12" x14ac:dyDescent="0.2">
      <c r="A28" s="132">
        <v>2015</v>
      </c>
      <c r="B28" s="132">
        <v>6</v>
      </c>
      <c r="C28" s="133">
        <v>9781449401405</v>
      </c>
      <c r="D28" s="132" t="s">
        <v>302</v>
      </c>
      <c r="E28" s="132" t="s">
        <v>65</v>
      </c>
      <c r="F28" s="134">
        <v>74</v>
      </c>
      <c r="G28" s="132" t="s">
        <v>66</v>
      </c>
      <c r="H28" s="132">
        <v>415050</v>
      </c>
      <c r="I28" s="132" t="str">
        <f t="shared" si="0"/>
        <v>Sale</v>
      </c>
      <c r="J28" s="132">
        <v>-2466.75</v>
      </c>
      <c r="K28" s="132">
        <v>-15</v>
      </c>
      <c r="L28" s="134"/>
    </row>
    <row r="29" spans="1:12" x14ac:dyDescent="0.2">
      <c r="A29" s="132">
        <v>2015</v>
      </c>
      <c r="B29" s="132">
        <v>6</v>
      </c>
      <c r="C29" s="133">
        <v>9781449402327</v>
      </c>
      <c r="D29" s="132" t="s">
        <v>277</v>
      </c>
      <c r="E29" s="132" t="s">
        <v>65</v>
      </c>
      <c r="F29" s="134">
        <v>74</v>
      </c>
      <c r="G29" s="132" t="s">
        <v>66</v>
      </c>
      <c r="H29" s="132">
        <v>415050</v>
      </c>
      <c r="I29" s="132" t="str">
        <f t="shared" si="0"/>
        <v>Sale</v>
      </c>
      <c r="J29" s="132">
        <v>-18389.91</v>
      </c>
      <c r="K29" s="132">
        <v>-86</v>
      </c>
      <c r="L29" s="134"/>
    </row>
    <row r="30" spans="1:12" x14ac:dyDescent="0.2">
      <c r="A30" s="132">
        <v>2015</v>
      </c>
      <c r="B30" s="132">
        <v>6</v>
      </c>
      <c r="C30" s="133">
        <v>9781449402327</v>
      </c>
      <c r="D30" s="132" t="s">
        <v>277</v>
      </c>
      <c r="E30" s="132" t="s">
        <v>65</v>
      </c>
      <c r="F30" s="134">
        <v>74</v>
      </c>
      <c r="G30" s="132" t="s">
        <v>66</v>
      </c>
      <c r="H30" s="132">
        <v>415150</v>
      </c>
      <c r="I30" s="132" t="str">
        <f t="shared" si="0"/>
        <v>Sale</v>
      </c>
      <c r="J30" s="132">
        <v>-2611.5300000000002</v>
      </c>
      <c r="K30" s="132">
        <v>-12</v>
      </c>
      <c r="L30" s="134"/>
    </row>
    <row r="31" spans="1:12" x14ac:dyDescent="0.2">
      <c r="A31" s="132">
        <v>2015</v>
      </c>
      <c r="B31" s="132">
        <v>6</v>
      </c>
      <c r="C31" s="133">
        <v>9781449403102</v>
      </c>
      <c r="D31" s="132" t="s">
        <v>303</v>
      </c>
      <c r="E31" s="132" t="s">
        <v>65</v>
      </c>
      <c r="F31" s="134">
        <v>74</v>
      </c>
      <c r="G31" s="132" t="s">
        <v>66</v>
      </c>
      <c r="H31" s="132">
        <v>415050</v>
      </c>
      <c r="I31" s="132" t="str">
        <f t="shared" si="0"/>
        <v>Sale</v>
      </c>
      <c r="J31" s="132">
        <v>-3229.2</v>
      </c>
      <c r="K31" s="132">
        <v>-20</v>
      </c>
      <c r="L31" s="134"/>
    </row>
    <row r="32" spans="1:12" x14ac:dyDescent="0.2">
      <c r="A32" s="132">
        <v>2015</v>
      </c>
      <c r="B32" s="132">
        <v>6</v>
      </c>
      <c r="C32" s="133">
        <v>9781449407186</v>
      </c>
      <c r="D32" s="132" t="s">
        <v>278</v>
      </c>
      <c r="E32" s="132" t="s">
        <v>65</v>
      </c>
      <c r="F32" s="134">
        <v>74</v>
      </c>
      <c r="G32" s="132" t="s">
        <v>66</v>
      </c>
      <c r="H32" s="132">
        <v>415050</v>
      </c>
      <c r="I32" s="132" t="str">
        <f t="shared" si="0"/>
        <v>Sale</v>
      </c>
      <c r="J32" s="132">
        <v>-15002.4</v>
      </c>
      <c r="K32" s="132">
        <v>-70</v>
      </c>
      <c r="L32" s="134"/>
    </row>
    <row r="33" spans="1:12" x14ac:dyDescent="0.2">
      <c r="A33" s="132">
        <v>2015</v>
      </c>
      <c r="B33" s="132">
        <v>6</v>
      </c>
      <c r="C33" s="133">
        <v>9781449407186</v>
      </c>
      <c r="D33" s="132" t="s">
        <v>278</v>
      </c>
      <c r="E33" s="132" t="s">
        <v>65</v>
      </c>
      <c r="F33" s="134">
        <v>74</v>
      </c>
      <c r="G33" s="132" t="s">
        <v>66</v>
      </c>
      <c r="H33" s="132">
        <v>415150</v>
      </c>
      <c r="I33" s="132" t="str">
        <f t="shared" si="0"/>
        <v>Sale</v>
      </c>
      <c r="J33" s="132">
        <v>-2611.5300000000002</v>
      </c>
      <c r="K33" s="132">
        <v>-12</v>
      </c>
      <c r="L33" s="134"/>
    </row>
    <row r="34" spans="1:12" x14ac:dyDescent="0.2">
      <c r="A34" s="132">
        <v>2015</v>
      </c>
      <c r="B34" s="132">
        <v>6</v>
      </c>
      <c r="C34" s="133">
        <v>9781449408190</v>
      </c>
      <c r="D34" s="132" t="s">
        <v>57</v>
      </c>
      <c r="E34" s="132" t="s">
        <v>65</v>
      </c>
      <c r="F34" s="134">
        <v>74</v>
      </c>
      <c r="G34" s="132" t="s">
        <v>66</v>
      </c>
      <c r="H34" s="132">
        <v>415050</v>
      </c>
      <c r="I34" s="132" t="str">
        <f t="shared" ref="I34:I65" si="1">IF(AND(H34&gt;420000,H34&lt;430000),"Return","Sale")</f>
        <v>Sale</v>
      </c>
      <c r="J34" s="132">
        <v>-1092</v>
      </c>
      <c r="K34" s="132">
        <v>-4</v>
      </c>
      <c r="L34" s="134"/>
    </row>
    <row r="35" spans="1:12" x14ac:dyDescent="0.2">
      <c r="A35" s="132">
        <v>2015</v>
      </c>
      <c r="B35" s="132">
        <v>6</v>
      </c>
      <c r="C35" s="133">
        <v>9781449414061</v>
      </c>
      <c r="D35" s="132" t="s">
        <v>73</v>
      </c>
      <c r="E35" s="132" t="s">
        <v>65</v>
      </c>
      <c r="F35" s="134">
        <v>74</v>
      </c>
      <c r="G35" s="132" t="s">
        <v>66</v>
      </c>
      <c r="H35" s="132">
        <v>415050</v>
      </c>
      <c r="I35" s="132" t="str">
        <f t="shared" si="1"/>
        <v>Sale</v>
      </c>
      <c r="J35" s="132">
        <v>-109.45</v>
      </c>
      <c r="K35" s="132">
        <v>-1</v>
      </c>
      <c r="L35" s="134"/>
    </row>
    <row r="36" spans="1:12" x14ac:dyDescent="0.2">
      <c r="A36" s="132">
        <v>2015</v>
      </c>
      <c r="B36" s="132">
        <v>6</v>
      </c>
      <c r="C36" s="133">
        <v>9781449418243</v>
      </c>
      <c r="D36" s="132" t="s">
        <v>304</v>
      </c>
      <c r="E36" s="132" t="s">
        <v>65</v>
      </c>
      <c r="F36" s="134">
        <v>74</v>
      </c>
      <c r="G36" s="132" t="s">
        <v>66</v>
      </c>
      <c r="H36" s="132">
        <v>415050</v>
      </c>
      <c r="I36" s="132" t="str">
        <f t="shared" si="1"/>
        <v>Sale</v>
      </c>
      <c r="J36" s="132">
        <v>-3229.2</v>
      </c>
      <c r="K36" s="132">
        <v>-20</v>
      </c>
      <c r="L36" s="134"/>
    </row>
    <row r="37" spans="1:12" x14ac:dyDescent="0.2">
      <c r="A37" s="132">
        <v>2015</v>
      </c>
      <c r="B37" s="132">
        <v>6</v>
      </c>
      <c r="C37" s="133">
        <v>9781449418465</v>
      </c>
      <c r="D37" s="132" t="s">
        <v>59</v>
      </c>
      <c r="E37" s="132" t="s">
        <v>65</v>
      </c>
      <c r="F37" s="134">
        <v>74</v>
      </c>
      <c r="G37" s="132" t="s">
        <v>67</v>
      </c>
      <c r="H37" s="132">
        <v>415050</v>
      </c>
      <c r="I37" s="132" t="str">
        <f t="shared" si="1"/>
        <v>Sale</v>
      </c>
      <c r="J37" s="132">
        <v>-6063.75</v>
      </c>
      <c r="K37" s="132">
        <v>-21</v>
      </c>
      <c r="L37" s="134"/>
    </row>
    <row r="38" spans="1:12" x14ac:dyDescent="0.2">
      <c r="A38" s="132">
        <v>2015</v>
      </c>
      <c r="B38" s="132">
        <v>6</v>
      </c>
      <c r="C38" s="133">
        <v>9781449420437</v>
      </c>
      <c r="D38" s="132" t="s">
        <v>280</v>
      </c>
      <c r="E38" s="132" t="s">
        <v>65</v>
      </c>
      <c r="F38" s="134">
        <v>74</v>
      </c>
      <c r="G38" s="132" t="s">
        <v>66</v>
      </c>
      <c r="H38" s="132">
        <v>415050</v>
      </c>
      <c r="I38" s="132" t="str">
        <f t="shared" si="1"/>
        <v>Sale</v>
      </c>
      <c r="J38" s="132">
        <v>-20029.8</v>
      </c>
      <c r="K38" s="132">
        <v>-94</v>
      </c>
      <c r="L38" s="134"/>
    </row>
    <row r="39" spans="1:12" x14ac:dyDescent="0.2">
      <c r="A39" s="132">
        <v>2015</v>
      </c>
      <c r="B39" s="132">
        <v>6</v>
      </c>
      <c r="C39" s="133">
        <v>9781449420437</v>
      </c>
      <c r="D39" s="132" t="s">
        <v>280</v>
      </c>
      <c r="E39" s="132" t="s">
        <v>65</v>
      </c>
      <c r="F39" s="134">
        <v>74</v>
      </c>
      <c r="G39" s="132" t="s">
        <v>66</v>
      </c>
      <c r="H39" s="132">
        <v>415150</v>
      </c>
      <c r="I39" s="132" t="str">
        <f t="shared" si="1"/>
        <v>Sale</v>
      </c>
      <c r="J39" s="132">
        <v>-2611.5300000000002</v>
      </c>
      <c r="K39" s="132">
        <v>-12</v>
      </c>
      <c r="L39" s="134"/>
    </row>
    <row r="40" spans="1:12" x14ac:dyDescent="0.2">
      <c r="A40" s="132">
        <v>2015</v>
      </c>
      <c r="B40" s="132">
        <v>6</v>
      </c>
      <c r="C40" s="133">
        <v>9781449423025</v>
      </c>
      <c r="D40" s="132" t="s">
        <v>281</v>
      </c>
      <c r="E40" s="132" t="s">
        <v>65</v>
      </c>
      <c r="F40" s="134">
        <v>74</v>
      </c>
      <c r="G40" s="132" t="s">
        <v>66</v>
      </c>
      <c r="H40" s="132">
        <v>415050</v>
      </c>
      <c r="I40" s="132" t="str">
        <f t="shared" si="1"/>
        <v>Sale</v>
      </c>
      <c r="J40" s="132">
        <v>-768.9</v>
      </c>
      <c r="K40" s="132">
        <v>-2</v>
      </c>
      <c r="L40" s="134"/>
    </row>
    <row r="41" spans="1:12" x14ac:dyDescent="0.2">
      <c r="A41" s="132">
        <v>2015</v>
      </c>
      <c r="B41" s="132">
        <v>6</v>
      </c>
      <c r="C41" s="133">
        <v>9781449423094</v>
      </c>
      <c r="D41" s="132" t="s">
        <v>60</v>
      </c>
      <c r="E41" s="132" t="s">
        <v>65</v>
      </c>
      <c r="F41" s="134">
        <v>74</v>
      </c>
      <c r="G41" s="132" t="s">
        <v>66</v>
      </c>
      <c r="H41" s="132">
        <v>415050</v>
      </c>
      <c r="I41" s="132" t="str">
        <f t="shared" si="1"/>
        <v>Sale</v>
      </c>
      <c r="J41" s="132">
        <v>-2201.85</v>
      </c>
      <c r="K41" s="132">
        <v>-6</v>
      </c>
      <c r="L41" s="134"/>
    </row>
    <row r="42" spans="1:12" x14ac:dyDescent="0.2">
      <c r="A42" s="132">
        <v>2015</v>
      </c>
      <c r="B42" s="132">
        <v>6</v>
      </c>
      <c r="C42" s="133">
        <v>9781449425661</v>
      </c>
      <c r="D42" s="132" t="s">
        <v>282</v>
      </c>
      <c r="E42" s="132" t="s">
        <v>65</v>
      </c>
      <c r="F42" s="134">
        <v>74</v>
      </c>
      <c r="G42" s="132" t="s">
        <v>66</v>
      </c>
      <c r="H42" s="132">
        <v>415050</v>
      </c>
      <c r="I42" s="132" t="str">
        <f t="shared" si="1"/>
        <v>Sale</v>
      </c>
      <c r="J42" s="132">
        <v>-18880.68</v>
      </c>
      <c r="K42" s="132">
        <v>-88</v>
      </c>
      <c r="L42" s="134"/>
    </row>
    <row r="43" spans="1:12" x14ac:dyDescent="0.2">
      <c r="A43" s="132">
        <v>2015</v>
      </c>
      <c r="B43" s="132">
        <v>6</v>
      </c>
      <c r="C43" s="133">
        <v>9781449425661</v>
      </c>
      <c r="D43" s="132" t="s">
        <v>282</v>
      </c>
      <c r="E43" s="132" t="s">
        <v>65</v>
      </c>
      <c r="F43" s="134">
        <v>74</v>
      </c>
      <c r="G43" s="132" t="s">
        <v>66</v>
      </c>
      <c r="H43" s="132">
        <v>415150</v>
      </c>
      <c r="I43" s="132" t="str">
        <f t="shared" si="1"/>
        <v>Sale</v>
      </c>
      <c r="J43" s="132">
        <v>-2611.5300000000002</v>
      </c>
      <c r="K43" s="132">
        <v>-12</v>
      </c>
      <c r="L43" s="134"/>
    </row>
    <row r="44" spans="1:12" x14ac:dyDescent="0.2">
      <c r="A44" s="132">
        <v>2015</v>
      </c>
      <c r="B44" s="132">
        <v>6</v>
      </c>
      <c r="C44" s="133">
        <v>9781449425678</v>
      </c>
      <c r="D44" s="132" t="s">
        <v>318</v>
      </c>
      <c r="E44" s="132" t="s">
        <v>65</v>
      </c>
      <c r="F44" s="134">
        <v>74</v>
      </c>
      <c r="G44" s="132" t="s">
        <v>66</v>
      </c>
      <c r="H44" s="132">
        <v>415050</v>
      </c>
      <c r="I44" s="132" t="str">
        <f t="shared" si="1"/>
        <v>Sale</v>
      </c>
      <c r="J44" s="132">
        <v>-27107.22</v>
      </c>
      <c r="K44" s="132">
        <v>-73</v>
      </c>
      <c r="L44" s="134"/>
    </row>
    <row r="45" spans="1:12" x14ac:dyDescent="0.2">
      <c r="A45" s="132">
        <v>2015</v>
      </c>
      <c r="B45" s="132">
        <v>6</v>
      </c>
      <c r="C45" s="133">
        <v>9781449425678</v>
      </c>
      <c r="D45" s="132" t="s">
        <v>318</v>
      </c>
      <c r="E45" s="132" t="s">
        <v>65</v>
      </c>
      <c r="F45" s="134">
        <v>74</v>
      </c>
      <c r="G45" s="132" t="s">
        <v>66</v>
      </c>
      <c r="H45" s="132">
        <v>415150</v>
      </c>
      <c r="I45" s="132" t="str">
        <f t="shared" si="1"/>
        <v>Sale</v>
      </c>
      <c r="J45" s="132">
        <v>-4573.3599999999997</v>
      </c>
      <c r="K45" s="132">
        <v>-12</v>
      </c>
      <c r="L45" s="134"/>
    </row>
    <row r="46" spans="1:12" x14ac:dyDescent="0.2">
      <c r="A46" s="132">
        <v>2015</v>
      </c>
      <c r="B46" s="132">
        <v>6</v>
      </c>
      <c r="C46" s="133">
        <v>9781449427399</v>
      </c>
      <c r="D46" s="132" t="s">
        <v>305</v>
      </c>
      <c r="E46" s="132" t="s">
        <v>65</v>
      </c>
      <c r="F46" s="134">
        <v>74</v>
      </c>
      <c r="G46" s="132" t="s">
        <v>66</v>
      </c>
      <c r="H46" s="132">
        <v>415050</v>
      </c>
      <c r="I46" s="132" t="str">
        <f t="shared" si="1"/>
        <v>Sale</v>
      </c>
      <c r="J46" s="132">
        <v>-3229.2</v>
      </c>
      <c r="K46" s="132">
        <v>-20</v>
      </c>
      <c r="L46" s="134"/>
    </row>
    <row r="47" spans="1:12" x14ac:dyDescent="0.2">
      <c r="A47" s="132">
        <v>2015</v>
      </c>
      <c r="B47" s="132">
        <v>6</v>
      </c>
      <c r="C47" s="133">
        <v>9781449427757</v>
      </c>
      <c r="D47" s="132" t="s">
        <v>283</v>
      </c>
      <c r="E47" s="132" t="s">
        <v>65</v>
      </c>
      <c r="F47" s="134">
        <v>74</v>
      </c>
      <c r="G47" s="132" t="s">
        <v>66</v>
      </c>
      <c r="H47" s="132">
        <v>415050</v>
      </c>
      <c r="I47" s="132" t="str">
        <f t="shared" si="1"/>
        <v>Sale</v>
      </c>
      <c r="J47" s="132">
        <v>-990</v>
      </c>
      <c r="K47" s="132">
        <v>-4</v>
      </c>
      <c r="L47" s="134"/>
    </row>
    <row r="48" spans="1:12" x14ac:dyDescent="0.2">
      <c r="A48" s="132">
        <v>2015</v>
      </c>
      <c r="B48" s="132">
        <v>6</v>
      </c>
      <c r="C48" s="133">
        <v>9781449427771</v>
      </c>
      <c r="D48" s="132" t="s">
        <v>284</v>
      </c>
      <c r="E48" s="132" t="s">
        <v>65</v>
      </c>
      <c r="F48" s="134">
        <v>74</v>
      </c>
      <c r="G48" s="132" t="s">
        <v>66</v>
      </c>
      <c r="H48" s="132">
        <v>415050</v>
      </c>
      <c r="I48" s="132" t="str">
        <f t="shared" si="1"/>
        <v>Sale</v>
      </c>
      <c r="J48" s="132">
        <v>-22922.55</v>
      </c>
      <c r="K48" s="132">
        <v>-107</v>
      </c>
      <c r="L48" s="134"/>
    </row>
    <row r="49" spans="1:12" x14ac:dyDescent="0.2">
      <c r="A49" s="132">
        <v>2015</v>
      </c>
      <c r="B49" s="132">
        <v>6</v>
      </c>
      <c r="C49" s="133">
        <v>9781449427771</v>
      </c>
      <c r="D49" s="132" t="s">
        <v>284</v>
      </c>
      <c r="E49" s="132" t="s">
        <v>65</v>
      </c>
      <c r="F49" s="134">
        <v>74</v>
      </c>
      <c r="G49" s="132" t="s">
        <v>66</v>
      </c>
      <c r="H49" s="132">
        <v>415150</v>
      </c>
      <c r="I49" s="132" t="str">
        <f t="shared" si="1"/>
        <v>Sale</v>
      </c>
      <c r="J49" s="132">
        <v>-2611.5300000000002</v>
      </c>
      <c r="K49" s="132">
        <v>-12</v>
      </c>
      <c r="L49" s="134"/>
    </row>
    <row r="50" spans="1:12" x14ac:dyDescent="0.2">
      <c r="A50" s="132">
        <v>2015</v>
      </c>
      <c r="B50" s="132">
        <v>6</v>
      </c>
      <c r="C50" s="133">
        <v>9781449429379</v>
      </c>
      <c r="D50" s="132" t="s">
        <v>285</v>
      </c>
      <c r="E50" s="132" t="s">
        <v>65</v>
      </c>
      <c r="F50" s="134">
        <v>74</v>
      </c>
      <c r="G50" s="132" t="s">
        <v>66</v>
      </c>
      <c r="H50" s="132">
        <v>415050</v>
      </c>
      <c r="I50" s="132" t="str">
        <f t="shared" si="1"/>
        <v>Sale</v>
      </c>
      <c r="J50" s="132">
        <v>-19582.5</v>
      </c>
      <c r="K50" s="132">
        <v>-105</v>
      </c>
      <c r="L50" s="134"/>
    </row>
    <row r="51" spans="1:12" x14ac:dyDescent="0.2">
      <c r="A51" s="132">
        <v>2015</v>
      </c>
      <c r="B51" s="132">
        <v>6</v>
      </c>
      <c r="C51" s="133">
        <v>9781449429379</v>
      </c>
      <c r="D51" s="132" t="s">
        <v>285</v>
      </c>
      <c r="E51" s="132" t="s">
        <v>65</v>
      </c>
      <c r="F51" s="134">
        <v>74</v>
      </c>
      <c r="G51" s="132" t="s">
        <v>66</v>
      </c>
      <c r="H51" s="132">
        <v>415150</v>
      </c>
      <c r="I51" s="132" t="str">
        <f t="shared" si="1"/>
        <v>Sale</v>
      </c>
      <c r="J51" s="132">
        <v>-2288.9</v>
      </c>
      <c r="K51" s="132">
        <v>-12</v>
      </c>
      <c r="L51" s="134"/>
    </row>
    <row r="52" spans="1:12" x14ac:dyDescent="0.2">
      <c r="A52" s="132">
        <v>2015</v>
      </c>
      <c r="B52" s="132">
        <v>6</v>
      </c>
      <c r="C52" s="133">
        <v>9781449429386</v>
      </c>
      <c r="D52" s="132" t="s">
        <v>286</v>
      </c>
      <c r="E52" s="132" t="s">
        <v>65</v>
      </c>
      <c r="F52" s="134">
        <v>74</v>
      </c>
      <c r="G52" s="132" t="s">
        <v>66</v>
      </c>
      <c r="H52" s="132">
        <v>415050</v>
      </c>
      <c r="I52" s="132" t="str">
        <f t="shared" si="1"/>
        <v>Sale</v>
      </c>
      <c r="J52" s="132">
        <v>-742.5</v>
      </c>
      <c r="K52" s="132">
        <v>-3</v>
      </c>
      <c r="L52" s="134"/>
    </row>
    <row r="53" spans="1:12" x14ac:dyDescent="0.2">
      <c r="A53" s="132">
        <v>2015</v>
      </c>
      <c r="B53" s="132">
        <v>6</v>
      </c>
      <c r="C53" s="133">
        <v>9781449433253</v>
      </c>
      <c r="D53" s="132" t="s">
        <v>272</v>
      </c>
      <c r="E53" s="132" t="s">
        <v>65</v>
      </c>
      <c r="F53" s="134">
        <v>74</v>
      </c>
      <c r="G53" s="132" t="s">
        <v>66</v>
      </c>
      <c r="H53" s="132">
        <v>415050</v>
      </c>
      <c r="I53" s="132" t="str">
        <f t="shared" si="1"/>
        <v>Sale</v>
      </c>
      <c r="J53" s="132">
        <v>-119800.03</v>
      </c>
      <c r="K53" s="132">
        <v>-39</v>
      </c>
      <c r="L53" s="134"/>
    </row>
    <row r="54" spans="1:12" x14ac:dyDescent="0.2">
      <c r="A54" s="132">
        <v>2015</v>
      </c>
      <c r="B54" s="132">
        <v>6</v>
      </c>
      <c r="C54" s="133">
        <v>9781449433833</v>
      </c>
      <c r="D54" s="132" t="s">
        <v>306</v>
      </c>
      <c r="E54" s="132" t="s">
        <v>65</v>
      </c>
      <c r="F54" s="134">
        <v>74</v>
      </c>
      <c r="G54" s="132" t="s">
        <v>66</v>
      </c>
      <c r="H54" s="132">
        <v>415050</v>
      </c>
      <c r="I54" s="132" t="str">
        <f t="shared" si="1"/>
        <v>Sale</v>
      </c>
      <c r="J54" s="132">
        <v>-2466.75</v>
      </c>
      <c r="K54" s="132">
        <v>-15</v>
      </c>
      <c r="L54" s="134"/>
    </row>
    <row r="55" spans="1:12" x14ac:dyDescent="0.2">
      <c r="A55" s="132">
        <v>2015</v>
      </c>
      <c r="B55" s="132">
        <v>6</v>
      </c>
      <c r="C55" s="133">
        <v>9781449433918</v>
      </c>
      <c r="D55" s="132" t="s">
        <v>307</v>
      </c>
      <c r="E55" s="132" t="s">
        <v>65</v>
      </c>
      <c r="F55" s="134">
        <v>74</v>
      </c>
      <c r="G55" s="132" t="s">
        <v>66</v>
      </c>
      <c r="H55" s="132">
        <v>415050</v>
      </c>
      <c r="I55" s="132" t="str">
        <f t="shared" si="1"/>
        <v>Sale</v>
      </c>
      <c r="J55" s="132">
        <v>-2466.75</v>
      </c>
      <c r="K55" s="132">
        <v>-15</v>
      </c>
      <c r="L55" s="134"/>
    </row>
    <row r="56" spans="1:12" x14ac:dyDescent="0.2">
      <c r="A56" s="132">
        <v>2015</v>
      </c>
      <c r="B56" s="132">
        <v>6</v>
      </c>
      <c r="C56" s="133">
        <v>9781449433963</v>
      </c>
      <c r="D56" s="132" t="s">
        <v>308</v>
      </c>
      <c r="E56" s="132" t="s">
        <v>65</v>
      </c>
      <c r="F56" s="134">
        <v>74</v>
      </c>
      <c r="G56" s="132" t="s">
        <v>66</v>
      </c>
      <c r="H56" s="132">
        <v>415050</v>
      </c>
      <c r="I56" s="132" t="str">
        <f t="shared" si="1"/>
        <v>Sale</v>
      </c>
      <c r="J56" s="132">
        <v>-2466.75</v>
      </c>
      <c r="K56" s="132">
        <v>-15</v>
      </c>
      <c r="L56" s="134"/>
    </row>
    <row r="57" spans="1:12" x14ac:dyDescent="0.2">
      <c r="A57" s="132">
        <v>2015</v>
      </c>
      <c r="B57" s="132">
        <v>6</v>
      </c>
      <c r="C57" s="133">
        <v>9781449436346</v>
      </c>
      <c r="D57" s="132" t="s">
        <v>242</v>
      </c>
      <c r="E57" s="132" t="s">
        <v>65</v>
      </c>
      <c r="F57" s="134">
        <v>74</v>
      </c>
      <c r="G57" s="132" t="s">
        <v>67</v>
      </c>
      <c r="H57" s="132">
        <v>415050</v>
      </c>
      <c r="I57" s="132" t="str">
        <f t="shared" si="1"/>
        <v>Sale</v>
      </c>
      <c r="J57" s="132">
        <v>-14840</v>
      </c>
      <c r="K57" s="132">
        <v>-79</v>
      </c>
      <c r="L57" s="134"/>
    </row>
    <row r="58" spans="1:12" x14ac:dyDescent="0.2">
      <c r="A58" s="132">
        <v>2015</v>
      </c>
      <c r="B58" s="132">
        <v>6</v>
      </c>
      <c r="C58" s="133">
        <v>9781449436346</v>
      </c>
      <c r="D58" s="132" t="s">
        <v>242</v>
      </c>
      <c r="E58" s="132" t="s">
        <v>65</v>
      </c>
      <c r="F58" s="134">
        <v>74</v>
      </c>
      <c r="G58" s="132" t="s">
        <v>67</v>
      </c>
      <c r="H58" s="132">
        <v>415150</v>
      </c>
      <c r="I58" s="132" t="str">
        <f t="shared" si="1"/>
        <v>Sale</v>
      </c>
      <c r="J58" s="132">
        <v>-2288.9</v>
      </c>
      <c r="K58" s="132">
        <v>-12</v>
      </c>
      <c r="L58" s="134"/>
    </row>
    <row r="59" spans="1:12" x14ac:dyDescent="0.2">
      <c r="A59" s="132">
        <v>2015</v>
      </c>
      <c r="B59" s="132">
        <v>6</v>
      </c>
      <c r="C59" s="133">
        <v>9781449436353</v>
      </c>
      <c r="D59" s="132" t="s">
        <v>287</v>
      </c>
      <c r="E59" s="132" t="s">
        <v>65</v>
      </c>
      <c r="F59" s="134">
        <v>74</v>
      </c>
      <c r="G59" s="132" t="s">
        <v>66</v>
      </c>
      <c r="H59" s="132">
        <v>415050</v>
      </c>
      <c r="I59" s="132" t="str">
        <f t="shared" si="1"/>
        <v>Sale</v>
      </c>
      <c r="J59" s="132">
        <v>-22324.05</v>
      </c>
      <c r="K59" s="132">
        <v>-104</v>
      </c>
      <c r="L59" s="134"/>
    </row>
    <row r="60" spans="1:12" x14ac:dyDescent="0.2">
      <c r="A60" s="132">
        <v>2015</v>
      </c>
      <c r="B60" s="132">
        <v>6</v>
      </c>
      <c r="C60" s="133">
        <v>9781449436353</v>
      </c>
      <c r="D60" s="132" t="s">
        <v>287</v>
      </c>
      <c r="E60" s="132" t="s">
        <v>65</v>
      </c>
      <c r="F60" s="134">
        <v>74</v>
      </c>
      <c r="G60" s="132" t="s">
        <v>66</v>
      </c>
      <c r="H60" s="132">
        <v>415150</v>
      </c>
      <c r="I60" s="132" t="str">
        <f t="shared" si="1"/>
        <v>Sale</v>
      </c>
      <c r="J60" s="132">
        <v>-2611.5300000000002</v>
      </c>
      <c r="K60" s="132">
        <v>-12</v>
      </c>
      <c r="L60" s="134"/>
    </row>
    <row r="61" spans="1:12" x14ac:dyDescent="0.2">
      <c r="A61" s="132">
        <v>2015</v>
      </c>
      <c r="B61" s="132">
        <v>6</v>
      </c>
      <c r="C61" s="133">
        <v>9781449446598</v>
      </c>
      <c r="D61" s="132" t="s">
        <v>288</v>
      </c>
      <c r="E61" s="132" t="s">
        <v>65</v>
      </c>
      <c r="F61" s="134">
        <v>74</v>
      </c>
      <c r="G61" s="132" t="s">
        <v>66</v>
      </c>
      <c r="H61" s="132">
        <v>415050</v>
      </c>
      <c r="I61" s="132" t="str">
        <f t="shared" si="1"/>
        <v>Sale</v>
      </c>
      <c r="J61" s="132">
        <v>-2306.6999999999998</v>
      </c>
      <c r="K61" s="132">
        <v>-6</v>
      </c>
      <c r="L61" s="134"/>
    </row>
    <row r="62" spans="1:12" x14ac:dyDescent="0.2">
      <c r="A62" s="132">
        <v>2015</v>
      </c>
      <c r="B62" s="132">
        <v>6</v>
      </c>
      <c r="C62" s="133">
        <v>9781449446604</v>
      </c>
      <c r="D62" s="132" t="s">
        <v>244</v>
      </c>
      <c r="E62" s="132" t="s">
        <v>65</v>
      </c>
      <c r="F62" s="134">
        <v>74</v>
      </c>
      <c r="G62" s="132" t="s">
        <v>67</v>
      </c>
      <c r="H62" s="132">
        <v>415050</v>
      </c>
      <c r="I62" s="132" t="str">
        <f t="shared" si="1"/>
        <v>Sale</v>
      </c>
      <c r="J62" s="132">
        <v>-3281.35</v>
      </c>
      <c r="K62" s="132">
        <v>-7</v>
      </c>
      <c r="L62" s="134"/>
    </row>
    <row r="63" spans="1:12" x14ac:dyDescent="0.2">
      <c r="A63" s="132">
        <v>2015</v>
      </c>
      <c r="B63" s="132">
        <v>6</v>
      </c>
      <c r="C63" s="133">
        <v>9781449449704</v>
      </c>
      <c r="D63" s="132" t="s">
        <v>290</v>
      </c>
      <c r="E63" s="132" t="s">
        <v>65</v>
      </c>
      <c r="F63" s="134">
        <v>74</v>
      </c>
      <c r="G63" s="132" t="s">
        <v>66</v>
      </c>
      <c r="H63" s="132">
        <v>415050</v>
      </c>
      <c r="I63" s="132" t="str">
        <f t="shared" si="1"/>
        <v>Sale</v>
      </c>
      <c r="J63" s="132">
        <v>-2817.5</v>
      </c>
      <c r="K63" s="132">
        <v>-15</v>
      </c>
      <c r="L63" s="134"/>
    </row>
    <row r="64" spans="1:12" x14ac:dyDescent="0.2">
      <c r="A64" s="132">
        <v>2015</v>
      </c>
      <c r="B64" s="132">
        <v>6</v>
      </c>
      <c r="C64" s="133">
        <v>9781449450304</v>
      </c>
      <c r="D64" s="132" t="s">
        <v>309</v>
      </c>
      <c r="E64" s="132" t="s">
        <v>65</v>
      </c>
      <c r="F64" s="134">
        <v>74</v>
      </c>
      <c r="G64" s="132" t="s">
        <v>66</v>
      </c>
      <c r="H64" s="132">
        <v>415050</v>
      </c>
      <c r="I64" s="132" t="str">
        <f t="shared" si="1"/>
        <v>Sale</v>
      </c>
      <c r="J64" s="132">
        <v>-2466.75</v>
      </c>
      <c r="K64" s="132">
        <v>-15</v>
      </c>
      <c r="L64" s="134"/>
    </row>
    <row r="65" spans="1:12" x14ac:dyDescent="0.2">
      <c r="A65" s="132">
        <v>2015</v>
      </c>
      <c r="B65" s="132">
        <v>6</v>
      </c>
      <c r="C65" s="133">
        <v>9781449450625</v>
      </c>
      <c r="D65" s="132" t="s">
        <v>249</v>
      </c>
      <c r="E65" s="132" t="s">
        <v>65</v>
      </c>
      <c r="F65" s="134">
        <v>74</v>
      </c>
      <c r="G65" s="132" t="s">
        <v>67</v>
      </c>
      <c r="H65" s="132">
        <v>415050</v>
      </c>
      <c r="I65" s="132" t="str">
        <f t="shared" si="1"/>
        <v>Sale</v>
      </c>
      <c r="J65" s="132">
        <v>-2466.75</v>
      </c>
      <c r="K65" s="132">
        <v>-15</v>
      </c>
      <c r="L65" s="134"/>
    </row>
    <row r="66" spans="1:12" x14ac:dyDescent="0.2">
      <c r="A66" s="132">
        <v>2015</v>
      </c>
      <c r="B66" s="132">
        <v>6</v>
      </c>
      <c r="C66" s="133">
        <v>9781449450632</v>
      </c>
      <c r="D66" s="132" t="s">
        <v>251</v>
      </c>
      <c r="E66" s="132" t="s">
        <v>65</v>
      </c>
      <c r="F66" s="134">
        <v>74</v>
      </c>
      <c r="G66" s="132" t="s">
        <v>67</v>
      </c>
      <c r="H66" s="132">
        <v>415050</v>
      </c>
      <c r="I66" s="132" t="str">
        <f t="shared" ref="I66:I97" si="2">IF(AND(H66&gt;420000,H66&lt;430000),"Return","Sale")</f>
        <v>Sale</v>
      </c>
      <c r="J66" s="132">
        <v>-2466.75</v>
      </c>
      <c r="K66" s="132">
        <v>-15</v>
      </c>
      <c r="L66" s="134"/>
    </row>
    <row r="67" spans="1:12" x14ac:dyDescent="0.2">
      <c r="A67" s="132">
        <v>2015</v>
      </c>
      <c r="B67" s="132">
        <v>6</v>
      </c>
      <c r="C67" s="133">
        <v>9781449450793</v>
      </c>
      <c r="D67" s="132" t="s">
        <v>291</v>
      </c>
      <c r="E67" s="132" t="s">
        <v>65</v>
      </c>
      <c r="F67" s="134">
        <v>74</v>
      </c>
      <c r="G67" s="132" t="s">
        <v>66</v>
      </c>
      <c r="H67" s="132">
        <v>415050</v>
      </c>
      <c r="I67" s="132" t="str">
        <f t="shared" si="2"/>
        <v>Sale</v>
      </c>
      <c r="J67" s="132">
        <v>-385</v>
      </c>
      <c r="K67" s="132">
        <v>-2</v>
      </c>
      <c r="L67" s="134"/>
    </row>
    <row r="68" spans="1:12" x14ac:dyDescent="0.2">
      <c r="A68" s="132">
        <v>2015</v>
      </c>
      <c r="B68" s="132">
        <v>6</v>
      </c>
      <c r="C68" s="133">
        <v>9781449450854</v>
      </c>
      <c r="D68" s="132" t="s">
        <v>253</v>
      </c>
      <c r="E68" s="132" t="s">
        <v>65</v>
      </c>
      <c r="F68" s="134">
        <v>74</v>
      </c>
      <c r="G68" s="132" t="s">
        <v>67</v>
      </c>
      <c r="H68" s="132">
        <v>415050</v>
      </c>
      <c r="I68" s="132" t="str">
        <f t="shared" si="2"/>
        <v>Sale</v>
      </c>
      <c r="J68" s="132">
        <v>-2466.75</v>
      </c>
      <c r="K68" s="132">
        <v>-15</v>
      </c>
      <c r="L68" s="134"/>
    </row>
    <row r="69" spans="1:12" x14ac:dyDescent="0.2">
      <c r="A69" s="132">
        <v>2015</v>
      </c>
      <c r="B69" s="132">
        <v>6</v>
      </c>
      <c r="C69" s="133">
        <v>9781449451004</v>
      </c>
      <c r="D69" s="132" t="s">
        <v>221</v>
      </c>
      <c r="E69" s="132" t="s">
        <v>65</v>
      </c>
      <c r="F69" s="134">
        <v>74</v>
      </c>
      <c r="G69" s="132" t="s">
        <v>67</v>
      </c>
      <c r="H69" s="132">
        <v>415050</v>
      </c>
      <c r="I69" s="132" t="str">
        <f t="shared" si="2"/>
        <v>Sale</v>
      </c>
      <c r="J69" s="132">
        <v>-13978.25</v>
      </c>
      <c r="K69" s="132">
        <v>-70</v>
      </c>
      <c r="L69" s="134"/>
    </row>
    <row r="70" spans="1:12" x14ac:dyDescent="0.2">
      <c r="A70" s="132">
        <v>2015</v>
      </c>
      <c r="B70" s="132">
        <v>6</v>
      </c>
      <c r="C70" s="133">
        <v>9781449456146</v>
      </c>
      <c r="D70" s="132" t="s">
        <v>292</v>
      </c>
      <c r="E70" s="132" t="s">
        <v>65</v>
      </c>
      <c r="F70" s="134">
        <v>74</v>
      </c>
      <c r="G70" s="132" t="s">
        <v>66</v>
      </c>
      <c r="H70" s="132">
        <v>415050</v>
      </c>
      <c r="I70" s="132" t="str">
        <f t="shared" si="2"/>
        <v>Sale</v>
      </c>
      <c r="J70" s="132">
        <v>-83747.17</v>
      </c>
      <c r="K70" s="132">
        <v>-309</v>
      </c>
      <c r="L70" s="134"/>
    </row>
    <row r="71" spans="1:12" x14ac:dyDescent="0.2">
      <c r="A71" s="132">
        <v>2015</v>
      </c>
      <c r="B71" s="132">
        <v>6</v>
      </c>
      <c r="C71" s="133">
        <v>9781449457952</v>
      </c>
      <c r="D71" s="132" t="s">
        <v>271</v>
      </c>
      <c r="E71" s="132" t="s">
        <v>65</v>
      </c>
      <c r="F71" s="134">
        <v>74</v>
      </c>
      <c r="G71" s="132" t="s">
        <v>67</v>
      </c>
      <c r="H71" s="132">
        <v>415040</v>
      </c>
      <c r="I71" s="132" t="str">
        <f t="shared" si="2"/>
        <v>Sale</v>
      </c>
      <c r="J71" s="132">
        <v>-36431.99</v>
      </c>
      <c r="K71" s="132">
        <v>-135</v>
      </c>
      <c r="L71" s="134"/>
    </row>
    <row r="72" spans="1:12" x14ac:dyDescent="0.2">
      <c r="A72" s="132">
        <v>2015</v>
      </c>
      <c r="B72" s="132">
        <v>6</v>
      </c>
      <c r="C72" s="133">
        <v>9781449458263</v>
      </c>
      <c r="D72" s="132" t="s">
        <v>256</v>
      </c>
      <c r="E72" s="132" t="s">
        <v>65</v>
      </c>
      <c r="F72" s="134">
        <v>74</v>
      </c>
      <c r="G72" s="132" t="s">
        <v>67</v>
      </c>
      <c r="H72" s="132">
        <v>415050</v>
      </c>
      <c r="I72" s="132" t="str">
        <f t="shared" si="2"/>
        <v>Sale</v>
      </c>
      <c r="J72" s="132">
        <v>-770</v>
      </c>
      <c r="K72" s="132">
        <v>-4</v>
      </c>
      <c r="L72" s="134"/>
    </row>
    <row r="73" spans="1:12" x14ac:dyDescent="0.2">
      <c r="A73" s="132">
        <v>2015</v>
      </c>
      <c r="B73" s="132">
        <v>6</v>
      </c>
      <c r="C73" s="133">
        <v>9781449459956</v>
      </c>
      <c r="D73" s="132" t="s">
        <v>258</v>
      </c>
      <c r="E73" s="132" t="s">
        <v>65</v>
      </c>
      <c r="F73" s="134">
        <v>74</v>
      </c>
      <c r="G73" s="132" t="s">
        <v>67</v>
      </c>
      <c r="H73" s="132">
        <v>415050</v>
      </c>
      <c r="I73" s="132" t="str">
        <f t="shared" si="2"/>
        <v>Sale</v>
      </c>
      <c r="J73" s="132">
        <v>-1757.8</v>
      </c>
      <c r="K73" s="132">
        <v>-4</v>
      </c>
      <c r="L73" s="134"/>
    </row>
    <row r="74" spans="1:12" x14ac:dyDescent="0.2">
      <c r="A74" s="132">
        <v>2015</v>
      </c>
      <c r="B74" s="132">
        <v>6</v>
      </c>
      <c r="C74" s="133">
        <v>9781449460365</v>
      </c>
      <c r="D74" s="132" t="s">
        <v>319</v>
      </c>
      <c r="E74" s="132" t="s">
        <v>65</v>
      </c>
      <c r="F74" s="134">
        <v>74</v>
      </c>
      <c r="G74" s="132" t="s">
        <v>67</v>
      </c>
      <c r="H74" s="132">
        <v>415040</v>
      </c>
      <c r="I74" s="132" t="str">
        <f t="shared" si="2"/>
        <v>Sale</v>
      </c>
      <c r="J74" s="132">
        <v>-2966.7</v>
      </c>
      <c r="K74" s="132">
        <v>-6</v>
      </c>
      <c r="L74" s="134"/>
    </row>
    <row r="75" spans="1:12" x14ac:dyDescent="0.2">
      <c r="A75" s="132">
        <v>2015</v>
      </c>
      <c r="B75" s="132">
        <v>6</v>
      </c>
      <c r="C75" s="133">
        <v>9781449461072</v>
      </c>
      <c r="D75" s="132" t="s">
        <v>219</v>
      </c>
      <c r="E75" s="132" t="s">
        <v>65</v>
      </c>
      <c r="F75" s="134">
        <v>74</v>
      </c>
      <c r="G75" s="132" t="s">
        <v>67</v>
      </c>
      <c r="H75" s="132">
        <v>415050</v>
      </c>
      <c r="I75" s="132" t="str">
        <f t="shared" si="2"/>
        <v>Sale</v>
      </c>
      <c r="J75" s="132">
        <v>-41027.78</v>
      </c>
      <c r="K75" s="132">
        <v>-155</v>
      </c>
      <c r="L75" s="134"/>
    </row>
    <row r="76" spans="1:12" x14ac:dyDescent="0.2">
      <c r="A76" s="132">
        <v>2015</v>
      </c>
      <c r="B76" s="132">
        <v>6</v>
      </c>
      <c r="C76" s="133">
        <v>9781449462147</v>
      </c>
      <c r="D76" s="132" t="s">
        <v>220</v>
      </c>
      <c r="E76" s="132" t="s">
        <v>65</v>
      </c>
      <c r="F76" s="134">
        <v>74</v>
      </c>
      <c r="G76" s="132" t="s">
        <v>67</v>
      </c>
      <c r="H76" s="132">
        <v>415050</v>
      </c>
      <c r="I76" s="132" t="str">
        <f t="shared" si="2"/>
        <v>Sale</v>
      </c>
      <c r="J76" s="132">
        <v>-14992.5</v>
      </c>
      <c r="K76" s="132">
        <v>-14</v>
      </c>
      <c r="L76" s="134"/>
    </row>
    <row r="77" spans="1:12" x14ac:dyDescent="0.2">
      <c r="A77" s="132">
        <v>2015</v>
      </c>
      <c r="B77" s="132">
        <v>6</v>
      </c>
      <c r="C77" s="133">
        <v>9781449462253</v>
      </c>
      <c r="D77" s="132" t="s">
        <v>320</v>
      </c>
      <c r="E77" s="132" t="s">
        <v>65</v>
      </c>
      <c r="F77" s="134">
        <v>74</v>
      </c>
      <c r="G77" s="132" t="s">
        <v>67</v>
      </c>
      <c r="H77" s="132">
        <v>415040</v>
      </c>
      <c r="I77" s="132" t="str">
        <f t="shared" si="2"/>
        <v>Sale</v>
      </c>
      <c r="J77" s="132">
        <v>-108577.88</v>
      </c>
      <c r="K77" s="132">
        <v>-500</v>
      </c>
      <c r="L77" s="134"/>
    </row>
    <row r="78" spans="1:12" x14ac:dyDescent="0.2">
      <c r="A78" s="132">
        <v>2015</v>
      </c>
      <c r="B78" s="132">
        <v>6</v>
      </c>
      <c r="C78" s="133">
        <v>9781449464899</v>
      </c>
      <c r="D78" s="132" t="s">
        <v>310</v>
      </c>
      <c r="E78" s="132" t="s">
        <v>65</v>
      </c>
      <c r="F78" s="134">
        <v>74</v>
      </c>
      <c r="G78" s="132" t="s">
        <v>67</v>
      </c>
      <c r="H78" s="132">
        <v>415040</v>
      </c>
      <c r="I78" s="132" t="str">
        <f t="shared" si="2"/>
        <v>Sale</v>
      </c>
      <c r="J78" s="132">
        <v>-17376.990000000002</v>
      </c>
      <c r="K78" s="132">
        <v>-54</v>
      </c>
      <c r="L78" s="134"/>
    </row>
    <row r="79" spans="1:12" x14ac:dyDescent="0.2">
      <c r="A79" s="132">
        <v>2015</v>
      </c>
      <c r="B79" s="132">
        <v>6</v>
      </c>
      <c r="C79" s="133">
        <v>9781449464899</v>
      </c>
      <c r="D79" s="132" t="s">
        <v>310</v>
      </c>
      <c r="E79" s="132" t="s">
        <v>65</v>
      </c>
      <c r="F79" s="134">
        <v>74</v>
      </c>
      <c r="G79" s="132" t="s">
        <v>67</v>
      </c>
      <c r="H79" s="132">
        <v>415140</v>
      </c>
      <c r="I79" s="132" t="str">
        <f t="shared" si="2"/>
        <v>Sale</v>
      </c>
      <c r="J79" s="132">
        <v>-3919.2</v>
      </c>
      <c r="K79" s="132">
        <v>-12</v>
      </c>
      <c r="L79" s="134"/>
    </row>
    <row r="80" spans="1:12" x14ac:dyDescent="0.2">
      <c r="A80" s="132">
        <v>2015</v>
      </c>
      <c r="B80" s="132">
        <v>6</v>
      </c>
      <c r="C80" s="133">
        <v>9781941252093</v>
      </c>
      <c r="D80" s="132" t="s">
        <v>321</v>
      </c>
      <c r="E80" s="132" t="s">
        <v>65</v>
      </c>
      <c r="F80" s="134">
        <v>74</v>
      </c>
      <c r="G80" s="132" t="s">
        <v>67</v>
      </c>
      <c r="H80" s="132">
        <v>415040</v>
      </c>
      <c r="I80" s="132" t="str">
        <f t="shared" si="2"/>
        <v>Sale</v>
      </c>
      <c r="J80" s="132">
        <v>-68722.5</v>
      </c>
      <c r="K80" s="132">
        <v>-147</v>
      </c>
      <c r="L80" s="134"/>
    </row>
    <row r="81" spans="1:12" x14ac:dyDescent="0.2">
      <c r="A81" s="132">
        <v>2015</v>
      </c>
      <c r="B81" s="132">
        <v>6</v>
      </c>
      <c r="C81" s="133">
        <v>9780740713903</v>
      </c>
      <c r="D81" s="132" t="s">
        <v>68</v>
      </c>
      <c r="E81" s="132" t="s">
        <v>65</v>
      </c>
      <c r="F81" s="134">
        <v>74</v>
      </c>
      <c r="G81" s="132" t="s">
        <v>66</v>
      </c>
      <c r="H81" s="132">
        <v>425250</v>
      </c>
      <c r="I81" s="132" t="str">
        <f t="shared" si="2"/>
        <v>Return</v>
      </c>
      <c r="J81" s="132">
        <v>220.5</v>
      </c>
      <c r="K81" s="132">
        <v>1</v>
      </c>
      <c r="L81" s="134"/>
    </row>
    <row r="82" spans="1:12" x14ac:dyDescent="0.2">
      <c r="A82" s="132">
        <v>2015</v>
      </c>
      <c r="B82" s="132">
        <v>6</v>
      </c>
      <c r="C82" s="133">
        <v>9780740721946</v>
      </c>
      <c r="D82" s="132" t="s">
        <v>55</v>
      </c>
      <c r="E82" s="132" t="s">
        <v>65</v>
      </c>
      <c r="F82" s="134">
        <v>74</v>
      </c>
      <c r="G82" s="132" t="s">
        <v>66</v>
      </c>
      <c r="H82" s="132">
        <v>425250</v>
      </c>
      <c r="I82" s="132" t="str">
        <f t="shared" si="2"/>
        <v>Return</v>
      </c>
      <c r="J82" s="132">
        <v>257.25</v>
      </c>
      <c r="K82" s="132">
        <v>1</v>
      </c>
      <c r="L82" s="134"/>
    </row>
    <row r="83" spans="1:12" x14ac:dyDescent="0.2">
      <c r="A83" s="132">
        <v>2015</v>
      </c>
      <c r="B83" s="132">
        <v>6</v>
      </c>
      <c r="C83" s="133">
        <v>9780740757365</v>
      </c>
      <c r="D83" s="132" t="s">
        <v>96</v>
      </c>
      <c r="E83" s="132" t="s">
        <v>65</v>
      </c>
      <c r="F83" s="134">
        <v>74</v>
      </c>
      <c r="G83" s="132" t="s">
        <v>66</v>
      </c>
      <c r="H83" s="132">
        <v>425250</v>
      </c>
      <c r="I83" s="132" t="str">
        <f t="shared" si="2"/>
        <v>Return</v>
      </c>
      <c r="J83" s="132">
        <v>349.5</v>
      </c>
      <c r="K83" s="132">
        <v>1</v>
      </c>
      <c r="L83" s="134"/>
    </row>
    <row r="84" spans="1:12" x14ac:dyDescent="0.2">
      <c r="A84" s="132">
        <v>2015</v>
      </c>
      <c r="B84" s="132">
        <v>6</v>
      </c>
      <c r="C84" s="133">
        <v>9780740757693</v>
      </c>
      <c r="D84" s="132" t="s">
        <v>136</v>
      </c>
      <c r="E84" s="132" t="s">
        <v>65</v>
      </c>
      <c r="F84" s="134">
        <v>74</v>
      </c>
      <c r="G84" s="132" t="s">
        <v>66</v>
      </c>
      <c r="H84" s="132">
        <v>425250</v>
      </c>
      <c r="I84" s="132" t="str">
        <f t="shared" si="2"/>
        <v>Return</v>
      </c>
      <c r="J84" s="132">
        <v>342.51</v>
      </c>
      <c r="K84" s="132">
        <v>1</v>
      </c>
      <c r="L84" s="134"/>
    </row>
    <row r="85" spans="1:12" x14ac:dyDescent="0.2">
      <c r="A85" s="132">
        <v>2015</v>
      </c>
      <c r="B85" s="132">
        <v>6</v>
      </c>
      <c r="C85" s="133">
        <v>9780740761904</v>
      </c>
      <c r="D85" s="132" t="s">
        <v>47</v>
      </c>
      <c r="E85" s="132" t="s">
        <v>65</v>
      </c>
      <c r="F85" s="134">
        <v>74</v>
      </c>
      <c r="G85" s="132" t="s">
        <v>66</v>
      </c>
      <c r="H85" s="132">
        <v>425250</v>
      </c>
      <c r="I85" s="132" t="str">
        <f t="shared" si="2"/>
        <v>Return</v>
      </c>
      <c r="J85" s="132">
        <v>257.25</v>
      </c>
      <c r="K85" s="132">
        <v>1</v>
      </c>
      <c r="L85" s="134"/>
    </row>
    <row r="86" spans="1:12" x14ac:dyDescent="0.2">
      <c r="A86" s="132">
        <v>2015</v>
      </c>
      <c r="B86" s="132">
        <v>6</v>
      </c>
      <c r="C86" s="133">
        <v>9780740763793</v>
      </c>
      <c r="D86" s="132" t="s">
        <v>70</v>
      </c>
      <c r="E86" s="132" t="s">
        <v>65</v>
      </c>
      <c r="F86" s="134">
        <v>74</v>
      </c>
      <c r="G86" s="132" t="s">
        <v>66</v>
      </c>
      <c r="H86" s="132">
        <v>425250</v>
      </c>
      <c r="I86" s="132" t="str">
        <f t="shared" si="2"/>
        <v>Return</v>
      </c>
      <c r="J86" s="132">
        <v>257.25</v>
      </c>
      <c r="K86" s="132">
        <v>1</v>
      </c>
      <c r="L86" s="134"/>
    </row>
    <row r="87" spans="1:12" x14ac:dyDescent="0.2">
      <c r="A87" s="132">
        <v>2015</v>
      </c>
      <c r="B87" s="132">
        <v>6</v>
      </c>
      <c r="C87" s="133">
        <v>9780740768491</v>
      </c>
      <c r="D87" s="132" t="s">
        <v>213</v>
      </c>
      <c r="E87" s="132" t="s">
        <v>65</v>
      </c>
      <c r="F87" s="134">
        <v>74</v>
      </c>
      <c r="G87" s="132" t="s">
        <v>66</v>
      </c>
      <c r="H87" s="132">
        <v>425250</v>
      </c>
      <c r="I87" s="132" t="str">
        <f t="shared" si="2"/>
        <v>Return</v>
      </c>
      <c r="J87" s="132">
        <v>234</v>
      </c>
      <c r="K87" s="132">
        <v>1</v>
      </c>
      <c r="L87" s="134"/>
    </row>
    <row r="88" spans="1:12" x14ac:dyDescent="0.2">
      <c r="A88" s="132">
        <v>2015</v>
      </c>
      <c r="B88" s="132">
        <v>6</v>
      </c>
      <c r="C88" s="133">
        <v>9780740773655</v>
      </c>
      <c r="D88" s="132" t="s">
        <v>79</v>
      </c>
      <c r="E88" s="132" t="s">
        <v>65</v>
      </c>
      <c r="F88" s="134">
        <v>74</v>
      </c>
      <c r="G88" s="132" t="s">
        <v>66</v>
      </c>
      <c r="H88" s="132">
        <v>425250</v>
      </c>
      <c r="I88" s="132" t="str">
        <f t="shared" si="2"/>
        <v>Return</v>
      </c>
      <c r="J88" s="132">
        <v>257.25</v>
      </c>
      <c r="K88" s="132">
        <v>1</v>
      </c>
      <c r="L88" s="134"/>
    </row>
    <row r="89" spans="1:12" x14ac:dyDescent="0.2">
      <c r="A89" s="132">
        <v>2015</v>
      </c>
      <c r="B89" s="132">
        <v>6</v>
      </c>
      <c r="C89" s="133">
        <v>9780740779893</v>
      </c>
      <c r="D89" s="132" t="s">
        <v>317</v>
      </c>
      <c r="E89" s="132" t="s">
        <v>65</v>
      </c>
      <c r="F89" s="134">
        <v>74</v>
      </c>
      <c r="G89" s="132" t="s">
        <v>66</v>
      </c>
      <c r="H89" s="132">
        <v>425250</v>
      </c>
      <c r="I89" s="132" t="str">
        <f t="shared" si="2"/>
        <v>Return</v>
      </c>
      <c r="J89" s="132">
        <v>155.47999999999999</v>
      </c>
      <c r="K89" s="132">
        <v>1</v>
      </c>
      <c r="L89" s="134"/>
    </row>
    <row r="90" spans="1:12" x14ac:dyDescent="0.2">
      <c r="A90" s="132">
        <v>2015</v>
      </c>
      <c r="B90" s="132">
        <v>6</v>
      </c>
      <c r="C90" s="133">
        <v>9780740785344</v>
      </c>
      <c r="D90" s="132" t="s">
        <v>48</v>
      </c>
      <c r="E90" s="132" t="s">
        <v>65</v>
      </c>
      <c r="F90" s="134">
        <v>74</v>
      </c>
      <c r="G90" s="132" t="s">
        <v>66</v>
      </c>
      <c r="H90" s="132">
        <v>425250</v>
      </c>
      <c r="I90" s="132" t="str">
        <f t="shared" si="2"/>
        <v>Return</v>
      </c>
      <c r="J90" s="132">
        <v>342.51</v>
      </c>
      <c r="K90" s="132">
        <v>1</v>
      </c>
      <c r="L90" s="134"/>
    </row>
    <row r="91" spans="1:12" x14ac:dyDescent="0.2">
      <c r="A91" s="132">
        <v>2015</v>
      </c>
      <c r="B91" s="132">
        <v>6</v>
      </c>
      <c r="C91" s="133">
        <v>9780740791208</v>
      </c>
      <c r="D91" s="132" t="s">
        <v>301</v>
      </c>
      <c r="E91" s="132" t="s">
        <v>65</v>
      </c>
      <c r="F91" s="134">
        <v>74</v>
      </c>
      <c r="G91" s="132" t="s">
        <v>66</v>
      </c>
      <c r="H91" s="132">
        <v>425250</v>
      </c>
      <c r="I91" s="132" t="str">
        <f t="shared" si="2"/>
        <v>Return</v>
      </c>
      <c r="J91" s="132">
        <v>155.47999999999999</v>
      </c>
      <c r="K91" s="132">
        <v>1</v>
      </c>
      <c r="L91" s="134"/>
    </row>
    <row r="92" spans="1:12" x14ac:dyDescent="0.2">
      <c r="A92" s="132">
        <v>2015</v>
      </c>
      <c r="B92" s="132">
        <v>6</v>
      </c>
      <c r="C92" s="133">
        <v>9780740797552</v>
      </c>
      <c r="D92" s="132" t="s">
        <v>99</v>
      </c>
      <c r="E92" s="132" t="s">
        <v>65</v>
      </c>
      <c r="F92" s="134">
        <v>74</v>
      </c>
      <c r="G92" s="132" t="s">
        <v>67</v>
      </c>
      <c r="H92" s="132">
        <v>425250</v>
      </c>
      <c r="I92" s="132" t="str">
        <f t="shared" si="2"/>
        <v>Return</v>
      </c>
      <c r="J92" s="132">
        <v>349.5</v>
      </c>
      <c r="K92" s="132">
        <v>1</v>
      </c>
      <c r="L92" s="134"/>
    </row>
    <row r="93" spans="1:12" x14ac:dyDescent="0.2">
      <c r="A93" s="132">
        <v>2015</v>
      </c>
      <c r="B93" s="132">
        <v>6</v>
      </c>
      <c r="C93" s="133">
        <v>9780836204155</v>
      </c>
      <c r="D93" s="132" t="s">
        <v>80</v>
      </c>
      <c r="E93" s="132" t="s">
        <v>65</v>
      </c>
      <c r="F93" s="134">
        <v>74</v>
      </c>
      <c r="G93" s="132" t="s">
        <v>66</v>
      </c>
      <c r="H93" s="132">
        <v>425250</v>
      </c>
      <c r="I93" s="132" t="str">
        <f t="shared" si="2"/>
        <v>Return</v>
      </c>
      <c r="J93" s="132">
        <v>342.51</v>
      </c>
      <c r="K93" s="132">
        <v>1</v>
      </c>
      <c r="L93" s="134"/>
    </row>
    <row r="94" spans="1:12" x14ac:dyDescent="0.2">
      <c r="A94" s="132">
        <v>2015</v>
      </c>
      <c r="B94" s="132">
        <v>6</v>
      </c>
      <c r="C94" s="133">
        <v>9780836236682</v>
      </c>
      <c r="D94" s="132" t="s">
        <v>87</v>
      </c>
      <c r="E94" s="132" t="s">
        <v>65</v>
      </c>
      <c r="F94" s="134">
        <v>74</v>
      </c>
      <c r="G94" s="132" t="s">
        <v>66</v>
      </c>
      <c r="H94" s="132">
        <v>425250</v>
      </c>
      <c r="I94" s="132" t="str">
        <f t="shared" si="2"/>
        <v>Return</v>
      </c>
      <c r="J94" s="132">
        <v>257.25</v>
      </c>
      <c r="K94" s="132">
        <v>1</v>
      </c>
      <c r="L94" s="134"/>
    </row>
    <row r="95" spans="1:12" x14ac:dyDescent="0.2">
      <c r="A95" s="132">
        <v>2015</v>
      </c>
      <c r="B95" s="132">
        <v>6</v>
      </c>
      <c r="C95" s="133">
        <v>9781449401023</v>
      </c>
      <c r="D95" s="132" t="s">
        <v>72</v>
      </c>
      <c r="E95" s="132" t="s">
        <v>65</v>
      </c>
      <c r="F95" s="134">
        <v>74</v>
      </c>
      <c r="G95" s="132" t="s">
        <v>66</v>
      </c>
      <c r="H95" s="132">
        <v>425250</v>
      </c>
      <c r="I95" s="132" t="str">
        <f t="shared" si="2"/>
        <v>Return</v>
      </c>
      <c r="J95" s="132">
        <v>342.51</v>
      </c>
      <c r="K95" s="132">
        <v>1</v>
      </c>
      <c r="L95" s="134"/>
    </row>
    <row r="96" spans="1:12" x14ac:dyDescent="0.2">
      <c r="A96" s="132">
        <v>2015</v>
      </c>
      <c r="B96" s="132">
        <v>6</v>
      </c>
      <c r="C96" s="133">
        <v>9781449401160</v>
      </c>
      <c r="D96" s="132" t="s">
        <v>276</v>
      </c>
      <c r="E96" s="132" t="s">
        <v>65</v>
      </c>
      <c r="F96" s="134">
        <v>74</v>
      </c>
      <c r="G96" s="132" t="s">
        <v>66</v>
      </c>
      <c r="H96" s="132">
        <v>425250</v>
      </c>
      <c r="I96" s="132" t="str">
        <f t="shared" si="2"/>
        <v>Return</v>
      </c>
      <c r="J96" s="132">
        <v>311.48</v>
      </c>
      <c r="K96" s="132">
        <v>1</v>
      </c>
      <c r="L96" s="134"/>
    </row>
    <row r="97" spans="1:12" x14ac:dyDescent="0.2">
      <c r="A97" s="132">
        <v>2015</v>
      </c>
      <c r="B97" s="132">
        <v>6</v>
      </c>
      <c r="C97" s="133">
        <v>9781449401382</v>
      </c>
      <c r="D97" s="132" t="s">
        <v>302</v>
      </c>
      <c r="E97" s="132" t="s">
        <v>65</v>
      </c>
      <c r="F97" s="134">
        <v>74</v>
      </c>
      <c r="G97" s="132" t="s">
        <v>66</v>
      </c>
      <c r="H97" s="132">
        <v>425250</v>
      </c>
      <c r="I97" s="132" t="str">
        <f t="shared" si="2"/>
        <v>Return</v>
      </c>
      <c r="J97" s="132">
        <v>155.47999999999999</v>
      </c>
      <c r="K97" s="132">
        <v>1</v>
      </c>
      <c r="L97" s="134"/>
    </row>
    <row r="98" spans="1:12" x14ac:dyDescent="0.2">
      <c r="A98" s="132">
        <v>2015</v>
      </c>
      <c r="B98" s="132">
        <v>6</v>
      </c>
      <c r="C98" s="133">
        <v>9781449401399</v>
      </c>
      <c r="D98" s="132" t="s">
        <v>302</v>
      </c>
      <c r="E98" s="132" t="s">
        <v>65</v>
      </c>
      <c r="F98" s="134">
        <v>74</v>
      </c>
      <c r="G98" s="132" t="s">
        <v>66</v>
      </c>
      <c r="H98" s="132">
        <v>425250</v>
      </c>
      <c r="I98" s="132" t="str">
        <f t="shared" ref="I98:I118" si="3">IF(AND(H98&gt;420000,H98&lt;430000),"Return","Sale")</f>
        <v>Return</v>
      </c>
      <c r="J98" s="132">
        <v>155.47999999999999</v>
      </c>
      <c r="K98" s="132">
        <v>1</v>
      </c>
      <c r="L98" s="134"/>
    </row>
    <row r="99" spans="1:12" x14ac:dyDescent="0.2">
      <c r="A99" s="132">
        <v>2015</v>
      </c>
      <c r="B99" s="132">
        <v>6</v>
      </c>
      <c r="C99" s="133">
        <v>9781449402327</v>
      </c>
      <c r="D99" s="132" t="s">
        <v>277</v>
      </c>
      <c r="E99" s="132" t="s">
        <v>65</v>
      </c>
      <c r="F99" s="134">
        <v>74</v>
      </c>
      <c r="G99" s="132" t="s">
        <v>66</v>
      </c>
      <c r="H99" s="132">
        <v>425250</v>
      </c>
      <c r="I99" s="132" t="str">
        <f t="shared" si="3"/>
        <v>Return</v>
      </c>
      <c r="J99" s="132">
        <v>402.99</v>
      </c>
      <c r="K99" s="132">
        <v>2</v>
      </c>
      <c r="L99" s="134"/>
    </row>
    <row r="100" spans="1:12" x14ac:dyDescent="0.2">
      <c r="A100" s="132">
        <v>2015</v>
      </c>
      <c r="B100" s="132">
        <v>6</v>
      </c>
      <c r="C100" s="133">
        <v>9781449403102</v>
      </c>
      <c r="D100" s="132" t="s">
        <v>303</v>
      </c>
      <c r="E100" s="132" t="s">
        <v>65</v>
      </c>
      <c r="F100" s="134">
        <v>74</v>
      </c>
      <c r="G100" s="132" t="s">
        <v>66</v>
      </c>
      <c r="H100" s="132">
        <v>425250</v>
      </c>
      <c r="I100" s="132" t="str">
        <f t="shared" si="3"/>
        <v>Return</v>
      </c>
      <c r="J100" s="132">
        <v>155.47999999999999</v>
      </c>
      <c r="K100" s="132">
        <v>1</v>
      </c>
      <c r="L100" s="134"/>
    </row>
    <row r="101" spans="1:12" x14ac:dyDescent="0.2">
      <c r="A101" s="132">
        <v>2015</v>
      </c>
      <c r="B101" s="132">
        <v>6</v>
      </c>
      <c r="C101" s="133">
        <v>9781449407186</v>
      </c>
      <c r="D101" s="132" t="s">
        <v>278</v>
      </c>
      <c r="E101" s="132" t="s">
        <v>65</v>
      </c>
      <c r="F101" s="134">
        <v>74</v>
      </c>
      <c r="G101" s="132" t="s">
        <v>66</v>
      </c>
      <c r="H101" s="132">
        <v>425250</v>
      </c>
      <c r="I101" s="132" t="str">
        <f t="shared" si="3"/>
        <v>Return</v>
      </c>
      <c r="J101" s="132">
        <v>195.51</v>
      </c>
      <c r="K101" s="132">
        <v>1</v>
      </c>
      <c r="L101" s="134"/>
    </row>
    <row r="102" spans="1:12" x14ac:dyDescent="0.2">
      <c r="A102" s="132">
        <v>2015</v>
      </c>
      <c r="B102" s="132">
        <v>6</v>
      </c>
      <c r="C102" s="133">
        <v>9781449409777</v>
      </c>
      <c r="D102" s="132" t="s">
        <v>293</v>
      </c>
      <c r="E102" s="132" t="s">
        <v>65</v>
      </c>
      <c r="F102" s="134">
        <v>74</v>
      </c>
      <c r="G102" s="132" t="s">
        <v>66</v>
      </c>
      <c r="H102" s="132">
        <v>425250</v>
      </c>
      <c r="I102" s="132" t="str">
        <f t="shared" si="3"/>
        <v>Return</v>
      </c>
      <c r="J102" s="132">
        <v>342.51</v>
      </c>
      <c r="K102" s="132">
        <v>1</v>
      </c>
      <c r="L102" s="134"/>
    </row>
    <row r="103" spans="1:12" x14ac:dyDescent="0.2">
      <c r="A103" s="132">
        <v>2015</v>
      </c>
      <c r="B103" s="132">
        <v>6</v>
      </c>
      <c r="C103" s="133">
        <v>9781449414047</v>
      </c>
      <c r="D103" s="132" t="s">
        <v>54</v>
      </c>
      <c r="E103" s="132" t="s">
        <v>65</v>
      </c>
      <c r="F103" s="134">
        <v>74</v>
      </c>
      <c r="G103" s="132" t="s">
        <v>66</v>
      </c>
      <c r="H103" s="132">
        <v>425250</v>
      </c>
      <c r="I103" s="132" t="str">
        <f t="shared" si="3"/>
        <v>Return</v>
      </c>
      <c r="J103" s="132">
        <v>97.51</v>
      </c>
      <c r="K103" s="132">
        <v>1</v>
      </c>
      <c r="L103" s="134"/>
    </row>
    <row r="104" spans="1:12" x14ac:dyDescent="0.2">
      <c r="A104" s="132">
        <v>2015</v>
      </c>
      <c r="B104" s="132">
        <v>6</v>
      </c>
      <c r="C104" s="133">
        <v>9781449414061</v>
      </c>
      <c r="D104" s="132" t="s">
        <v>73</v>
      </c>
      <c r="E104" s="132" t="s">
        <v>65</v>
      </c>
      <c r="F104" s="134">
        <v>74</v>
      </c>
      <c r="G104" s="132" t="s">
        <v>66</v>
      </c>
      <c r="H104" s="132">
        <v>425250</v>
      </c>
      <c r="I104" s="132" t="str">
        <f t="shared" si="3"/>
        <v>Return</v>
      </c>
      <c r="J104" s="132">
        <v>97.51</v>
      </c>
      <c r="K104" s="132">
        <v>1</v>
      </c>
      <c r="L104" s="134"/>
    </row>
    <row r="105" spans="1:12" x14ac:dyDescent="0.2">
      <c r="A105" s="132">
        <v>2015</v>
      </c>
      <c r="B105" s="132">
        <v>6</v>
      </c>
      <c r="C105" s="133">
        <v>9781449414078</v>
      </c>
      <c r="D105" s="132" t="s">
        <v>91</v>
      </c>
      <c r="E105" s="132" t="s">
        <v>65</v>
      </c>
      <c r="F105" s="134">
        <v>74</v>
      </c>
      <c r="G105" s="132" t="s">
        <v>66</v>
      </c>
      <c r="H105" s="132">
        <v>425250</v>
      </c>
      <c r="I105" s="132" t="str">
        <f t="shared" si="3"/>
        <v>Return</v>
      </c>
      <c r="J105" s="132">
        <v>103.48</v>
      </c>
      <c r="K105" s="132">
        <v>1</v>
      </c>
      <c r="L105" s="134"/>
    </row>
    <row r="106" spans="1:12" x14ac:dyDescent="0.2">
      <c r="A106" s="132">
        <v>2015</v>
      </c>
      <c r="B106" s="132">
        <v>6</v>
      </c>
      <c r="C106" s="133">
        <v>9781449414092</v>
      </c>
      <c r="D106" s="132" t="s">
        <v>85</v>
      </c>
      <c r="E106" s="132" t="s">
        <v>65</v>
      </c>
      <c r="F106" s="134">
        <v>74</v>
      </c>
      <c r="G106" s="132" t="s">
        <v>66</v>
      </c>
      <c r="H106" s="132">
        <v>425250</v>
      </c>
      <c r="I106" s="132" t="str">
        <f t="shared" si="3"/>
        <v>Return</v>
      </c>
      <c r="J106" s="132">
        <v>97.51</v>
      </c>
      <c r="K106" s="132">
        <v>1</v>
      </c>
      <c r="L106" s="134"/>
    </row>
    <row r="107" spans="1:12" x14ac:dyDescent="0.2">
      <c r="A107" s="132">
        <v>2015</v>
      </c>
      <c r="B107" s="132">
        <v>6</v>
      </c>
      <c r="C107" s="133">
        <v>9781449414849</v>
      </c>
      <c r="D107" s="132" t="s">
        <v>294</v>
      </c>
      <c r="E107" s="132" t="s">
        <v>65</v>
      </c>
      <c r="F107" s="134">
        <v>74</v>
      </c>
      <c r="G107" s="132" t="s">
        <v>66</v>
      </c>
      <c r="H107" s="132">
        <v>425250</v>
      </c>
      <c r="I107" s="132" t="str">
        <f t="shared" si="3"/>
        <v>Return</v>
      </c>
      <c r="J107" s="132">
        <v>195.51</v>
      </c>
      <c r="K107" s="132">
        <v>1</v>
      </c>
      <c r="L107" s="134"/>
    </row>
    <row r="108" spans="1:12" x14ac:dyDescent="0.2">
      <c r="A108" s="132">
        <v>2015</v>
      </c>
      <c r="B108" s="132">
        <v>6</v>
      </c>
      <c r="C108" s="133">
        <v>9781449418243</v>
      </c>
      <c r="D108" s="132" t="s">
        <v>304</v>
      </c>
      <c r="E108" s="132" t="s">
        <v>65</v>
      </c>
      <c r="F108" s="134">
        <v>74</v>
      </c>
      <c r="G108" s="132" t="s">
        <v>66</v>
      </c>
      <c r="H108" s="132">
        <v>425250</v>
      </c>
      <c r="I108" s="132" t="str">
        <f t="shared" si="3"/>
        <v>Return</v>
      </c>
      <c r="J108" s="132">
        <v>155.47999999999999</v>
      </c>
      <c r="K108" s="132">
        <v>1</v>
      </c>
      <c r="L108" s="134"/>
    </row>
    <row r="109" spans="1:12" x14ac:dyDescent="0.2">
      <c r="A109" s="132">
        <v>2015</v>
      </c>
      <c r="B109" s="132">
        <v>6</v>
      </c>
      <c r="C109" s="133">
        <v>9781449418465</v>
      </c>
      <c r="D109" s="132" t="s">
        <v>59</v>
      </c>
      <c r="E109" s="132" t="s">
        <v>65</v>
      </c>
      <c r="F109" s="134">
        <v>74</v>
      </c>
      <c r="G109" s="132" t="s">
        <v>67</v>
      </c>
      <c r="H109" s="132">
        <v>425250</v>
      </c>
      <c r="I109" s="132" t="str">
        <f t="shared" si="3"/>
        <v>Return</v>
      </c>
      <c r="J109" s="132">
        <v>257.25</v>
      </c>
      <c r="K109" s="132">
        <v>1</v>
      </c>
      <c r="L109" s="134"/>
    </row>
    <row r="110" spans="1:12" x14ac:dyDescent="0.2">
      <c r="A110" s="132">
        <v>2015</v>
      </c>
      <c r="B110" s="132">
        <v>6</v>
      </c>
      <c r="C110" s="133">
        <v>9781449425661</v>
      </c>
      <c r="D110" s="132" t="s">
        <v>282</v>
      </c>
      <c r="E110" s="132" t="s">
        <v>65</v>
      </c>
      <c r="F110" s="134">
        <v>74</v>
      </c>
      <c r="G110" s="132" t="s">
        <v>66</v>
      </c>
      <c r="H110" s="132">
        <v>425250</v>
      </c>
      <c r="I110" s="132" t="str">
        <f t="shared" si="3"/>
        <v>Return</v>
      </c>
      <c r="J110" s="132">
        <v>195.51</v>
      </c>
      <c r="K110" s="132">
        <v>1</v>
      </c>
      <c r="L110" s="134"/>
    </row>
    <row r="111" spans="1:12" x14ac:dyDescent="0.2">
      <c r="A111" s="132">
        <v>2015</v>
      </c>
      <c r="B111" s="132">
        <v>6</v>
      </c>
      <c r="C111" s="133">
        <v>9781449425678</v>
      </c>
      <c r="D111" s="132" t="s">
        <v>318</v>
      </c>
      <c r="E111" s="132" t="s">
        <v>65</v>
      </c>
      <c r="F111" s="134">
        <v>74</v>
      </c>
      <c r="G111" s="132" t="s">
        <v>66</v>
      </c>
      <c r="H111" s="132">
        <v>425250</v>
      </c>
      <c r="I111" s="132" t="str">
        <f t="shared" si="3"/>
        <v>Return</v>
      </c>
      <c r="J111" s="132">
        <v>2481.4499999999998</v>
      </c>
      <c r="K111" s="132">
        <v>7</v>
      </c>
      <c r="L111" s="134"/>
    </row>
    <row r="112" spans="1:12" x14ac:dyDescent="0.2">
      <c r="A112" s="132">
        <v>2015</v>
      </c>
      <c r="B112" s="132">
        <v>6</v>
      </c>
      <c r="C112" s="133">
        <v>9781449429362</v>
      </c>
      <c r="D112" s="132" t="s">
        <v>115</v>
      </c>
      <c r="E112" s="132" t="s">
        <v>65</v>
      </c>
      <c r="F112" s="134">
        <v>74</v>
      </c>
      <c r="G112" s="132" t="s">
        <v>66</v>
      </c>
      <c r="H112" s="132">
        <v>425250</v>
      </c>
      <c r="I112" s="132" t="str">
        <f t="shared" si="3"/>
        <v>Return</v>
      </c>
      <c r="J112" s="132">
        <v>234</v>
      </c>
      <c r="K112" s="132">
        <v>1</v>
      </c>
      <c r="L112" s="134"/>
    </row>
    <row r="113" spans="1:12" x14ac:dyDescent="0.2">
      <c r="A113" s="132">
        <v>2015</v>
      </c>
      <c r="B113" s="132">
        <v>6</v>
      </c>
      <c r="C113" s="133">
        <v>9781449429386</v>
      </c>
      <c r="D113" s="132" t="s">
        <v>286</v>
      </c>
      <c r="E113" s="132" t="s">
        <v>65</v>
      </c>
      <c r="F113" s="134">
        <v>74</v>
      </c>
      <c r="G113" s="132" t="s">
        <v>66</v>
      </c>
      <c r="H113" s="132">
        <v>425250</v>
      </c>
      <c r="I113" s="132" t="str">
        <f t="shared" si="3"/>
        <v>Return</v>
      </c>
      <c r="J113" s="132">
        <v>702</v>
      </c>
      <c r="K113" s="132">
        <v>3</v>
      </c>
      <c r="L113" s="134"/>
    </row>
    <row r="114" spans="1:12" x14ac:dyDescent="0.2">
      <c r="A114" s="132">
        <v>2015</v>
      </c>
      <c r="B114" s="132">
        <v>6</v>
      </c>
      <c r="C114" s="133">
        <v>9781449433918</v>
      </c>
      <c r="D114" s="132" t="s">
        <v>307</v>
      </c>
      <c r="E114" s="132" t="s">
        <v>65</v>
      </c>
      <c r="F114" s="134">
        <v>74</v>
      </c>
      <c r="G114" s="132" t="s">
        <v>66</v>
      </c>
      <c r="H114" s="132">
        <v>425250</v>
      </c>
      <c r="I114" s="132" t="str">
        <f t="shared" si="3"/>
        <v>Return</v>
      </c>
      <c r="J114" s="132">
        <v>155.47999999999999</v>
      </c>
      <c r="K114" s="132">
        <v>1</v>
      </c>
      <c r="L114" s="134"/>
    </row>
    <row r="115" spans="1:12" x14ac:dyDescent="0.2">
      <c r="A115" s="132">
        <v>2015</v>
      </c>
      <c r="B115" s="132">
        <v>6</v>
      </c>
      <c r="C115" s="133">
        <v>9781449436346</v>
      </c>
      <c r="D115" s="132" t="s">
        <v>242</v>
      </c>
      <c r="E115" s="132" t="s">
        <v>65</v>
      </c>
      <c r="F115" s="134">
        <v>74</v>
      </c>
      <c r="G115" s="132" t="s">
        <v>67</v>
      </c>
      <c r="H115" s="132">
        <v>425250</v>
      </c>
      <c r="I115" s="132" t="str">
        <f t="shared" si="3"/>
        <v>Return</v>
      </c>
      <c r="J115" s="132">
        <v>182</v>
      </c>
      <c r="K115" s="132">
        <v>1</v>
      </c>
      <c r="L115" s="134"/>
    </row>
    <row r="116" spans="1:12" x14ac:dyDescent="0.2">
      <c r="A116" s="132">
        <v>2015</v>
      </c>
      <c r="B116" s="132">
        <v>6</v>
      </c>
      <c r="C116" s="133">
        <v>9781449447151</v>
      </c>
      <c r="D116" s="132" t="s">
        <v>289</v>
      </c>
      <c r="E116" s="132" t="s">
        <v>65</v>
      </c>
      <c r="F116" s="134">
        <v>74</v>
      </c>
      <c r="G116" s="132" t="s">
        <v>66</v>
      </c>
      <c r="H116" s="132">
        <v>425250</v>
      </c>
      <c r="I116" s="132" t="str">
        <f t="shared" si="3"/>
        <v>Return</v>
      </c>
      <c r="J116" s="132">
        <v>5460</v>
      </c>
      <c r="K116" s="132">
        <v>3</v>
      </c>
      <c r="L116" s="134"/>
    </row>
    <row r="117" spans="1:12" x14ac:dyDescent="0.2">
      <c r="A117" s="132">
        <v>2015</v>
      </c>
      <c r="B117" s="132">
        <v>6</v>
      </c>
      <c r="C117" s="133">
        <v>9781449456146</v>
      </c>
      <c r="D117" s="132" t="s">
        <v>292</v>
      </c>
      <c r="E117" s="132" t="s">
        <v>65</v>
      </c>
      <c r="F117" s="134">
        <v>74</v>
      </c>
      <c r="G117" s="132" t="s">
        <v>66</v>
      </c>
      <c r="H117" s="132">
        <v>425250</v>
      </c>
      <c r="I117" s="132" t="str">
        <f t="shared" si="3"/>
        <v>Return</v>
      </c>
      <c r="J117" s="132">
        <v>259.48</v>
      </c>
      <c r="K117" s="132">
        <v>1</v>
      </c>
      <c r="L117" s="134"/>
    </row>
    <row r="118" spans="1:12" x14ac:dyDescent="0.2">
      <c r="A118" s="132">
        <v>2015</v>
      </c>
      <c r="B118" s="132">
        <v>6</v>
      </c>
      <c r="C118" s="133">
        <v>9781449461072</v>
      </c>
      <c r="D118" s="132" t="s">
        <v>219</v>
      </c>
      <c r="E118" s="132" t="s">
        <v>65</v>
      </c>
      <c r="F118" s="134">
        <v>74</v>
      </c>
      <c r="G118" s="132" t="s">
        <v>67</v>
      </c>
      <c r="H118" s="132">
        <v>425250</v>
      </c>
      <c r="I118" s="132" t="str">
        <f t="shared" si="3"/>
        <v>Return</v>
      </c>
      <c r="J118" s="132">
        <v>247.01</v>
      </c>
      <c r="K118" s="132">
        <v>1</v>
      </c>
      <c r="L118" s="134"/>
    </row>
    <row r="119" spans="1:12" x14ac:dyDescent="0.2">
      <c r="A119" s="134"/>
      <c r="B119" s="134"/>
      <c r="C119" s="134"/>
      <c r="D119" s="134"/>
      <c r="E119" s="134"/>
      <c r="F119" s="134"/>
      <c r="G119" s="134"/>
      <c r="H119" s="134"/>
      <c r="I119" s="134"/>
      <c r="J119" s="135">
        <f>SUM(J2:J118)</f>
        <v>-939401.28000000026</v>
      </c>
      <c r="K119" s="134"/>
      <c r="L119" s="134"/>
    </row>
    <row r="120" spans="1:12" x14ac:dyDescent="0.2">
      <c r="A120" s="134"/>
      <c r="B120" s="134"/>
      <c r="C120" s="134"/>
      <c r="D120" s="134"/>
      <c r="E120" s="134"/>
      <c r="F120" s="134"/>
      <c r="G120" s="134"/>
      <c r="H120" s="134"/>
      <c r="I120" s="134"/>
      <c r="J120" s="134"/>
      <c r="K120" s="134"/>
      <c r="L120" s="134"/>
    </row>
    <row r="121" spans="1:12" x14ac:dyDescent="0.2">
      <c r="A121" s="134"/>
      <c r="B121" s="134"/>
      <c r="C121" s="134"/>
      <c r="D121" s="134"/>
      <c r="E121" s="134"/>
      <c r="F121" s="134"/>
      <c r="G121" s="134" t="s">
        <v>63</v>
      </c>
      <c r="H121" s="134"/>
      <c r="I121" s="134"/>
      <c r="J121" s="158">
        <v>0.22500000000000001</v>
      </c>
      <c r="K121" s="134"/>
      <c r="L121" s="134"/>
    </row>
    <row r="122" spans="1:12" ht="13.5" thickBot="1" x14ac:dyDescent="0.25">
      <c r="A122" s="134"/>
      <c r="B122" s="134"/>
      <c r="C122" s="134"/>
      <c r="D122" s="134"/>
      <c r="E122" s="134"/>
      <c r="F122" s="134"/>
      <c r="G122" s="134"/>
      <c r="H122" s="134"/>
      <c r="I122" s="134"/>
      <c r="J122" s="134"/>
      <c r="K122" s="134"/>
      <c r="L122" s="134"/>
    </row>
    <row r="123" spans="1:12" ht="15" x14ac:dyDescent="0.25">
      <c r="A123" s="134"/>
      <c r="B123" s="134"/>
      <c r="C123" s="134"/>
      <c r="D123" s="134"/>
      <c r="E123" s="134"/>
      <c r="F123" s="134"/>
      <c r="G123" s="137" t="s">
        <v>50</v>
      </c>
      <c r="H123" s="85" t="s">
        <v>51</v>
      </c>
      <c r="I123" s="85"/>
      <c r="J123" s="159">
        <f>-J119*J121</f>
        <v>211365.28800000006</v>
      </c>
      <c r="K123" s="139"/>
      <c r="L123" s="140"/>
    </row>
    <row r="124" spans="1:12" ht="15" x14ac:dyDescent="0.25">
      <c r="A124" s="134"/>
      <c r="B124" s="134"/>
      <c r="C124" s="134"/>
      <c r="D124" s="134"/>
      <c r="E124" s="134"/>
      <c r="F124" s="134"/>
      <c r="G124" s="141"/>
      <c r="H124" s="89" t="s">
        <v>52</v>
      </c>
      <c r="I124" s="89"/>
      <c r="J124" s="160">
        <f>J123/L124</f>
        <v>2127.698500794967</v>
      </c>
      <c r="K124" s="143" t="s">
        <v>53</v>
      </c>
      <c r="L124" s="144">
        <v>99.339867900000002</v>
      </c>
    </row>
    <row r="125" spans="1:12" ht="15.75" thickBot="1" x14ac:dyDescent="0.3">
      <c r="A125" s="134"/>
      <c r="B125" s="134"/>
      <c r="C125" s="134"/>
      <c r="D125" s="134"/>
      <c r="E125" s="134"/>
      <c r="F125" s="134"/>
      <c r="G125" s="145"/>
      <c r="H125" s="94" t="s">
        <v>61</v>
      </c>
      <c r="I125" s="94"/>
      <c r="J125" s="161">
        <f>J123/L125</f>
        <v>3310.9116370870479</v>
      </c>
      <c r="K125" s="147" t="s">
        <v>53</v>
      </c>
      <c r="L125" s="148">
        <v>63.838999999999999</v>
      </c>
    </row>
    <row r="126" spans="1:12" x14ac:dyDescent="0.2">
      <c r="A126" s="134"/>
      <c r="B126" s="134"/>
      <c r="C126" s="134"/>
      <c r="D126" s="134"/>
      <c r="E126" s="134"/>
      <c r="F126" s="134"/>
      <c r="G126" s="134"/>
      <c r="H126" s="134"/>
      <c r="I126" s="134"/>
      <c r="J126" s="134"/>
      <c r="K126" s="134"/>
      <c r="L126" s="134"/>
    </row>
    <row r="127" spans="1:12" x14ac:dyDescent="0.2">
      <c r="A127" s="134"/>
      <c r="B127" s="134"/>
      <c r="C127" s="134"/>
      <c r="D127" s="134"/>
      <c r="E127" s="134"/>
      <c r="F127" s="134"/>
      <c r="G127" s="134"/>
      <c r="H127" s="134"/>
      <c r="I127" s="134"/>
      <c r="J127" s="134"/>
      <c r="K127" s="134"/>
      <c r="L127" s="134"/>
    </row>
    <row r="128" spans="1:12" x14ac:dyDescent="0.2">
      <c r="A128" s="134"/>
      <c r="B128" s="134"/>
      <c r="C128" s="134"/>
      <c r="D128" s="134"/>
      <c r="E128" s="134"/>
      <c r="F128" s="134"/>
      <c r="G128" s="134"/>
      <c r="H128" s="134"/>
      <c r="I128" s="134"/>
      <c r="J128" s="134"/>
      <c r="K128" s="134"/>
      <c r="L128" s="134"/>
    </row>
    <row r="129" spans="1:12" x14ac:dyDescent="0.2">
      <c r="A129" s="134"/>
      <c r="B129" s="134"/>
      <c r="C129" s="134"/>
      <c r="D129" s="134"/>
      <c r="E129" s="134"/>
      <c r="F129" s="134"/>
      <c r="G129" s="134"/>
      <c r="H129" s="134"/>
      <c r="I129" s="134"/>
      <c r="J129" s="134"/>
      <c r="K129" s="134"/>
      <c r="L129" s="134"/>
    </row>
    <row r="130" spans="1:12" x14ac:dyDescent="0.2">
      <c r="A130" s="134"/>
      <c r="B130" s="134"/>
      <c r="C130" s="134"/>
      <c r="D130" s="134"/>
      <c r="E130" s="134"/>
      <c r="F130" s="134"/>
      <c r="G130" s="134"/>
      <c r="H130" s="134"/>
      <c r="I130" s="134"/>
      <c r="J130" s="134"/>
      <c r="K130" s="134"/>
      <c r="L130" s="134"/>
    </row>
  </sheetData>
  <autoFilter ref="A1:K1" xr:uid="{00000000-0009-0000-0000-00000F000000}">
    <sortState xmlns:xlrd2="http://schemas.microsoft.com/office/spreadsheetml/2017/richdata2" ref="A2:K119">
      <sortCondition descending="1" ref="I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757E6-3FC2-4F04-8898-C2798BC05D0A}">
  <dimension ref="A6:V167"/>
  <sheetViews>
    <sheetView tabSelected="1" workbookViewId="0">
      <selection activeCell="G7" sqref="G7"/>
    </sheetView>
  </sheetViews>
  <sheetFormatPr defaultRowHeight="12.75" x14ac:dyDescent="0.2"/>
  <cols>
    <col min="1" max="2" width="9.140625" style="385"/>
    <col min="3" max="3" width="14.140625" style="385" bestFit="1" customWidth="1"/>
    <col min="4" max="7" width="9.140625" style="385"/>
    <col min="8" max="8" width="11" style="385" bestFit="1" customWidth="1"/>
    <col min="9" max="9" width="11" style="385" customWidth="1"/>
    <col min="10" max="10" width="13.140625" style="388" bestFit="1" customWidth="1"/>
    <col min="11" max="16384" width="9.140625" style="385"/>
  </cols>
  <sheetData>
    <row r="6" spans="1:22" x14ac:dyDescent="0.2">
      <c r="M6" s="305"/>
      <c r="N6" s="305"/>
      <c r="O6" s="305"/>
      <c r="P6" s="305"/>
      <c r="Q6" s="305"/>
      <c r="R6" s="305"/>
      <c r="S6" s="305"/>
      <c r="T6" s="305"/>
      <c r="U6" s="305"/>
      <c r="V6" s="305"/>
    </row>
    <row r="7" spans="1:22" x14ac:dyDescent="0.2">
      <c r="M7" s="305"/>
      <c r="N7" s="305"/>
      <c r="O7" s="305"/>
      <c r="P7" s="305"/>
      <c r="Q7" s="305"/>
      <c r="R7" s="305"/>
      <c r="S7" s="305"/>
      <c r="T7" s="305"/>
      <c r="U7" s="305"/>
      <c r="V7" s="305"/>
    </row>
    <row r="8" spans="1:22" x14ac:dyDescent="0.2">
      <c r="M8" s="305"/>
      <c r="N8" s="305"/>
      <c r="O8" s="305"/>
      <c r="P8" s="305"/>
      <c r="Q8" s="305"/>
      <c r="R8" s="305"/>
      <c r="S8" s="305"/>
      <c r="T8" s="305"/>
      <c r="U8" s="305"/>
      <c r="V8" s="305"/>
    </row>
    <row r="9" spans="1:22" x14ac:dyDescent="0.2">
      <c r="M9" s="305"/>
      <c r="N9" s="305"/>
      <c r="O9" s="305"/>
      <c r="P9" s="305"/>
      <c r="Q9" s="305"/>
      <c r="R9" s="305"/>
      <c r="S9" s="305"/>
      <c r="T9" s="305"/>
      <c r="U9" s="305"/>
      <c r="V9" s="305"/>
    </row>
    <row r="10" spans="1:22" x14ac:dyDescent="0.2">
      <c r="M10" s="305"/>
      <c r="N10" s="305"/>
      <c r="O10" s="305"/>
      <c r="P10" s="305"/>
      <c r="Q10" s="305"/>
      <c r="R10" s="305"/>
      <c r="S10" s="305"/>
      <c r="T10" s="305"/>
      <c r="U10" s="305"/>
      <c r="V10" s="305"/>
    </row>
    <row r="11" spans="1:22" x14ac:dyDescent="0.2">
      <c r="M11" s="305"/>
      <c r="N11" s="305"/>
      <c r="O11" s="305"/>
      <c r="P11" s="305"/>
      <c r="Q11" s="305"/>
      <c r="R11" s="305"/>
      <c r="S11" s="305"/>
      <c r="T11" s="305"/>
      <c r="U11" s="305"/>
      <c r="V11" s="305"/>
    </row>
    <row r="12" spans="1:22" x14ac:dyDescent="0.2">
      <c r="M12" s="305"/>
      <c r="N12" s="305"/>
      <c r="O12" s="305"/>
      <c r="P12" s="305"/>
      <c r="Q12" s="305"/>
      <c r="R12" s="305"/>
      <c r="S12" s="305"/>
      <c r="T12" s="305"/>
      <c r="U12" s="305"/>
      <c r="V12" s="305"/>
    </row>
    <row r="13" spans="1:22" ht="13.5" thickBot="1" x14ac:dyDescent="0.25">
      <c r="M13" s="395" t="s">
        <v>52</v>
      </c>
      <c r="N13" s="406" t="s">
        <v>514</v>
      </c>
      <c r="O13" s="407"/>
      <c r="P13" s="406" t="s">
        <v>515</v>
      </c>
      <c r="Q13" s="407"/>
      <c r="R13" s="406" t="s">
        <v>516</v>
      </c>
      <c r="S13" s="407"/>
      <c r="T13" s="396" t="s">
        <v>517</v>
      </c>
      <c r="U13" s="396" t="s">
        <v>518</v>
      </c>
      <c r="V13" s="397" t="s">
        <v>519</v>
      </c>
    </row>
    <row r="14" spans="1:22" ht="36.75" thickTop="1" x14ac:dyDescent="0.2">
      <c r="A14" s="382" t="s">
        <v>34</v>
      </c>
      <c r="B14" s="383" t="s">
        <v>35</v>
      </c>
      <c r="C14" s="383" t="s">
        <v>36</v>
      </c>
      <c r="D14" s="383" t="s">
        <v>37</v>
      </c>
      <c r="E14" s="383" t="s">
        <v>38</v>
      </c>
      <c r="F14" s="383" t="s">
        <v>39</v>
      </c>
      <c r="G14" s="383" t="s">
        <v>40</v>
      </c>
      <c r="H14" s="383" t="s">
        <v>41</v>
      </c>
      <c r="I14" s="383"/>
      <c r="J14" s="383" t="s">
        <v>18</v>
      </c>
      <c r="K14" s="383" t="s">
        <v>42</v>
      </c>
      <c r="L14" s="384" t="s">
        <v>441</v>
      </c>
      <c r="M14" s="398" t="s">
        <v>520</v>
      </c>
      <c r="N14" s="399" t="s">
        <v>521</v>
      </c>
      <c r="O14" s="399" t="s">
        <v>522</v>
      </c>
      <c r="P14" s="399" t="s">
        <v>521</v>
      </c>
      <c r="Q14" s="399" t="s">
        <v>522</v>
      </c>
      <c r="R14" s="399" t="s">
        <v>521</v>
      </c>
      <c r="S14" s="399" t="s">
        <v>522</v>
      </c>
      <c r="T14" s="400" t="s">
        <v>522</v>
      </c>
      <c r="U14" s="400" t="s">
        <v>522</v>
      </c>
      <c r="V14" s="400" t="s">
        <v>522</v>
      </c>
    </row>
    <row r="15" spans="1:22" x14ac:dyDescent="0.2">
      <c r="A15" s="386" t="s">
        <v>442</v>
      </c>
      <c r="B15" s="386" t="s">
        <v>130</v>
      </c>
      <c r="C15" s="387">
        <v>9780740705311</v>
      </c>
      <c r="D15" s="386" t="s">
        <v>443</v>
      </c>
      <c r="E15" s="386" t="s">
        <v>65</v>
      </c>
      <c r="F15" s="386" t="s">
        <v>444</v>
      </c>
      <c r="G15" s="386" t="s">
        <v>67</v>
      </c>
      <c r="H15" s="386" t="s">
        <v>313</v>
      </c>
      <c r="I15" s="386"/>
      <c r="J15" s="386">
        <v>-363.48</v>
      </c>
      <c r="K15" s="386">
        <v>-1</v>
      </c>
      <c r="L15" s="385" t="s">
        <v>445</v>
      </c>
      <c r="M15" s="401">
        <v>92.117863999999997</v>
      </c>
      <c r="N15" s="402">
        <f>IF(K15&gt;0,K15,0)</f>
        <v>0</v>
      </c>
      <c r="O15" s="403">
        <f>IF(J15&gt;0,J15/$M15,0)</f>
        <v>0</v>
      </c>
      <c r="P15" s="402">
        <f>IF(K15&lt;0,K15,0)</f>
        <v>-1</v>
      </c>
      <c r="Q15" s="403">
        <f>IF(J15&lt;0,J15/$M15,0)</f>
        <v>-3.9458144622198366</v>
      </c>
      <c r="R15" s="404">
        <f>K15</f>
        <v>-1</v>
      </c>
      <c r="S15" s="403">
        <f>O15+Q15</f>
        <v>-3.9458144622198366</v>
      </c>
      <c r="T15" s="405">
        <f>O15*0.225</f>
        <v>0</v>
      </c>
      <c r="U15" s="405">
        <f>Q15*0.225</f>
        <v>-0.88780825399946328</v>
      </c>
      <c r="V15" s="405">
        <f>S15*0.225</f>
        <v>-0.88780825399946328</v>
      </c>
    </row>
    <row r="16" spans="1:22" x14ac:dyDescent="0.2">
      <c r="A16" s="386" t="s">
        <v>442</v>
      </c>
      <c r="B16" s="386" t="s">
        <v>130</v>
      </c>
      <c r="C16" s="387">
        <v>9780740746581</v>
      </c>
      <c r="D16" s="386" t="s">
        <v>348</v>
      </c>
      <c r="E16" s="386" t="s">
        <v>65</v>
      </c>
      <c r="F16" s="386" t="s">
        <v>146</v>
      </c>
      <c r="G16" s="386" t="s">
        <v>66</v>
      </c>
      <c r="H16" s="386" t="s">
        <v>312</v>
      </c>
      <c r="I16" s="386"/>
      <c r="J16" s="386">
        <v>1677.6</v>
      </c>
      <c r="K16" s="386">
        <v>5</v>
      </c>
      <c r="L16" s="385" t="s">
        <v>445</v>
      </c>
      <c r="M16" s="401">
        <v>92.117863999999997</v>
      </c>
      <c r="N16" s="402">
        <f t="shared" ref="N16:N79" si="0">IF(K16&gt;0,K16,0)</f>
        <v>5</v>
      </c>
      <c r="O16" s="403">
        <f t="shared" ref="O16:O79" si="1">IF(J16&gt;0,J16/$M16,0)</f>
        <v>18.211451364091552</v>
      </c>
      <c r="P16" s="402">
        <f t="shared" ref="P16:P79" si="2">IF(K16&lt;0,K16,0)</f>
        <v>0</v>
      </c>
      <c r="Q16" s="403">
        <f t="shared" ref="Q16:Q79" si="3">IF(J16&lt;0,J16/$M16,0)</f>
        <v>0</v>
      </c>
      <c r="R16" s="404">
        <f t="shared" ref="R16:R79" si="4">K16</f>
        <v>5</v>
      </c>
      <c r="S16" s="403">
        <f t="shared" ref="S16:S79" si="5">O16+Q16</f>
        <v>18.211451364091552</v>
      </c>
      <c r="T16" s="405">
        <f t="shared" ref="T16:T79" si="6">O16*0.225</f>
        <v>4.0975765569205995</v>
      </c>
      <c r="U16" s="405">
        <f t="shared" ref="U16:U79" si="7">Q16*0.225</f>
        <v>0</v>
      </c>
      <c r="V16" s="405">
        <f t="shared" ref="V16:V79" si="8">S16*0.225</f>
        <v>4.0975765569205995</v>
      </c>
    </row>
    <row r="17" spans="1:22" x14ac:dyDescent="0.2">
      <c r="A17" s="386" t="s">
        <v>442</v>
      </c>
      <c r="B17" s="386" t="s">
        <v>130</v>
      </c>
      <c r="C17" s="387">
        <v>9780740748479</v>
      </c>
      <c r="D17" s="386" t="s">
        <v>434</v>
      </c>
      <c r="E17" s="386" t="s">
        <v>65</v>
      </c>
      <c r="F17" s="386" t="s">
        <v>444</v>
      </c>
      <c r="G17" s="386" t="s">
        <v>66</v>
      </c>
      <c r="H17" s="386" t="s">
        <v>312</v>
      </c>
      <c r="I17" s="386"/>
      <c r="J17" s="386">
        <v>251648.54</v>
      </c>
      <c r="K17" s="386">
        <v>62</v>
      </c>
      <c r="L17" s="385" t="s">
        <v>445</v>
      </c>
      <c r="M17" s="401">
        <v>92.117863999999997</v>
      </c>
      <c r="N17" s="402">
        <f t="shared" si="0"/>
        <v>62</v>
      </c>
      <c r="O17" s="403">
        <f t="shared" si="1"/>
        <v>2731.8104119305244</v>
      </c>
      <c r="P17" s="402">
        <f t="shared" si="2"/>
        <v>0</v>
      </c>
      <c r="Q17" s="403">
        <f t="shared" si="3"/>
        <v>0</v>
      </c>
      <c r="R17" s="404">
        <f t="shared" si="4"/>
        <v>62</v>
      </c>
      <c r="S17" s="403">
        <f t="shared" si="5"/>
        <v>2731.8104119305244</v>
      </c>
      <c r="T17" s="405">
        <f t="shared" si="6"/>
        <v>614.65734268436802</v>
      </c>
      <c r="U17" s="405">
        <f t="shared" si="7"/>
        <v>0</v>
      </c>
      <c r="V17" s="405">
        <f t="shared" si="8"/>
        <v>614.65734268436802</v>
      </c>
    </row>
    <row r="18" spans="1:22" x14ac:dyDescent="0.2">
      <c r="A18" s="386" t="s">
        <v>442</v>
      </c>
      <c r="B18" s="386" t="s">
        <v>130</v>
      </c>
      <c r="C18" s="387">
        <v>9780740761904</v>
      </c>
      <c r="D18" s="386" t="s">
        <v>446</v>
      </c>
      <c r="E18" s="386" t="s">
        <v>65</v>
      </c>
      <c r="F18" s="386" t="s">
        <v>444</v>
      </c>
      <c r="G18" s="386" t="s">
        <v>66</v>
      </c>
      <c r="H18" s="386" t="s">
        <v>312</v>
      </c>
      <c r="I18" s="386"/>
      <c r="J18" s="386">
        <v>238.5</v>
      </c>
      <c r="K18" s="386">
        <v>1</v>
      </c>
      <c r="L18" s="385" t="s">
        <v>445</v>
      </c>
      <c r="M18" s="401">
        <v>92.117863999999997</v>
      </c>
      <c r="N18" s="402">
        <f t="shared" si="0"/>
        <v>1</v>
      </c>
      <c r="O18" s="403">
        <f t="shared" si="1"/>
        <v>2.5890743623842605</v>
      </c>
      <c r="P18" s="402">
        <f t="shared" si="2"/>
        <v>0</v>
      </c>
      <c r="Q18" s="403">
        <f t="shared" si="3"/>
        <v>0</v>
      </c>
      <c r="R18" s="404">
        <f t="shared" si="4"/>
        <v>1</v>
      </c>
      <c r="S18" s="403">
        <f t="shared" si="5"/>
        <v>2.5890743623842605</v>
      </c>
      <c r="T18" s="405">
        <f t="shared" si="6"/>
        <v>0.58254173153645861</v>
      </c>
      <c r="U18" s="405">
        <f t="shared" si="7"/>
        <v>0</v>
      </c>
      <c r="V18" s="405">
        <f t="shared" si="8"/>
        <v>0.58254173153645861</v>
      </c>
    </row>
    <row r="19" spans="1:22" x14ac:dyDescent="0.2">
      <c r="A19" s="386" t="s">
        <v>442</v>
      </c>
      <c r="B19" s="386" t="s">
        <v>130</v>
      </c>
      <c r="C19" s="387">
        <v>9780836228991</v>
      </c>
      <c r="D19" s="386" t="s">
        <v>354</v>
      </c>
      <c r="E19" s="386" t="s">
        <v>65</v>
      </c>
      <c r="F19" s="386" t="s">
        <v>444</v>
      </c>
      <c r="G19" s="386" t="s">
        <v>66</v>
      </c>
      <c r="H19" s="386" t="s">
        <v>312</v>
      </c>
      <c r="I19" s="386"/>
      <c r="J19" s="386">
        <v>278.25</v>
      </c>
      <c r="K19" s="386">
        <v>1</v>
      </c>
      <c r="L19" s="385" t="s">
        <v>445</v>
      </c>
      <c r="M19" s="401">
        <v>92.117863999999997</v>
      </c>
      <c r="N19" s="402">
        <f t="shared" si="0"/>
        <v>1</v>
      </c>
      <c r="O19" s="403">
        <f t="shared" si="1"/>
        <v>3.0205867561149704</v>
      </c>
      <c r="P19" s="402">
        <f t="shared" si="2"/>
        <v>0</v>
      </c>
      <c r="Q19" s="403">
        <f t="shared" si="3"/>
        <v>0</v>
      </c>
      <c r="R19" s="404">
        <f t="shared" si="4"/>
        <v>1</v>
      </c>
      <c r="S19" s="403">
        <f t="shared" si="5"/>
        <v>3.0205867561149704</v>
      </c>
      <c r="T19" s="405">
        <f t="shared" si="6"/>
        <v>0.67963202012586832</v>
      </c>
      <c r="U19" s="405">
        <f t="shared" si="7"/>
        <v>0</v>
      </c>
      <c r="V19" s="405">
        <f t="shared" si="8"/>
        <v>0.67963202012586832</v>
      </c>
    </row>
    <row r="20" spans="1:22" x14ac:dyDescent="0.2">
      <c r="A20" s="386" t="s">
        <v>442</v>
      </c>
      <c r="B20" s="386" t="s">
        <v>130</v>
      </c>
      <c r="C20" s="387">
        <v>9780836267457</v>
      </c>
      <c r="D20" s="386" t="s">
        <v>356</v>
      </c>
      <c r="E20" s="386" t="s">
        <v>65</v>
      </c>
      <c r="F20" s="386" t="s">
        <v>444</v>
      </c>
      <c r="G20" s="386" t="s">
        <v>66</v>
      </c>
      <c r="H20" s="386" t="s">
        <v>313</v>
      </c>
      <c r="I20" s="386"/>
      <c r="J20" s="386">
        <v>-342.51</v>
      </c>
      <c r="K20" s="386">
        <v>-1</v>
      </c>
      <c r="L20" s="385" t="s">
        <v>445</v>
      </c>
      <c r="M20" s="401">
        <v>92.117863999999997</v>
      </c>
      <c r="N20" s="402">
        <f t="shared" si="0"/>
        <v>0</v>
      </c>
      <c r="O20" s="403">
        <f t="shared" si="1"/>
        <v>0</v>
      </c>
      <c r="P20" s="402">
        <f t="shared" si="2"/>
        <v>-1</v>
      </c>
      <c r="Q20" s="403">
        <f t="shared" si="3"/>
        <v>-3.7181713201686919</v>
      </c>
      <c r="R20" s="404">
        <f t="shared" si="4"/>
        <v>-1</v>
      </c>
      <c r="S20" s="403">
        <f t="shared" si="5"/>
        <v>-3.7181713201686919</v>
      </c>
      <c r="T20" s="405">
        <f t="shared" si="6"/>
        <v>0</v>
      </c>
      <c r="U20" s="405">
        <f t="shared" si="7"/>
        <v>-0.83658854703795571</v>
      </c>
      <c r="V20" s="405">
        <f t="shared" si="8"/>
        <v>-0.83658854703795571</v>
      </c>
    </row>
    <row r="21" spans="1:22" x14ac:dyDescent="0.2">
      <c r="A21" s="386" t="s">
        <v>442</v>
      </c>
      <c r="B21" s="386" t="s">
        <v>130</v>
      </c>
      <c r="C21" s="387">
        <v>9781449401160</v>
      </c>
      <c r="D21" s="386" t="s">
        <v>276</v>
      </c>
      <c r="E21" s="386" t="s">
        <v>65</v>
      </c>
      <c r="F21" s="386" t="s">
        <v>444</v>
      </c>
      <c r="G21" s="386" t="s">
        <v>66</v>
      </c>
      <c r="H21" s="386" t="s">
        <v>312</v>
      </c>
      <c r="I21" s="386"/>
      <c r="J21" s="386">
        <v>634.94000000000005</v>
      </c>
      <c r="K21" s="386">
        <v>2</v>
      </c>
      <c r="L21" s="385" t="s">
        <v>445</v>
      </c>
      <c r="M21" s="401">
        <v>92.117863999999997</v>
      </c>
      <c r="N21" s="402">
        <f t="shared" si="0"/>
        <v>2</v>
      </c>
      <c r="O21" s="403">
        <f t="shared" si="1"/>
        <v>6.8926913025252095</v>
      </c>
      <c r="P21" s="402">
        <f t="shared" si="2"/>
        <v>0</v>
      </c>
      <c r="Q21" s="403">
        <f t="shared" si="3"/>
        <v>0</v>
      </c>
      <c r="R21" s="404">
        <f t="shared" si="4"/>
        <v>2</v>
      </c>
      <c r="S21" s="403">
        <f t="shared" si="5"/>
        <v>6.8926913025252095</v>
      </c>
      <c r="T21" s="405">
        <f t="shared" si="6"/>
        <v>1.5508555430681721</v>
      </c>
      <c r="U21" s="405">
        <f t="shared" si="7"/>
        <v>0</v>
      </c>
      <c r="V21" s="405">
        <f t="shared" si="8"/>
        <v>1.5508555430681721</v>
      </c>
    </row>
    <row r="22" spans="1:22" x14ac:dyDescent="0.2">
      <c r="A22" s="386" t="s">
        <v>442</v>
      </c>
      <c r="B22" s="386" t="s">
        <v>130</v>
      </c>
      <c r="C22" s="387">
        <v>9781449401160</v>
      </c>
      <c r="D22" s="386" t="s">
        <v>276</v>
      </c>
      <c r="E22" s="386" t="s">
        <v>65</v>
      </c>
      <c r="F22" s="386" t="s">
        <v>444</v>
      </c>
      <c r="G22" s="386" t="s">
        <v>66</v>
      </c>
      <c r="H22" s="386" t="s">
        <v>313</v>
      </c>
      <c r="I22" s="386"/>
      <c r="J22" s="386">
        <v>-2396</v>
      </c>
      <c r="K22" s="386">
        <v>-8</v>
      </c>
      <c r="L22" s="385" t="s">
        <v>445</v>
      </c>
      <c r="M22" s="401">
        <v>92.117863999999997</v>
      </c>
      <c r="N22" s="402">
        <f t="shared" si="0"/>
        <v>0</v>
      </c>
      <c r="O22" s="403">
        <f t="shared" si="1"/>
        <v>0</v>
      </c>
      <c r="P22" s="402">
        <f t="shared" si="2"/>
        <v>-8</v>
      </c>
      <c r="Q22" s="403">
        <f t="shared" si="3"/>
        <v>-26.010155858585694</v>
      </c>
      <c r="R22" s="404">
        <f t="shared" si="4"/>
        <v>-8</v>
      </c>
      <c r="S22" s="403">
        <f t="shared" si="5"/>
        <v>-26.010155858585694</v>
      </c>
      <c r="T22" s="405">
        <f t="shared" si="6"/>
        <v>0</v>
      </c>
      <c r="U22" s="405">
        <f t="shared" si="7"/>
        <v>-5.8522850681817813</v>
      </c>
      <c r="V22" s="405">
        <f t="shared" si="8"/>
        <v>-5.8522850681817813</v>
      </c>
    </row>
    <row r="23" spans="1:22" x14ac:dyDescent="0.2">
      <c r="A23" s="386" t="s">
        <v>442</v>
      </c>
      <c r="B23" s="386" t="s">
        <v>130</v>
      </c>
      <c r="C23" s="387">
        <v>9781449402327</v>
      </c>
      <c r="D23" s="386" t="s">
        <v>447</v>
      </c>
      <c r="E23" s="386" t="s">
        <v>65</v>
      </c>
      <c r="F23" s="386" t="s">
        <v>444</v>
      </c>
      <c r="G23" s="386" t="s">
        <v>156</v>
      </c>
      <c r="H23" s="386" t="s">
        <v>312</v>
      </c>
      <c r="I23" s="386"/>
      <c r="J23" s="386">
        <v>9627.8700000000008</v>
      </c>
      <c r="K23" s="386">
        <v>47</v>
      </c>
      <c r="L23" s="385" t="s">
        <v>445</v>
      </c>
      <c r="M23" s="401">
        <v>92.117863999999997</v>
      </c>
      <c r="N23" s="402">
        <f t="shared" si="0"/>
        <v>47</v>
      </c>
      <c r="O23" s="403">
        <f t="shared" si="1"/>
        <v>104.51686113781363</v>
      </c>
      <c r="P23" s="402">
        <f t="shared" si="2"/>
        <v>0</v>
      </c>
      <c r="Q23" s="403">
        <f t="shared" si="3"/>
        <v>0</v>
      </c>
      <c r="R23" s="404">
        <f t="shared" si="4"/>
        <v>47</v>
      </c>
      <c r="S23" s="403">
        <f t="shared" si="5"/>
        <v>104.51686113781363</v>
      </c>
      <c r="T23" s="405">
        <f t="shared" si="6"/>
        <v>23.516293756008068</v>
      </c>
      <c r="U23" s="405">
        <f t="shared" si="7"/>
        <v>0</v>
      </c>
      <c r="V23" s="405">
        <f t="shared" si="8"/>
        <v>23.516293756008068</v>
      </c>
    </row>
    <row r="24" spans="1:22" x14ac:dyDescent="0.2">
      <c r="A24" s="386" t="s">
        <v>442</v>
      </c>
      <c r="B24" s="386" t="s">
        <v>130</v>
      </c>
      <c r="C24" s="387">
        <v>9781449402327</v>
      </c>
      <c r="D24" s="386" t="s">
        <v>447</v>
      </c>
      <c r="E24" s="386" t="s">
        <v>65</v>
      </c>
      <c r="F24" s="386" t="s">
        <v>444</v>
      </c>
      <c r="G24" s="386" t="s">
        <v>156</v>
      </c>
      <c r="H24" s="386" t="s">
        <v>313</v>
      </c>
      <c r="I24" s="386"/>
      <c r="J24" s="386">
        <v>-207.48</v>
      </c>
      <c r="K24" s="386">
        <v>-1</v>
      </c>
      <c r="L24" s="385" t="s">
        <v>445</v>
      </c>
      <c r="M24" s="401">
        <v>92.117863999999997</v>
      </c>
      <c r="N24" s="402">
        <f t="shared" si="0"/>
        <v>0</v>
      </c>
      <c r="O24" s="403">
        <f t="shared" si="1"/>
        <v>0</v>
      </c>
      <c r="P24" s="402">
        <f t="shared" si="2"/>
        <v>-1</v>
      </c>
      <c r="Q24" s="403">
        <f t="shared" si="3"/>
        <v>-2.2523318604087477</v>
      </c>
      <c r="R24" s="404">
        <f t="shared" si="4"/>
        <v>-1</v>
      </c>
      <c r="S24" s="403">
        <f t="shared" si="5"/>
        <v>-2.2523318604087477</v>
      </c>
      <c r="T24" s="405">
        <f t="shared" si="6"/>
        <v>0</v>
      </c>
      <c r="U24" s="405">
        <f t="shared" si="7"/>
        <v>-0.50677466859196829</v>
      </c>
      <c r="V24" s="405">
        <f t="shared" si="8"/>
        <v>-0.50677466859196829</v>
      </c>
    </row>
    <row r="25" spans="1:22" x14ac:dyDescent="0.2">
      <c r="A25" s="386" t="s">
        <v>442</v>
      </c>
      <c r="B25" s="386" t="s">
        <v>130</v>
      </c>
      <c r="C25" s="387">
        <v>9781449407186</v>
      </c>
      <c r="D25" s="386" t="s">
        <v>278</v>
      </c>
      <c r="E25" s="386" t="s">
        <v>65</v>
      </c>
      <c r="F25" s="386" t="s">
        <v>444</v>
      </c>
      <c r="G25" s="386" t="s">
        <v>156</v>
      </c>
      <c r="H25" s="386" t="s">
        <v>312</v>
      </c>
      <c r="I25" s="386"/>
      <c r="J25" s="386">
        <v>18641.28</v>
      </c>
      <c r="K25" s="386">
        <v>92</v>
      </c>
      <c r="L25" s="385" t="s">
        <v>445</v>
      </c>
      <c r="M25" s="401">
        <v>92.117863999999997</v>
      </c>
      <c r="N25" s="402">
        <f t="shared" si="0"/>
        <v>92</v>
      </c>
      <c r="O25" s="403">
        <f t="shared" si="1"/>
        <v>202.36335484287824</v>
      </c>
      <c r="P25" s="402">
        <f t="shared" si="2"/>
        <v>0</v>
      </c>
      <c r="Q25" s="403">
        <f t="shared" si="3"/>
        <v>0</v>
      </c>
      <c r="R25" s="404">
        <f t="shared" si="4"/>
        <v>92</v>
      </c>
      <c r="S25" s="403">
        <f t="shared" si="5"/>
        <v>202.36335484287824</v>
      </c>
      <c r="T25" s="405">
        <f t="shared" si="6"/>
        <v>45.531754839647604</v>
      </c>
      <c r="U25" s="405">
        <f t="shared" si="7"/>
        <v>0</v>
      </c>
      <c r="V25" s="405">
        <f t="shared" si="8"/>
        <v>45.531754839647604</v>
      </c>
    </row>
    <row r="26" spans="1:22" x14ac:dyDescent="0.2">
      <c r="A26" s="386" t="s">
        <v>442</v>
      </c>
      <c r="B26" s="386" t="s">
        <v>130</v>
      </c>
      <c r="C26" s="387">
        <v>9781449414849</v>
      </c>
      <c r="D26" s="386" t="s">
        <v>294</v>
      </c>
      <c r="E26" s="386" t="s">
        <v>65</v>
      </c>
      <c r="F26" s="386" t="s">
        <v>146</v>
      </c>
      <c r="G26" s="386" t="s">
        <v>66</v>
      </c>
      <c r="H26" s="386" t="s">
        <v>313</v>
      </c>
      <c r="I26" s="386"/>
      <c r="J26" s="386">
        <v>-179.55</v>
      </c>
      <c r="K26" s="386">
        <v>-1</v>
      </c>
      <c r="L26" s="385" t="s">
        <v>445</v>
      </c>
      <c r="M26" s="401">
        <v>92.117863999999997</v>
      </c>
      <c r="N26" s="402">
        <f t="shared" si="0"/>
        <v>0</v>
      </c>
      <c r="O26" s="403">
        <f t="shared" si="1"/>
        <v>0</v>
      </c>
      <c r="P26" s="402">
        <f t="shared" si="2"/>
        <v>-1</v>
      </c>
      <c r="Q26" s="403">
        <f t="shared" si="3"/>
        <v>-1.9491333407383395</v>
      </c>
      <c r="R26" s="404">
        <f t="shared" si="4"/>
        <v>-1</v>
      </c>
      <c r="S26" s="403">
        <f t="shared" si="5"/>
        <v>-1.9491333407383395</v>
      </c>
      <c r="T26" s="405">
        <f t="shared" si="6"/>
        <v>0</v>
      </c>
      <c r="U26" s="405">
        <f t="shared" si="7"/>
        <v>-0.43855500166612643</v>
      </c>
      <c r="V26" s="405">
        <f t="shared" si="8"/>
        <v>-0.43855500166612643</v>
      </c>
    </row>
    <row r="27" spans="1:22" x14ac:dyDescent="0.2">
      <c r="A27" s="386" t="s">
        <v>442</v>
      </c>
      <c r="B27" s="386" t="s">
        <v>130</v>
      </c>
      <c r="C27" s="387">
        <v>9781449418465</v>
      </c>
      <c r="D27" s="386" t="s">
        <v>338</v>
      </c>
      <c r="E27" s="386" t="s">
        <v>65</v>
      </c>
      <c r="F27" s="386" t="s">
        <v>444</v>
      </c>
      <c r="G27" s="386" t="s">
        <v>66</v>
      </c>
      <c r="H27" s="386" t="s">
        <v>312</v>
      </c>
      <c r="I27" s="386"/>
      <c r="J27" s="386">
        <v>278.25</v>
      </c>
      <c r="K27" s="386">
        <v>1</v>
      </c>
      <c r="L27" s="385" t="s">
        <v>445</v>
      </c>
      <c r="M27" s="401">
        <v>92.117863999999997</v>
      </c>
      <c r="N27" s="402">
        <f t="shared" si="0"/>
        <v>1</v>
      </c>
      <c r="O27" s="403">
        <f t="shared" si="1"/>
        <v>3.0205867561149704</v>
      </c>
      <c r="P27" s="402">
        <f t="shared" si="2"/>
        <v>0</v>
      </c>
      <c r="Q27" s="403">
        <f t="shared" si="3"/>
        <v>0</v>
      </c>
      <c r="R27" s="404">
        <f t="shared" si="4"/>
        <v>1</v>
      </c>
      <c r="S27" s="403">
        <f t="shared" si="5"/>
        <v>3.0205867561149704</v>
      </c>
      <c r="T27" s="405">
        <f t="shared" si="6"/>
        <v>0.67963202012586832</v>
      </c>
      <c r="U27" s="405">
        <f t="shared" si="7"/>
        <v>0</v>
      </c>
      <c r="V27" s="405">
        <f t="shared" si="8"/>
        <v>0.67963202012586832</v>
      </c>
    </row>
    <row r="28" spans="1:22" x14ac:dyDescent="0.2">
      <c r="A28" s="386" t="s">
        <v>442</v>
      </c>
      <c r="B28" s="386" t="s">
        <v>130</v>
      </c>
      <c r="C28" s="387">
        <v>9781449418465</v>
      </c>
      <c r="D28" s="386" t="s">
        <v>338</v>
      </c>
      <c r="E28" s="386" t="s">
        <v>65</v>
      </c>
      <c r="F28" s="386" t="s">
        <v>444</v>
      </c>
      <c r="G28" s="386" t="s">
        <v>66</v>
      </c>
      <c r="H28" s="386" t="s">
        <v>313</v>
      </c>
      <c r="I28" s="386"/>
      <c r="J28" s="386">
        <v>-273</v>
      </c>
      <c r="K28" s="386">
        <v>-1</v>
      </c>
      <c r="L28" s="385" t="s">
        <v>445</v>
      </c>
      <c r="M28" s="401">
        <v>92.117863999999997</v>
      </c>
      <c r="N28" s="402">
        <f t="shared" si="0"/>
        <v>0</v>
      </c>
      <c r="O28" s="403">
        <f t="shared" si="1"/>
        <v>0</v>
      </c>
      <c r="P28" s="402">
        <f t="shared" si="2"/>
        <v>-1</v>
      </c>
      <c r="Q28" s="403">
        <f t="shared" si="3"/>
        <v>-2.963594553169405</v>
      </c>
      <c r="R28" s="404">
        <f t="shared" si="4"/>
        <v>-1</v>
      </c>
      <c r="S28" s="403">
        <f t="shared" si="5"/>
        <v>-2.963594553169405</v>
      </c>
      <c r="T28" s="405">
        <f t="shared" si="6"/>
        <v>0</v>
      </c>
      <c r="U28" s="405">
        <f t="shared" si="7"/>
        <v>-0.66680877446311615</v>
      </c>
      <c r="V28" s="405">
        <f t="shared" si="8"/>
        <v>-0.66680877446311615</v>
      </c>
    </row>
    <row r="29" spans="1:22" x14ac:dyDescent="0.2">
      <c r="A29" s="386" t="s">
        <v>442</v>
      </c>
      <c r="B29" s="386" t="s">
        <v>130</v>
      </c>
      <c r="C29" s="387">
        <v>9781449420437</v>
      </c>
      <c r="D29" s="386" t="s">
        <v>280</v>
      </c>
      <c r="E29" s="386" t="s">
        <v>65</v>
      </c>
      <c r="F29" s="386" t="s">
        <v>444</v>
      </c>
      <c r="G29" s="386" t="s">
        <v>156</v>
      </c>
      <c r="H29" s="386" t="s">
        <v>312</v>
      </c>
      <c r="I29" s="386"/>
      <c r="J29" s="386">
        <v>8279.25</v>
      </c>
      <c r="K29" s="386">
        <v>40</v>
      </c>
      <c r="L29" s="385" t="s">
        <v>445</v>
      </c>
      <c r="M29" s="401">
        <v>92.117863999999997</v>
      </c>
      <c r="N29" s="402">
        <f t="shared" si="0"/>
        <v>40</v>
      </c>
      <c r="O29" s="403">
        <f t="shared" si="1"/>
        <v>89.876704045156757</v>
      </c>
      <c r="P29" s="402">
        <f t="shared" si="2"/>
        <v>0</v>
      </c>
      <c r="Q29" s="403">
        <f t="shared" si="3"/>
        <v>0</v>
      </c>
      <c r="R29" s="404">
        <f t="shared" si="4"/>
        <v>40</v>
      </c>
      <c r="S29" s="403">
        <f t="shared" si="5"/>
        <v>89.876704045156757</v>
      </c>
      <c r="T29" s="405">
        <f t="shared" si="6"/>
        <v>20.222258410160272</v>
      </c>
      <c r="U29" s="405">
        <f t="shared" si="7"/>
        <v>0</v>
      </c>
      <c r="V29" s="405">
        <f t="shared" si="8"/>
        <v>20.222258410160272</v>
      </c>
    </row>
    <row r="30" spans="1:22" x14ac:dyDescent="0.2">
      <c r="A30" s="386" t="s">
        <v>442</v>
      </c>
      <c r="B30" s="386" t="s">
        <v>130</v>
      </c>
      <c r="C30" s="387">
        <v>9781449423094</v>
      </c>
      <c r="D30" s="386" t="s">
        <v>337</v>
      </c>
      <c r="E30" s="386" t="s">
        <v>65</v>
      </c>
      <c r="F30" s="386" t="s">
        <v>146</v>
      </c>
      <c r="G30" s="386" t="s">
        <v>66</v>
      </c>
      <c r="H30" s="386" t="s">
        <v>313</v>
      </c>
      <c r="I30" s="386"/>
      <c r="J30" s="386">
        <v>-726.96</v>
      </c>
      <c r="K30" s="386">
        <v>-2</v>
      </c>
      <c r="L30" s="385" t="s">
        <v>445</v>
      </c>
      <c r="M30" s="401">
        <v>92.117863999999997</v>
      </c>
      <c r="N30" s="402">
        <f t="shared" si="0"/>
        <v>0</v>
      </c>
      <c r="O30" s="403">
        <f t="shared" si="1"/>
        <v>0</v>
      </c>
      <c r="P30" s="402">
        <f t="shared" si="2"/>
        <v>-2</v>
      </c>
      <c r="Q30" s="403">
        <f t="shared" si="3"/>
        <v>-7.8916289244396731</v>
      </c>
      <c r="R30" s="404">
        <f t="shared" si="4"/>
        <v>-2</v>
      </c>
      <c r="S30" s="403">
        <f t="shared" si="5"/>
        <v>-7.8916289244396731</v>
      </c>
      <c r="T30" s="405">
        <f t="shared" si="6"/>
        <v>0</v>
      </c>
      <c r="U30" s="405">
        <f t="shared" si="7"/>
        <v>-1.7756165079989266</v>
      </c>
      <c r="V30" s="405">
        <f t="shared" si="8"/>
        <v>-1.7756165079989266</v>
      </c>
    </row>
    <row r="31" spans="1:22" x14ac:dyDescent="0.2">
      <c r="A31" s="386" t="s">
        <v>442</v>
      </c>
      <c r="B31" s="386" t="s">
        <v>130</v>
      </c>
      <c r="C31" s="387">
        <v>9781449425661</v>
      </c>
      <c r="D31" s="386" t="s">
        <v>282</v>
      </c>
      <c r="E31" s="386" t="s">
        <v>65</v>
      </c>
      <c r="F31" s="386" t="s">
        <v>444</v>
      </c>
      <c r="G31" s="386" t="s">
        <v>156</v>
      </c>
      <c r="H31" s="386" t="s">
        <v>312</v>
      </c>
      <c r="I31" s="386"/>
      <c r="J31" s="386">
        <v>14878.71</v>
      </c>
      <c r="K31" s="386">
        <v>76</v>
      </c>
      <c r="L31" s="385" t="s">
        <v>445</v>
      </c>
      <c r="M31" s="401">
        <v>92.117863999999997</v>
      </c>
      <c r="N31" s="402">
        <f t="shared" si="0"/>
        <v>76</v>
      </c>
      <c r="O31" s="403">
        <f t="shared" si="1"/>
        <v>161.51818283585038</v>
      </c>
      <c r="P31" s="402">
        <f t="shared" si="2"/>
        <v>0</v>
      </c>
      <c r="Q31" s="403">
        <f t="shared" si="3"/>
        <v>0</v>
      </c>
      <c r="R31" s="404">
        <f t="shared" si="4"/>
        <v>76</v>
      </c>
      <c r="S31" s="403">
        <f t="shared" si="5"/>
        <v>161.51818283585038</v>
      </c>
      <c r="T31" s="405">
        <f t="shared" si="6"/>
        <v>36.341591138066335</v>
      </c>
      <c r="U31" s="405">
        <f t="shared" si="7"/>
        <v>0</v>
      </c>
      <c r="V31" s="405">
        <f t="shared" si="8"/>
        <v>36.341591138066335</v>
      </c>
    </row>
    <row r="32" spans="1:22" x14ac:dyDescent="0.2">
      <c r="A32" s="386" t="s">
        <v>442</v>
      </c>
      <c r="B32" s="386" t="s">
        <v>130</v>
      </c>
      <c r="C32" s="387">
        <v>9781449427757</v>
      </c>
      <c r="D32" s="386" t="s">
        <v>448</v>
      </c>
      <c r="E32" s="386" t="s">
        <v>65</v>
      </c>
      <c r="F32" s="386" t="s">
        <v>444</v>
      </c>
      <c r="G32" s="386" t="s">
        <v>66</v>
      </c>
      <c r="H32" s="386" t="s">
        <v>312</v>
      </c>
      <c r="I32" s="386"/>
      <c r="J32" s="386">
        <v>278.25</v>
      </c>
      <c r="K32" s="386">
        <v>1</v>
      </c>
      <c r="L32" s="385" t="s">
        <v>445</v>
      </c>
      <c r="M32" s="401">
        <v>92.117863999999997</v>
      </c>
      <c r="N32" s="402">
        <f t="shared" si="0"/>
        <v>1</v>
      </c>
      <c r="O32" s="403">
        <f t="shared" si="1"/>
        <v>3.0205867561149704</v>
      </c>
      <c r="P32" s="402">
        <f t="shared" si="2"/>
        <v>0</v>
      </c>
      <c r="Q32" s="403">
        <f t="shared" si="3"/>
        <v>0</v>
      </c>
      <c r="R32" s="404">
        <f t="shared" si="4"/>
        <v>1</v>
      </c>
      <c r="S32" s="403">
        <f t="shared" si="5"/>
        <v>3.0205867561149704</v>
      </c>
      <c r="T32" s="405">
        <f t="shared" si="6"/>
        <v>0.67963202012586832</v>
      </c>
      <c r="U32" s="405">
        <f t="shared" si="7"/>
        <v>0</v>
      </c>
      <c r="V32" s="405">
        <f t="shared" si="8"/>
        <v>0.67963202012586832</v>
      </c>
    </row>
    <row r="33" spans="1:22" x14ac:dyDescent="0.2">
      <c r="A33" s="386" t="s">
        <v>442</v>
      </c>
      <c r="B33" s="386" t="s">
        <v>130</v>
      </c>
      <c r="C33" s="387">
        <v>9781449427771</v>
      </c>
      <c r="D33" s="386" t="s">
        <v>284</v>
      </c>
      <c r="E33" s="386" t="s">
        <v>65</v>
      </c>
      <c r="F33" s="386" t="s">
        <v>146</v>
      </c>
      <c r="G33" s="386" t="s">
        <v>156</v>
      </c>
      <c r="H33" s="386" t="s">
        <v>312</v>
      </c>
      <c r="I33" s="386"/>
      <c r="J33" s="386">
        <v>11846.31</v>
      </c>
      <c r="K33" s="386">
        <v>57</v>
      </c>
      <c r="L33" s="385" t="s">
        <v>445</v>
      </c>
      <c r="M33" s="401">
        <v>92.117863999999997</v>
      </c>
      <c r="N33" s="402">
        <f t="shared" si="0"/>
        <v>57</v>
      </c>
      <c r="O33" s="403">
        <f t="shared" si="1"/>
        <v>128.59948641449176</v>
      </c>
      <c r="P33" s="402">
        <f t="shared" si="2"/>
        <v>0</v>
      </c>
      <c r="Q33" s="403">
        <f t="shared" si="3"/>
        <v>0</v>
      </c>
      <c r="R33" s="404">
        <f t="shared" si="4"/>
        <v>57</v>
      </c>
      <c r="S33" s="403">
        <f t="shared" si="5"/>
        <v>128.59948641449176</v>
      </c>
      <c r="T33" s="405">
        <f t="shared" si="6"/>
        <v>28.934884443260646</v>
      </c>
      <c r="U33" s="405">
        <f t="shared" si="7"/>
        <v>0</v>
      </c>
      <c r="V33" s="405">
        <f t="shared" si="8"/>
        <v>28.934884443260646</v>
      </c>
    </row>
    <row r="34" spans="1:22" x14ac:dyDescent="0.2">
      <c r="A34" s="386" t="s">
        <v>442</v>
      </c>
      <c r="B34" s="386" t="s">
        <v>130</v>
      </c>
      <c r="C34" s="387">
        <v>9781449427771</v>
      </c>
      <c r="D34" s="386" t="s">
        <v>284</v>
      </c>
      <c r="E34" s="386" t="s">
        <v>65</v>
      </c>
      <c r="F34" s="386" t="s">
        <v>146</v>
      </c>
      <c r="G34" s="386" t="s">
        <v>156</v>
      </c>
      <c r="H34" s="386" t="s">
        <v>313</v>
      </c>
      <c r="I34" s="386"/>
      <c r="J34" s="386">
        <v>-897.75</v>
      </c>
      <c r="K34" s="386">
        <v>-5</v>
      </c>
      <c r="L34" s="385" t="s">
        <v>445</v>
      </c>
      <c r="M34" s="401">
        <v>92.117863999999997</v>
      </c>
      <c r="N34" s="402">
        <f t="shared" si="0"/>
        <v>0</v>
      </c>
      <c r="O34" s="403">
        <f t="shared" si="1"/>
        <v>0</v>
      </c>
      <c r="P34" s="402">
        <f t="shared" si="2"/>
        <v>-5</v>
      </c>
      <c r="Q34" s="403">
        <f t="shared" si="3"/>
        <v>-9.7456667036916969</v>
      </c>
      <c r="R34" s="404">
        <f t="shared" si="4"/>
        <v>-5</v>
      </c>
      <c r="S34" s="403">
        <f t="shared" si="5"/>
        <v>-9.7456667036916969</v>
      </c>
      <c r="T34" s="405">
        <f t="shared" si="6"/>
        <v>0</v>
      </c>
      <c r="U34" s="405">
        <f t="shared" si="7"/>
        <v>-2.1927750083306319</v>
      </c>
      <c r="V34" s="405">
        <f t="shared" si="8"/>
        <v>-2.1927750083306319</v>
      </c>
    </row>
    <row r="35" spans="1:22" x14ac:dyDescent="0.2">
      <c r="A35" s="386" t="s">
        <v>442</v>
      </c>
      <c r="B35" s="386" t="s">
        <v>130</v>
      </c>
      <c r="C35" s="387">
        <v>9781449429379</v>
      </c>
      <c r="D35" s="386" t="s">
        <v>449</v>
      </c>
      <c r="E35" s="386" t="s">
        <v>65</v>
      </c>
      <c r="F35" s="386" t="s">
        <v>444</v>
      </c>
      <c r="G35" s="386" t="s">
        <v>156</v>
      </c>
      <c r="H35" s="386" t="s">
        <v>312</v>
      </c>
      <c r="I35" s="386"/>
      <c r="J35" s="386">
        <v>11930.1</v>
      </c>
      <c r="K35" s="386">
        <v>57</v>
      </c>
      <c r="L35" s="385" t="s">
        <v>445</v>
      </c>
      <c r="M35" s="401">
        <v>92.117863999999997</v>
      </c>
      <c r="N35" s="402">
        <f t="shared" si="0"/>
        <v>57</v>
      </c>
      <c r="O35" s="403">
        <f t="shared" si="1"/>
        <v>129.50908197350299</v>
      </c>
      <c r="P35" s="402">
        <f t="shared" si="2"/>
        <v>0</v>
      </c>
      <c r="Q35" s="403">
        <f t="shared" si="3"/>
        <v>0</v>
      </c>
      <c r="R35" s="404">
        <f t="shared" si="4"/>
        <v>57</v>
      </c>
      <c r="S35" s="403">
        <f t="shared" si="5"/>
        <v>129.50908197350299</v>
      </c>
      <c r="T35" s="405">
        <f t="shared" si="6"/>
        <v>29.139543444038171</v>
      </c>
      <c r="U35" s="405">
        <f t="shared" si="7"/>
        <v>0</v>
      </c>
      <c r="V35" s="405">
        <f t="shared" si="8"/>
        <v>29.139543444038171</v>
      </c>
    </row>
    <row r="36" spans="1:22" x14ac:dyDescent="0.2">
      <c r="A36" s="386" t="s">
        <v>442</v>
      </c>
      <c r="B36" s="386" t="s">
        <v>130</v>
      </c>
      <c r="C36" s="387">
        <v>9781449433253</v>
      </c>
      <c r="D36" s="386" t="s">
        <v>434</v>
      </c>
      <c r="E36" s="386" t="s">
        <v>65</v>
      </c>
      <c r="F36" s="386" t="s">
        <v>444</v>
      </c>
      <c r="G36" s="386" t="s">
        <v>66</v>
      </c>
      <c r="H36" s="386" t="s">
        <v>312</v>
      </c>
      <c r="I36" s="386"/>
      <c r="J36" s="386">
        <v>248598.56</v>
      </c>
      <c r="K36" s="386">
        <v>82</v>
      </c>
      <c r="L36" s="385" t="s">
        <v>445</v>
      </c>
      <c r="M36" s="401">
        <v>92.117863999999997</v>
      </c>
      <c r="N36" s="402">
        <f t="shared" si="0"/>
        <v>82</v>
      </c>
      <c r="O36" s="403">
        <f t="shared" si="1"/>
        <v>2698.7008730467305</v>
      </c>
      <c r="P36" s="402">
        <f t="shared" si="2"/>
        <v>0</v>
      </c>
      <c r="Q36" s="403">
        <f t="shared" si="3"/>
        <v>0</v>
      </c>
      <c r="R36" s="404">
        <f t="shared" si="4"/>
        <v>82</v>
      </c>
      <c r="S36" s="403">
        <f t="shared" si="5"/>
        <v>2698.7008730467305</v>
      </c>
      <c r="T36" s="405">
        <f t="shared" si="6"/>
        <v>607.20769643551444</v>
      </c>
      <c r="U36" s="405">
        <f t="shared" si="7"/>
        <v>0</v>
      </c>
      <c r="V36" s="405">
        <f t="shared" si="8"/>
        <v>607.20769643551444</v>
      </c>
    </row>
    <row r="37" spans="1:22" x14ac:dyDescent="0.2">
      <c r="A37" s="386" t="s">
        <v>442</v>
      </c>
      <c r="B37" s="386" t="s">
        <v>130</v>
      </c>
      <c r="C37" s="387">
        <v>9781449433253</v>
      </c>
      <c r="D37" s="386" t="s">
        <v>434</v>
      </c>
      <c r="E37" s="386" t="s">
        <v>65</v>
      </c>
      <c r="F37" s="386" t="s">
        <v>444</v>
      </c>
      <c r="G37" s="386" t="s">
        <v>66</v>
      </c>
      <c r="H37" s="386" t="s">
        <v>313</v>
      </c>
      <c r="I37" s="386"/>
      <c r="J37" s="386">
        <v>-6748.88</v>
      </c>
      <c r="K37" s="386">
        <v>-3</v>
      </c>
      <c r="L37" s="385" t="s">
        <v>445</v>
      </c>
      <c r="M37" s="401">
        <v>92.117863999999997</v>
      </c>
      <c r="N37" s="402">
        <f t="shared" si="0"/>
        <v>0</v>
      </c>
      <c r="O37" s="403">
        <f t="shared" si="1"/>
        <v>0</v>
      </c>
      <c r="P37" s="402">
        <f t="shared" si="2"/>
        <v>-3</v>
      </c>
      <c r="Q37" s="403">
        <f t="shared" si="3"/>
        <v>-73.263531164812946</v>
      </c>
      <c r="R37" s="404">
        <f t="shared" si="4"/>
        <v>-3</v>
      </c>
      <c r="S37" s="403">
        <f t="shared" si="5"/>
        <v>-73.263531164812946</v>
      </c>
      <c r="T37" s="405">
        <f t="shared" si="6"/>
        <v>0</v>
      </c>
      <c r="U37" s="405">
        <f t="shared" si="7"/>
        <v>-16.484294512082915</v>
      </c>
      <c r="V37" s="405">
        <f t="shared" si="8"/>
        <v>-16.484294512082915</v>
      </c>
    </row>
    <row r="38" spans="1:22" x14ac:dyDescent="0.2">
      <c r="A38" s="386" t="s">
        <v>442</v>
      </c>
      <c r="B38" s="386" t="s">
        <v>130</v>
      </c>
      <c r="C38" s="387">
        <v>9781449436346</v>
      </c>
      <c r="D38" s="386" t="s">
        <v>450</v>
      </c>
      <c r="E38" s="386" t="s">
        <v>65</v>
      </c>
      <c r="F38" s="386" t="s">
        <v>444</v>
      </c>
      <c r="G38" s="386" t="s">
        <v>156</v>
      </c>
      <c r="H38" s="386" t="s">
        <v>312</v>
      </c>
      <c r="I38" s="386"/>
      <c r="J38" s="386">
        <v>14012.88</v>
      </c>
      <c r="K38" s="386">
        <v>67</v>
      </c>
      <c r="L38" s="385" t="s">
        <v>445</v>
      </c>
      <c r="M38" s="401">
        <v>92.117863999999997</v>
      </c>
      <c r="N38" s="402">
        <f t="shared" si="0"/>
        <v>67</v>
      </c>
      <c r="O38" s="403">
        <f t="shared" si="1"/>
        <v>152.11902872606771</v>
      </c>
      <c r="P38" s="402">
        <f t="shared" si="2"/>
        <v>0</v>
      </c>
      <c r="Q38" s="403">
        <f t="shared" si="3"/>
        <v>0</v>
      </c>
      <c r="R38" s="404">
        <f t="shared" si="4"/>
        <v>67</v>
      </c>
      <c r="S38" s="403">
        <f t="shared" si="5"/>
        <v>152.11902872606771</v>
      </c>
      <c r="T38" s="405">
        <f t="shared" si="6"/>
        <v>34.226781463365235</v>
      </c>
      <c r="U38" s="405">
        <f t="shared" si="7"/>
        <v>0</v>
      </c>
      <c r="V38" s="405">
        <f t="shared" si="8"/>
        <v>34.226781463365235</v>
      </c>
    </row>
    <row r="39" spans="1:22" x14ac:dyDescent="0.2">
      <c r="A39" s="386" t="s">
        <v>442</v>
      </c>
      <c r="B39" s="386" t="s">
        <v>130</v>
      </c>
      <c r="C39" s="387">
        <v>9781449436353</v>
      </c>
      <c r="D39" s="386" t="s">
        <v>435</v>
      </c>
      <c r="E39" s="386" t="s">
        <v>65</v>
      </c>
      <c r="F39" s="386" t="s">
        <v>444</v>
      </c>
      <c r="G39" s="386" t="s">
        <v>156</v>
      </c>
      <c r="H39" s="386" t="s">
        <v>312</v>
      </c>
      <c r="I39" s="386"/>
      <c r="J39" s="386">
        <v>11567.01</v>
      </c>
      <c r="K39" s="386">
        <v>57</v>
      </c>
      <c r="L39" s="385" t="s">
        <v>445</v>
      </c>
      <c r="M39" s="401">
        <v>92.117863999999997</v>
      </c>
      <c r="N39" s="402">
        <f t="shared" si="0"/>
        <v>57</v>
      </c>
      <c r="O39" s="403">
        <f t="shared" si="1"/>
        <v>125.56750121778769</v>
      </c>
      <c r="P39" s="402">
        <f t="shared" si="2"/>
        <v>0</v>
      </c>
      <c r="Q39" s="403">
        <f t="shared" si="3"/>
        <v>0</v>
      </c>
      <c r="R39" s="404">
        <f t="shared" si="4"/>
        <v>57</v>
      </c>
      <c r="S39" s="403">
        <f t="shared" si="5"/>
        <v>125.56750121778769</v>
      </c>
      <c r="T39" s="405">
        <f t="shared" si="6"/>
        <v>28.252687774002233</v>
      </c>
      <c r="U39" s="405">
        <f t="shared" si="7"/>
        <v>0</v>
      </c>
      <c r="V39" s="405">
        <f t="shared" si="8"/>
        <v>28.252687774002233</v>
      </c>
    </row>
    <row r="40" spans="1:22" x14ac:dyDescent="0.2">
      <c r="A40" s="386" t="s">
        <v>442</v>
      </c>
      <c r="B40" s="386" t="s">
        <v>130</v>
      </c>
      <c r="C40" s="387">
        <v>9781449436353</v>
      </c>
      <c r="D40" s="386" t="s">
        <v>435</v>
      </c>
      <c r="E40" s="386" t="s">
        <v>65</v>
      </c>
      <c r="F40" s="386" t="s">
        <v>444</v>
      </c>
      <c r="G40" s="386" t="s">
        <v>156</v>
      </c>
      <c r="H40" s="386" t="s">
        <v>313</v>
      </c>
      <c r="I40" s="386"/>
      <c r="J40" s="386">
        <v>-179.55</v>
      </c>
      <c r="K40" s="386">
        <v>-1</v>
      </c>
      <c r="L40" s="385" t="s">
        <v>445</v>
      </c>
      <c r="M40" s="401">
        <v>92.117863999999997</v>
      </c>
      <c r="N40" s="402">
        <f t="shared" si="0"/>
        <v>0</v>
      </c>
      <c r="O40" s="403">
        <f t="shared" si="1"/>
        <v>0</v>
      </c>
      <c r="P40" s="402">
        <f t="shared" si="2"/>
        <v>-1</v>
      </c>
      <c r="Q40" s="403">
        <f t="shared" si="3"/>
        <v>-1.9491333407383395</v>
      </c>
      <c r="R40" s="404">
        <f t="shared" si="4"/>
        <v>-1</v>
      </c>
      <c r="S40" s="403">
        <f t="shared" si="5"/>
        <v>-1.9491333407383395</v>
      </c>
      <c r="T40" s="405">
        <f t="shared" si="6"/>
        <v>0</v>
      </c>
      <c r="U40" s="405">
        <f t="shared" si="7"/>
        <v>-0.43855500166612643</v>
      </c>
      <c r="V40" s="405">
        <f t="shared" si="8"/>
        <v>-0.43855500166612643</v>
      </c>
    </row>
    <row r="41" spans="1:22" x14ac:dyDescent="0.2">
      <c r="A41" s="386" t="s">
        <v>442</v>
      </c>
      <c r="B41" s="386" t="s">
        <v>130</v>
      </c>
      <c r="C41" s="387">
        <v>9781449446208</v>
      </c>
      <c r="D41" s="386" t="s">
        <v>451</v>
      </c>
      <c r="E41" s="386" t="s">
        <v>65</v>
      </c>
      <c r="F41" s="386" t="s">
        <v>146</v>
      </c>
      <c r="G41" s="386" t="s">
        <v>67</v>
      </c>
      <c r="H41" s="386" t="s">
        <v>312</v>
      </c>
      <c r="I41" s="386"/>
      <c r="J41" s="386">
        <v>422.94</v>
      </c>
      <c r="K41" s="386">
        <v>2</v>
      </c>
      <c r="L41" s="385" t="s">
        <v>445</v>
      </c>
      <c r="M41" s="401">
        <v>92.117863999999997</v>
      </c>
      <c r="N41" s="402">
        <f t="shared" si="0"/>
        <v>2</v>
      </c>
      <c r="O41" s="403">
        <f t="shared" si="1"/>
        <v>4.5912918692947553</v>
      </c>
      <c r="P41" s="402">
        <f t="shared" si="2"/>
        <v>0</v>
      </c>
      <c r="Q41" s="403">
        <f t="shared" si="3"/>
        <v>0</v>
      </c>
      <c r="R41" s="404">
        <f t="shared" si="4"/>
        <v>2</v>
      </c>
      <c r="S41" s="403">
        <f t="shared" si="5"/>
        <v>4.5912918692947553</v>
      </c>
      <c r="T41" s="405">
        <f t="shared" si="6"/>
        <v>1.03304067059132</v>
      </c>
      <c r="U41" s="405">
        <f t="shared" si="7"/>
        <v>0</v>
      </c>
      <c r="V41" s="405">
        <f t="shared" si="8"/>
        <v>1.03304067059132</v>
      </c>
    </row>
    <row r="42" spans="1:22" x14ac:dyDescent="0.2">
      <c r="A42" s="386" t="s">
        <v>442</v>
      </c>
      <c r="B42" s="386" t="s">
        <v>130</v>
      </c>
      <c r="C42" s="387">
        <v>9781449447151</v>
      </c>
      <c r="D42" s="386" t="s">
        <v>289</v>
      </c>
      <c r="E42" s="386" t="s">
        <v>65</v>
      </c>
      <c r="F42" s="386" t="s">
        <v>146</v>
      </c>
      <c r="G42" s="386" t="s">
        <v>66</v>
      </c>
      <c r="H42" s="386" t="s">
        <v>313</v>
      </c>
      <c r="I42" s="386"/>
      <c r="J42" s="386">
        <v>-1750</v>
      </c>
      <c r="K42" s="386">
        <v>-1</v>
      </c>
      <c r="L42" s="385" t="s">
        <v>445</v>
      </c>
      <c r="M42" s="401">
        <v>92.117863999999997</v>
      </c>
      <c r="N42" s="402">
        <f t="shared" si="0"/>
        <v>0</v>
      </c>
      <c r="O42" s="403">
        <f t="shared" si="1"/>
        <v>0</v>
      </c>
      <c r="P42" s="402">
        <f t="shared" si="2"/>
        <v>-1</v>
      </c>
      <c r="Q42" s="403">
        <f t="shared" si="3"/>
        <v>-18.997400981855158</v>
      </c>
      <c r="R42" s="404">
        <f t="shared" si="4"/>
        <v>-1</v>
      </c>
      <c r="S42" s="403">
        <f t="shared" si="5"/>
        <v>-18.997400981855158</v>
      </c>
      <c r="T42" s="405">
        <f t="shared" si="6"/>
        <v>0</v>
      </c>
      <c r="U42" s="405">
        <f t="shared" si="7"/>
        <v>-4.2744152209174109</v>
      </c>
      <c r="V42" s="405">
        <f t="shared" si="8"/>
        <v>-4.2744152209174109</v>
      </c>
    </row>
    <row r="43" spans="1:22" x14ac:dyDescent="0.2">
      <c r="A43" s="386" t="s">
        <v>442</v>
      </c>
      <c r="B43" s="386" t="s">
        <v>130</v>
      </c>
      <c r="C43" s="387">
        <v>9781449450625</v>
      </c>
      <c r="D43" s="386" t="s">
        <v>249</v>
      </c>
      <c r="E43" s="386" t="s">
        <v>65</v>
      </c>
      <c r="F43" s="386" t="s">
        <v>146</v>
      </c>
      <c r="G43" s="386" t="s">
        <v>67</v>
      </c>
      <c r="H43" s="386" t="s">
        <v>312</v>
      </c>
      <c r="I43" s="386"/>
      <c r="J43" s="386">
        <v>158.47</v>
      </c>
      <c r="K43" s="386">
        <v>1</v>
      </c>
      <c r="L43" s="385" t="s">
        <v>445</v>
      </c>
      <c r="M43" s="401">
        <v>92.117863999999997</v>
      </c>
      <c r="N43" s="402">
        <f t="shared" si="0"/>
        <v>1</v>
      </c>
      <c r="O43" s="403">
        <f t="shared" si="1"/>
        <v>1.7202960763397641</v>
      </c>
      <c r="P43" s="402">
        <f t="shared" si="2"/>
        <v>0</v>
      </c>
      <c r="Q43" s="403">
        <f t="shared" si="3"/>
        <v>0</v>
      </c>
      <c r="R43" s="404">
        <f t="shared" si="4"/>
        <v>1</v>
      </c>
      <c r="S43" s="403">
        <f t="shared" si="5"/>
        <v>1.7202960763397641</v>
      </c>
      <c r="T43" s="405">
        <f t="shared" si="6"/>
        <v>0.38706661717644691</v>
      </c>
      <c r="U43" s="405">
        <f t="shared" si="7"/>
        <v>0</v>
      </c>
      <c r="V43" s="405">
        <f t="shared" si="8"/>
        <v>0.38706661717644691</v>
      </c>
    </row>
    <row r="44" spans="1:22" x14ac:dyDescent="0.2">
      <c r="A44" s="386" t="s">
        <v>442</v>
      </c>
      <c r="B44" s="386" t="s">
        <v>130</v>
      </c>
      <c r="C44" s="387">
        <v>9781449456146</v>
      </c>
      <c r="D44" s="386" t="s">
        <v>292</v>
      </c>
      <c r="E44" s="386" t="s">
        <v>65</v>
      </c>
      <c r="F44" s="386" t="s">
        <v>444</v>
      </c>
      <c r="G44" s="386" t="s">
        <v>66</v>
      </c>
      <c r="H44" s="386" t="s">
        <v>312</v>
      </c>
      <c r="I44" s="386"/>
      <c r="J44" s="386">
        <v>1090.44</v>
      </c>
      <c r="K44" s="386">
        <v>3</v>
      </c>
      <c r="L44" s="385" t="s">
        <v>445</v>
      </c>
      <c r="M44" s="401">
        <v>92.117863999999997</v>
      </c>
      <c r="N44" s="402">
        <f t="shared" si="0"/>
        <v>3</v>
      </c>
      <c r="O44" s="403">
        <f t="shared" si="1"/>
        <v>11.83744338665951</v>
      </c>
      <c r="P44" s="402">
        <f t="shared" si="2"/>
        <v>0</v>
      </c>
      <c r="Q44" s="403">
        <f t="shared" si="3"/>
        <v>0</v>
      </c>
      <c r="R44" s="404">
        <f t="shared" si="4"/>
        <v>3</v>
      </c>
      <c r="S44" s="403">
        <f t="shared" si="5"/>
        <v>11.83744338665951</v>
      </c>
      <c r="T44" s="405">
        <f t="shared" si="6"/>
        <v>2.6634247619983897</v>
      </c>
      <c r="U44" s="405">
        <f t="shared" si="7"/>
        <v>0</v>
      </c>
      <c r="V44" s="405">
        <f t="shared" si="8"/>
        <v>2.6634247619983897</v>
      </c>
    </row>
    <row r="45" spans="1:22" x14ac:dyDescent="0.2">
      <c r="A45" s="386" t="s">
        <v>442</v>
      </c>
      <c r="B45" s="386" t="s">
        <v>130</v>
      </c>
      <c r="C45" s="387">
        <v>9781449456146</v>
      </c>
      <c r="D45" s="386" t="s">
        <v>292</v>
      </c>
      <c r="E45" s="386" t="s">
        <v>65</v>
      </c>
      <c r="F45" s="386" t="s">
        <v>444</v>
      </c>
      <c r="G45" s="386" t="s">
        <v>66</v>
      </c>
      <c r="H45" s="386" t="s">
        <v>313</v>
      </c>
      <c r="I45" s="386"/>
      <c r="J45" s="386">
        <v>-1791.01</v>
      </c>
      <c r="K45" s="386">
        <v>-6</v>
      </c>
      <c r="L45" s="385" t="s">
        <v>445</v>
      </c>
      <c r="M45" s="401">
        <v>92.117863999999997</v>
      </c>
      <c r="N45" s="402">
        <f t="shared" si="0"/>
        <v>0</v>
      </c>
      <c r="O45" s="403">
        <f t="shared" si="1"/>
        <v>0</v>
      </c>
      <c r="P45" s="402">
        <f t="shared" si="2"/>
        <v>-6</v>
      </c>
      <c r="Q45" s="403">
        <f t="shared" si="3"/>
        <v>-19.442591504292807</v>
      </c>
      <c r="R45" s="404">
        <f t="shared" si="4"/>
        <v>-6</v>
      </c>
      <c r="S45" s="403">
        <f t="shared" si="5"/>
        <v>-19.442591504292807</v>
      </c>
      <c r="T45" s="405">
        <f t="shared" si="6"/>
        <v>0</v>
      </c>
      <c r="U45" s="405">
        <f t="shared" si="7"/>
        <v>-4.3745830884658821</v>
      </c>
      <c r="V45" s="405">
        <f t="shared" si="8"/>
        <v>-4.3745830884658821</v>
      </c>
    </row>
    <row r="46" spans="1:22" x14ac:dyDescent="0.2">
      <c r="A46" s="386" t="s">
        <v>442</v>
      </c>
      <c r="B46" s="386" t="s">
        <v>130</v>
      </c>
      <c r="C46" s="387">
        <v>9781449457952</v>
      </c>
      <c r="D46" s="386" t="s">
        <v>452</v>
      </c>
      <c r="E46" s="386" t="s">
        <v>65</v>
      </c>
      <c r="F46" s="386" t="s">
        <v>444</v>
      </c>
      <c r="G46" s="386" t="s">
        <v>66</v>
      </c>
      <c r="H46" s="386" t="s">
        <v>312</v>
      </c>
      <c r="I46" s="386"/>
      <c r="J46" s="386">
        <v>29668.47</v>
      </c>
      <c r="K46" s="386">
        <v>95</v>
      </c>
      <c r="L46" s="385" t="s">
        <v>445</v>
      </c>
      <c r="M46" s="401">
        <v>92.117863999999997</v>
      </c>
      <c r="N46" s="402">
        <f t="shared" si="0"/>
        <v>95</v>
      </c>
      <c r="O46" s="403">
        <f t="shared" si="1"/>
        <v>322.07075491893733</v>
      </c>
      <c r="P46" s="402">
        <f t="shared" si="2"/>
        <v>0</v>
      </c>
      <c r="Q46" s="403">
        <f t="shared" si="3"/>
        <v>0</v>
      </c>
      <c r="R46" s="404">
        <f t="shared" si="4"/>
        <v>95</v>
      </c>
      <c r="S46" s="403">
        <f t="shared" si="5"/>
        <v>322.07075491893733</v>
      </c>
      <c r="T46" s="405">
        <f t="shared" si="6"/>
        <v>72.465919856760905</v>
      </c>
      <c r="U46" s="405">
        <f t="shared" si="7"/>
        <v>0</v>
      </c>
      <c r="V46" s="405">
        <f t="shared" si="8"/>
        <v>72.465919856760905</v>
      </c>
    </row>
    <row r="47" spans="1:22" x14ac:dyDescent="0.2">
      <c r="A47" s="386" t="s">
        <v>442</v>
      </c>
      <c r="B47" s="386" t="s">
        <v>130</v>
      </c>
      <c r="C47" s="387">
        <v>9781449460044</v>
      </c>
      <c r="D47" s="386" t="s">
        <v>260</v>
      </c>
      <c r="E47" s="386" t="s">
        <v>65</v>
      </c>
      <c r="F47" s="386" t="s">
        <v>146</v>
      </c>
      <c r="G47" s="386" t="s">
        <v>67</v>
      </c>
      <c r="H47" s="386" t="s">
        <v>312</v>
      </c>
      <c r="I47" s="386"/>
      <c r="J47" s="386">
        <v>15897.35</v>
      </c>
      <c r="K47" s="386">
        <v>5</v>
      </c>
      <c r="L47" s="385" t="s">
        <v>445</v>
      </c>
      <c r="M47" s="401">
        <v>92.117863999999997</v>
      </c>
      <c r="N47" s="402">
        <f t="shared" si="0"/>
        <v>5</v>
      </c>
      <c r="O47" s="403">
        <f t="shared" si="1"/>
        <v>172.57618999936864</v>
      </c>
      <c r="P47" s="402">
        <f t="shared" si="2"/>
        <v>0</v>
      </c>
      <c r="Q47" s="403">
        <f t="shared" si="3"/>
        <v>0</v>
      </c>
      <c r="R47" s="404">
        <f t="shared" si="4"/>
        <v>5</v>
      </c>
      <c r="S47" s="403">
        <f t="shared" si="5"/>
        <v>172.57618999936864</v>
      </c>
      <c r="T47" s="405">
        <f t="shared" si="6"/>
        <v>38.829642749857946</v>
      </c>
      <c r="U47" s="405">
        <f t="shared" si="7"/>
        <v>0</v>
      </c>
      <c r="V47" s="405">
        <f t="shared" si="8"/>
        <v>38.829642749857946</v>
      </c>
    </row>
    <row r="48" spans="1:22" x14ac:dyDescent="0.2">
      <c r="A48" s="386" t="s">
        <v>442</v>
      </c>
      <c r="B48" s="386" t="s">
        <v>130</v>
      </c>
      <c r="C48" s="387">
        <v>9781449460365</v>
      </c>
      <c r="D48" s="386" t="s">
        <v>453</v>
      </c>
      <c r="E48" s="386" t="s">
        <v>65</v>
      </c>
      <c r="F48" s="386" t="s">
        <v>444</v>
      </c>
      <c r="G48" s="386" t="s">
        <v>66</v>
      </c>
      <c r="H48" s="386" t="s">
        <v>312</v>
      </c>
      <c r="I48" s="386"/>
      <c r="J48" s="386">
        <v>6060.5</v>
      </c>
      <c r="K48" s="386">
        <v>14</v>
      </c>
      <c r="L48" s="385" t="s">
        <v>445</v>
      </c>
      <c r="M48" s="401">
        <v>92.117863999999997</v>
      </c>
      <c r="N48" s="402">
        <f t="shared" si="0"/>
        <v>14</v>
      </c>
      <c r="O48" s="403">
        <f t="shared" si="1"/>
        <v>65.790713514590394</v>
      </c>
      <c r="P48" s="402">
        <f t="shared" si="2"/>
        <v>0</v>
      </c>
      <c r="Q48" s="403">
        <f t="shared" si="3"/>
        <v>0</v>
      </c>
      <c r="R48" s="404">
        <f t="shared" si="4"/>
        <v>14</v>
      </c>
      <c r="S48" s="403">
        <f t="shared" si="5"/>
        <v>65.790713514590394</v>
      </c>
      <c r="T48" s="405">
        <f t="shared" si="6"/>
        <v>14.80291054078284</v>
      </c>
      <c r="U48" s="405">
        <f t="shared" si="7"/>
        <v>0</v>
      </c>
      <c r="V48" s="405">
        <f t="shared" si="8"/>
        <v>14.80291054078284</v>
      </c>
    </row>
    <row r="49" spans="1:22" x14ac:dyDescent="0.2">
      <c r="A49" s="386" t="s">
        <v>442</v>
      </c>
      <c r="B49" s="386" t="s">
        <v>130</v>
      </c>
      <c r="C49" s="387">
        <v>9781449460365</v>
      </c>
      <c r="D49" s="386" t="s">
        <v>453</v>
      </c>
      <c r="E49" s="386" t="s">
        <v>65</v>
      </c>
      <c r="F49" s="386" t="s">
        <v>444</v>
      </c>
      <c r="G49" s="386" t="s">
        <v>66</v>
      </c>
      <c r="H49" s="386" t="s">
        <v>313</v>
      </c>
      <c r="I49" s="386"/>
      <c r="J49" s="386">
        <v>-1798</v>
      </c>
      <c r="K49" s="386">
        <v>-4</v>
      </c>
      <c r="L49" s="385" t="s">
        <v>445</v>
      </c>
      <c r="M49" s="401">
        <v>92.117863999999997</v>
      </c>
      <c r="N49" s="402">
        <f t="shared" si="0"/>
        <v>0</v>
      </c>
      <c r="O49" s="403">
        <f t="shared" si="1"/>
        <v>0</v>
      </c>
      <c r="P49" s="402">
        <f t="shared" si="2"/>
        <v>-4</v>
      </c>
      <c r="Q49" s="403">
        <f t="shared" si="3"/>
        <v>-19.518472551643185</v>
      </c>
      <c r="R49" s="404">
        <f t="shared" si="4"/>
        <v>-4</v>
      </c>
      <c r="S49" s="403">
        <f t="shared" si="5"/>
        <v>-19.518472551643185</v>
      </c>
      <c r="T49" s="405">
        <f t="shared" si="6"/>
        <v>0</v>
      </c>
      <c r="U49" s="405">
        <f t="shared" si="7"/>
        <v>-4.3916563241197171</v>
      </c>
      <c r="V49" s="405">
        <f t="shared" si="8"/>
        <v>-4.3916563241197171</v>
      </c>
    </row>
    <row r="50" spans="1:22" x14ac:dyDescent="0.2">
      <c r="A50" s="386" t="s">
        <v>442</v>
      </c>
      <c r="B50" s="386" t="s">
        <v>130</v>
      </c>
      <c r="C50" s="387">
        <v>9781449461072</v>
      </c>
      <c r="D50" s="386" t="s">
        <v>386</v>
      </c>
      <c r="E50" s="386" t="s">
        <v>65</v>
      </c>
      <c r="F50" s="386" t="s">
        <v>444</v>
      </c>
      <c r="G50" s="386" t="s">
        <v>66</v>
      </c>
      <c r="H50" s="386" t="s">
        <v>312</v>
      </c>
      <c r="I50" s="386"/>
      <c r="J50" s="386">
        <v>3285.3</v>
      </c>
      <c r="K50" s="386">
        <v>9</v>
      </c>
      <c r="L50" s="385" t="s">
        <v>445</v>
      </c>
      <c r="M50" s="401">
        <v>92.117863999999997</v>
      </c>
      <c r="N50" s="402">
        <f t="shared" si="0"/>
        <v>9</v>
      </c>
      <c r="O50" s="403">
        <f t="shared" si="1"/>
        <v>35.664092254679289</v>
      </c>
      <c r="P50" s="402">
        <f t="shared" si="2"/>
        <v>0</v>
      </c>
      <c r="Q50" s="403">
        <f t="shared" si="3"/>
        <v>0</v>
      </c>
      <c r="R50" s="404">
        <f t="shared" si="4"/>
        <v>9</v>
      </c>
      <c r="S50" s="403">
        <f t="shared" si="5"/>
        <v>35.664092254679289</v>
      </c>
      <c r="T50" s="405">
        <f t="shared" si="6"/>
        <v>8.0244207573028401</v>
      </c>
      <c r="U50" s="405">
        <f t="shared" si="7"/>
        <v>0</v>
      </c>
      <c r="V50" s="405">
        <f t="shared" si="8"/>
        <v>8.0244207573028401</v>
      </c>
    </row>
    <row r="51" spans="1:22" x14ac:dyDescent="0.2">
      <c r="A51" s="386" t="s">
        <v>442</v>
      </c>
      <c r="B51" s="386" t="s">
        <v>130</v>
      </c>
      <c r="C51" s="387">
        <v>9781449461072</v>
      </c>
      <c r="D51" s="386" t="s">
        <v>386</v>
      </c>
      <c r="E51" s="386" t="s">
        <v>65</v>
      </c>
      <c r="F51" s="386" t="s">
        <v>444</v>
      </c>
      <c r="G51" s="386" t="s">
        <v>66</v>
      </c>
      <c r="H51" s="386" t="s">
        <v>313</v>
      </c>
      <c r="I51" s="386"/>
      <c r="J51" s="386">
        <v>-1966.9</v>
      </c>
      <c r="K51" s="386">
        <v>-6</v>
      </c>
      <c r="L51" s="385" t="s">
        <v>445</v>
      </c>
      <c r="M51" s="401">
        <v>92.117863999999997</v>
      </c>
      <c r="N51" s="402">
        <f t="shared" si="0"/>
        <v>0</v>
      </c>
      <c r="O51" s="403">
        <f t="shared" si="1"/>
        <v>0</v>
      </c>
      <c r="P51" s="402">
        <f t="shared" si="2"/>
        <v>-6</v>
      </c>
      <c r="Q51" s="403">
        <f t="shared" si="3"/>
        <v>-21.351993137834807</v>
      </c>
      <c r="R51" s="404">
        <f t="shared" si="4"/>
        <v>-6</v>
      </c>
      <c r="S51" s="403">
        <f t="shared" si="5"/>
        <v>-21.351993137834807</v>
      </c>
      <c r="T51" s="405">
        <f t="shared" si="6"/>
        <v>0</v>
      </c>
      <c r="U51" s="405">
        <f t="shared" si="7"/>
        <v>-4.8041984560128315</v>
      </c>
      <c r="V51" s="405">
        <f t="shared" si="8"/>
        <v>-4.8041984560128315</v>
      </c>
    </row>
    <row r="52" spans="1:22" x14ac:dyDescent="0.2">
      <c r="A52" s="386" t="s">
        <v>442</v>
      </c>
      <c r="B52" s="386" t="s">
        <v>130</v>
      </c>
      <c r="C52" s="387">
        <v>9781449462253</v>
      </c>
      <c r="D52" s="386" t="s">
        <v>454</v>
      </c>
      <c r="E52" s="386" t="s">
        <v>65</v>
      </c>
      <c r="F52" s="386" t="s">
        <v>444</v>
      </c>
      <c r="G52" s="386" t="s">
        <v>156</v>
      </c>
      <c r="H52" s="386" t="s">
        <v>312</v>
      </c>
      <c r="I52" s="386"/>
      <c r="J52" s="386">
        <v>12764.01</v>
      </c>
      <c r="K52" s="386">
        <v>61</v>
      </c>
      <c r="L52" s="385" t="s">
        <v>445</v>
      </c>
      <c r="M52" s="401">
        <v>92.117863999999997</v>
      </c>
      <c r="N52" s="402">
        <f t="shared" si="0"/>
        <v>61</v>
      </c>
      <c r="O52" s="403">
        <f t="shared" si="1"/>
        <v>138.56172348937662</v>
      </c>
      <c r="P52" s="402">
        <f t="shared" si="2"/>
        <v>0</v>
      </c>
      <c r="Q52" s="403">
        <f t="shared" si="3"/>
        <v>0</v>
      </c>
      <c r="R52" s="404">
        <f t="shared" si="4"/>
        <v>61</v>
      </c>
      <c r="S52" s="403">
        <f t="shared" si="5"/>
        <v>138.56172348937662</v>
      </c>
      <c r="T52" s="405">
        <f t="shared" si="6"/>
        <v>31.176387785109739</v>
      </c>
      <c r="U52" s="405">
        <f t="shared" si="7"/>
        <v>0</v>
      </c>
      <c r="V52" s="405">
        <f t="shared" si="8"/>
        <v>31.176387785109739</v>
      </c>
    </row>
    <row r="53" spans="1:22" x14ac:dyDescent="0.2">
      <c r="A53" s="386" t="s">
        <v>442</v>
      </c>
      <c r="B53" s="386" t="s">
        <v>130</v>
      </c>
      <c r="C53" s="387">
        <v>9781449462260</v>
      </c>
      <c r="D53" s="386" t="s">
        <v>455</v>
      </c>
      <c r="E53" s="386" t="s">
        <v>65</v>
      </c>
      <c r="F53" s="386" t="s">
        <v>444</v>
      </c>
      <c r="G53" s="386" t="s">
        <v>156</v>
      </c>
      <c r="H53" s="386" t="s">
        <v>312</v>
      </c>
      <c r="I53" s="386"/>
      <c r="J53" s="386">
        <v>16075.71</v>
      </c>
      <c r="K53" s="386">
        <v>79</v>
      </c>
      <c r="L53" s="385" t="s">
        <v>445</v>
      </c>
      <c r="M53" s="401">
        <v>92.117863999999997</v>
      </c>
      <c r="N53" s="402">
        <f t="shared" si="0"/>
        <v>79</v>
      </c>
      <c r="O53" s="403">
        <f t="shared" si="1"/>
        <v>174.51240510743932</v>
      </c>
      <c r="P53" s="402">
        <f t="shared" si="2"/>
        <v>0</v>
      </c>
      <c r="Q53" s="403">
        <f t="shared" si="3"/>
        <v>0</v>
      </c>
      <c r="R53" s="404">
        <f t="shared" si="4"/>
        <v>79</v>
      </c>
      <c r="S53" s="403">
        <f t="shared" si="5"/>
        <v>174.51240510743932</v>
      </c>
      <c r="T53" s="405">
        <f t="shared" si="6"/>
        <v>39.265291149173848</v>
      </c>
      <c r="U53" s="405">
        <f t="shared" si="7"/>
        <v>0</v>
      </c>
      <c r="V53" s="405">
        <f t="shared" si="8"/>
        <v>39.265291149173848</v>
      </c>
    </row>
    <row r="54" spans="1:22" x14ac:dyDescent="0.2">
      <c r="A54" s="386" t="s">
        <v>442</v>
      </c>
      <c r="B54" s="386" t="s">
        <v>130</v>
      </c>
      <c r="C54" s="387">
        <v>9781449462284</v>
      </c>
      <c r="D54" s="386" t="s">
        <v>405</v>
      </c>
      <c r="E54" s="386" t="s">
        <v>65</v>
      </c>
      <c r="F54" s="386" t="s">
        <v>146</v>
      </c>
      <c r="G54" s="386" t="s">
        <v>67</v>
      </c>
      <c r="H54" s="386" t="s">
        <v>312</v>
      </c>
      <c r="I54" s="386"/>
      <c r="J54" s="386">
        <v>12740.07</v>
      </c>
      <c r="K54" s="386">
        <v>63</v>
      </c>
      <c r="L54" s="385" t="s">
        <v>445</v>
      </c>
      <c r="M54" s="401">
        <v>92.117863999999997</v>
      </c>
      <c r="N54" s="402">
        <f t="shared" si="0"/>
        <v>63</v>
      </c>
      <c r="O54" s="403">
        <f t="shared" si="1"/>
        <v>138.30183904394482</v>
      </c>
      <c r="P54" s="402">
        <f t="shared" si="2"/>
        <v>0</v>
      </c>
      <c r="Q54" s="403">
        <f t="shared" si="3"/>
        <v>0</v>
      </c>
      <c r="R54" s="404">
        <f t="shared" si="4"/>
        <v>63</v>
      </c>
      <c r="S54" s="403">
        <f t="shared" si="5"/>
        <v>138.30183904394482</v>
      </c>
      <c r="T54" s="405">
        <f t="shared" si="6"/>
        <v>31.117913784887588</v>
      </c>
      <c r="U54" s="405">
        <f t="shared" si="7"/>
        <v>0</v>
      </c>
      <c r="V54" s="405">
        <f t="shared" si="8"/>
        <v>31.117913784887588</v>
      </c>
    </row>
    <row r="55" spans="1:22" x14ac:dyDescent="0.2">
      <c r="A55" s="386" t="s">
        <v>442</v>
      </c>
      <c r="B55" s="386" t="s">
        <v>130</v>
      </c>
      <c r="C55" s="387">
        <v>9781449462291</v>
      </c>
      <c r="D55" s="386" t="s">
        <v>406</v>
      </c>
      <c r="E55" s="386" t="s">
        <v>65</v>
      </c>
      <c r="F55" s="386" t="s">
        <v>146</v>
      </c>
      <c r="G55" s="386" t="s">
        <v>67</v>
      </c>
      <c r="H55" s="386" t="s">
        <v>312</v>
      </c>
      <c r="I55" s="386"/>
      <c r="J55" s="386">
        <v>9324.6299999999992</v>
      </c>
      <c r="K55" s="386">
        <v>45</v>
      </c>
      <c r="L55" s="385" t="s">
        <v>445</v>
      </c>
      <c r="M55" s="401">
        <v>92.117863999999997</v>
      </c>
      <c r="N55" s="402">
        <f t="shared" si="0"/>
        <v>45</v>
      </c>
      <c r="O55" s="403">
        <f t="shared" si="1"/>
        <v>101.22499149567776</v>
      </c>
      <c r="P55" s="402">
        <f t="shared" si="2"/>
        <v>0</v>
      </c>
      <c r="Q55" s="403">
        <f t="shared" si="3"/>
        <v>0</v>
      </c>
      <c r="R55" s="404">
        <f t="shared" si="4"/>
        <v>45</v>
      </c>
      <c r="S55" s="403">
        <f t="shared" si="5"/>
        <v>101.22499149567776</v>
      </c>
      <c r="T55" s="405">
        <f t="shared" si="6"/>
        <v>22.775623086527496</v>
      </c>
      <c r="U55" s="405">
        <f t="shared" si="7"/>
        <v>0</v>
      </c>
      <c r="V55" s="405">
        <f t="shared" si="8"/>
        <v>22.775623086527496</v>
      </c>
    </row>
    <row r="56" spans="1:22" x14ac:dyDescent="0.2">
      <c r="A56" s="386" t="s">
        <v>442</v>
      </c>
      <c r="B56" s="386" t="s">
        <v>130</v>
      </c>
      <c r="C56" s="387">
        <v>9781449462291</v>
      </c>
      <c r="D56" s="386" t="s">
        <v>406</v>
      </c>
      <c r="E56" s="386" t="s">
        <v>65</v>
      </c>
      <c r="F56" s="386" t="s">
        <v>146</v>
      </c>
      <c r="G56" s="386" t="s">
        <v>67</v>
      </c>
      <c r="H56" s="386" t="s">
        <v>313</v>
      </c>
      <c r="I56" s="386"/>
      <c r="J56" s="386">
        <v>-219.45</v>
      </c>
      <c r="K56" s="386">
        <v>-1</v>
      </c>
      <c r="L56" s="385" t="s">
        <v>445</v>
      </c>
      <c r="M56" s="401">
        <v>92.117863999999997</v>
      </c>
      <c r="N56" s="402">
        <f t="shared" si="0"/>
        <v>0</v>
      </c>
      <c r="O56" s="403">
        <f t="shared" si="1"/>
        <v>0</v>
      </c>
      <c r="P56" s="402">
        <f t="shared" si="2"/>
        <v>-1</v>
      </c>
      <c r="Q56" s="403">
        <f t="shared" si="3"/>
        <v>-2.3822740831246367</v>
      </c>
      <c r="R56" s="404">
        <f t="shared" si="4"/>
        <v>-1</v>
      </c>
      <c r="S56" s="403">
        <f t="shared" si="5"/>
        <v>-2.3822740831246367</v>
      </c>
      <c r="T56" s="405">
        <f t="shared" si="6"/>
        <v>0</v>
      </c>
      <c r="U56" s="405">
        <f t="shared" si="7"/>
        <v>-0.53601166870304329</v>
      </c>
      <c r="V56" s="405">
        <f t="shared" si="8"/>
        <v>-0.53601166870304329</v>
      </c>
    </row>
    <row r="57" spans="1:22" x14ac:dyDescent="0.2">
      <c r="A57" s="386" t="s">
        <v>442</v>
      </c>
      <c r="B57" s="386" t="s">
        <v>130</v>
      </c>
      <c r="C57" s="387">
        <v>9781449462307</v>
      </c>
      <c r="D57" s="386" t="s">
        <v>420</v>
      </c>
      <c r="E57" s="386" t="s">
        <v>65</v>
      </c>
      <c r="F57" s="386" t="s">
        <v>146</v>
      </c>
      <c r="G57" s="386" t="s">
        <v>67</v>
      </c>
      <c r="H57" s="386" t="s">
        <v>312</v>
      </c>
      <c r="I57" s="386"/>
      <c r="J57" s="386">
        <v>12141.57</v>
      </c>
      <c r="K57" s="386">
        <v>60</v>
      </c>
      <c r="L57" s="385" t="s">
        <v>445</v>
      </c>
      <c r="M57" s="401">
        <v>92.117863999999997</v>
      </c>
      <c r="N57" s="402">
        <f t="shared" si="0"/>
        <v>60</v>
      </c>
      <c r="O57" s="403">
        <f t="shared" si="1"/>
        <v>131.80472790815037</v>
      </c>
      <c r="P57" s="402">
        <f t="shared" si="2"/>
        <v>0</v>
      </c>
      <c r="Q57" s="403">
        <f t="shared" si="3"/>
        <v>0</v>
      </c>
      <c r="R57" s="404">
        <f t="shared" si="4"/>
        <v>60</v>
      </c>
      <c r="S57" s="403">
        <f t="shared" si="5"/>
        <v>131.80472790815037</v>
      </c>
      <c r="T57" s="405">
        <f t="shared" si="6"/>
        <v>29.656063779333834</v>
      </c>
      <c r="U57" s="405">
        <f t="shared" si="7"/>
        <v>0</v>
      </c>
      <c r="V57" s="405">
        <f t="shared" si="8"/>
        <v>29.656063779333834</v>
      </c>
    </row>
    <row r="58" spans="1:22" x14ac:dyDescent="0.2">
      <c r="A58" s="386" t="s">
        <v>442</v>
      </c>
      <c r="B58" s="386" t="s">
        <v>130</v>
      </c>
      <c r="C58" s="387">
        <v>9781449462307</v>
      </c>
      <c r="D58" s="386" t="s">
        <v>420</v>
      </c>
      <c r="E58" s="386" t="s">
        <v>65</v>
      </c>
      <c r="F58" s="386" t="s">
        <v>146</v>
      </c>
      <c r="G58" s="386" t="s">
        <v>67</v>
      </c>
      <c r="H58" s="386" t="s">
        <v>313</v>
      </c>
      <c r="I58" s="386"/>
      <c r="J58" s="386">
        <v>-249.5</v>
      </c>
      <c r="K58" s="386">
        <v>-1</v>
      </c>
      <c r="L58" s="385" t="s">
        <v>445</v>
      </c>
      <c r="M58" s="401">
        <v>92.117863999999997</v>
      </c>
      <c r="N58" s="402">
        <f t="shared" si="0"/>
        <v>0</v>
      </c>
      <c r="O58" s="403">
        <f t="shared" si="1"/>
        <v>0</v>
      </c>
      <c r="P58" s="402">
        <f t="shared" si="2"/>
        <v>-1</v>
      </c>
      <c r="Q58" s="403">
        <f t="shared" si="3"/>
        <v>-2.70848659712735</v>
      </c>
      <c r="R58" s="404">
        <f t="shared" si="4"/>
        <v>-1</v>
      </c>
      <c r="S58" s="403">
        <f t="shared" si="5"/>
        <v>-2.70848659712735</v>
      </c>
      <c r="T58" s="405">
        <f t="shared" si="6"/>
        <v>0</v>
      </c>
      <c r="U58" s="405">
        <f t="shared" si="7"/>
        <v>-0.60940948435365372</v>
      </c>
      <c r="V58" s="405">
        <f t="shared" si="8"/>
        <v>-0.60940948435365372</v>
      </c>
    </row>
    <row r="59" spans="1:22" x14ac:dyDescent="0.2">
      <c r="A59" s="386" t="s">
        <v>442</v>
      </c>
      <c r="B59" s="386" t="s">
        <v>130</v>
      </c>
      <c r="C59" s="387">
        <v>9781449464899</v>
      </c>
      <c r="D59" s="386" t="s">
        <v>456</v>
      </c>
      <c r="E59" s="386" t="s">
        <v>65</v>
      </c>
      <c r="F59" s="386" t="s">
        <v>444</v>
      </c>
      <c r="G59" s="386" t="s">
        <v>156</v>
      </c>
      <c r="H59" s="386" t="s">
        <v>312</v>
      </c>
      <c r="I59" s="386"/>
      <c r="J59" s="386">
        <v>21031.5</v>
      </c>
      <c r="K59" s="386">
        <v>80</v>
      </c>
      <c r="L59" s="385" t="s">
        <v>445</v>
      </c>
      <c r="M59" s="401">
        <v>92.117863999999997</v>
      </c>
      <c r="N59" s="402">
        <f t="shared" si="0"/>
        <v>80</v>
      </c>
      <c r="O59" s="403">
        <f t="shared" si="1"/>
        <v>228.31076499993532</v>
      </c>
      <c r="P59" s="402">
        <f t="shared" si="2"/>
        <v>0</v>
      </c>
      <c r="Q59" s="403">
        <f t="shared" si="3"/>
        <v>0</v>
      </c>
      <c r="R59" s="404">
        <f t="shared" si="4"/>
        <v>80</v>
      </c>
      <c r="S59" s="403">
        <f t="shared" si="5"/>
        <v>228.31076499993532</v>
      </c>
      <c r="T59" s="405">
        <f t="shared" si="6"/>
        <v>51.36992212498545</v>
      </c>
      <c r="U59" s="405">
        <f t="shared" si="7"/>
        <v>0</v>
      </c>
      <c r="V59" s="405">
        <f t="shared" si="8"/>
        <v>51.36992212498545</v>
      </c>
    </row>
    <row r="60" spans="1:22" x14ac:dyDescent="0.2">
      <c r="A60" s="386" t="s">
        <v>442</v>
      </c>
      <c r="B60" s="386" t="s">
        <v>130</v>
      </c>
      <c r="C60" s="387">
        <v>9781449470760</v>
      </c>
      <c r="D60" s="386" t="s">
        <v>457</v>
      </c>
      <c r="E60" s="386" t="s">
        <v>65</v>
      </c>
      <c r="F60" s="386" t="s">
        <v>146</v>
      </c>
      <c r="G60" s="386" t="s">
        <v>67</v>
      </c>
      <c r="H60" s="386" t="s">
        <v>312</v>
      </c>
      <c r="I60" s="386"/>
      <c r="J60" s="386">
        <v>634.41</v>
      </c>
      <c r="K60" s="386">
        <v>3</v>
      </c>
      <c r="L60" s="385" t="s">
        <v>445</v>
      </c>
      <c r="M60" s="401">
        <v>92.117863999999997</v>
      </c>
      <c r="N60" s="402">
        <f t="shared" si="0"/>
        <v>3</v>
      </c>
      <c r="O60" s="403">
        <f t="shared" si="1"/>
        <v>6.8869378039421321</v>
      </c>
      <c r="P60" s="402">
        <f t="shared" si="2"/>
        <v>0</v>
      </c>
      <c r="Q60" s="403">
        <f t="shared" si="3"/>
        <v>0</v>
      </c>
      <c r="R60" s="404">
        <f t="shared" si="4"/>
        <v>3</v>
      </c>
      <c r="S60" s="403">
        <f t="shared" si="5"/>
        <v>6.8869378039421321</v>
      </c>
      <c r="T60" s="405">
        <f t="shared" si="6"/>
        <v>1.5495610058869798</v>
      </c>
      <c r="U60" s="405">
        <f t="shared" si="7"/>
        <v>0</v>
      </c>
      <c r="V60" s="405">
        <f t="shared" si="8"/>
        <v>1.5495610058869798</v>
      </c>
    </row>
    <row r="61" spans="1:22" x14ac:dyDescent="0.2">
      <c r="A61" s="386" t="s">
        <v>442</v>
      </c>
      <c r="B61" s="386" t="s">
        <v>130</v>
      </c>
      <c r="C61" s="387">
        <v>9781449470791</v>
      </c>
      <c r="D61" s="386" t="s">
        <v>364</v>
      </c>
      <c r="E61" s="386" t="s">
        <v>65</v>
      </c>
      <c r="F61" s="386" t="s">
        <v>444</v>
      </c>
      <c r="G61" s="386" t="s">
        <v>67</v>
      </c>
      <c r="H61" s="386" t="s">
        <v>313</v>
      </c>
      <c r="I61" s="386"/>
      <c r="J61" s="386">
        <v>-1174.04</v>
      </c>
      <c r="K61" s="386">
        <v>-4</v>
      </c>
      <c r="L61" s="385" t="s">
        <v>445</v>
      </c>
      <c r="M61" s="401">
        <v>92.117863999999997</v>
      </c>
      <c r="N61" s="402">
        <f t="shared" si="0"/>
        <v>0</v>
      </c>
      <c r="O61" s="403">
        <f t="shared" si="1"/>
        <v>0</v>
      </c>
      <c r="P61" s="402">
        <f t="shared" si="2"/>
        <v>-4</v>
      </c>
      <c r="Q61" s="403">
        <f t="shared" si="3"/>
        <v>-12.74497637070699</v>
      </c>
      <c r="R61" s="404">
        <f t="shared" si="4"/>
        <v>-4</v>
      </c>
      <c r="S61" s="403">
        <f t="shared" si="5"/>
        <v>-12.74497637070699</v>
      </c>
      <c r="T61" s="405">
        <f t="shared" si="6"/>
        <v>0</v>
      </c>
      <c r="U61" s="405">
        <f t="shared" si="7"/>
        <v>-2.8676196834090728</v>
      </c>
      <c r="V61" s="405">
        <f t="shared" si="8"/>
        <v>-2.8676196834090728</v>
      </c>
    </row>
    <row r="62" spans="1:22" x14ac:dyDescent="0.2">
      <c r="A62" s="386" t="s">
        <v>442</v>
      </c>
      <c r="B62" s="386" t="s">
        <v>130</v>
      </c>
      <c r="C62" s="387">
        <v>9781449471767</v>
      </c>
      <c r="D62" s="386" t="s">
        <v>458</v>
      </c>
      <c r="E62" s="386" t="s">
        <v>65</v>
      </c>
      <c r="F62" s="386" t="s">
        <v>146</v>
      </c>
      <c r="G62" s="386" t="s">
        <v>67</v>
      </c>
      <c r="H62" s="386" t="s">
        <v>312</v>
      </c>
      <c r="I62" s="386"/>
      <c r="J62" s="386">
        <v>1260</v>
      </c>
      <c r="K62" s="386">
        <v>5</v>
      </c>
      <c r="L62" s="385" t="s">
        <v>445</v>
      </c>
      <c r="M62" s="401">
        <v>92.117863999999997</v>
      </c>
      <c r="N62" s="402">
        <f t="shared" si="0"/>
        <v>5</v>
      </c>
      <c r="O62" s="403">
        <f t="shared" si="1"/>
        <v>13.678128706935714</v>
      </c>
      <c r="P62" s="402">
        <f t="shared" si="2"/>
        <v>0</v>
      </c>
      <c r="Q62" s="403">
        <f t="shared" si="3"/>
        <v>0</v>
      </c>
      <c r="R62" s="404">
        <f t="shared" si="4"/>
        <v>5</v>
      </c>
      <c r="S62" s="403">
        <f t="shared" si="5"/>
        <v>13.678128706935714</v>
      </c>
      <c r="T62" s="405">
        <f t="shared" si="6"/>
        <v>3.0775789590605358</v>
      </c>
      <c r="U62" s="405">
        <f t="shared" si="7"/>
        <v>0</v>
      </c>
      <c r="V62" s="405">
        <f t="shared" si="8"/>
        <v>3.0775789590605358</v>
      </c>
    </row>
    <row r="63" spans="1:22" x14ac:dyDescent="0.2">
      <c r="A63" s="386" t="s">
        <v>442</v>
      </c>
      <c r="B63" s="386" t="s">
        <v>130</v>
      </c>
      <c r="C63" s="387">
        <v>9781449471767</v>
      </c>
      <c r="D63" s="386" t="s">
        <v>458</v>
      </c>
      <c r="E63" s="386" t="s">
        <v>65</v>
      </c>
      <c r="F63" s="386" t="s">
        <v>146</v>
      </c>
      <c r="G63" s="386" t="s">
        <v>67</v>
      </c>
      <c r="H63" s="386" t="s">
        <v>313</v>
      </c>
      <c r="I63" s="386"/>
      <c r="J63" s="386">
        <v>-504</v>
      </c>
      <c r="K63" s="386">
        <v>-2</v>
      </c>
      <c r="L63" s="385" t="s">
        <v>445</v>
      </c>
      <c r="M63" s="401">
        <v>92.117863999999997</v>
      </c>
      <c r="N63" s="402">
        <f t="shared" si="0"/>
        <v>0</v>
      </c>
      <c r="O63" s="403">
        <f t="shared" si="1"/>
        <v>0</v>
      </c>
      <c r="P63" s="402">
        <f t="shared" si="2"/>
        <v>-2</v>
      </c>
      <c r="Q63" s="403">
        <f t="shared" si="3"/>
        <v>-5.471251482774286</v>
      </c>
      <c r="R63" s="404">
        <f t="shared" si="4"/>
        <v>-2</v>
      </c>
      <c r="S63" s="403">
        <f t="shared" si="5"/>
        <v>-5.471251482774286</v>
      </c>
      <c r="T63" s="405">
        <f t="shared" si="6"/>
        <v>0</v>
      </c>
      <c r="U63" s="405">
        <f t="shared" si="7"/>
        <v>-1.2310315836242143</v>
      </c>
      <c r="V63" s="405">
        <f t="shared" si="8"/>
        <v>-1.2310315836242143</v>
      </c>
    </row>
    <row r="64" spans="1:22" x14ac:dyDescent="0.2">
      <c r="A64" s="386" t="s">
        <v>442</v>
      </c>
      <c r="B64" s="386" t="s">
        <v>130</v>
      </c>
      <c r="C64" s="387">
        <v>9781449471927</v>
      </c>
      <c r="D64" s="386" t="s">
        <v>325</v>
      </c>
      <c r="E64" s="386" t="s">
        <v>65</v>
      </c>
      <c r="F64" s="386" t="s">
        <v>146</v>
      </c>
      <c r="G64" s="386" t="s">
        <v>67</v>
      </c>
      <c r="H64" s="386" t="s">
        <v>312</v>
      </c>
      <c r="I64" s="386"/>
      <c r="J64" s="386">
        <v>11704.46</v>
      </c>
      <c r="K64" s="386">
        <v>38</v>
      </c>
      <c r="L64" s="385" t="s">
        <v>445</v>
      </c>
      <c r="M64" s="401">
        <v>92.117863999999997</v>
      </c>
      <c r="N64" s="402">
        <f t="shared" si="0"/>
        <v>38</v>
      </c>
      <c r="O64" s="403">
        <f t="shared" si="1"/>
        <v>127.0596113691911</v>
      </c>
      <c r="P64" s="402">
        <f t="shared" si="2"/>
        <v>0</v>
      </c>
      <c r="Q64" s="403">
        <f t="shared" si="3"/>
        <v>0</v>
      </c>
      <c r="R64" s="404">
        <f t="shared" si="4"/>
        <v>38</v>
      </c>
      <c r="S64" s="403">
        <f t="shared" si="5"/>
        <v>127.0596113691911</v>
      </c>
      <c r="T64" s="405">
        <f t="shared" si="6"/>
        <v>28.588412558067997</v>
      </c>
      <c r="U64" s="405">
        <f t="shared" si="7"/>
        <v>0</v>
      </c>
      <c r="V64" s="405">
        <f t="shared" si="8"/>
        <v>28.588412558067997</v>
      </c>
    </row>
    <row r="65" spans="1:22" x14ac:dyDescent="0.2">
      <c r="A65" s="386" t="s">
        <v>442</v>
      </c>
      <c r="B65" s="386" t="s">
        <v>130</v>
      </c>
      <c r="C65" s="387">
        <v>9781449471927</v>
      </c>
      <c r="D65" s="386" t="s">
        <v>325</v>
      </c>
      <c r="E65" s="386" t="s">
        <v>65</v>
      </c>
      <c r="F65" s="386" t="s">
        <v>146</v>
      </c>
      <c r="G65" s="386" t="s">
        <v>67</v>
      </c>
      <c r="H65" s="386" t="s">
        <v>313</v>
      </c>
      <c r="I65" s="386"/>
      <c r="J65" s="386">
        <v>-299.5</v>
      </c>
      <c r="K65" s="386">
        <v>-1</v>
      </c>
      <c r="L65" s="385" t="s">
        <v>445</v>
      </c>
      <c r="M65" s="401">
        <v>92.117863999999997</v>
      </c>
      <c r="N65" s="402">
        <f t="shared" si="0"/>
        <v>0</v>
      </c>
      <c r="O65" s="403">
        <f t="shared" si="1"/>
        <v>0</v>
      </c>
      <c r="P65" s="402">
        <f t="shared" si="2"/>
        <v>-1</v>
      </c>
      <c r="Q65" s="403">
        <f t="shared" si="3"/>
        <v>-3.2512694823232118</v>
      </c>
      <c r="R65" s="404">
        <f t="shared" si="4"/>
        <v>-1</v>
      </c>
      <c r="S65" s="403">
        <f t="shared" si="5"/>
        <v>-3.2512694823232118</v>
      </c>
      <c r="T65" s="405">
        <f t="shared" si="6"/>
        <v>0</v>
      </c>
      <c r="U65" s="405">
        <f t="shared" si="7"/>
        <v>-0.73153563352272266</v>
      </c>
      <c r="V65" s="405">
        <f t="shared" si="8"/>
        <v>-0.73153563352272266</v>
      </c>
    </row>
    <row r="66" spans="1:22" x14ac:dyDescent="0.2">
      <c r="A66" s="386" t="s">
        <v>442</v>
      </c>
      <c r="B66" s="386" t="s">
        <v>130</v>
      </c>
      <c r="C66" s="387">
        <v>9781449471958</v>
      </c>
      <c r="D66" s="386" t="s">
        <v>399</v>
      </c>
      <c r="E66" s="386" t="s">
        <v>65</v>
      </c>
      <c r="F66" s="386" t="s">
        <v>146</v>
      </c>
      <c r="G66" s="386" t="s">
        <v>67</v>
      </c>
      <c r="H66" s="386" t="s">
        <v>312</v>
      </c>
      <c r="I66" s="386"/>
      <c r="J66" s="386">
        <v>15600</v>
      </c>
      <c r="K66" s="386">
        <v>12</v>
      </c>
      <c r="L66" s="385" t="s">
        <v>445</v>
      </c>
      <c r="M66" s="401">
        <v>92.117863999999997</v>
      </c>
      <c r="N66" s="402">
        <f t="shared" si="0"/>
        <v>12</v>
      </c>
      <c r="O66" s="403">
        <f t="shared" si="1"/>
        <v>169.34826018110886</v>
      </c>
      <c r="P66" s="402">
        <f t="shared" si="2"/>
        <v>0</v>
      </c>
      <c r="Q66" s="403">
        <f t="shared" si="3"/>
        <v>0</v>
      </c>
      <c r="R66" s="404">
        <f t="shared" si="4"/>
        <v>12</v>
      </c>
      <c r="S66" s="403">
        <f t="shared" si="5"/>
        <v>169.34826018110886</v>
      </c>
      <c r="T66" s="405">
        <f t="shared" si="6"/>
        <v>38.103358540749497</v>
      </c>
      <c r="U66" s="405">
        <f t="shared" si="7"/>
        <v>0</v>
      </c>
      <c r="V66" s="405">
        <f t="shared" si="8"/>
        <v>38.103358540749497</v>
      </c>
    </row>
    <row r="67" spans="1:22" x14ac:dyDescent="0.2">
      <c r="A67" s="386" t="s">
        <v>442</v>
      </c>
      <c r="B67" s="386" t="s">
        <v>130</v>
      </c>
      <c r="C67" s="387">
        <v>9781449471958</v>
      </c>
      <c r="D67" s="386" t="s">
        <v>399</v>
      </c>
      <c r="E67" s="386" t="s">
        <v>65</v>
      </c>
      <c r="F67" s="386" t="s">
        <v>146</v>
      </c>
      <c r="G67" s="386" t="s">
        <v>67</v>
      </c>
      <c r="H67" s="386" t="s">
        <v>313</v>
      </c>
      <c r="I67" s="386"/>
      <c r="J67" s="386">
        <v>-3950.48</v>
      </c>
      <c r="K67" s="386">
        <v>-3</v>
      </c>
      <c r="L67" s="385" t="s">
        <v>445</v>
      </c>
      <c r="M67" s="401">
        <v>92.117863999999997</v>
      </c>
      <c r="N67" s="402">
        <f t="shared" si="0"/>
        <v>0</v>
      </c>
      <c r="O67" s="403">
        <f t="shared" si="1"/>
        <v>0</v>
      </c>
      <c r="P67" s="402">
        <f t="shared" si="2"/>
        <v>-3</v>
      </c>
      <c r="Q67" s="403">
        <f t="shared" si="3"/>
        <v>-42.885058646170954</v>
      </c>
      <c r="R67" s="404">
        <f t="shared" si="4"/>
        <v>-3</v>
      </c>
      <c r="S67" s="403">
        <f t="shared" si="5"/>
        <v>-42.885058646170954</v>
      </c>
      <c r="T67" s="405">
        <f t="shared" si="6"/>
        <v>0</v>
      </c>
      <c r="U67" s="405">
        <f t="shared" si="7"/>
        <v>-9.6491381953884652</v>
      </c>
      <c r="V67" s="405">
        <f t="shared" si="8"/>
        <v>-9.6491381953884652</v>
      </c>
    </row>
    <row r="68" spans="1:22" x14ac:dyDescent="0.2">
      <c r="A68" s="386" t="s">
        <v>442</v>
      </c>
      <c r="B68" s="386" t="s">
        <v>130</v>
      </c>
      <c r="C68" s="387">
        <v>9781449472399</v>
      </c>
      <c r="D68" s="386" t="s">
        <v>459</v>
      </c>
      <c r="E68" s="386" t="s">
        <v>65</v>
      </c>
      <c r="F68" s="386" t="s">
        <v>444</v>
      </c>
      <c r="G68" s="386" t="s">
        <v>66</v>
      </c>
      <c r="H68" s="386" t="s">
        <v>312</v>
      </c>
      <c r="I68" s="386"/>
      <c r="J68" s="386">
        <v>1326</v>
      </c>
      <c r="K68" s="386">
        <v>3</v>
      </c>
      <c r="L68" s="385" t="s">
        <v>445</v>
      </c>
      <c r="M68" s="401">
        <v>92.117863999999997</v>
      </c>
      <c r="N68" s="402">
        <f t="shared" si="0"/>
        <v>3</v>
      </c>
      <c r="O68" s="403">
        <f t="shared" si="1"/>
        <v>14.394602115394253</v>
      </c>
      <c r="P68" s="402">
        <f t="shared" si="2"/>
        <v>0</v>
      </c>
      <c r="Q68" s="403">
        <f t="shared" si="3"/>
        <v>0</v>
      </c>
      <c r="R68" s="404">
        <f t="shared" si="4"/>
        <v>3</v>
      </c>
      <c r="S68" s="403">
        <f t="shared" si="5"/>
        <v>14.394602115394253</v>
      </c>
      <c r="T68" s="405">
        <f t="shared" si="6"/>
        <v>3.2387854759637071</v>
      </c>
      <c r="U68" s="405">
        <f t="shared" si="7"/>
        <v>0</v>
      </c>
      <c r="V68" s="405">
        <f t="shared" si="8"/>
        <v>3.2387854759637071</v>
      </c>
    </row>
    <row r="69" spans="1:22" x14ac:dyDescent="0.2">
      <c r="A69" s="386" t="s">
        <v>442</v>
      </c>
      <c r="B69" s="386" t="s">
        <v>130</v>
      </c>
      <c r="C69" s="387">
        <v>9781449472399</v>
      </c>
      <c r="D69" s="386" t="s">
        <v>459</v>
      </c>
      <c r="E69" s="386" t="s">
        <v>65</v>
      </c>
      <c r="F69" s="386" t="s">
        <v>444</v>
      </c>
      <c r="G69" s="386" t="s">
        <v>66</v>
      </c>
      <c r="H69" s="386" t="s">
        <v>313</v>
      </c>
      <c r="I69" s="386"/>
      <c r="J69" s="386">
        <v>-2527.5</v>
      </c>
      <c r="K69" s="386">
        <v>-6</v>
      </c>
      <c r="L69" s="385" t="s">
        <v>445</v>
      </c>
      <c r="M69" s="401">
        <v>92.117863999999997</v>
      </c>
      <c r="N69" s="402">
        <f t="shared" si="0"/>
        <v>0</v>
      </c>
      <c r="O69" s="403">
        <f t="shared" si="1"/>
        <v>0</v>
      </c>
      <c r="P69" s="402">
        <f t="shared" si="2"/>
        <v>-6</v>
      </c>
      <c r="Q69" s="403">
        <f t="shared" si="3"/>
        <v>-27.437674846650808</v>
      </c>
      <c r="R69" s="404">
        <f t="shared" si="4"/>
        <v>-6</v>
      </c>
      <c r="S69" s="403">
        <f t="shared" si="5"/>
        <v>-27.437674846650808</v>
      </c>
      <c r="T69" s="405">
        <f t="shared" si="6"/>
        <v>0</v>
      </c>
      <c r="U69" s="405">
        <f t="shared" si="7"/>
        <v>-6.1734768404964315</v>
      </c>
      <c r="V69" s="405">
        <f t="shared" si="8"/>
        <v>-6.1734768404964315</v>
      </c>
    </row>
    <row r="70" spans="1:22" x14ac:dyDescent="0.2">
      <c r="A70" s="386" t="s">
        <v>442</v>
      </c>
      <c r="B70" s="386" t="s">
        <v>130</v>
      </c>
      <c r="C70" s="387">
        <v>9781449474119</v>
      </c>
      <c r="D70" s="386" t="s">
        <v>365</v>
      </c>
      <c r="E70" s="386" t="s">
        <v>65</v>
      </c>
      <c r="F70" s="386" t="s">
        <v>444</v>
      </c>
      <c r="G70" s="386" t="s">
        <v>67</v>
      </c>
      <c r="H70" s="386" t="s">
        <v>313</v>
      </c>
      <c r="I70" s="386"/>
      <c r="J70" s="386">
        <v>-2439.3200000000002</v>
      </c>
      <c r="K70" s="386">
        <v>-9</v>
      </c>
      <c r="L70" s="385" t="s">
        <v>445</v>
      </c>
      <c r="M70" s="401">
        <v>92.117863999999997</v>
      </c>
      <c r="N70" s="402">
        <f t="shared" si="0"/>
        <v>0</v>
      </c>
      <c r="O70" s="403">
        <f t="shared" si="1"/>
        <v>0</v>
      </c>
      <c r="P70" s="402">
        <f t="shared" si="2"/>
        <v>-9</v>
      </c>
      <c r="Q70" s="403">
        <f t="shared" si="3"/>
        <v>-26.48042295031939</v>
      </c>
      <c r="R70" s="404">
        <f t="shared" si="4"/>
        <v>-9</v>
      </c>
      <c r="S70" s="403">
        <f t="shared" si="5"/>
        <v>-26.48042295031939</v>
      </c>
      <c r="T70" s="405">
        <f t="shared" si="6"/>
        <v>0</v>
      </c>
      <c r="U70" s="405">
        <f t="shared" si="7"/>
        <v>-5.9580951638218629</v>
      </c>
      <c r="V70" s="405">
        <f t="shared" si="8"/>
        <v>-5.9580951638218629</v>
      </c>
    </row>
    <row r="71" spans="1:22" x14ac:dyDescent="0.2">
      <c r="A71" s="386" t="s">
        <v>442</v>
      </c>
      <c r="B71" s="386" t="s">
        <v>130</v>
      </c>
      <c r="C71" s="387">
        <v>9781449474195</v>
      </c>
      <c r="D71" s="386" t="s">
        <v>339</v>
      </c>
      <c r="E71" s="386" t="s">
        <v>65</v>
      </c>
      <c r="F71" s="386" t="s">
        <v>146</v>
      </c>
      <c r="G71" s="386" t="s">
        <v>67</v>
      </c>
      <c r="H71" s="386" t="s">
        <v>312</v>
      </c>
      <c r="I71" s="386"/>
      <c r="J71" s="386">
        <v>2330.11</v>
      </c>
      <c r="K71" s="386">
        <v>8</v>
      </c>
      <c r="L71" s="385" t="s">
        <v>445</v>
      </c>
      <c r="M71" s="401">
        <v>92.117863999999997</v>
      </c>
      <c r="N71" s="402">
        <f t="shared" si="0"/>
        <v>8</v>
      </c>
      <c r="O71" s="403">
        <f t="shared" si="1"/>
        <v>25.294876572474589</v>
      </c>
      <c r="P71" s="402">
        <f t="shared" si="2"/>
        <v>0</v>
      </c>
      <c r="Q71" s="403">
        <f t="shared" si="3"/>
        <v>0</v>
      </c>
      <c r="R71" s="404">
        <f t="shared" si="4"/>
        <v>8</v>
      </c>
      <c r="S71" s="403">
        <f t="shared" si="5"/>
        <v>25.294876572474589</v>
      </c>
      <c r="T71" s="405">
        <f t="shared" si="6"/>
        <v>5.6913472288067828</v>
      </c>
      <c r="U71" s="405">
        <f t="shared" si="7"/>
        <v>0</v>
      </c>
      <c r="V71" s="405">
        <f t="shared" si="8"/>
        <v>5.6913472288067828</v>
      </c>
    </row>
    <row r="72" spans="1:22" x14ac:dyDescent="0.2">
      <c r="A72" s="386" t="s">
        <v>442</v>
      </c>
      <c r="B72" s="386" t="s">
        <v>130</v>
      </c>
      <c r="C72" s="387">
        <v>9781449474256</v>
      </c>
      <c r="D72" s="386" t="s">
        <v>366</v>
      </c>
      <c r="E72" s="386" t="s">
        <v>65</v>
      </c>
      <c r="F72" s="386" t="s">
        <v>146</v>
      </c>
      <c r="G72" s="386" t="s">
        <v>66</v>
      </c>
      <c r="H72" s="386" t="s">
        <v>312</v>
      </c>
      <c r="I72" s="386"/>
      <c r="J72" s="386">
        <v>35304.25</v>
      </c>
      <c r="K72" s="386">
        <v>140</v>
      </c>
      <c r="L72" s="385" t="s">
        <v>445</v>
      </c>
      <c r="M72" s="401">
        <v>92.117863999999997</v>
      </c>
      <c r="N72" s="402">
        <f t="shared" si="0"/>
        <v>140</v>
      </c>
      <c r="O72" s="403">
        <f t="shared" si="1"/>
        <v>383.25085349352003</v>
      </c>
      <c r="P72" s="402">
        <f t="shared" si="2"/>
        <v>0</v>
      </c>
      <c r="Q72" s="403">
        <f t="shared" si="3"/>
        <v>0</v>
      </c>
      <c r="R72" s="404">
        <f t="shared" si="4"/>
        <v>140</v>
      </c>
      <c r="S72" s="403">
        <f t="shared" si="5"/>
        <v>383.25085349352003</v>
      </c>
      <c r="T72" s="405">
        <f t="shared" si="6"/>
        <v>86.231442036042012</v>
      </c>
      <c r="U72" s="405">
        <f t="shared" si="7"/>
        <v>0</v>
      </c>
      <c r="V72" s="405">
        <f t="shared" si="8"/>
        <v>86.231442036042012</v>
      </c>
    </row>
    <row r="73" spans="1:22" x14ac:dyDescent="0.2">
      <c r="A73" s="386" t="s">
        <v>442</v>
      </c>
      <c r="B73" s="386" t="s">
        <v>130</v>
      </c>
      <c r="C73" s="387">
        <v>9781449474256</v>
      </c>
      <c r="D73" s="386" t="s">
        <v>366</v>
      </c>
      <c r="E73" s="386" t="s">
        <v>65</v>
      </c>
      <c r="F73" s="386" t="s">
        <v>146</v>
      </c>
      <c r="G73" s="386" t="s">
        <v>66</v>
      </c>
      <c r="H73" s="386" t="s">
        <v>313</v>
      </c>
      <c r="I73" s="386"/>
      <c r="J73" s="386">
        <v>-19845.900000000001</v>
      </c>
      <c r="K73" s="386">
        <v>-100</v>
      </c>
      <c r="L73" s="385" t="s">
        <v>445</v>
      </c>
      <c r="M73" s="401">
        <v>92.117863999999997</v>
      </c>
      <c r="N73" s="402">
        <f t="shared" si="0"/>
        <v>0</v>
      </c>
      <c r="O73" s="403">
        <f t="shared" si="1"/>
        <v>0</v>
      </c>
      <c r="P73" s="402">
        <f t="shared" si="2"/>
        <v>-100</v>
      </c>
      <c r="Q73" s="403">
        <f t="shared" si="3"/>
        <v>-215.44029722617105</v>
      </c>
      <c r="R73" s="404">
        <f t="shared" si="4"/>
        <v>-100</v>
      </c>
      <c r="S73" s="403">
        <f t="shared" si="5"/>
        <v>-215.44029722617105</v>
      </c>
      <c r="T73" s="405">
        <f t="shared" si="6"/>
        <v>0</v>
      </c>
      <c r="U73" s="405">
        <f t="shared" si="7"/>
        <v>-48.474066875888489</v>
      </c>
      <c r="V73" s="405">
        <f t="shared" si="8"/>
        <v>-48.474066875888489</v>
      </c>
    </row>
    <row r="74" spans="1:22" x14ac:dyDescent="0.2">
      <c r="A74" s="386" t="s">
        <v>442</v>
      </c>
      <c r="B74" s="386" t="s">
        <v>130</v>
      </c>
      <c r="C74" s="387">
        <v>9781449475581</v>
      </c>
      <c r="D74" s="386" t="s">
        <v>377</v>
      </c>
      <c r="E74" s="386" t="s">
        <v>65</v>
      </c>
      <c r="F74" s="386" t="s">
        <v>146</v>
      </c>
      <c r="G74" s="386" t="s">
        <v>67</v>
      </c>
      <c r="H74" s="386" t="s">
        <v>313</v>
      </c>
      <c r="I74" s="386"/>
      <c r="J74" s="386">
        <v>-281.52999999999997</v>
      </c>
      <c r="K74" s="386">
        <v>-1</v>
      </c>
      <c r="L74" s="385" t="s">
        <v>445</v>
      </c>
      <c r="M74" s="401">
        <v>92.117863999999997</v>
      </c>
      <c r="N74" s="402">
        <f t="shared" si="0"/>
        <v>0</v>
      </c>
      <c r="O74" s="403">
        <f t="shared" si="1"/>
        <v>0</v>
      </c>
      <c r="P74" s="402">
        <f t="shared" si="2"/>
        <v>-1</v>
      </c>
      <c r="Q74" s="403">
        <f t="shared" si="3"/>
        <v>-3.0561933133838184</v>
      </c>
      <c r="R74" s="404">
        <f t="shared" si="4"/>
        <v>-1</v>
      </c>
      <c r="S74" s="403">
        <f t="shared" si="5"/>
        <v>-3.0561933133838184</v>
      </c>
      <c r="T74" s="405">
        <f t="shared" si="6"/>
        <v>0</v>
      </c>
      <c r="U74" s="405">
        <f t="shared" si="7"/>
        <v>-0.68764349551135917</v>
      </c>
      <c r="V74" s="405">
        <f t="shared" si="8"/>
        <v>-0.68764349551135917</v>
      </c>
    </row>
    <row r="75" spans="1:22" x14ac:dyDescent="0.2">
      <c r="A75" s="386" t="s">
        <v>442</v>
      </c>
      <c r="B75" s="386" t="s">
        <v>130</v>
      </c>
      <c r="C75" s="387">
        <v>9781449476281</v>
      </c>
      <c r="D75" s="386" t="s">
        <v>460</v>
      </c>
      <c r="E75" s="386" t="s">
        <v>65</v>
      </c>
      <c r="F75" s="386" t="s">
        <v>146</v>
      </c>
      <c r="G75" s="386" t="s">
        <v>67</v>
      </c>
      <c r="H75" s="386" t="s">
        <v>312</v>
      </c>
      <c r="I75" s="386"/>
      <c r="J75" s="386">
        <v>422.94</v>
      </c>
      <c r="K75" s="386">
        <v>2</v>
      </c>
      <c r="L75" s="385" t="s">
        <v>445</v>
      </c>
      <c r="M75" s="401">
        <v>92.117863999999997</v>
      </c>
      <c r="N75" s="402">
        <f t="shared" si="0"/>
        <v>2</v>
      </c>
      <c r="O75" s="403">
        <f t="shared" si="1"/>
        <v>4.5912918692947553</v>
      </c>
      <c r="P75" s="402">
        <f t="shared" si="2"/>
        <v>0</v>
      </c>
      <c r="Q75" s="403">
        <f t="shared" si="3"/>
        <v>0</v>
      </c>
      <c r="R75" s="404">
        <f t="shared" si="4"/>
        <v>2</v>
      </c>
      <c r="S75" s="403">
        <f t="shared" si="5"/>
        <v>4.5912918692947553</v>
      </c>
      <c r="T75" s="405">
        <f t="shared" si="6"/>
        <v>1.03304067059132</v>
      </c>
      <c r="U75" s="405">
        <f t="shared" si="7"/>
        <v>0</v>
      </c>
      <c r="V75" s="405">
        <f t="shared" si="8"/>
        <v>1.03304067059132</v>
      </c>
    </row>
    <row r="76" spans="1:22" x14ac:dyDescent="0.2">
      <c r="A76" s="386" t="s">
        <v>442</v>
      </c>
      <c r="B76" s="386" t="s">
        <v>130</v>
      </c>
      <c r="C76" s="387">
        <v>9781449477912</v>
      </c>
      <c r="D76" s="386" t="s">
        <v>461</v>
      </c>
      <c r="E76" s="386" t="s">
        <v>65</v>
      </c>
      <c r="F76" s="386" t="s">
        <v>146</v>
      </c>
      <c r="G76" s="386" t="s">
        <v>67</v>
      </c>
      <c r="H76" s="386" t="s">
        <v>312</v>
      </c>
      <c r="I76" s="386"/>
      <c r="J76" s="386">
        <v>422.94</v>
      </c>
      <c r="K76" s="386">
        <v>2</v>
      </c>
      <c r="L76" s="385" t="s">
        <v>445</v>
      </c>
      <c r="M76" s="401">
        <v>92.117863999999997</v>
      </c>
      <c r="N76" s="402">
        <f t="shared" si="0"/>
        <v>2</v>
      </c>
      <c r="O76" s="403">
        <f t="shared" si="1"/>
        <v>4.5912918692947553</v>
      </c>
      <c r="P76" s="402">
        <f t="shared" si="2"/>
        <v>0</v>
      </c>
      <c r="Q76" s="403">
        <f t="shared" si="3"/>
        <v>0</v>
      </c>
      <c r="R76" s="404">
        <f t="shared" si="4"/>
        <v>2</v>
      </c>
      <c r="S76" s="403">
        <f t="shared" si="5"/>
        <v>4.5912918692947553</v>
      </c>
      <c r="T76" s="405">
        <f t="shared" si="6"/>
        <v>1.03304067059132</v>
      </c>
      <c r="U76" s="405">
        <f t="shared" si="7"/>
        <v>0</v>
      </c>
      <c r="V76" s="405">
        <f t="shared" si="8"/>
        <v>1.03304067059132</v>
      </c>
    </row>
    <row r="77" spans="1:22" x14ac:dyDescent="0.2">
      <c r="A77" s="386" t="s">
        <v>442</v>
      </c>
      <c r="B77" s="386" t="s">
        <v>130</v>
      </c>
      <c r="C77" s="387">
        <v>9781449479619</v>
      </c>
      <c r="D77" s="386" t="s">
        <v>407</v>
      </c>
      <c r="E77" s="386" t="s">
        <v>65</v>
      </c>
      <c r="F77" s="386" t="s">
        <v>146</v>
      </c>
      <c r="G77" s="386" t="s">
        <v>67</v>
      </c>
      <c r="H77" s="386" t="s">
        <v>312</v>
      </c>
      <c r="I77" s="386"/>
      <c r="J77" s="386">
        <v>7505.47</v>
      </c>
      <c r="K77" s="386">
        <v>26</v>
      </c>
      <c r="L77" s="385" t="s">
        <v>445</v>
      </c>
      <c r="M77" s="401">
        <v>92.117863999999997</v>
      </c>
      <c r="N77" s="402">
        <f t="shared" si="0"/>
        <v>26</v>
      </c>
      <c r="O77" s="403">
        <f t="shared" si="1"/>
        <v>81.47681322701969</v>
      </c>
      <c r="P77" s="402">
        <f t="shared" si="2"/>
        <v>0</v>
      </c>
      <c r="Q77" s="403">
        <f t="shared" si="3"/>
        <v>0</v>
      </c>
      <c r="R77" s="404">
        <f t="shared" si="4"/>
        <v>26</v>
      </c>
      <c r="S77" s="403">
        <f t="shared" si="5"/>
        <v>81.47681322701969</v>
      </c>
      <c r="T77" s="405">
        <f t="shared" si="6"/>
        <v>18.33228297607943</v>
      </c>
      <c r="U77" s="405">
        <f t="shared" si="7"/>
        <v>0</v>
      </c>
      <c r="V77" s="405">
        <f t="shared" si="8"/>
        <v>18.33228297607943</v>
      </c>
    </row>
    <row r="78" spans="1:22" x14ac:dyDescent="0.2">
      <c r="A78" s="386" t="s">
        <v>442</v>
      </c>
      <c r="B78" s="386" t="s">
        <v>130</v>
      </c>
      <c r="C78" s="387">
        <v>9781449479701</v>
      </c>
      <c r="D78" s="386" t="s">
        <v>462</v>
      </c>
      <c r="E78" s="386" t="s">
        <v>65</v>
      </c>
      <c r="F78" s="386" t="s">
        <v>444</v>
      </c>
      <c r="G78" s="386" t="s">
        <v>67</v>
      </c>
      <c r="H78" s="386" t="s">
        <v>313</v>
      </c>
      <c r="I78" s="386"/>
      <c r="J78" s="386">
        <v>-1251.9100000000001</v>
      </c>
      <c r="K78" s="386">
        <v>-4</v>
      </c>
      <c r="L78" s="385" t="s">
        <v>445</v>
      </c>
      <c r="M78" s="401">
        <v>92.117863999999997</v>
      </c>
      <c r="N78" s="402">
        <f t="shared" si="0"/>
        <v>0</v>
      </c>
      <c r="O78" s="403">
        <f t="shared" si="1"/>
        <v>0</v>
      </c>
      <c r="P78" s="402">
        <f t="shared" si="2"/>
        <v>-4</v>
      </c>
      <c r="Q78" s="403">
        <f t="shared" si="3"/>
        <v>-13.590306436111025</v>
      </c>
      <c r="R78" s="404">
        <f t="shared" si="4"/>
        <v>-4</v>
      </c>
      <c r="S78" s="403">
        <f t="shared" si="5"/>
        <v>-13.590306436111025</v>
      </c>
      <c r="T78" s="405">
        <f t="shared" si="6"/>
        <v>0</v>
      </c>
      <c r="U78" s="405">
        <f t="shared" si="7"/>
        <v>-3.0578189481249805</v>
      </c>
      <c r="V78" s="405">
        <f t="shared" si="8"/>
        <v>-3.0578189481249805</v>
      </c>
    </row>
    <row r="79" spans="1:22" x14ac:dyDescent="0.2">
      <c r="A79" s="386" t="s">
        <v>442</v>
      </c>
      <c r="B79" s="386" t="s">
        <v>130</v>
      </c>
      <c r="C79" s="387">
        <v>9781449480127</v>
      </c>
      <c r="D79" s="386" t="s">
        <v>394</v>
      </c>
      <c r="E79" s="386" t="s">
        <v>65</v>
      </c>
      <c r="F79" s="386" t="s">
        <v>146</v>
      </c>
      <c r="G79" s="386" t="s">
        <v>67</v>
      </c>
      <c r="H79" s="386" t="s">
        <v>312</v>
      </c>
      <c r="I79" s="386"/>
      <c r="J79" s="386">
        <v>9625.23</v>
      </c>
      <c r="K79" s="386">
        <v>26</v>
      </c>
      <c r="L79" s="385" t="s">
        <v>445</v>
      </c>
      <c r="M79" s="401">
        <v>92.117863999999997</v>
      </c>
      <c r="N79" s="402">
        <f t="shared" si="0"/>
        <v>26</v>
      </c>
      <c r="O79" s="403">
        <f t="shared" si="1"/>
        <v>104.48820220147527</v>
      </c>
      <c r="P79" s="402">
        <f t="shared" si="2"/>
        <v>0</v>
      </c>
      <c r="Q79" s="403">
        <f t="shared" si="3"/>
        <v>0</v>
      </c>
      <c r="R79" s="404">
        <f t="shared" si="4"/>
        <v>26</v>
      </c>
      <c r="S79" s="403">
        <f t="shared" si="5"/>
        <v>104.48820220147527</v>
      </c>
      <c r="T79" s="405">
        <f t="shared" si="6"/>
        <v>23.509845495331938</v>
      </c>
      <c r="U79" s="405">
        <f t="shared" si="7"/>
        <v>0</v>
      </c>
      <c r="V79" s="405">
        <f t="shared" si="8"/>
        <v>23.509845495331938</v>
      </c>
    </row>
    <row r="80" spans="1:22" x14ac:dyDescent="0.2">
      <c r="A80" s="386" t="s">
        <v>442</v>
      </c>
      <c r="B80" s="386" t="s">
        <v>130</v>
      </c>
      <c r="C80" s="387">
        <v>9781449480127</v>
      </c>
      <c r="D80" s="386" t="s">
        <v>394</v>
      </c>
      <c r="E80" s="386" t="s">
        <v>65</v>
      </c>
      <c r="F80" s="386" t="s">
        <v>146</v>
      </c>
      <c r="G80" s="386" t="s">
        <v>67</v>
      </c>
      <c r="H80" s="386" t="s">
        <v>313</v>
      </c>
      <c r="I80" s="386"/>
      <c r="J80" s="386">
        <v>-2351.35</v>
      </c>
      <c r="K80" s="386">
        <v>-7</v>
      </c>
      <c r="L80" s="385" t="s">
        <v>445</v>
      </c>
      <c r="M80" s="401">
        <v>92.117863999999997</v>
      </c>
      <c r="N80" s="402">
        <f t="shared" ref="N80:N143" si="9">IF(K80&gt;0,K80,0)</f>
        <v>0</v>
      </c>
      <c r="O80" s="403">
        <f t="shared" ref="O80:O143" si="10">IF(J80&gt;0,J80/$M80,0)</f>
        <v>0</v>
      </c>
      <c r="P80" s="402">
        <f t="shared" ref="P80:P143" si="11">IF(K80&lt;0,K80,0)</f>
        <v>-7</v>
      </c>
      <c r="Q80" s="403">
        <f t="shared" ref="Q80:Q143" si="12">IF(J80&lt;0,J80/$M80,0)</f>
        <v>-25.525450742105786</v>
      </c>
      <c r="R80" s="404">
        <f t="shared" ref="R80:R143" si="13">K80</f>
        <v>-7</v>
      </c>
      <c r="S80" s="403">
        <f t="shared" ref="S80:S143" si="14">O80+Q80</f>
        <v>-25.525450742105786</v>
      </c>
      <c r="T80" s="405">
        <f t="shared" ref="T80:T143" si="15">O80*0.225</f>
        <v>0</v>
      </c>
      <c r="U80" s="405">
        <f t="shared" ref="U80:U143" si="16">Q80*0.225</f>
        <v>-5.7432264169738021</v>
      </c>
      <c r="V80" s="405">
        <f t="shared" ref="V80:V143" si="17">S80*0.225</f>
        <v>-5.7432264169738021</v>
      </c>
    </row>
    <row r="81" spans="1:22" x14ac:dyDescent="0.2">
      <c r="A81" s="386" t="s">
        <v>442</v>
      </c>
      <c r="B81" s="386" t="s">
        <v>130</v>
      </c>
      <c r="C81" s="387">
        <v>9781449480356</v>
      </c>
      <c r="D81" s="386" t="s">
        <v>463</v>
      </c>
      <c r="E81" s="386" t="s">
        <v>65</v>
      </c>
      <c r="F81" s="386" t="s">
        <v>444</v>
      </c>
      <c r="G81" s="386" t="s">
        <v>67</v>
      </c>
      <c r="H81" s="386" t="s">
        <v>312</v>
      </c>
      <c r="I81" s="386"/>
      <c r="J81" s="386">
        <v>390</v>
      </c>
      <c r="K81" s="386">
        <v>1</v>
      </c>
      <c r="L81" s="385" t="s">
        <v>445</v>
      </c>
      <c r="M81" s="401">
        <v>92.117863999999997</v>
      </c>
      <c r="N81" s="402">
        <f t="shared" si="9"/>
        <v>1</v>
      </c>
      <c r="O81" s="403">
        <f t="shared" si="10"/>
        <v>4.2337065045277216</v>
      </c>
      <c r="P81" s="402">
        <f t="shared" si="11"/>
        <v>0</v>
      </c>
      <c r="Q81" s="403">
        <f t="shared" si="12"/>
        <v>0</v>
      </c>
      <c r="R81" s="404">
        <f t="shared" si="13"/>
        <v>1</v>
      </c>
      <c r="S81" s="403">
        <f t="shared" si="14"/>
        <v>4.2337065045277216</v>
      </c>
      <c r="T81" s="405">
        <f t="shared" si="15"/>
        <v>0.95258396351873742</v>
      </c>
      <c r="U81" s="405">
        <f t="shared" si="16"/>
        <v>0</v>
      </c>
      <c r="V81" s="405">
        <f t="shared" si="17"/>
        <v>0.95258396351873742</v>
      </c>
    </row>
    <row r="82" spans="1:22" x14ac:dyDescent="0.2">
      <c r="A82" s="386" t="s">
        <v>442</v>
      </c>
      <c r="B82" s="386" t="s">
        <v>130</v>
      </c>
      <c r="C82" s="387">
        <v>9781449480356</v>
      </c>
      <c r="D82" s="386" t="s">
        <v>463</v>
      </c>
      <c r="E82" s="386" t="s">
        <v>65</v>
      </c>
      <c r="F82" s="386" t="s">
        <v>444</v>
      </c>
      <c r="G82" s="386" t="s">
        <v>67</v>
      </c>
      <c r="H82" s="386" t="s">
        <v>313</v>
      </c>
      <c r="I82" s="386"/>
      <c r="J82" s="386">
        <v>-1537</v>
      </c>
      <c r="K82" s="386">
        <v>-4</v>
      </c>
      <c r="L82" s="385" t="s">
        <v>445</v>
      </c>
      <c r="M82" s="401">
        <v>92.117863999999997</v>
      </c>
      <c r="N82" s="402">
        <f t="shared" si="9"/>
        <v>0</v>
      </c>
      <c r="O82" s="403">
        <f t="shared" si="10"/>
        <v>0</v>
      </c>
      <c r="P82" s="402">
        <f t="shared" si="11"/>
        <v>-4</v>
      </c>
      <c r="Q82" s="403">
        <f t="shared" si="12"/>
        <v>-16.68514589092079</v>
      </c>
      <c r="R82" s="404">
        <f t="shared" si="13"/>
        <v>-4</v>
      </c>
      <c r="S82" s="403">
        <f t="shared" si="14"/>
        <v>-16.68514589092079</v>
      </c>
      <c r="T82" s="405">
        <f t="shared" si="15"/>
        <v>0</v>
      </c>
      <c r="U82" s="405">
        <f t="shared" si="16"/>
        <v>-3.7541578254571779</v>
      </c>
      <c r="V82" s="405">
        <f t="shared" si="17"/>
        <v>-3.7541578254571779</v>
      </c>
    </row>
    <row r="83" spans="1:22" x14ac:dyDescent="0.2">
      <c r="A83" s="386" t="s">
        <v>442</v>
      </c>
      <c r="B83" s="386" t="s">
        <v>130</v>
      </c>
      <c r="C83" s="387">
        <v>9781449481001</v>
      </c>
      <c r="D83" s="386" t="s">
        <v>371</v>
      </c>
      <c r="E83" s="386" t="s">
        <v>65</v>
      </c>
      <c r="F83" s="386" t="s">
        <v>444</v>
      </c>
      <c r="G83" s="386" t="s">
        <v>67</v>
      </c>
      <c r="H83" s="386" t="s">
        <v>312</v>
      </c>
      <c r="I83" s="386"/>
      <c r="J83" s="386">
        <v>349.5</v>
      </c>
      <c r="K83" s="386">
        <v>1</v>
      </c>
      <c r="L83" s="385" t="s">
        <v>445</v>
      </c>
      <c r="M83" s="401">
        <v>92.117863999999997</v>
      </c>
      <c r="N83" s="402">
        <f t="shared" si="9"/>
        <v>1</v>
      </c>
      <c r="O83" s="403">
        <f t="shared" si="10"/>
        <v>3.7940523675190732</v>
      </c>
      <c r="P83" s="402">
        <f t="shared" si="11"/>
        <v>0</v>
      </c>
      <c r="Q83" s="403">
        <f t="shared" si="12"/>
        <v>0</v>
      </c>
      <c r="R83" s="404">
        <f t="shared" si="13"/>
        <v>1</v>
      </c>
      <c r="S83" s="403">
        <f t="shared" si="14"/>
        <v>3.7940523675190732</v>
      </c>
      <c r="T83" s="405">
        <f t="shared" si="15"/>
        <v>0.85366178269179149</v>
      </c>
      <c r="U83" s="405">
        <f t="shared" si="16"/>
        <v>0</v>
      </c>
      <c r="V83" s="405">
        <f t="shared" si="17"/>
        <v>0.85366178269179149</v>
      </c>
    </row>
    <row r="84" spans="1:22" x14ac:dyDescent="0.2">
      <c r="A84" s="386" t="s">
        <v>442</v>
      </c>
      <c r="B84" s="386" t="s">
        <v>130</v>
      </c>
      <c r="C84" s="387">
        <v>9781449481001</v>
      </c>
      <c r="D84" s="386" t="s">
        <v>371</v>
      </c>
      <c r="E84" s="386" t="s">
        <v>65</v>
      </c>
      <c r="F84" s="386" t="s">
        <v>444</v>
      </c>
      <c r="G84" s="386" t="s">
        <v>67</v>
      </c>
      <c r="H84" s="386" t="s">
        <v>313</v>
      </c>
      <c r="I84" s="386"/>
      <c r="J84" s="386">
        <v>-1068.4000000000001</v>
      </c>
      <c r="K84" s="386">
        <v>-3</v>
      </c>
      <c r="L84" s="385" t="s">
        <v>445</v>
      </c>
      <c r="M84" s="401">
        <v>92.117863999999997</v>
      </c>
      <c r="N84" s="402">
        <f t="shared" si="9"/>
        <v>0</v>
      </c>
      <c r="O84" s="403">
        <f t="shared" si="10"/>
        <v>0</v>
      </c>
      <c r="P84" s="402">
        <f t="shared" si="11"/>
        <v>-3</v>
      </c>
      <c r="Q84" s="403">
        <f t="shared" si="12"/>
        <v>-11.598184690865175</v>
      </c>
      <c r="R84" s="404">
        <f t="shared" si="13"/>
        <v>-3</v>
      </c>
      <c r="S84" s="403">
        <f t="shared" si="14"/>
        <v>-11.598184690865175</v>
      </c>
      <c r="T84" s="405">
        <f t="shared" si="15"/>
        <v>0</v>
      </c>
      <c r="U84" s="405">
        <f t="shared" si="16"/>
        <v>-2.6095915554446645</v>
      </c>
      <c r="V84" s="405">
        <f t="shared" si="17"/>
        <v>-2.6095915554446645</v>
      </c>
    </row>
    <row r="85" spans="1:22" x14ac:dyDescent="0.2">
      <c r="A85" s="386" t="s">
        <v>442</v>
      </c>
      <c r="B85" s="386" t="s">
        <v>130</v>
      </c>
      <c r="C85" s="387">
        <v>9781449481018</v>
      </c>
      <c r="D85" s="386" t="s">
        <v>396</v>
      </c>
      <c r="E85" s="386" t="s">
        <v>65</v>
      </c>
      <c r="F85" s="386" t="s">
        <v>146</v>
      </c>
      <c r="G85" s="386" t="s">
        <v>67</v>
      </c>
      <c r="H85" s="386" t="s">
        <v>313</v>
      </c>
      <c r="I85" s="386"/>
      <c r="J85" s="386">
        <v>-1752.35</v>
      </c>
      <c r="K85" s="386">
        <v>-5</v>
      </c>
      <c r="L85" s="385" t="s">
        <v>445</v>
      </c>
      <c r="M85" s="401">
        <v>92.117863999999997</v>
      </c>
      <c r="N85" s="402">
        <f t="shared" si="9"/>
        <v>0</v>
      </c>
      <c r="O85" s="403">
        <f t="shared" si="10"/>
        <v>0</v>
      </c>
      <c r="P85" s="402">
        <f t="shared" si="11"/>
        <v>-5</v>
      </c>
      <c r="Q85" s="403">
        <f t="shared" si="12"/>
        <v>-19.022911777459363</v>
      </c>
      <c r="R85" s="404">
        <f t="shared" si="13"/>
        <v>-5</v>
      </c>
      <c r="S85" s="403">
        <f t="shared" si="14"/>
        <v>-19.022911777459363</v>
      </c>
      <c r="T85" s="405">
        <f t="shared" si="15"/>
        <v>0</v>
      </c>
      <c r="U85" s="405">
        <f t="shared" si="16"/>
        <v>-4.2801551499283566</v>
      </c>
      <c r="V85" s="405">
        <f t="shared" si="17"/>
        <v>-4.2801551499283566</v>
      </c>
    </row>
    <row r="86" spans="1:22" x14ac:dyDescent="0.2">
      <c r="A86" s="386" t="s">
        <v>442</v>
      </c>
      <c r="B86" s="386" t="s">
        <v>130</v>
      </c>
      <c r="C86" s="387">
        <v>9781449481322</v>
      </c>
      <c r="D86" s="386" t="s">
        <v>397</v>
      </c>
      <c r="E86" s="386" t="s">
        <v>65</v>
      </c>
      <c r="F86" s="386" t="s">
        <v>146</v>
      </c>
      <c r="G86" s="386" t="s">
        <v>67</v>
      </c>
      <c r="H86" s="386" t="s">
        <v>312</v>
      </c>
      <c r="I86" s="386"/>
      <c r="J86" s="386">
        <v>2575</v>
      </c>
      <c r="K86" s="386">
        <v>2</v>
      </c>
      <c r="L86" s="385" t="s">
        <v>445</v>
      </c>
      <c r="M86" s="401">
        <v>92.117863999999997</v>
      </c>
      <c r="N86" s="402">
        <f t="shared" si="9"/>
        <v>2</v>
      </c>
      <c r="O86" s="403">
        <f t="shared" si="10"/>
        <v>27.953318587586878</v>
      </c>
      <c r="P86" s="402">
        <f t="shared" si="11"/>
        <v>0</v>
      </c>
      <c r="Q86" s="403">
        <f t="shared" si="12"/>
        <v>0</v>
      </c>
      <c r="R86" s="404">
        <f t="shared" si="13"/>
        <v>2</v>
      </c>
      <c r="S86" s="403">
        <f t="shared" si="14"/>
        <v>27.953318587586878</v>
      </c>
      <c r="T86" s="405">
        <f t="shared" si="15"/>
        <v>6.2894966822070479</v>
      </c>
      <c r="U86" s="405">
        <f t="shared" si="16"/>
        <v>0</v>
      </c>
      <c r="V86" s="405">
        <f t="shared" si="17"/>
        <v>6.2894966822070479</v>
      </c>
    </row>
    <row r="87" spans="1:22" x14ac:dyDescent="0.2">
      <c r="A87" s="386" t="s">
        <v>442</v>
      </c>
      <c r="B87" s="386" t="s">
        <v>130</v>
      </c>
      <c r="C87" s="387">
        <v>9781449483579</v>
      </c>
      <c r="D87" s="386" t="s">
        <v>464</v>
      </c>
      <c r="E87" s="386" t="s">
        <v>65</v>
      </c>
      <c r="F87" s="386" t="s">
        <v>146</v>
      </c>
      <c r="G87" s="386" t="s">
        <v>67</v>
      </c>
      <c r="H87" s="386" t="s">
        <v>312</v>
      </c>
      <c r="I87" s="386"/>
      <c r="J87" s="386">
        <v>422.94</v>
      </c>
      <c r="K87" s="386">
        <v>2</v>
      </c>
      <c r="L87" s="385" t="s">
        <v>445</v>
      </c>
      <c r="M87" s="401">
        <v>92.117863999999997</v>
      </c>
      <c r="N87" s="402">
        <f t="shared" si="9"/>
        <v>2</v>
      </c>
      <c r="O87" s="403">
        <f t="shared" si="10"/>
        <v>4.5912918692947553</v>
      </c>
      <c r="P87" s="402">
        <f t="shared" si="11"/>
        <v>0</v>
      </c>
      <c r="Q87" s="403">
        <f t="shared" si="12"/>
        <v>0</v>
      </c>
      <c r="R87" s="404">
        <f t="shared" si="13"/>
        <v>2</v>
      </c>
      <c r="S87" s="403">
        <f t="shared" si="14"/>
        <v>4.5912918692947553</v>
      </c>
      <c r="T87" s="405">
        <f t="shared" si="15"/>
        <v>1.03304067059132</v>
      </c>
      <c r="U87" s="405">
        <f t="shared" si="16"/>
        <v>0</v>
      </c>
      <c r="V87" s="405">
        <f t="shared" si="17"/>
        <v>1.03304067059132</v>
      </c>
    </row>
    <row r="88" spans="1:22" x14ac:dyDescent="0.2">
      <c r="A88" s="386" t="s">
        <v>442</v>
      </c>
      <c r="B88" s="386" t="s">
        <v>130</v>
      </c>
      <c r="C88" s="387">
        <v>9781449483593</v>
      </c>
      <c r="D88" s="386" t="s">
        <v>465</v>
      </c>
      <c r="E88" s="386" t="s">
        <v>65</v>
      </c>
      <c r="F88" s="386" t="s">
        <v>146</v>
      </c>
      <c r="G88" s="386" t="s">
        <v>67</v>
      </c>
      <c r="H88" s="386" t="s">
        <v>312</v>
      </c>
      <c r="I88" s="386"/>
      <c r="J88" s="386">
        <v>422.94</v>
      </c>
      <c r="K88" s="386">
        <v>2</v>
      </c>
      <c r="L88" s="385" t="s">
        <v>445</v>
      </c>
      <c r="M88" s="401">
        <v>92.117863999999997</v>
      </c>
      <c r="N88" s="402">
        <f t="shared" si="9"/>
        <v>2</v>
      </c>
      <c r="O88" s="403">
        <f t="shared" si="10"/>
        <v>4.5912918692947553</v>
      </c>
      <c r="P88" s="402">
        <f t="shared" si="11"/>
        <v>0</v>
      </c>
      <c r="Q88" s="403">
        <f t="shared" si="12"/>
        <v>0</v>
      </c>
      <c r="R88" s="404">
        <f t="shared" si="13"/>
        <v>2</v>
      </c>
      <c r="S88" s="403">
        <f t="shared" si="14"/>
        <v>4.5912918692947553</v>
      </c>
      <c r="T88" s="405">
        <f t="shared" si="15"/>
        <v>1.03304067059132</v>
      </c>
      <c r="U88" s="405">
        <f t="shared" si="16"/>
        <v>0</v>
      </c>
      <c r="V88" s="405">
        <f t="shared" si="17"/>
        <v>1.03304067059132</v>
      </c>
    </row>
    <row r="89" spans="1:22" x14ac:dyDescent="0.2">
      <c r="A89" s="386" t="s">
        <v>442</v>
      </c>
      <c r="B89" s="386" t="s">
        <v>130</v>
      </c>
      <c r="C89" s="387">
        <v>9781449484590</v>
      </c>
      <c r="D89" s="386" t="s">
        <v>409</v>
      </c>
      <c r="E89" s="386" t="s">
        <v>65</v>
      </c>
      <c r="F89" s="386" t="s">
        <v>146</v>
      </c>
      <c r="G89" s="386" t="s">
        <v>67</v>
      </c>
      <c r="H89" s="386" t="s">
        <v>312</v>
      </c>
      <c r="I89" s="386"/>
      <c r="J89" s="386">
        <v>2190</v>
      </c>
      <c r="K89" s="386">
        <v>6</v>
      </c>
      <c r="L89" s="385" t="s">
        <v>445</v>
      </c>
      <c r="M89" s="401">
        <v>92.117863999999997</v>
      </c>
      <c r="N89" s="402">
        <f t="shared" si="9"/>
        <v>6</v>
      </c>
      <c r="O89" s="403">
        <f t="shared" si="10"/>
        <v>23.773890371578741</v>
      </c>
      <c r="P89" s="402">
        <f t="shared" si="11"/>
        <v>0</v>
      </c>
      <c r="Q89" s="403">
        <f t="shared" si="12"/>
        <v>0</v>
      </c>
      <c r="R89" s="404">
        <f t="shared" si="13"/>
        <v>6</v>
      </c>
      <c r="S89" s="403">
        <f t="shared" si="14"/>
        <v>23.773890371578741</v>
      </c>
      <c r="T89" s="405">
        <f t="shared" si="15"/>
        <v>5.3491253336052171</v>
      </c>
      <c r="U89" s="405">
        <f t="shared" si="16"/>
        <v>0</v>
      </c>
      <c r="V89" s="405">
        <f t="shared" si="17"/>
        <v>5.3491253336052171</v>
      </c>
    </row>
    <row r="90" spans="1:22" x14ac:dyDescent="0.2">
      <c r="A90" s="386" t="s">
        <v>442</v>
      </c>
      <c r="B90" s="386" t="s">
        <v>130</v>
      </c>
      <c r="C90" s="387">
        <v>9781449486419</v>
      </c>
      <c r="D90" s="386" t="s">
        <v>414</v>
      </c>
      <c r="E90" s="386" t="s">
        <v>65</v>
      </c>
      <c r="F90" s="386" t="s">
        <v>146</v>
      </c>
      <c r="G90" s="386" t="s">
        <v>67</v>
      </c>
      <c r="H90" s="386" t="s">
        <v>312</v>
      </c>
      <c r="I90" s="386"/>
      <c r="J90" s="386">
        <v>24499.1</v>
      </c>
      <c r="K90" s="386">
        <v>80</v>
      </c>
      <c r="L90" s="385" t="s">
        <v>445</v>
      </c>
      <c r="M90" s="401">
        <v>92.117863999999997</v>
      </c>
      <c r="N90" s="402">
        <f t="shared" si="9"/>
        <v>80</v>
      </c>
      <c r="O90" s="403">
        <f t="shared" si="10"/>
        <v>265.95384365403868</v>
      </c>
      <c r="P90" s="402">
        <f t="shared" si="11"/>
        <v>0</v>
      </c>
      <c r="Q90" s="403">
        <f t="shared" si="12"/>
        <v>0</v>
      </c>
      <c r="R90" s="404">
        <f t="shared" si="13"/>
        <v>80</v>
      </c>
      <c r="S90" s="403">
        <f t="shared" si="14"/>
        <v>265.95384365403868</v>
      </c>
      <c r="T90" s="405">
        <f t="shared" si="15"/>
        <v>59.839614822158701</v>
      </c>
      <c r="U90" s="405">
        <f t="shared" si="16"/>
        <v>0</v>
      </c>
      <c r="V90" s="405">
        <f t="shared" si="17"/>
        <v>59.839614822158701</v>
      </c>
    </row>
    <row r="91" spans="1:22" x14ac:dyDescent="0.2">
      <c r="A91" s="386" t="s">
        <v>442</v>
      </c>
      <c r="B91" s="386" t="s">
        <v>130</v>
      </c>
      <c r="C91" s="387">
        <v>9781449486419</v>
      </c>
      <c r="D91" s="386" t="s">
        <v>414</v>
      </c>
      <c r="E91" s="386" t="s">
        <v>65</v>
      </c>
      <c r="F91" s="386" t="s">
        <v>146</v>
      </c>
      <c r="G91" s="386" t="s">
        <v>67</v>
      </c>
      <c r="H91" s="386" t="s">
        <v>313</v>
      </c>
      <c r="I91" s="386"/>
      <c r="J91" s="386">
        <v>-634.94000000000005</v>
      </c>
      <c r="K91" s="386">
        <v>-2</v>
      </c>
      <c r="L91" s="385" t="s">
        <v>445</v>
      </c>
      <c r="M91" s="401">
        <v>92.117863999999997</v>
      </c>
      <c r="N91" s="402">
        <f t="shared" si="9"/>
        <v>0</v>
      </c>
      <c r="O91" s="403">
        <f t="shared" si="10"/>
        <v>0</v>
      </c>
      <c r="P91" s="402">
        <f t="shared" si="11"/>
        <v>-2</v>
      </c>
      <c r="Q91" s="403">
        <f t="shared" si="12"/>
        <v>-6.8926913025252095</v>
      </c>
      <c r="R91" s="404">
        <f t="shared" si="13"/>
        <v>-2</v>
      </c>
      <c r="S91" s="403">
        <f t="shared" si="14"/>
        <v>-6.8926913025252095</v>
      </c>
      <c r="T91" s="405">
        <f t="shared" si="15"/>
        <v>0</v>
      </c>
      <c r="U91" s="405">
        <f t="shared" si="16"/>
        <v>-1.5508555430681721</v>
      </c>
      <c r="V91" s="405">
        <f t="shared" si="17"/>
        <v>-1.5508555430681721</v>
      </c>
    </row>
    <row r="92" spans="1:22" x14ac:dyDescent="0.2">
      <c r="A92" s="386" t="s">
        <v>442</v>
      </c>
      <c r="B92" s="386" t="s">
        <v>130</v>
      </c>
      <c r="C92" s="387">
        <v>9781449486761</v>
      </c>
      <c r="D92" s="386" t="s">
        <v>415</v>
      </c>
      <c r="E92" s="386" t="s">
        <v>65</v>
      </c>
      <c r="F92" s="386" t="s">
        <v>146</v>
      </c>
      <c r="G92" s="386" t="s">
        <v>67</v>
      </c>
      <c r="H92" s="386" t="s">
        <v>313</v>
      </c>
      <c r="I92" s="386"/>
      <c r="J92" s="386">
        <v>-2491.84</v>
      </c>
      <c r="K92" s="386">
        <v>-8</v>
      </c>
      <c r="L92" s="385" t="s">
        <v>445</v>
      </c>
      <c r="M92" s="401">
        <v>92.117863999999997</v>
      </c>
      <c r="N92" s="402">
        <f t="shared" si="9"/>
        <v>0</v>
      </c>
      <c r="O92" s="403">
        <f t="shared" si="10"/>
        <v>0</v>
      </c>
      <c r="P92" s="402">
        <f t="shared" si="11"/>
        <v>-8</v>
      </c>
      <c r="Q92" s="403">
        <f t="shared" si="12"/>
        <v>-27.050562092929123</v>
      </c>
      <c r="R92" s="404">
        <f t="shared" si="13"/>
        <v>-8</v>
      </c>
      <c r="S92" s="403">
        <f t="shared" si="14"/>
        <v>-27.050562092929123</v>
      </c>
      <c r="T92" s="405">
        <f t="shared" si="15"/>
        <v>0</v>
      </c>
      <c r="U92" s="405">
        <f t="shared" si="16"/>
        <v>-6.0863764709090526</v>
      </c>
      <c r="V92" s="405">
        <f t="shared" si="17"/>
        <v>-6.0863764709090526</v>
      </c>
    </row>
    <row r="93" spans="1:22" x14ac:dyDescent="0.2">
      <c r="A93" s="386" t="s">
        <v>442</v>
      </c>
      <c r="B93" s="386" t="s">
        <v>130</v>
      </c>
      <c r="C93" s="387">
        <v>9781449486938</v>
      </c>
      <c r="D93" s="386" t="s">
        <v>466</v>
      </c>
      <c r="E93" s="386" t="s">
        <v>65</v>
      </c>
      <c r="F93" s="386" t="s">
        <v>146</v>
      </c>
      <c r="G93" s="386" t="s">
        <v>67</v>
      </c>
      <c r="H93" s="386" t="s">
        <v>313</v>
      </c>
      <c r="I93" s="386"/>
      <c r="J93" s="386">
        <v>-975</v>
      </c>
      <c r="K93" s="386">
        <v>-3</v>
      </c>
      <c r="L93" s="385" t="s">
        <v>445</v>
      </c>
      <c r="M93" s="401">
        <v>92.117863999999997</v>
      </c>
      <c r="N93" s="402">
        <f t="shared" si="9"/>
        <v>0</v>
      </c>
      <c r="O93" s="403">
        <f t="shared" si="10"/>
        <v>0</v>
      </c>
      <c r="P93" s="402">
        <f t="shared" si="11"/>
        <v>-3</v>
      </c>
      <c r="Q93" s="403">
        <f t="shared" si="12"/>
        <v>-10.584266261319303</v>
      </c>
      <c r="R93" s="404">
        <f t="shared" si="13"/>
        <v>-3</v>
      </c>
      <c r="S93" s="403">
        <f t="shared" si="14"/>
        <v>-10.584266261319303</v>
      </c>
      <c r="T93" s="405">
        <f t="shared" si="15"/>
        <v>0</v>
      </c>
      <c r="U93" s="405">
        <f t="shared" si="16"/>
        <v>-2.3814599087968435</v>
      </c>
      <c r="V93" s="405">
        <f t="shared" si="17"/>
        <v>-2.3814599087968435</v>
      </c>
    </row>
    <row r="94" spans="1:22" x14ac:dyDescent="0.2">
      <c r="A94" s="386" t="s">
        <v>442</v>
      </c>
      <c r="B94" s="386" t="s">
        <v>130</v>
      </c>
      <c r="C94" s="387">
        <v>9781449487218</v>
      </c>
      <c r="D94" s="386" t="s">
        <v>419</v>
      </c>
      <c r="E94" s="386" t="s">
        <v>65</v>
      </c>
      <c r="F94" s="386" t="s">
        <v>146</v>
      </c>
      <c r="G94" s="386" t="s">
        <v>67</v>
      </c>
      <c r="H94" s="386" t="s">
        <v>312</v>
      </c>
      <c r="I94" s="386"/>
      <c r="J94" s="386">
        <v>2972.55</v>
      </c>
      <c r="K94" s="386">
        <v>15</v>
      </c>
      <c r="L94" s="385" t="s">
        <v>445</v>
      </c>
      <c r="M94" s="401">
        <v>92.117863999999997</v>
      </c>
      <c r="N94" s="402">
        <f t="shared" si="9"/>
        <v>15</v>
      </c>
      <c r="O94" s="403">
        <f t="shared" si="10"/>
        <v>32.268985307779175</v>
      </c>
      <c r="P94" s="402">
        <f t="shared" si="11"/>
        <v>0</v>
      </c>
      <c r="Q94" s="403">
        <f t="shared" si="12"/>
        <v>0</v>
      </c>
      <c r="R94" s="404">
        <f t="shared" si="13"/>
        <v>15</v>
      </c>
      <c r="S94" s="403">
        <f t="shared" si="14"/>
        <v>32.268985307779175</v>
      </c>
      <c r="T94" s="405">
        <f t="shared" si="15"/>
        <v>7.2605216942503148</v>
      </c>
      <c r="U94" s="405">
        <f t="shared" si="16"/>
        <v>0</v>
      </c>
      <c r="V94" s="405">
        <f t="shared" si="17"/>
        <v>7.2605216942503148</v>
      </c>
    </row>
    <row r="95" spans="1:22" x14ac:dyDescent="0.2">
      <c r="A95" s="386" t="s">
        <v>442</v>
      </c>
      <c r="B95" s="386" t="s">
        <v>130</v>
      </c>
      <c r="C95" s="387">
        <v>9781449487560</v>
      </c>
      <c r="D95" s="386" t="s">
        <v>421</v>
      </c>
      <c r="E95" s="386" t="s">
        <v>65</v>
      </c>
      <c r="F95" s="386" t="s">
        <v>146</v>
      </c>
      <c r="G95" s="386" t="s">
        <v>67</v>
      </c>
      <c r="H95" s="386" t="s">
        <v>312</v>
      </c>
      <c r="I95" s="386"/>
      <c r="J95" s="386">
        <v>4947.74</v>
      </c>
      <c r="K95" s="386">
        <v>17</v>
      </c>
      <c r="L95" s="385" t="s">
        <v>445</v>
      </c>
      <c r="M95" s="401">
        <v>92.117863999999997</v>
      </c>
      <c r="N95" s="402">
        <f t="shared" si="9"/>
        <v>17</v>
      </c>
      <c r="O95" s="403">
        <f t="shared" si="10"/>
        <v>53.710971847979451</v>
      </c>
      <c r="P95" s="402">
        <f t="shared" si="11"/>
        <v>0</v>
      </c>
      <c r="Q95" s="403">
        <f t="shared" si="12"/>
        <v>0</v>
      </c>
      <c r="R95" s="404">
        <f t="shared" si="13"/>
        <v>17</v>
      </c>
      <c r="S95" s="403">
        <f t="shared" si="14"/>
        <v>53.710971847979451</v>
      </c>
      <c r="T95" s="405">
        <f t="shared" si="15"/>
        <v>12.084968665795376</v>
      </c>
      <c r="U95" s="405">
        <f t="shared" si="16"/>
        <v>0</v>
      </c>
      <c r="V95" s="405">
        <f t="shared" si="17"/>
        <v>12.084968665795376</v>
      </c>
    </row>
    <row r="96" spans="1:22" x14ac:dyDescent="0.2">
      <c r="A96" s="386" t="s">
        <v>442</v>
      </c>
      <c r="B96" s="386" t="s">
        <v>130</v>
      </c>
      <c r="C96" s="387">
        <v>9781449487560</v>
      </c>
      <c r="D96" s="386" t="s">
        <v>421</v>
      </c>
      <c r="E96" s="386" t="s">
        <v>65</v>
      </c>
      <c r="F96" s="386" t="s">
        <v>146</v>
      </c>
      <c r="G96" s="386" t="s">
        <v>67</v>
      </c>
      <c r="H96" s="386" t="s">
        <v>313</v>
      </c>
      <c r="I96" s="386"/>
      <c r="J96" s="386">
        <v>-634.94000000000005</v>
      </c>
      <c r="K96" s="386">
        <v>-2</v>
      </c>
      <c r="L96" s="385" t="s">
        <v>445</v>
      </c>
      <c r="M96" s="401">
        <v>92.117863999999997</v>
      </c>
      <c r="N96" s="402">
        <f t="shared" si="9"/>
        <v>0</v>
      </c>
      <c r="O96" s="403">
        <f t="shared" si="10"/>
        <v>0</v>
      </c>
      <c r="P96" s="402">
        <f t="shared" si="11"/>
        <v>-2</v>
      </c>
      <c r="Q96" s="403">
        <f t="shared" si="12"/>
        <v>-6.8926913025252095</v>
      </c>
      <c r="R96" s="404">
        <f t="shared" si="13"/>
        <v>-2</v>
      </c>
      <c r="S96" s="403">
        <f t="shared" si="14"/>
        <v>-6.8926913025252095</v>
      </c>
      <c r="T96" s="405">
        <f t="shared" si="15"/>
        <v>0</v>
      </c>
      <c r="U96" s="405">
        <f t="shared" si="16"/>
        <v>-1.5508555430681721</v>
      </c>
      <c r="V96" s="405">
        <f t="shared" si="17"/>
        <v>-1.5508555430681721</v>
      </c>
    </row>
    <row r="97" spans="1:22" x14ac:dyDescent="0.2">
      <c r="A97" s="386" t="s">
        <v>442</v>
      </c>
      <c r="B97" s="386" t="s">
        <v>130</v>
      </c>
      <c r="C97" s="387">
        <v>9781449487768</v>
      </c>
      <c r="D97" s="386" t="s">
        <v>412</v>
      </c>
      <c r="E97" s="386" t="s">
        <v>65</v>
      </c>
      <c r="F97" s="386" t="s">
        <v>146</v>
      </c>
      <c r="G97" s="386" t="s">
        <v>67</v>
      </c>
      <c r="H97" s="386" t="s">
        <v>312</v>
      </c>
      <c r="I97" s="386"/>
      <c r="J97" s="386">
        <v>2341.0700000000002</v>
      </c>
      <c r="K97" s="386">
        <v>6</v>
      </c>
      <c r="L97" s="385" t="s">
        <v>445</v>
      </c>
      <c r="M97" s="401">
        <v>92.117863999999997</v>
      </c>
      <c r="N97" s="402">
        <f t="shared" si="9"/>
        <v>6</v>
      </c>
      <c r="O97" s="403">
        <f t="shared" si="10"/>
        <v>25.413854580909522</v>
      </c>
      <c r="P97" s="402">
        <f t="shared" si="11"/>
        <v>0</v>
      </c>
      <c r="Q97" s="403">
        <f t="shared" si="12"/>
        <v>0</v>
      </c>
      <c r="R97" s="404">
        <f t="shared" si="13"/>
        <v>6</v>
      </c>
      <c r="S97" s="403">
        <f t="shared" si="14"/>
        <v>25.413854580909522</v>
      </c>
      <c r="T97" s="405">
        <f t="shared" si="15"/>
        <v>5.718117280704643</v>
      </c>
      <c r="U97" s="405">
        <f t="shared" si="16"/>
        <v>0</v>
      </c>
      <c r="V97" s="405">
        <f t="shared" si="17"/>
        <v>5.718117280704643</v>
      </c>
    </row>
    <row r="98" spans="1:22" x14ac:dyDescent="0.2">
      <c r="A98" s="386" t="s">
        <v>442</v>
      </c>
      <c r="B98" s="386" t="s">
        <v>130</v>
      </c>
      <c r="C98" s="387">
        <v>9781449488062</v>
      </c>
      <c r="D98" s="386" t="s">
        <v>417</v>
      </c>
      <c r="E98" s="386" t="s">
        <v>65</v>
      </c>
      <c r="F98" s="386" t="s">
        <v>146</v>
      </c>
      <c r="G98" s="386" t="s">
        <v>67</v>
      </c>
      <c r="H98" s="386" t="s">
        <v>312</v>
      </c>
      <c r="I98" s="386"/>
      <c r="J98" s="386">
        <v>795</v>
      </c>
      <c r="K98" s="386">
        <v>2</v>
      </c>
      <c r="L98" s="385" t="s">
        <v>445</v>
      </c>
      <c r="M98" s="401">
        <v>92.117863999999997</v>
      </c>
      <c r="N98" s="402">
        <f t="shared" si="9"/>
        <v>2</v>
      </c>
      <c r="O98" s="403">
        <f t="shared" si="10"/>
        <v>8.6302478746142004</v>
      </c>
      <c r="P98" s="402">
        <f t="shared" si="11"/>
        <v>0</v>
      </c>
      <c r="Q98" s="403">
        <f t="shared" si="12"/>
        <v>0</v>
      </c>
      <c r="R98" s="404">
        <f t="shared" si="13"/>
        <v>2</v>
      </c>
      <c r="S98" s="403">
        <f t="shared" si="14"/>
        <v>8.6302478746142004</v>
      </c>
      <c r="T98" s="405">
        <f t="shared" si="15"/>
        <v>1.9418057717881951</v>
      </c>
      <c r="U98" s="405">
        <f t="shared" si="16"/>
        <v>0</v>
      </c>
      <c r="V98" s="405">
        <f t="shared" si="17"/>
        <v>1.9418057717881951</v>
      </c>
    </row>
    <row r="99" spans="1:22" x14ac:dyDescent="0.2">
      <c r="A99" s="386" t="s">
        <v>442</v>
      </c>
      <c r="B99" s="386" t="s">
        <v>130</v>
      </c>
      <c r="C99" s="387">
        <v>9781449488062</v>
      </c>
      <c r="D99" s="386" t="s">
        <v>417</v>
      </c>
      <c r="E99" s="386" t="s">
        <v>65</v>
      </c>
      <c r="F99" s="386" t="s">
        <v>146</v>
      </c>
      <c r="G99" s="386" t="s">
        <v>67</v>
      </c>
      <c r="H99" s="386" t="s">
        <v>313</v>
      </c>
      <c r="I99" s="386"/>
      <c r="J99" s="386">
        <v>-1237.5</v>
      </c>
      <c r="K99" s="386">
        <v>-3</v>
      </c>
      <c r="L99" s="385" t="s">
        <v>445</v>
      </c>
      <c r="M99" s="401">
        <v>92.117863999999997</v>
      </c>
      <c r="N99" s="402">
        <f t="shared" si="9"/>
        <v>0</v>
      </c>
      <c r="O99" s="403">
        <f t="shared" si="10"/>
        <v>0</v>
      </c>
      <c r="P99" s="402">
        <f t="shared" si="11"/>
        <v>-3</v>
      </c>
      <c r="Q99" s="403">
        <f t="shared" si="12"/>
        <v>-13.433876408597577</v>
      </c>
      <c r="R99" s="404">
        <f t="shared" si="13"/>
        <v>-3</v>
      </c>
      <c r="S99" s="403">
        <f t="shared" si="14"/>
        <v>-13.433876408597577</v>
      </c>
      <c r="T99" s="405">
        <f t="shared" si="15"/>
        <v>0</v>
      </c>
      <c r="U99" s="405">
        <f t="shared" si="16"/>
        <v>-3.0226221919344547</v>
      </c>
      <c r="V99" s="405">
        <f t="shared" si="17"/>
        <v>-3.0226221919344547</v>
      </c>
    </row>
    <row r="100" spans="1:22" x14ac:dyDescent="0.2">
      <c r="A100" s="386" t="s">
        <v>442</v>
      </c>
      <c r="B100" s="386" t="s">
        <v>130</v>
      </c>
      <c r="C100" s="387">
        <v>9781449489427</v>
      </c>
      <c r="D100" s="386" t="s">
        <v>436</v>
      </c>
      <c r="E100" s="386" t="s">
        <v>65</v>
      </c>
      <c r="F100" s="386" t="s">
        <v>146</v>
      </c>
      <c r="G100" s="386" t="s">
        <v>67</v>
      </c>
      <c r="H100" s="386" t="s">
        <v>312</v>
      </c>
      <c r="I100" s="386"/>
      <c r="J100" s="386">
        <v>4887.84</v>
      </c>
      <c r="K100" s="386">
        <v>17</v>
      </c>
      <c r="L100" s="385" t="s">
        <v>445</v>
      </c>
      <c r="M100" s="401">
        <v>92.117863999999997</v>
      </c>
      <c r="N100" s="402">
        <f t="shared" si="9"/>
        <v>17</v>
      </c>
      <c r="O100" s="403">
        <f t="shared" si="10"/>
        <v>53.060717951514818</v>
      </c>
      <c r="P100" s="402">
        <f t="shared" si="11"/>
        <v>0</v>
      </c>
      <c r="Q100" s="403">
        <f t="shared" si="12"/>
        <v>0</v>
      </c>
      <c r="R100" s="404">
        <f t="shared" si="13"/>
        <v>17</v>
      </c>
      <c r="S100" s="403">
        <f t="shared" si="14"/>
        <v>53.060717951514818</v>
      </c>
      <c r="T100" s="405">
        <f t="shared" si="15"/>
        <v>11.938661539090834</v>
      </c>
      <c r="U100" s="405">
        <f t="shared" si="16"/>
        <v>0</v>
      </c>
      <c r="V100" s="405">
        <f t="shared" si="17"/>
        <v>11.938661539090834</v>
      </c>
    </row>
    <row r="101" spans="1:22" x14ac:dyDescent="0.2">
      <c r="A101" s="386" t="s">
        <v>442</v>
      </c>
      <c r="B101" s="386" t="s">
        <v>130</v>
      </c>
      <c r="C101" s="387">
        <v>9781449489663</v>
      </c>
      <c r="D101" s="386" t="s">
        <v>467</v>
      </c>
      <c r="E101" s="386" t="s">
        <v>65</v>
      </c>
      <c r="F101" s="386" t="s">
        <v>146</v>
      </c>
      <c r="G101" s="386" t="s">
        <v>67</v>
      </c>
      <c r="H101" s="386" t="s">
        <v>312</v>
      </c>
      <c r="I101" s="386"/>
      <c r="J101" s="386">
        <v>422.94</v>
      </c>
      <c r="K101" s="386">
        <v>2</v>
      </c>
      <c r="L101" s="385" t="s">
        <v>445</v>
      </c>
      <c r="M101" s="401">
        <v>92.117863999999997</v>
      </c>
      <c r="N101" s="402">
        <f t="shared" si="9"/>
        <v>2</v>
      </c>
      <c r="O101" s="403">
        <f t="shared" si="10"/>
        <v>4.5912918692947553</v>
      </c>
      <c r="P101" s="402">
        <f t="shared" si="11"/>
        <v>0</v>
      </c>
      <c r="Q101" s="403">
        <f t="shared" si="12"/>
        <v>0</v>
      </c>
      <c r="R101" s="404">
        <f t="shared" si="13"/>
        <v>2</v>
      </c>
      <c r="S101" s="403">
        <f t="shared" si="14"/>
        <v>4.5912918692947553</v>
      </c>
      <c r="T101" s="405">
        <f t="shared" si="15"/>
        <v>1.03304067059132</v>
      </c>
      <c r="U101" s="405">
        <f t="shared" si="16"/>
        <v>0</v>
      </c>
      <c r="V101" s="405">
        <f t="shared" si="17"/>
        <v>1.03304067059132</v>
      </c>
    </row>
    <row r="102" spans="1:22" x14ac:dyDescent="0.2">
      <c r="A102" s="386" t="s">
        <v>442</v>
      </c>
      <c r="B102" s="386" t="s">
        <v>130</v>
      </c>
      <c r="C102" s="387">
        <v>9781449489755</v>
      </c>
      <c r="D102" s="386" t="s">
        <v>468</v>
      </c>
      <c r="E102" s="386" t="s">
        <v>65</v>
      </c>
      <c r="F102" s="386" t="s">
        <v>146</v>
      </c>
      <c r="G102" s="386" t="s">
        <v>67</v>
      </c>
      <c r="H102" s="386" t="s">
        <v>312</v>
      </c>
      <c r="I102" s="386"/>
      <c r="J102" s="386">
        <v>1775.46</v>
      </c>
      <c r="K102" s="386">
        <v>5</v>
      </c>
      <c r="L102" s="385" t="s">
        <v>445</v>
      </c>
      <c r="M102" s="401">
        <v>92.117863999999997</v>
      </c>
      <c r="N102" s="402">
        <f t="shared" si="9"/>
        <v>5</v>
      </c>
      <c r="O102" s="403">
        <f t="shared" si="10"/>
        <v>19.273786026996891</v>
      </c>
      <c r="P102" s="402">
        <f t="shared" si="11"/>
        <v>0</v>
      </c>
      <c r="Q102" s="403">
        <f t="shared" si="12"/>
        <v>0</v>
      </c>
      <c r="R102" s="404">
        <f t="shared" si="13"/>
        <v>5</v>
      </c>
      <c r="S102" s="403">
        <f t="shared" si="14"/>
        <v>19.273786026996891</v>
      </c>
      <c r="T102" s="405">
        <f t="shared" si="15"/>
        <v>4.3366018560743003</v>
      </c>
      <c r="U102" s="405">
        <f t="shared" si="16"/>
        <v>0</v>
      </c>
      <c r="V102" s="405">
        <f t="shared" si="17"/>
        <v>4.3366018560743003</v>
      </c>
    </row>
    <row r="103" spans="1:22" x14ac:dyDescent="0.2">
      <c r="A103" s="386" t="s">
        <v>442</v>
      </c>
      <c r="B103" s="386" t="s">
        <v>130</v>
      </c>
      <c r="C103" s="387">
        <v>9781449489786</v>
      </c>
      <c r="D103" s="386" t="s">
        <v>426</v>
      </c>
      <c r="E103" s="386" t="s">
        <v>65</v>
      </c>
      <c r="F103" s="386" t="s">
        <v>146</v>
      </c>
      <c r="G103" s="386" t="s">
        <v>67</v>
      </c>
      <c r="H103" s="386" t="s">
        <v>312</v>
      </c>
      <c r="I103" s="386"/>
      <c r="J103" s="386">
        <v>7505.47</v>
      </c>
      <c r="K103" s="386">
        <v>26</v>
      </c>
      <c r="L103" s="385" t="s">
        <v>445</v>
      </c>
      <c r="M103" s="401">
        <v>92.117863999999997</v>
      </c>
      <c r="N103" s="402">
        <f t="shared" si="9"/>
        <v>26</v>
      </c>
      <c r="O103" s="403">
        <f t="shared" si="10"/>
        <v>81.47681322701969</v>
      </c>
      <c r="P103" s="402">
        <f t="shared" si="11"/>
        <v>0</v>
      </c>
      <c r="Q103" s="403">
        <f t="shared" si="12"/>
        <v>0</v>
      </c>
      <c r="R103" s="404">
        <f t="shared" si="13"/>
        <v>26</v>
      </c>
      <c r="S103" s="403">
        <f t="shared" si="14"/>
        <v>81.47681322701969</v>
      </c>
      <c r="T103" s="405">
        <f t="shared" si="15"/>
        <v>18.33228297607943</v>
      </c>
      <c r="U103" s="405">
        <f t="shared" si="16"/>
        <v>0</v>
      </c>
      <c r="V103" s="405">
        <f t="shared" si="17"/>
        <v>18.33228297607943</v>
      </c>
    </row>
    <row r="104" spans="1:22" x14ac:dyDescent="0.2">
      <c r="A104" s="386" t="s">
        <v>442</v>
      </c>
      <c r="B104" s="386" t="s">
        <v>130</v>
      </c>
      <c r="C104" s="387">
        <v>9781449489816</v>
      </c>
      <c r="D104" s="386" t="s">
        <v>469</v>
      </c>
      <c r="E104" s="386" t="s">
        <v>65</v>
      </c>
      <c r="F104" s="386" t="s">
        <v>146</v>
      </c>
      <c r="G104" s="386" t="s">
        <v>67</v>
      </c>
      <c r="H104" s="386" t="s">
        <v>312</v>
      </c>
      <c r="I104" s="386"/>
      <c r="J104" s="386">
        <v>422.94</v>
      </c>
      <c r="K104" s="386">
        <v>2</v>
      </c>
      <c r="L104" s="385" t="s">
        <v>445</v>
      </c>
      <c r="M104" s="401">
        <v>92.117863999999997</v>
      </c>
      <c r="N104" s="402">
        <f t="shared" si="9"/>
        <v>2</v>
      </c>
      <c r="O104" s="403">
        <f t="shared" si="10"/>
        <v>4.5912918692947553</v>
      </c>
      <c r="P104" s="402">
        <f t="shared" si="11"/>
        <v>0</v>
      </c>
      <c r="Q104" s="403">
        <f t="shared" si="12"/>
        <v>0</v>
      </c>
      <c r="R104" s="404">
        <f t="shared" si="13"/>
        <v>2</v>
      </c>
      <c r="S104" s="403">
        <f t="shared" si="14"/>
        <v>4.5912918692947553</v>
      </c>
      <c r="T104" s="405">
        <f t="shared" si="15"/>
        <v>1.03304067059132</v>
      </c>
      <c r="U104" s="405">
        <f t="shared" si="16"/>
        <v>0</v>
      </c>
      <c r="V104" s="405">
        <f t="shared" si="17"/>
        <v>1.03304067059132</v>
      </c>
    </row>
    <row r="105" spans="1:22" x14ac:dyDescent="0.2">
      <c r="A105" s="386" t="s">
        <v>442</v>
      </c>
      <c r="B105" s="386" t="s">
        <v>130</v>
      </c>
      <c r="C105" s="387">
        <v>9781449489892</v>
      </c>
      <c r="D105" s="386" t="s">
        <v>428</v>
      </c>
      <c r="E105" s="386" t="s">
        <v>65</v>
      </c>
      <c r="F105" s="386" t="s">
        <v>146</v>
      </c>
      <c r="G105" s="386" t="s">
        <v>67</v>
      </c>
      <c r="H105" s="386" t="s">
        <v>312</v>
      </c>
      <c r="I105" s="386"/>
      <c r="J105" s="386">
        <v>9080.01</v>
      </c>
      <c r="K105" s="386">
        <v>26</v>
      </c>
      <c r="L105" s="385" t="s">
        <v>445</v>
      </c>
      <c r="M105" s="401">
        <v>92.117863999999997</v>
      </c>
      <c r="N105" s="402">
        <f t="shared" si="9"/>
        <v>26</v>
      </c>
      <c r="O105" s="403">
        <f t="shared" si="10"/>
        <v>98.569480508145531</v>
      </c>
      <c r="P105" s="402">
        <f t="shared" si="11"/>
        <v>0</v>
      </c>
      <c r="Q105" s="403">
        <f t="shared" si="12"/>
        <v>0</v>
      </c>
      <c r="R105" s="404">
        <f t="shared" si="13"/>
        <v>26</v>
      </c>
      <c r="S105" s="403">
        <f t="shared" si="14"/>
        <v>98.569480508145531</v>
      </c>
      <c r="T105" s="405">
        <f t="shared" si="15"/>
        <v>22.178133114332745</v>
      </c>
      <c r="U105" s="405">
        <f t="shared" si="16"/>
        <v>0</v>
      </c>
      <c r="V105" s="405">
        <f t="shared" si="17"/>
        <v>22.178133114332745</v>
      </c>
    </row>
    <row r="106" spans="1:22" x14ac:dyDescent="0.2">
      <c r="A106" s="386" t="s">
        <v>442</v>
      </c>
      <c r="B106" s="386" t="s">
        <v>130</v>
      </c>
      <c r="C106" s="387">
        <v>9781449489892</v>
      </c>
      <c r="D106" s="386" t="s">
        <v>428</v>
      </c>
      <c r="E106" s="386" t="s">
        <v>65</v>
      </c>
      <c r="F106" s="386" t="s">
        <v>146</v>
      </c>
      <c r="G106" s="386" t="s">
        <v>67</v>
      </c>
      <c r="H106" s="386" t="s">
        <v>313</v>
      </c>
      <c r="I106" s="386"/>
      <c r="J106" s="386">
        <v>-898.5</v>
      </c>
      <c r="K106" s="386">
        <v>-3</v>
      </c>
      <c r="L106" s="385" t="s">
        <v>445</v>
      </c>
      <c r="M106" s="401">
        <v>92.117863999999997</v>
      </c>
      <c r="N106" s="402">
        <f t="shared" si="9"/>
        <v>0</v>
      </c>
      <c r="O106" s="403">
        <f t="shared" si="10"/>
        <v>0</v>
      </c>
      <c r="P106" s="402">
        <f t="shared" si="11"/>
        <v>-3</v>
      </c>
      <c r="Q106" s="403">
        <f t="shared" si="12"/>
        <v>-9.753808446969634</v>
      </c>
      <c r="R106" s="404">
        <f t="shared" si="13"/>
        <v>-3</v>
      </c>
      <c r="S106" s="403">
        <f t="shared" si="14"/>
        <v>-9.753808446969634</v>
      </c>
      <c r="T106" s="405">
        <f t="shared" si="15"/>
        <v>0</v>
      </c>
      <c r="U106" s="405">
        <f t="shared" si="16"/>
        <v>-2.1946069005681679</v>
      </c>
      <c r="V106" s="405">
        <f t="shared" si="17"/>
        <v>-2.1946069005681679</v>
      </c>
    </row>
    <row r="107" spans="1:22" x14ac:dyDescent="0.2">
      <c r="A107" s="386" t="s">
        <v>442</v>
      </c>
      <c r="B107" s="386" t="s">
        <v>130</v>
      </c>
      <c r="C107" s="387">
        <v>9781449489908</v>
      </c>
      <c r="D107" s="386" t="s">
        <v>422</v>
      </c>
      <c r="E107" s="386" t="s">
        <v>65</v>
      </c>
      <c r="F107" s="386" t="s">
        <v>146</v>
      </c>
      <c r="G107" s="386" t="s">
        <v>67</v>
      </c>
      <c r="H107" s="386" t="s">
        <v>313</v>
      </c>
      <c r="I107" s="386"/>
      <c r="J107" s="386">
        <v>-1667.4</v>
      </c>
      <c r="K107" s="386">
        <v>-5</v>
      </c>
      <c r="L107" s="385" t="s">
        <v>445</v>
      </c>
      <c r="M107" s="401">
        <v>92.117863999999997</v>
      </c>
      <c r="N107" s="402">
        <f t="shared" si="9"/>
        <v>0</v>
      </c>
      <c r="O107" s="403">
        <f t="shared" si="10"/>
        <v>0</v>
      </c>
      <c r="P107" s="402">
        <f t="shared" si="11"/>
        <v>-5</v>
      </c>
      <c r="Q107" s="403">
        <f t="shared" si="12"/>
        <v>-18.100723655511597</v>
      </c>
      <c r="R107" s="404">
        <f t="shared" si="13"/>
        <v>-5</v>
      </c>
      <c r="S107" s="403">
        <f t="shared" si="14"/>
        <v>-18.100723655511597</v>
      </c>
      <c r="T107" s="405">
        <f t="shared" si="15"/>
        <v>0</v>
      </c>
      <c r="U107" s="405">
        <f t="shared" si="16"/>
        <v>-4.0726628224901091</v>
      </c>
      <c r="V107" s="405">
        <f t="shared" si="17"/>
        <v>-4.0726628224901091</v>
      </c>
    </row>
    <row r="108" spans="1:22" x14ac:dyDescent="0.2">
      <c r="A108" s="386" t="s">
        <v>442</v>
      </c>
      <c r="B108" s="386" t="s">
        <v>130</v>
      </c>
      <c r="C108" s="387">
        <v>9781449489915</v>
      </c>
      <c r="D108" s="386" t="s">
        <v>470</v>
      </c>
      <c r="E108" s="386" t="s">
        <v>65</v>
      </c>
      <c r="F108" s="386" t="s">
        <v>146</v>
      </c>
      <c r="G108" s="386" t="s">
        <v>67</v>
      </c>
      <c r="H108" s="386" t="s">
        <v>312</v>
      </c>
      <c r="I108" s="386"/>
      <c r="J108" s="386">
        <v>12544.56</v>
      </c>
      <c r="K108" s="386">
        <v>61</v>
      </c>
      <c r="L108" s="385" t="s">
        <v>445</v>
      </c>
      <c r="M108" s="401">
        <v>92.117863999999997</v>
      </c>
      <c r="N108" s="402">
        <f t="shared" si="9"/>
        <v>61</v>
      </c>
      <c r="O108" s="403">
        <f t="shared" si="10"/>
        <v>136.17944940625196</v>
      </c>
      <c r="P108" s="402">
        <f t="shared" si="11"/>
        <v>0</v>
      </c>
      <c r="Q108" s="403">
        <f t="shared" si="12"/>
        <v>0</v>
      </c>
      <c r="R108" s="404">
        <f t="shared" si="13"/>
        <v>61</v>
      </c>
      <c r="S108" s="403">
        <f t="shared" si="14"/>
        <v>136.17944940625196</v>
      </c>
      <c r="T108" s="405">
        <f t="shared" si="15"/>
        <v>30.640376116406692</v>
      </c>
      <c r="U108" s="405">
        <f t="shared" si="16"/>
        <v>0</v>
      </c>
      <c r="V108" s="405">
        <f t="shared" si="17"/>
        <v>30.640376116406692</v>
      </c>
    </row>
    <row r="109" spans="1:22" x14ac:dyDescent="0.2">
      <c r="A109" s="386" t="s">
        <v>442</v>
      </c>
      <c r="B109" s="386" t="s">
        <v>130</v>
      </c>
      <c r="C109" s="387">
        <v>9781449489953</v>
      </c>
      <c r="D109" s="386" t="s">
        <v>471</v>
      </c>
      <c r="E109" s="386" t="s">
        <v>65</v>
      </c>
      <c r="F109" s="386" t="s">
        <v>444</v>
      </c>
      <c r="G109" s="386" t="s">
        <v>67</v>
      </c>
      <c r="H109" s="386" t="s">
        <v>312</v>
      </c>
      <c r="I109" s="386"/>
      <c r="J109" s="386">
        <v>10633.35</v>
      </c>
      <c r="K109" s="386">
        <v>51</v>
      </c>
      <c r="L109" s="385" t="s">
        <v>445</v>
      </c>
      <c r="M109" s="401">
        <v>92.117863999999997</v>
      </c>
      <c r="N109" s="402">
        <f t="shared" si="9"/>
        <v>51</v>
      </c>
      <c r="O109" s="403">
        <f t="shared" si="10"/>
        <v>115.43200784594832</v>
      </c>
      <c r="P109" s="402">
        <f t="shared" si="11"/>
        <v>0</v>
      </c>
      <c r="Q109" s="403">
        <f t="shared" si="12"/>
        <v>0</v>
      </c>
      <c r="R109" s="404">
        <f t="shared" si="13"/>
        <v>51</v>
      </c>
      <c r="S109" s="403">
        <f t="shared" si="14"/>
        <v>115.43200784594832</v>
      </c>
      <c r="T109" s="405">
        <f t="shared" si="15"/>
        <v>25.972201765338372</v>
      </c>
      <c r="U109" s="405">
        <f t="shared" si="16"/>
        <v>0</v>
      </c>
      <c r="V109" s="405">
        <f t="shared" si="17"/>
        <v>25.972201765338372</v>
      </c>
    </row>
    <row r="110" spans="1:22" x14ac:dyDescent="0.2">
      <c r="A110" s="386" t="s">
        <v>442</v>
      </c>
      <c r="B110" s="386" t="s">
        <v>130</v>
      </c>
      <c r="C110" s="387">
        <v>9781449489953</v>
      </c>
      <c r="D110" s="386" t="s">
        <v>471</v>
      </c>
      <c r="E110" s="386" t="s">
        <v>65</v>
      </c>
      <c r="F110" s="386" t="s">
        <v>444</v>
      </c>
      <c r="G110" s="386" t="s">
        <v>67</v>
      </c>
      <c r="H110" s="386" t="s">
        <v>313</v>
      </c>
      <c r="I110" s="386"/>
      <c r="J110" s="386">
        <v>-199.5</v>
      </c>
      <c r="K110" s="386">
        <v>-1</v>
      </c>
      <c r="L110" s="385" t="s">
        <v>445</v>
      </c>
      <c r="M110" s="401">
        <v>92.117863999999997</v>
      </c>
      <c r="N110" s="402">
        <f t="shared" si="9"/>
        <v>0</v>
      </c>
      <c r="O110" s="403">
        <f t="shared" si="10"/>
        <v>0</v>
      </c>
      <c r="P110" s="402">
        <f t="shared" si="11"/>
        <v>-1</v>
      </c>
      <c r="Q110" s="403">
        <f t="shared" si="12"/>
        <v>-2.1657037119314881</v>
      </c>
      <c r="R110" s="404">
        <f t="shared" si="13"/>
        <v>-1</v>
      </c>
      <c r="S110" s="403">
        <f t="shared" si="14"/>
        <v>-2.1657037119314881</v>
      </c>
      <c r="T110" s="405">
        <f t="shared" si="15"/>
        <v>0</v>
      </c>
      <c r="U110" s="405">
        <f t="shared" si="16"/>
        <v>-0.48728333518458483</v>
      </c>
      <c r="V110" s="405">
        <f t="shared" si="17"/>
        <v>-0.48728333518458483</v>
      </c>
    </row>
    <row r="111" spans="1:22" x14ac:dyDescent="0.2">
      <c r="A111" s="386" t="s">
        <v>442</v>
      </c>
      <c r="B111" s="386" t="s">
        <v>130</v>
      </c>
      <c r="C111" s="387">
        <v>9781449491550</v>
      </c>
      <c r="D111" s="386" t="s">
        <v>472</v>
      </c>
      <c r="E111" s="386" t="s">
        <v>65</v>
      </c>
      <c r="F111" s="386" t="s">
        <v>473</v>
      </c>
      <c r="G111" s="386" t="s">
        <v>474</v>
      </c>
      <c r="H111" s="386" t="s">
        <v>312</v>
      </c>
      <c r="I111" s="386"/>
      <c r="J111" s="386">
        <v>317.47000000000003</v>
      </c>
      <c r="K111" s="386">
        <v>1</v>
      </c>
      <c r="L111" s="385" t="s">
        <v>445</v>
      </c>
      <c r="M111" s="401">
        <v>92.117863999999997</v>
      </c>
      <c r="N111" s="402">
        <f t="shared" si="9"/>
        <v>1</v>
      </c>
      <c r="O111" s="403">
        <f t="shared" si="10"/>
        <v>3.4463456512626047</v>
      </c>
      <c r="P111" s="402">
        <f t="shared" si="11"/>
        <v>0</v>
      </c>
      <c r="Q111" s="403">
        <f t="shared" si="12"/>
        <v>0</v>
      </c>
      <c r="R111" s="404">
        <f t="shared" si="13"/>
        <v>1</v>
      </c>
      <c r="S111" s="403">
        <f t="shared" si="14"/>
        <v>3.4463456512626047</v>
      </c>
      <c r="T111" s="405">
        <f t="shared" si="15"/>
        <v>0.77542777153408604</v>
      </c>
      <c r="U111" s="405">
        <f t="shared" si="16"/>
        <v>0</v>
      </c>
      <c r="V111" s="405">
        <f t="shared" si="17"/>
        <v>0.77542777153408604</v>
      </c>
    </row>
    <row r="112" spans="1:22" x14ac:dyDescent="0.2">
      <c r="A112" s="386" t="s">
        <v>442</v>
      </c>
      <c r="B112" s="386" t="s">
        <v>130</v>
      </c>
      <c r="C112" s="387">
        <v>9781449491550</v>
      </c>
      <c r="D112" s="386" t="s">
        <v>472</v>
      </c>
      <c r="E112" s="386" t="s">
        <v>65</v>
      </c>
      <c r="F112" s="386" t="s">
        <v>473</v>
      </c>
      <c r="G112" s="386" t="s">
        <v>474</v>
      </c>
      <c r="H112" s="386" t="s">
        <v>313</v>
      </c>
      <c r="I112" s="386"/>
      <c r="J112" s="386">
        <v>-3145.5</v>
      </c>
      <c r="K112" s="386">
        <v>-9</v>
      </c>
      <c r="L112" s="385" t="s">
        <v>445</v>
      </c>
      <c r="M112" s="401">
        <v>92.117863999999997</v>
      </c>
      <c r="N112" s="402">
        <f t="shared" si="9"/>
        <v>0</v>
      </c>
      <c r="O112" s="403">
        <f t="shared" si="10"/>
        <v>0</v>
      </c>
      <c r="P112" s="402">
        <f t="shared" si="11"/>
        <v>-9</v>
      </c>
      <c r="Q112" s="403">
        <f t="shared" si="12"/>
        <v>-34.146471307671661</v>
      </c>
      <c r="R112" s="404">
        <f t="shared" si="13"/>
        <v>-9</v>
      </c>
      <c r="S112" s="403">
        <f t="shared" si="14"/>
        <v>-34.146471307671661</v>
      </c>
      <c r="T112" s="405">
        <f t="shared" si="15"/>
        <v>0</v>
      </c>
      <c r="U112" s="405">
        <f t="shared" si="16"/>
        <v>-7.682956044226124</v>
      </c>
      <c r="V112" s="405">
        <f t="shared" si="17"/>
        <v>-7.682956044226124</v>
      </c>
    </row>
    <row r="113" spans="1:22" x14ac:dyDescent="0.2">
      <c r="A113" s="386" t="s">
        <v>442</v>
      </c>
      <c r="B113" s="386" t="s">
        <v>130</v>
      </c>
      <c r="C113" s="387">
        <v>9781449492878</v>
      </c>
      <c r="D113" s="386" t="s">
        <v>427</v>
      </c>
      <c r="E113" s="386" t="s">
        <v>65</v>
      </c>
      <c r="F113" s="386" t="s">
        <v>146</v>
      </c>
      <c r="G113" s="386" t="s">
        <v>67</v>
      </c>
      <c r="H113" s="386" t="s">
        <v>313</v>
      </c>
      <c r="I113" s="386"/>
      <c r="J113" s="386">
        <v>-2013.12</v>
      </c>
      <c r="K113" s="386">
        <v>-6</v>
      </c>
      <c r="L113" s="385" t="s">
        <v>445</v>
      </c>
      <c r="M113" s="401">
        <v>92.117863999999997</v>
      </c>
      <c r="N113" s="402">
        <f t="shared" si="9"/>
        <v>0</v>
      </c>
      <c r="O113" s="403">
        <f t="shared" si="10"/>
        <v>0</v>
      </c>
      <c r="P113" s="402">
        <f t="shared" si="11"/>
        <v>-6</v>
      </c>
      <c r="Q113" s="403">
        <f t="shared" si="12"/>
        <v>-21.853741636909859</v>
      </c>
      <c r="R113" s="404">
        <f t="shared" si="13"/>
        <v>-6</v>
      </c>
      <c r="S113" s="403">
        <f t="shared" si="14"/>
        <v>-21.853741636909859</v>
      </c>
      <c r="T113" s="405">
        <f t="shared" si="15"/>
        <v>0</v>
      </c>
      <c r="U113" s="405">
        <f t="shared" si="16"/>
        <v>-4.9170918683047189</v>
      </c>
      <c r="V113" s="405">
        <f t="shared" si="17"/>
        <v>-4.9170918683047189</v>
      </c>
    </row>
    <row r="114" spans="1:22" x14ac:dyDescent="0.2">
      <c r="A114" s="386" t="s">
        <v>442</v>
      </c>
      <c r="B114" s="386" t="s">
        <v>130</v>
      </c>
      <c r="C114" s="387">
        <v>9781449492892</v>
      </c>
      <c r="D114" s="386" t="s">
        <v>475</v>
      </c>
      <c r="E114" s="386" t="s">
        <v>65</v>
      </c>
      <c r="F114" s="386" t="s">
        <v>146</v>
      </c>
      <c r="G114" s="386" t="s">
        <v>67</v>
      </c>
      <c r="H114" s="386" t="s">
        <v>312</v>
      </c>
      <c r="I114" s="386"/>
      <c r="J114" s="386">
        <v>740.94</v>
      </c>
      <c r="K114" s="386">
        <v>2</v>
      </c>
      <c r="L114" s="385" t="s">
        <v>445</v>
      </c>
      <c r="M114" s="401">
        <v>92.117863999999997</v>
      </c>
      <c r="N114" s="402">
        <f t="shared" si="9"/>
        <v>2</v>
      </c>
      <c r="O114" s="403">
        <f t="shared" si="10"/>
        <v>8.0433910191404365</v>
      </c>
      <c r="P114" s="402">
        <f t="shared" si="11"/>
        <v>0</v>
      </c>
      <c r="Q114" s="403">
        <f t="shared" si="12"/>
        <v>0</v>
      </c>
      <c r="R114" s="404">
        <f t="shared" si="13"/>
        <v>2</v>
      </c>
      <c r="S114" s="403">
        <f t="shared" si="14"/>
        <v>8.0433910191404365</v>
      </c>
      <c r="T114" s="405">
        <f t="shared" si="15"/>
        <v>1.8097629793065984</v>
      </c>
      <c r="U114" s="405">
        <f t="shared" si="16"/>
        <v>0</v>
      </c>
      <c r="V114" s="405">
        <f t="shared" si="17"/>
        <v>1.8097629793065984</v>
      </c>
    </row>
    <row r="115" spans="1:22" x14ac:dyDescent="0.2">
      <c r="A115" s="386" t="s">
        <v>442</v>
      </c>
      <c r="B115" s="386" t="s">
        <v>130</v>
      </c>
      <c r="C115" s="387">
        <v>9781449492977</v>
      </c>
      <c r="D115" s="386" t="s">
        <v>438</v>
      </c>
      <c r="E115" s="386" t="s">
        <v>65</v>
      </c>
      <c r="F115" s="386" t="s">
        <v>146</v>
      </c>
      <c r="G115" s="386" t="s">
        <v>67</v>
      </c>
      <c r="H115" s="386" t="s">
        <v>312</v>
      </c>
      <c r="I115" s="386"/>
      <c r="J115" s="386">
        <v>235598.68</v>
      </c>
      <c r="K115" s="386">
        <v>771</v>
      </c>
      <c r="L115" s="385" t="s">
        <v>445</v>
      </c>
      <c r="M115" s="401">
        <v>92.117863999999997</v>
      </c>
      <c r="N115" s="402">
        <f t="shared" si="9"/>
        <v>771</v>
      </c>
      <c r="O115" s="403">
        <f t="shared" si="10"/>
        <v>2557.5786255747312</v>
      </c>
      <c r="P115" s="402">
        <f t="shared" si="11"/>
        <v>0</v>
      </c>
      <c r="Q115" s="403">
        <f t="shared" si="12"/>
        <v>0</v>
      </c>
      <c r="R115" s="404">
        <f t="shared" si="13"/>
        <v>771</v>
      </c>
      <c r="S115" s="403">
        <f t="shared" si="14"/>
        <v>2557.5786255747312</v>
      </c>
      <c r="T115" s="405">
        <f t="shared" si="15"/>
        <v>575.45519075431457</v>
      </c>
      <c r="U115" s="405">
        <f t="shared" si="16"/>
        <v>0</v>
      </c>
      <c r="V115" s="405">
        <f t="shared" si="17"/>
        <v>575.45519075431457</v>
      </c>
    </row>
    <row r="116" spans="1:22" x14ac:dyDescent="0.2">
      <c r="A116" s="386" t="s">
        <v>442</v>
      </c>
      <c r="B116" s="386" t="s">
        <v>130</v>
      </c>
      <c r="C116" s="387">
        <v>9781449493684</v>
      </c>
      <c r="D116" s="386" t="s">
        <v>476</v>
      </c>
      <c r="E116" s="386" t="s">
        <v>65</v>
      </c>
      <c r="F116" s="386" t="s">
        <v>146</v>
      </c>
      <c r="G116" s="386" t="s">
        <v>67</v>
      </c>
      <c r="H116" s="386" t="s">
        <v>313</v>
      </c>
      <c r="I116" s="386"/>
      <c r="J116" s="386">
        <v>-1300</v>
      </c>
      <c r="K116" s="386">
        <v>-4</v>
      </c>
      <c r="L116" s="385" t="s">
        <v>445</v>
      </c>
      <c r="M116" s="401">
        <v>92.117863999999997</v>
      </c>
      <c r="N116" s="402">
        <f t="shared" si="9"/>
        <v>0</v>
      </c>
      <c r="O116" s="403">
        <f t="shared" si="10"/>
        <v>0</v>
      </c>
      <c r="P116" s="402">
        <f t="shared" si="11"/>
        <v>-4</v>
      </c>
      <c r="Q116" s="403">
        <f t="shared" si="12"/>
        <v>-14.112355015092405</v>
      </c>
      <c r="R116" s="404">
        <f t="shared" si="13"/>
        <v>-4</v>
      </c>
      <c r="S116" s="403">
        <f t="shared" si="14"/>
        <v>-14.112355015092405</v>
      </c>
      <c r="T116" s="405">
        <f t="shared" si="15"/>
        <v>0</v>
      </c>
      <c r="U116" s="405">
        <f t="shared" si="16"/>
        <v>-3.175279878395791</v>
      </c>
      <c r="V116" s="405">
        <f t="shared" si="17"/>
        <v>-3.175279878395791</v>
      </c>
    </row>
    <row r="117" spans="1:22" x14ac:dyDescent="0.2">
      <c r="A117" s="386" t="s">
        <v>442</v>
      </c>
      <c r="B117" s="386" t="s">
        <v>130</v>
      </c>
      <c r="C117" s="387">
        <v>9781449493707</v>
      </c>
      <c r="D117" s="386" t="s">
        <v>477</v>
      </c>
      <c r="E117" s="386" t="s">
        <v>65</v>
      </c>
      <c r="F117" s="386" t="s">
        <v>146</v>
      </c>
      <c r="G117" s="386" t="s">
        <v>66</v>
      </c>
      <c r="H117" s="386" t="s">
        <v>312</v>
      </c>
      <c r="I117" s="386"/>
      <c r="J117" s="386">
        <v>7637.25</v>
      </c>
      <c r="K117" s="386">
        <v>25</v>
      </c>
      <c r="L117" s="385" t="s">
        <v>445</v>
      </c>
      <c r="M117" s="401">
        <v>92.117863999999997</v>
      </c>
      <c r="N117" s="402">
        <f t="shared" si="9"/>
        <v>25</v>
      </c>
      <c r="O117" s="403">
        <f t="shared" si="10"/>
        <v>82.907371799241901</v>
      </c>
      <c r="P117" s="402">
        <f t="shared" si="11"/>
        <v>0</v>
      </c>
      <c r="Q117" s="403">
        <f t="shared" si="12"/>
        <v>0</v>
      </c>
      <c r="R117" s="404">
        <f t="shared" si="13"/>
        <v>25</v>
      </c>
      <c r="S117" s="403">
        <f t="shared" si="14"/>
        <v>82.907371799241901</v>
      </c>
      <c r="T117" s="405">
        <f t="shared" si="15"/>
        <v>18.654158654829427</v>
      </c>
      <c r="U117" s="405">
        <f t="shared" si="16"/>
        <v>0</v>
      </c>
      <c r="V117" s="405">
        <f t="shared" si="17"/>
        <v>18.654158654829427</v>
      </c>
    </row>
    <row r="118" spans="1:22" x14ac:dyDescent="0.2">
      <c r="A118" s="386" t="s">
        <v>442</v>
      </c>
      <c r="B118" s="386" t="s">
        <v>130</v>
      </c>
      <c r="C118" s="387">
        <v>9781449494254</v>
      </c>
      <c r="D118" s="386" t="s">
        <v>437</v>
      </c>
      <c r="E118" s="386" t="s">
        <v>65</v>
      </c>
      <c r="F118" s="386" t="s">
        <v>146</v>
      </c>
      <c r="G118" s="386" t="s">
        <v>67</v>
      </c>
      <c r="H118" s="386" t="s">
        <v>312</v>
      </c>
      <c r="I118" s="386"/>
      <c r="J118" s="386">
        <v>1800</v>
      </c>
      <c r="K118" s="386">
        <v>5</v>
      </c>
      <c r="L118" s="385" t="s">
        <v>445</v>
      </c>
      <c r="M118" s="401">
        <v>92.117863999999997</v>
      </c>
      <c r="N118" s="402">
        <f t="shared" si="9"/>
        <v>5</v>
      </c>
      <c r="O118" s="403">
        <f t="shared" si="10"/>
        <v>19.54018386705102</v>
      </c>
      <c r="P118" s="402">
        <f t="shared" si="11"/>
        <v>0</v>
      </c>
      <c r="Q118" s="403">
        <f t="shared" si="12"/>
        <v>0</v>
      </c>
      <c r="R118" s="404">
        <f t="shared" si="13"/>
        <v>5</v>
      </c>
      <c r="S118" s="403">
        <f t="shared" si="14"/>
        <v>19.54018386705102</v>
      </c>
      <c r="T118" s="405">
        <f t="shared" si="15"/>
        <v>4.3965413700864797</v>
      </c>
      <c r="U118" s="405">
        <f t="shared" si="16"/>
        <v>0</v>
      </c>
      <c r="V118" s="405">
        <f t="shared" si="17"/>
        <v>4.3965413700864797</v>
      </c>
    </row>
    <row r="119" spans="1:22" x14ac:dyDescent="0.2">
      <c r="A119" s="386" t="s">
        <v>442</v>
      </c>
      <c r="B119" s="386" t="s">
        <v>130</v>
      </c>
      <c r="C119" s="387">
        <v>9781449494254</v>
      </c>
      <c r="D119" s="386" t="s">
        <v>437</v>
      </c>
      <c r="E119" s="386" t="s">
        <v>65</v>
      </c>
      <c r="F119" s="386" t="s">
        <v>146</v>
      </c>
      <c r="G119" s="386" t="s">
        <v>67</v>
      </c>
      <c r="H119" s="386" t="s">
        <v>313</v>
      </c>
      <c r="I119" s="386"/>
      <c r="J119" s="386">
        <v>-299.5</v>
      </c>
      <c r="K119" s="386">
        <v>-1</v>
      </c>
      <c r="L119" s="385" t="s">
        <v>445</v>
      </c>
      <c r="M119" s="401">
        <v>92.117863999999997</v>
      </c>
      <c r="N119" s="402">
        <f t="shared" si="9"/>
        <v>0</v>
      </c>
      <c r="O119" s="403">
        <f t="shared" si="10"/>
        <v>0</v>
      </c>
      <c r="P119" s="402">
        <f t="shared" si="11"/>
        <v>-1</v>
      </c>
      <c r="Q119" s="403">
        <f t="shared" si="12"/>
        <v>-3.2512694823232118</v>
      </c>
      <c r="R119" s="404">
        <f t="shared" si="13"/>
        <v>-1</v>
      </c>
      <c r="S119" s="403">
        <f t="shared" si="14"/>
        <v>-3.2512694823232118</v>
      </c>
      <c r="T119" s="405">
        <f t="shared" si="15"/>
        <v>0</v>
      </c>
      <c r="U119" s="405">
        <f t="shared" si="16"/>
        <v>-0.73153563352272266</v>
      </c>
      <c r="V119" s="405">
        <f t="shared" si="17"/>
        <v>-0.73153563352272266</v>
      </c>
    </row>
    <row r="120" spans="1:22" x14ac:dyDescent="0.2">
      <c r="A120" s="386" t="s">
        <v>442</v>
      </c>
      <c r="B120" s="386" t="s">
        <v>130</v>
      </c>
      <c r="C120" s="387">
        <v>9781449494278</v>
      </c>
      <c r="D120" s="386" t="s">
        <v>478</v>
      </c>
      <c r="E120" s="386" t="s">
        <v>65</v>
      </c>
      <c r="F120" s="386" t="s">
        <v>444</v>
      </c>
      <c r="G120" s="386" t="s">
        <v>67</v>
      </c>
      <c r="H120" s="386" t="s">
        <v>312</v>
      </c>
      <c r="I120" s="386"/>
      <c r="J120" s="386">
        <v>299.5</v>
      </c>
      <c r="K120" s="386">
        <v>1</v>
      </c>
      <c r="L120" s="385" t="s">
        <v>445</v>
      </c>
      <c r="M120" s="401">
        <v>92.117863999999997</v>
      </c>
      <c r="N120" s="402">
        <f t="shared" si="9"/>
        <v>1</v>
      </c>
      <c r="O120" s="403">
        <f t="shared" si="10"/>
        <v>3.2512694823232118</v>
      </c>
      <c r="P120" s="402">
        <f t="shared" si="11"/>
        <v>0</v>
      </c>
      <c r="Q120" s="403">
        <f t="shared" si="12"/>
        <v>0</v>
      </c>
      <c r="R120" s="404">
        <f t="shared" si="13"/>
        <v>1</v>
      </c>
      <c r="S120" s="403">
        <f t="shared" si="14"/>
        <v>3.2512694823232118</v>
      </c>
      <c r="T120" s="405">
        <f t="shared" si="15"/>
        <v>0.73153563352272266</v>
      </c>
      <c r="U120" s="405">
        <f t="shared" si="16"/>
        <v>0</v>
      </c>
      <c r="V120" s="405">
        <f t="shared" si="17"/>
        <v>0.73153563352272266</v>
      </c>
    </row>
    <row r="121" spans="1:22" x14ac:dyDescent="0.2">
      <c r="A121" s="386" t="s">
        <v>442</v>
      </c>
      <c r="B121" s="386" t="s">
        <v>130</v>
      </c>
      <c r="C121" s="387">
        <v>9781449495084</v>
      </c>
      <c r="D121" s="386" t="s">
        <v>479</v>
      </c>
      <c r="E121" s="386" t="s">
        <v>65</v>
      </c>
      <c r="F121" s="386" t="s">
        <v>146</v>
      </c>
      <c r="G121" s="386" t="s">
        <v>67</v>
      </c>
      <c r="H121" s="386" t="s">
        <v>312</v>
      </c>
      <c r="I121" s="386"/>
      <c r="J121" s="386">
        <v>363.48</v>
      </c>
      <c r="K121" s="386">
        <v>1</v>
      </c>
      <c r="L121" s="385" t="s">
        <v>445</v>
      </c>
      <c r="M121" s="401">
        <v>92.117863999999997</v>
      </c>
      <c r="N121" s="402">
        <f t="shared" si="9"/>
        <v>1</v>
      </c>
      <c r="O121" s="403">
        <f t="shared" si="10"/>
        <v>3.9458144622198366</v>
      </c>
      <c r="P121" s="402">
        <f t="shared" si="11"/>
        <v>0</v>
      </c>
      <c r="Q121" s="403">
        <f t="shared" si="12"/>
        <v>0</v>
      </c>
      <c r="R121" s="404">
        <f t="shared" si="13"/>
        <v>1</v>
      </c>
      <c r="S121" s="403">
        <f t="shared" si="14"/>
        <v>3.9458144622198366</v>
      </c>
      <c r="T121" s="405">
        <f t="shared" si="15"/>
        <v>0.88780825399946328</v>
      </c>
      <c r="U121" s="405">
        <f t="shared" si="16"/>
        <v>0</v>
      </c>
      <c r="V121" s="405">
        <f t="shared" si="17"/>
        <v>0.88780825399946328</v>
      </c>
    </row>
    <row r="122" spans="1:22" x14ac:dyDescent="0.2">
      <c r="A122" s="386" t="s">
        <v>442</v>
      </c>
      <c r="B122" s="386" t="s">
        <v>130</v>
      </c>
      <c r="C122" s="387">
        <v>9781449495145</v>
      </c>
      <c r="D122" s="386" t="s">
        <v>480</v>
      </c>
      <c r="E122" s="386" t="s">
        <v>65</v>
      </c>
      <c r="F122" s="386" t="s">
        <v>146</v>
      </c>
      <c r="G122" s="386" t="s">
        <v>67</v>
      </c>
      <c r="H122" s="386" t="s">
        <v>313</v>
      </c>
      <c r="I122" s="386"/>
      <c r="J122" s="386">
        <v>-2413.9699999999998</v>
      </c>
      <c r="K122" s="386">
        <v>-8</v>
      </c>
      <c r="L122" s="385" t="s">
        <v>445</v>
      </c>
      <c r="M122" s="401">
        <v>92.117863999999997</v>
      </c>
      <c r="N122" s="402">
        <f t="shared" si="9"/>
        <v>0</v>
      </c>
      <c r="O122" s="403">
        <f t="shared" si="10"/>
        <v>0</v>
      </c>
      <c r="P122" s="402">
        <f t="shared" si="11"/>
        <v>-8</v>
      </c>
      <c r="Q122" s="403">
        <f t="shared" si="12"/>
        <v>-26.205232027525085</v>
      </c>
      <c r="R122" s="404">
        <f t="shared" si="13"/>
        <v>-8</v>
      </c>
      <c r="S122" s="403">
        <f t="shared" si="14"/>
        <v>-26.205232027525085</v>
      </c>
      <c r="T122" s="405">
        <f t="shared" si="15"/>
        <v>0</v>
      </c>
      <c r="U122" s="405">
        <f t="shared" si="16"/>
        <v>-5.8961772061931441</v>
      </c>
      <c r="V122" s="405">
        <f t="shared" si="17"/>
        <v>-5.8961772061931441</v>
      </c>
    </row>
    <row r="123" spans="1:22" x14ac:dyDescent="0.2">
      <c r="A123" s="386" t="s">
        <v>442</v>
      </c>
      <c r="B123" s="386" t="s">
        <v>130</v>
      </c>
      <c r="C123" s="387">
        <v>9781449495497</v>
      </c>
      <c r="D123" s="386" t="s">
        <v>481</v>
      </c>
      <c r="E123" s="386" t="s">
        <v>65</v>
      </c>
      <c r="F123" s="386" t="s">
        <v>146</v>
      </c>
      <c r="G123" s="386" t="s">
        <v>67</v>
      </c>
      <c r="H123" s="386" t="s">
        <v>313</v>
      </c>
      <c r="I123" s="386"/>
      <c r="J123" s="386">
        <v>-952.41</v>
      </c>
      <c r="K123" s="386">
        <v>-3</v>
      </c>
      <c r="L123" s="385" t="s">
        <v>445</v>
      </c>
      <c r="M123" s="401">
        <v>92.117863999999997</v>
      </c>
      <c r="N123" s="402">
        <f t="shared" si="9"/>
        <v>0</v>
      </c>
      <c r="O123" s="403">
        <f t="shared" si="10"/>
        <v>0</v>
      </c>
      <c r="P123" s="402">
        <f t="shared" si="11"/>
        <v>-3</v>
      </c>
      <c r="Q123" s="403">
        <f t="shared" si="12"/>
        <v>-10.339036953787813</v>
      </c>
      <c r="R123" s="404">
        <f t="shared" si="13"/>
        <v>-3</v>
      </c>
      <c r="S123" s="403">
        <f t="shared" si="14"/>
        <v>-10.339036953787813</v>
      </c>
      <c r="T123" s="405">
        <f t="shared" si="15"/>
        <v>0</v>
      </c>
      <c r="U123" s="405">
        <f t="shared" si="16"/>
        <v>-2.3262833146022581</v>
      </c>
      <c r="V123" s="405">
        <f t="shared" si="17"/>
        <v>-2.3262833146022581</v>
      </c>
    </row>
    <row r="124" spans="1:22" x14ac:dyDescent="0.2">
      <c r="A124" s="386" t="s">
        <v>442</v>
      </c>
      <c r="B124" s="386" t="s">
        <v>130</v>
      </c>
      <c r="C124" s="387">
        <v>9781449496203</v>
      </c>
      <c r="D124" s="386" t="s">
        <v>482</v>
      </c>
      <c r="E124" s="386" t="s">
        <v>65</v>
      </c>
      <c r="F124" s="386" t="s">
        <v>146</v>
      </c>
      <c r="G124" s="386" t="s">
        <v>67</v>
      </c>
      <c r="H124" s="386" t="s">
        <v>312</v>
      </c>
      <c r="I124" s="386"/>
      <c r="J124" s="386">
        <v>8989.14</v>
      </c>
      <c r="K124" s="386">
        <v>26</v>
      </c>
      <c r="L124" s="385" t="s">
        <v>445</v>
      </c>
      <c r="M124" s="401">
        <v>92.117863999999997</v>
      </c>
      <c r="N124" s="402">
        <f t="shared" si="9"/>
        <v>26</v>
      </c>
      <c r="O124" s="403">
        <f t="shared" si="10"/>
        <v>97.583026892590553</v>
      </c>
      <c r="P124" s="402">
        <f t="shared" si="11"/>
        <v>0</v>
      </c>
      <c r="Q124" s="403">
        <f t="shared" si="12"/>
        <v>0</v>
      </c>
      <c r="R124" s="404">
        <f t="shared" si="13"/>
        <v>26</v>
      </c>
      <c r="S124" s="403">
        <f t="shared" si="14"/>
        <v>97.583026892590553</v>
      </c>
      <c r="T124" s="405">
        <f t="shared" si="15"/>
        <v>21.956181050832875</v>
      </c>
      <c r="U124" s="405">
        <f t="shared" si="16"/>
        <v>0</v>
      </c>
      <c r="V124" s="405">
        <f t="shared" si="17"/>
        <v>21.956181050832875</v>
      </c>
    </row>
    <row r="125" spans="1:22" x14ac:dyDescent="0.2">
      <c r="A125" s="386" t="s">
        <v>442</v>
      </c>
      <c r="B125" s="386" t="s">
        <v>130</v>
      </c>
      <c r="C125" s="387">
        <v>9781449496203</v>
      </c>
      <c r="D125" s="386" t="s">
        <v>482</v>
      </c>
      <c r="E125" s="386" t="s">
        <v>65</v>
      </c>
      <c r="F125" s="386" t="s">
        <v>146</v>
      </c>
      <c r="G125" s="386" t="s">
        <v>67</v>
      </c>
      <c r="H125" s="386" t="s">
        <v>313</v>
      </c>
      <c r="I125" s="386"/>
      <c r="J125" s="386">
        <v>-342.51</v>
      </c>
      <c r="K125" s="386">
        <v>-1</v>
      </c>
      <c r="L125" s="385" t="s">
        <v>445</v>
      </c>
      <c r="M125" s="401">
        <v>92.117863999999997</v>
      </c>
      <c r="N125" s="402">
        <f t="shared" si="9"/>
        <v>0</v>
      </c>
      <c r="O125" s="403">
        <f t="shared" si="10"/>
        <v>0</v>
      </c>
      <c r="P125" s="402">
        <f t="shared" si="11"/>
        <v>-1</v>
      </c>
      <c r="Q125" s="403">
        <f t="shared" si="12"/>
        <v>-3.7181713201686919</v>
      </c>
      <c r="R125" s="404">
        <f t="shared" si="13"/>
        <v>-1</v>
      </c>
      <c r="S125" s="403">
        <f t="shared" si="14"/>
        <v>-3.7181713201686919</v>
      </c>
      <c r="T125" s="405">
        <f t="shared" si="15"/>
        <v>0</v>
      </c>
      <c r="U125" s="405">
        <f t="shared" si="16"/>
        <v>-0.83658854703795571</v>
      </c>
      <c r="V125" s="405">
        <f t="shared" si="17"/>
        <v>-0.83658854703795571</v>
      </c>
    </row>
    <row r="126" spans="1:22" x14ac:dyDescent="0.2">
      <c r="A126" s="386" t="s">
        <v>442</v>
      </c>
      <c r="B126" s="386" t="s">
        <v>130</v>
      </c>
      <c r="C126" s="387">
        <v>9781449496210</v>
      </c>
      <c r="D126" s="386" t="s">
        <v>483</v>
      </c>
      <c r="E126" s="386" t="s">
        <v>65</v>
      </c>
      <c r="F126" s="386" t="s">
        <v>146</v>
      </c>
      <c r="G126" s="386" t="s">
        <v>67</v>
      </c>
      <c r="H126" s="386" t="s">
        <v>312</v>
      </c>
      <c r="I126" s="386"/>
      <c r="J126" s="386">
        <v>370.47</v>
      </c>
      <c r="K126" s="386">
        <v>1</v>
      </c>
      <c r="L126" s="385" t="s">
        <v>445</v>
      </c>
      <c r="M126" s="401">
        <v>92.117863999999997</v>
      </c>
      <c r="N126" s="402">
        <f t="shared" si="9"/>
        <v>1</v>
      </c>
      <c r="O126" s="403">
        <f t="shared" si="10"/>
        <v>4.0216955095702183</v>
      </c>
      <c r="P126" s="402">
        <f t="shared" si="11"/>
        <v>0</v>
      </c>
      <c r="Q126" s="403">
        <f t="shared" si="12"/>
        <v>0</v>
      </c>
      <c r="R126" s="404">
        <f t="shared" si="13"/>
        <v>1</v>
      </c>
      <c r="S126" s="403">
        <f t="shared" si="14"/>
        <v>4.0216955095702183</v>
      </c>
      <c r="T126" s="405">
        <f t="shared" si="15"/>
        <v>0.90488148965329918</v>
      </c>
      <c r="U126" s="405">
        <f t="shared" si="16"/>
        <v>0</v>
      </c>
      <c r="V126" s="405">
        <f t="shared" si="17"/>
        <v>0.90488148965329918</v>
      </c>
    </row>
    <row r="127" spans="1:22" x14ac:dyDescent="0.2">
      <c r="A127" s="386" t="s">
        <v>442</v>
      </c>
      <c r="B127" s="386" t="s">
        <v>130</v>
      </c>
      <c r="C127" s="387">
        <v>9781449496364</v>
      </c>
      <c r="D127" s="386" t="s">
        <v>484</v>
      </c>
      <c r="E127" s="386" t="s">
        <v>65</v>
      </c>
      <c r="F127" s="386" t="s">
        <v>473</v>
      </c>
      <c r="G127" s="386" t="s">
        <v>66</v>
      </c>
      <c r="H127" s="386" t="s">
        <v>312</v>
      </c>
      <c r="I127" s="386"/>
      <c r="J127" s="386">
        <v>6417.5</v>
      </c>
      <c r="K127" s="386">
        <v>15</v>
      </c>
      <c r="L127" s="385" t="s">
        <v>445</v>
      </c>
      <c r="M127" s="401">
        <v>92.117863999999997</v>
      </c>
      <c r="N127" s="402">
        <f t="shared" si="9"/>
        <v>15</v>
      </c>
      <c r="O127" s="403">
        <f t="shared" si="10"/>
        <v>69.666183314888855</v>
      </c>
      <c r="P127" s="402">
        <f t="shared" si="11"/>
        <v>0</v>
      </c>
      <c r="Q127" s="403">
        <f t="shared" si="12"/>
        <v>0</v>
      </c>
      <c r="R127" s="404">
        <f t="shared" si="13"/>
        <v>15</v>
      </c>
      <c r="S127" s="403">
        <f t="shared" si="14"/>
        <v>69.666183314888855</v>
      </c>
      <c r="T127" s="405">
        <f t="shared" si="15"/>
        <v>15.674891245849993</v>
      </c>
      <c r="U127" s="405">
        <f t="shared" si="16"/>
        <v>0</v>
      </c>
      <c r="V127" s="405">
        <f t="shared" si="17"/>
        <v>15.674891245849993</v>
      </c>
    </row>
    <row r="128" spans="1:22" x14ac:dyDescent="0.2">
      <c r="A128" s="386" t="s">
        <v>442</v>
      </c>
      <c r="B128" s="386" t="s">
        <v>130</v>
      </c>
      <c r="C128" s="387">
        <v>9781449496395</v>
      </c>
      <c r="D128" s="386" t="s">
        <v>485</v>
      </c>
      <c r="E128" s="386" t="s">
        <v>65</v>
      </c>
      <c r="F128" s="386" t="s">
        <v>146</v>
      </c>
      <c r="G128" s="386" t="s">
        <v>67</v>
      </c>
      <c r="H128" s="386" t="s">
        <v>312</v>
      </c>
      <c r="I128" s="386"/>
      <c r="J128" s="386">
        <v>3355.2</v>
      </c>
      <c r="K128" s="386">
        <v>10</v>
      </c>
      <c r="L128" s="385" t="s">
        <v>445</v>
      </c>
      <c r="M128" s="401">
        <v>92.117863999999997</v>
      </c>
      <c r="N128" s="402">
        <f t="shared" si="9"/>
        <v>10</v>
      </c>
      <c r="O128" s="403">
        <f t="shared" si="10"/>
        <v>36.422902728183104</v>
      </c>
      <c r="P128" s="402">
        <f t="shared" si="11"/>
        <v>0</v>
      </c>
      <c r="Q128" s="403">
        <f t="shared" si="12"/>
        <v>0</v>
      </c>
      <c r="R128" s="404">
        <f t="shared" si="13"/>
        <v>10</v>
      </c>
      <c r="S128" s="403">
        <f t="shared" si="14"/>
        <v>36.422902728183104</v>
      </c>
      <c r="T128" s="405">
        <f t="shared" si="15"/>
        <v>8.195153113841199</v>
      </c>
      <c r="U128" s="405">
        <f t="shared" si="16"/>
        <v>0</v>
      </c>
      <c r="V128" s="405">
        <f t="shared" si="17"/>
        <v>8.195153113841199</v>
      </c>
    </row>
    <row r="129" spans="1:22" x14ac:dyDescent="0.2">
      <c r="A129" s="386" t="s">
        <v>442</v>
      </c>
      <c r="B129" s="386" t="s">
        <v>130</v>
      </c>
      <c r="C129" s="387">
        <v>9781449496395</v>
      </c>
      <c r="D129" s="386" t="s">
        <v>485</v>
      </c>
      <c r="E129" s="386" t="s">
        <v>65</v>
      </c>
      <c r="F129" s="386" t="s">
        <v>146</v>
      </c>
      <c r="G129" s="386" t="s">
        <v>67</v>
      </c>
      <c r="H129" s="386" t="s">
        <v>313</v>
      </c>
      <c r="I129" s="386"/>
      <c r="J129" s="386">
        <v>-2097</v>
      </c>
      <c r="K129" s="386">
        <v>-6</v>
      </c>
      <c r="L129" s="385" t="s">
        <v>445</v>
      </c>
      <c r="M129" s="401">
        <v>92.117863999999997</v>
      </c>
      <c r="N129" s="402">
        <f t="shared" si="9"/>
        <v>0</v>
      </c>
      <c r="O129" s="403">
        <f t="shared" si="10"/>
        <v>0</v>
      </c>
      <c r="P129" s="402">
        <f t="shared" si="11"/>
        <v>-6</v>
      </c>
      <c r="Q129" s="403">
        <f t="shared" si="12"/>
        <v>-22.764314205114438</v>
      </c>
      <c r="R129" s="404">
        <f t="shared" si="13"/>
        <v>-6</v>
      </c>
      <c r="S129" s="403">
        <f t="shared" si="14"/>
        <v>-22.764314205114438</v>
      </c>
      <c r="T129" s="405">
        <f t="shared" si="15"/>
        <v>0</v>
      </c>
      <c r="U129" s="405">
        <f t="shared" si="16"/>
        <v>-5.1219706961507487</v>
      </c>
      <c r="V129" s="405">
        <f t="shared" si="17"/>
        <v>-5.1219706961507487</v>
      </c>
    </row>
    <row r="130" spans="1:22" x14ac:dyDescent="0.2">
      <c r="A130" s="386" t="s">
        <v>442</v>
      </c>
      <c r="B130" s="386" t="s">
        <v>130</v>
      </c>
      <c r="C130" s="387">
        <v>9781449496470</v>
      </c>
      <c r="D130" s="386" t="s">
        <v>486</v>
      </c>
      <c r="E130" s="386" t="s">
        <v>65</v>
      </c>
      <c r="F130" s="386" t="s">
        <v>444</v>
      </c>
      <c r="G130" s="386" t="s">
        <v>67</v>
      </c>
      <c r="H130" s="386" t="s">
        <v>312</v>
      </c>
      <c r="I130" s="386"/>
      <c r="J130" s="386">
        <v>8572.5</v>
      </c>
      <c r="K130" s="386">
        <v>23</v>
      </c>
      <c r="L130" s="385" t="s">
        <v>445</v>
      </c>
      <c r="M130" s="401">
        <v>92.117863999999997</v>
      </c>
      <c r="N130" s="402">
        <f t="shared" si="9"/>
        <v>23</v>
      </c>
      <c r="O130" s="403">
        <f t="shared" si="10"/>
        <v>93.060125666830487</v>
      </c>
      <c r="P130" s="402">
        <f t="shared" si="11"/>
        <v>0</v>
      </c>
      <c r="Q130" s="403">
        <f t="shared" si="12"/>
        <v>0</v>
      </c>
      <c r="R130" s="404">
        <f t="shared" si="13"/>
        <v>23</v>
      </c>
      <c r="S130" s="403">
        <f t="shared" si="14"/>
        <v>93.060125666830487</v>
      </c>
      <c r="T130" s="405">
        <f t="shared" si="15"/>
        <v>20.938528275036859</v>
      </c>
      <c r="U130" s="405">
        <f t="shared" si="16"/>
        <v>0</v>
      </c>
      <c r="V130" s="405">
        <f t="shared" si="17"/>
        <v>20.938528275036859</v>
      </c>
    </row>
    <row r="131" spans="1:22" x14ac:dyDescent="0.2">
      <c r="A131" s="386" t="s">
        <v>442</v>
      </c>
      <c r="B131" s="386" t="s">
        <v>130</v>
      </c>
      <c r="C131" s="387">
        <v>9781449496470</v>
      </c>
      <c r="D131" s="386" t="s">
        <v>486</v>
      </c>
      <c r="E131" s="386" t="s">
        <v>65</v>
      </c>
      <c r="F131" s="386" t="s">
        <v>444</v>
      </c>
      <c r="G131" s="386" t="s">
        <v>67</v>
      </c>
      <c r="H131" s="386" t="s">
        <v>313</v>
      </c>
      <c r="I131" s="386"/>
      <c r="J131" s="386">
        <v>-2055.06</v>
      </c>
      <c r="K131" s="386">
        <v>-6</v>
      </c>
      <c r="L131" s="385" t="s">
        <v>445</v>
      </c>
      <c r="M131" s="401">
        <v>92.117863999999997</v>
      </c>
      <c r="N131" s="402">
        <f t="shared" si="9"/>
        <v>0</v>
      </c>
      <c r="O131" s="403">
        <f t="shared" si="10"/>
        <v>0</v>
      </c>
      <c r="P131" s="402">
        <f t="shared" si="11"/>
        <v>-6</v>
      </c>
      <c r="Q131" s="403">
        <f t="shared" si="12"/>
        <v>-22.309027921012149</v>
      </c>
      <c r="R131" s="404">
        <f t="shared" si="13"/>
        <v>-6</v>
      </c>
      <c r="S131" s="403">
        <f t="shared" si="14"/>
        <v>-22.309027921012149</v>
      </c>
      <c r="T131" s="405">
        <f t="shared" si="15"/>
        <v>0</v>
      </c>
      <c r="U131" s="405">
        <f t="shared" si="16"/>
        <v>-5.0195312822277334</v>
      </c>
      <c r="V131" s="405">
        <f t="shared" si="17"/>
        <v>-5.0195312822277334</v>
      </c>
    </row>
    <row r="132" spans="1:22" x14ac:dyDescent="0.2">
      <c r="A132" s="386" t="s">
        <v>442</v>
      </c>
      <c r="B132" s="386" t="s">
        <v>130</v>
      </c>
      <c r="C132" s="387">
        <v>9781449496883</v>
      </c>
      <c r="D132" s="386" t="s">
        <v>487</v>
      </c>
      <c r="E132" s="386" t="s">
        <v>65</v>
      </c>
      <c r="F132" s="386" t="s">
        <v>146</v>
      </c>
      <c r="G132" s="386" t="s">
        <v>370</v>
      </c>
      <c r="H132" s="386" t="s">
        <v>312</v>
      </c>
      <c r="I132" s="386"/>
      <c r="J132" s="386">
        <v>7397.65</v>
      </c>
      <c r="K132" s="386">
        <v>25</v>
      </c>
      <c r="L132" s="385" t="s">
        <v>445</v>
      </c>
      <c r="M132" s="401">
        <v>92.117863999999997</v>
      </c>
      <c r="N132" s="402">
        <f t="shared" si="9"/>
        <v>25</v>
      </c>
      <c r="O132" s="403">
        <f t="shared" si="10"/>
        <v>80.306356213383324</v>
      </c>
      <c r="P132" s="402">
        <f t="shared" si="11"/>
        <v>0</v>
      </c>
      <c r="Q132" s="403">
        <f t="shared" si="12"/>
        <v>0</v>
      </c>
      <c r="R132" s="404">
        <f t="shared" si="13"/>
        <v>25</v>
      </c>
      <c r="S132" s="403">
        <f t="shared" si="14"/>
        <v>80.306356213383324</v>
      </c>
      <c r="T132" s="405">
        <f t="shared" si="15"/>
        <v>18.068930148011248</v>
      </c>
      <c r="U132" s="405">
        <f t="shared" si="16"/>
        <v>0</v>
      </c>
      <c r="V132" s="405">
        <f t="shared" si="17"/>
        <v>18.068930148011248</v>
      </c>
    </row>
    <row r="133" spans="1:22" x14ac:dyDescent="0.2">
      <c r="A133" s="386" t="s">
        <v>442</v>
      </c>
      <c r="B133" s="386" t="s">
        <v>130</v>
      </c>
      <c r="C133" s="387">
        <v>9781449496883</v>
      </c>
      <c r="D133" s="386" t="s">
        <v>487</v>
      </c>
      <c r="E133" s="386" t="s">
        <v>65</v>
      </c>
      <c r="F133" s="386" t="s">
        <v>146</v>
      </c>
      <c r="G133" s="386" t="s">
        <v>370</v>
      </c>
      <c r="H133" s="386" t="s">
        <v>313</v>
      </c>
      <c r="I133" s="386"/>
      <c r="J133" s="386">
        <v>-349.5</v>
      </c>
      <c r="K133" s="386">
        <v>-1</v>
      </c>
      <c r="L133" s="385" t="s">
        <v>445</v>
      </c>
      <c r="M133" s="401">
        <v>92.117863999999997</v>
      </c>
      <c r="N133" s="402">
        <f t="shared" si="9"/>
        <v>0</v>
      </c>
      <c r="O133" s="403">
        <f t="shared" si="10"/>
        <v>0</v>
      </c>
      <c r="P133" s="402">
        <f t="shared" si="11"/>
        <v>-1</v>
      </c>
      <c r="Q133" s="403">
        <f t="shared" si="12"/>
        <v>-3.7940523675190732</v>
      </c>
      <c r="R133" s="404">
        <f t="shared" si="13"/>
        <v>-1</v>
      </c>
      <c r="S133" s="403">
        <f t="shared" si="14"/>
        <v>-3.7940523675190732</v>
      </c>
      <c r="T133" s="405">
        <f t="shared" si="15"/>
        <v>0</v>
      </c>
      <c r="U133" s="405">
        <f t="shared" si="16"/>
        <v>-0.85366178269179149</v>
      </c>
      <c r="V133" s="405">
        <f t="shared" si="17"/>
        <v>-0.85366178269179149</v>
      </c>
    </row>
    <row r="134" spans="1:22" x14ac:dyDescent="0.2">
      <c r="A134" s="386" t="s">
        <v>442</v>
      </c>
      <c r="B134" s="386" t="s">
        <v>130</v>
      </c>
      <c r="C134" s="387">
        <v>9781449497026</v>
      </c>
      <c r="D134" s="386" t="s">
        <v>488</v>
      </c>
      <c r="E134" s="386" t="s">
        <v>65</v>
      </c>
      <c r="F134" s="386" t="s">
        <v>146</v>
      </c>
      <c r="G134" s="386" t="s">
        <v>67</v>
      </c>
      <c r="H134" s="386" t="s">
        <v>313</v>
      </c>
      <c r="I134" s="386"/>
      <c r="J134" s="386">
        <v>-850</v>
      </c>
      <c r="K134" s="386">
        <v>-2</v>
      </c>
      <c r="L134" s="385" t="s">
        <v>445</v>
      </c>
      <c r="M134" s="401">
        <v>92.117863999999997</v>
      </c>
      <c r="N134" s="402">
        <f t="shared" si="9"/>
        <v>0</v>
      </c>
      <c r="O134" s="403">
        <f t="shared" si="10"/>
        <v>0</v>
      </c>
      <c r="P134" s="402">
        <f t="shared" si="11"/>
        <v>-2</v>
      </c>
      <c r="Q134" s="403">
        <f t="shared" si="12"/>
        <v>-9.2273090483296496</v>
      </c>
      <c r="R134" s="404">
        <f t="shared" si="13"/>
        <v>-2</v>
      </c>
      <c r="S134" s="403">
        <f t="shared" si="14"/>
        <v>-9.2273090483296496</v>
      </c>
      <c r="T134" s="405">
        <f t="shared" si="15"/>
        <v>0</v>
      </c>
      <c r="U134" s="405">
        <f t="shared" si="16"/>
        <v>-2.076144535874171</v>
      </c>
      <c r="V134" s="405">
        <f t="shared" si="17"/>
        <v>-2.076144535874171</v>
      </c>
    </row>
    <row r="135" spans="1:22" x14ac:dyDescent="0.2">
      <c r="A135" s="386" t="s">
        <v>442</v>
      </c>
      <c r="B135" s="386" t="s">
        <v>130</v>
      </c>
      <c r="C135" s="387">
        <v>9781449497057</v>
      </c>
      <c r="D135" s="386" t="s">
        <v>489</v>
      </c>
      <c r="E135" s="386" t="s">
        <v>65</v>
      </c>
      <c r="F135" s="386" t="s">
        <v>146</v>
      </c>
      <c r="G135" s="386" t="s">
        <v>67</v>
      </c>
      <c r="H135" s="386" t="s">
        <v>312</v>
      </c>
      <c r="I135" s="386"/>
      <c r="J135" s="386">
        <v>2285.73</v>
      </c>
      <c r="K135" s="386">
        <v>6</v>
      </c>
      <c r="L135" s="385" t="s">
        <v>445</v>
      </c>
      <c r="M135" s="401">
        <v>92.117863999999997</v>
      </c>
      <c r="N135" s="402">
        <f t="shared" si="9"/>
        <v>6</v>
      </c>
      <c r="O135" s="403">
        <f t="shared" si="10"/>
        <v>24.813102483574738</v>
      </c>
      <c r="P135" s="402">
        <f t="shared" si="11"/>
        <v>0</v>
      </c>
      <c r="Q135" s="403">
        <f t="shared" si="12"/>
        <v>0</v>
      </c>
      <c r="R135" s="404">
        <f t="shared" si="13"/>
        <v>6</v>
      </c>
      <c r="S135" s="403">
        <f t="shared" si="14"/>
        <v>24.813102483574738</v>
      </c>
      <c r="T135" s="405">
        <f t="shared" si="15"/>
        <v>5.5829480588043161</v>
      </c>
      <c r="U135" s="405">
        <f t="shared" si="16"/>
        <v>0</v>
      </c>
      <c r="V135" s="405">
        <f t="shared" si="17"/>
        <v>5.5829480588043161</v>
      </c>
    </row>
    <row r="136" spans="1:22" x14ac:dyDescent="0.2">
      <c r="A136" s="386" t="s">
        <v>442</v>
      </c>
      <c r="B136" s="386" t="s">
        <v>130</v>
      </c>
      <c r="C136" s="387">
        <v>9781449497309</v>
      </c>
      <c r="D136" s="386" t="s">
        <v>490</v>
      </c>
      <c r="E136" s="386" t="s">
        <v>65</v>
      </c>
      <c r="F136" s="386" t="s">
        <v>444</v>
      </c>
      <c r="G136" s="386" t="s">
        <v>67</v>
      </c>
      <c r="H136" s="386" t="s">
        <v>312</v>
      </c>
      <c r="I136" s="386"/>
      <c r="J136" s="386">
        <v>18523.5</v>
      </c>
      <c r="K136" s="386">
        <v>50</v>
      </c>
      <c r="L136" s="385" t="s">
        <v>445</v>
      </c>
      <c r="M136" s="401">
        <v>92.117863999999997</v>
      </c>
      <c r="N136" s="402">
        <f t="shared" si="9"/>
        <v>50</v>
      </c>
      <c r="O136" s="403">
        <f t="shared" si="10"/>
        <v>201.08477547851089</v>
      </c>
      <c r="P136" s="402">
        <f t="shared" si="11"/>
        <v>0</v>
      </c>
      <c r="Q136" s="403">
        <f t="shared" si="12"/>
        <v>0</v>
      </c>
      <c r="R136" s="404">
        <f t="shared" si="13"/>
        <v>50</v>
      </c>
      <c r="S136" s="403">
        <f t="shared" si="14"/>
        <v>201.08477547851089</v>
      </c>
      <c r="T136" s="405">
        <f t="shared" si="15"/>
        <v>45.244074482664949</v>
      </c>
      <c r="U136" s="405">
        <f t="shared" si="16"/>
        <v>0</v>
      </c>
      <c r="V136" s="405">
        <f t="shared" si="17"/>
        <v>45.244074482664949</v>
      </c>
    </row>
    <row r="137" spans="1:22" x14ac:dyDescent="0.2">
      <c r="A137" s="386" t="s">
        <v>442</v>
      </c>
      <c r="B137" s="386" t="s">
        <v>130</v>
      </c>
      <c r="C137" s="387">
        <v>9781449499358</v>
      </c>
      <c r="D137" s="386" t="s">
        <v>491</v>
      </c>
      <c r="E137" s="386" t="s">
        <v>65</v>
      </c>
      <c r="F137" s="386" t="s">
        <v>146</v>
      </c>
      <c r="G137" s="386" t="s">
        <v>67</v>
      </c>
      <c r="H137" s="386" t="s">
        <v>312</v>
      </c>
      <c r="I137" s="386"/>
      <c r="J137" s="386">
        <v>11533.5</v>
      </c>
      <c r="K137" s="386">
        <v>34</v>
      </c>
      <c r="L137" s="385" t="s">
        <v>445</v>
      </c>
      <c r="M137" s="401">
        <v>92.117863999999997</v>
      </c>
      <c r="N137" s="402">
        <f t="shared" si="9"/>
        <v>34</v>
      </c>
      <c r="O137" s="403">
        <f t="shared" si="10"/>
        <v>125.20372812812941</v>
      </c>
      <c r="P137" s="402">
        <f t="shared" si="11"/>
        <v>0</v>
      </c>
      <c r="Q137" s="403">
        <f t="shared" si="12"/>
        <v>0</v>
      </c>
      <c r="R137" s="404">
        <f t="shared" si="13"/>
        <v>34</v>
      </c>
      <c r="S137" s="403">
        <f t="shared" si="14"/>
        <v>125.20372812812941</v>
      </c>
      <c r="T137" s="405">
        <f t="shared" si="15"/>
        <v>28.170838828829119</v>
      </c>
      <c r="U137" s="405">
        <f t="shared" si="16"/>
        <v>0</v>
      </c>
      <c r="V137" s="405">
        <f t="shared" si="17"/>
        <v>28.170838828829119</v>
      </c>
    </row>
    <row r="138" spans="1:22" x14ac:dyDescent="0.2">
      <c r="A138" s="386" t="s">
        <v>442</v>
      </c>
      <c r="B138" s="386" t="s">
        <v>130</v>
      </c>
      <c r="C138" s="387">
        <v>9781449499358</v>
      </c>
      <c r="D138" s="386" t="s">
        <v>491</v>
      </c>
      <c r="E138" s="386" t="s">
        <v>65</v>
      </c>
      <c r="F138" s="386" t="s">
        <v>146</v>
      </c>
      <c r="G138" s="386" t="s">
        <v>67</v>
      </c>
      <c r="H138" s="386" t="s">
        <v>313</v>
      </c>
      <c r="I138" s="386"/>
      <c r="J138" s="386">
        <v>-27841.52</v>
      </c>
      <c r="K138" s="386">
        <v>-93</v>
      </c>
      <c r="L138" s="385" t="s">
        <v>445</v>
      </c>
      <c r="M138" s="401">
        <v>92.117863999999997</v>
      </c>
      <c r="N138" s="402">
        <f t="shared" si="9"/>
        <v>0</v>
      </c>
      <c r="O138" s="403">
        <f t="shared" si="10"/>
        <v>0</v>
      </c>
      <c r="P138" s="402">
        <f t="shared" si="11"/>
        <v>-93</v>
      </c>
      <c r="Q138" s="403">
        <f t="shared" si="12"/>
        <v>-302.23801107676576</v>
      </c>
      <c r="R138" s="404">
        <f t="shared" si="13"/>
        <v>-93</v>
      </c>
      <c r="S138" s="403">
        <f t="shared" si="14"/>
        <v>-302.23801107676576</v>
      </c>
      <c r="T138" s="405">
        <f t="shared" si="15"/>
        <v>0</v>
      </c>
      <c r="U138" s="405">
        <f t="shared" si="16"/>
        <v>-68.003552492272291</v>
      </c>
      <c r="V138" s="405">
        <f t="shared" si="17"/>
        <v>-68.003552492272291</v>
      </c>
    </row>
    <row r="139" spans="1:22" x14ac:dyDescent="0.2">
      <c r="A139" s="386" t="s">
        <v>442</v>
      </c>
      <c r="B139" s="386" t="s">
        <v>130</v>
      </c>
      <c r="C139" s="387">
        <v>9781449499389</v>
      </c>
      <c r="D139" s="386" t="s">
        <v>492</v>
      </c>
      <c r="E139" s="386" t="s">
        <v>65</v>
      </c>
      <c r="F139" s="386" t="s">
        <v>146</v>
      </c>
      <c r="G139" s="386" t="s">
        <v>67</v>
      </c>
      <c r="H139" s="386" t="s">
        <v>312</v>
      </c>
      <c r="I139" s="386"/>
      <c r="J139" s="386">
        <v>422.94</v>
      </c>
      <c r="K139" s="386">
        <v>2</v>
      </c>
      <c r="L139" s="385" t="s">
        <v>445</v>
      </c>
      <c r="M139" s="401">
        <v>92.117863999999997</v>
      </c>
      <c r="N139" s="402">
        <f t="shared" si="9"/>
        <v>2</v>
      </c>
      <c r="O139" s="403">
        <f t="shared" si="10"/>
        <v>4.5912918692947553</v>
      </c>
      <c r="P139" s="402">
        <f t="shared" si="11"/>
        <v>0</v>
      </c>
      <c r="Q139" s="403">
        <f t="shared" si="12"/>
        <v>0</v>
      </c>
      <c r="R139" s="404">
        <f t="shared" si="13"/>
        <v>2</v>
      </c>
      <c r="S139" s="403">
        <f t="shared" si="14"/>
        <v>4.5912918692947553</v>
      </c>
      <c r="T139" s="405">
        <f t="shared" si="15"/>
        <v>1.03304067059132</v>
      </c>
      <c r="U139" s="405">
        <f t="shared" si="16"/>
        <v>0</v>
      </c>
      <c r="V139" s="405">
        <f t="shared" si="17"/>
        <v>1.03304067059132</v>
      </c>
    </row>
    <row r="140" spans="1:22" x14ac:dyDescent="0.2">
      <c r="A140" s="386" t="s">
        <v>442</v>
      </c>
      <c r="B140" s="386" t="s">
        <v>130</v>
      </c>
      <c r="C140" s="387">
        <v>9781449499600</v>
      </c>
      <c r="D140" s="386" t="s">
        <v>493</v>
      </c>
      <c r="E140" s="386" t="s">
        <v>65</v>
      </c>
      <c r="F140" s="386" t="s">
        <v>146</v>
      </c>
      <c r="G140" s="386" t="s">
        <v>67</v>
      </c>
      <c r="H140" s="386" t="s">
        <v>313</v>
      </c>
      <c r="I140" s="386"/>
      <c r="J140" s="386">
        <v>-2604.7800000000002</v>
      </c>
      <c r="K140" s="386">
        <v>-10</v>
      </c>
      <c r="L140" s="385" t="s">
        <v>445</v>
      </c>
      <c r="M140" s="401">
        <v>92.117863999999997</v>
      </c>
      <c r="N140" s="402">
        <f t="shared" si="9"/>
        <v>0</v>
      </c>
      <c r="O140" s="403">
        <f t="shared" si="10"/>
        <v>0</v>
      </c>
      <c r="P140" s="402">
        <f t="shared" si="11"/>
        <v>-10</v>
      </c>
      <c r="Q140" s="403">
        <f t="shared" si="12"/>
        <v>-28.276600074009536</v>
      </c>
      <c r="R140" s="404">
        <f t="shared" si="13"/>
        <v>-10</v>
      </c>
      <c r="S140" s="403">
        <f t="shared" si="14"/>
        <v>-28.276600074009536</v>
      </c>
      <c r="T140" s="405">
        <f t="shared" si="15"/>
        <v>0</v>
      </c>
      <c r="U140" s="405">
        <f t="shared" si="16"/>
        <v>-6.3622350166521455</v>
      </c>
      <c r="V140" s="405">
        <f t="shared" si="17"/>
        <v>-6.3622350166521455</v>
      </c>
    </row>
    <row r="141" spans="1:22" x14ac:dyDescent="0.2">
      <c r="A141" s="386" t="s">
        <v>442</v>
      </c>
      <c r="B141" s="386" t="s">
        <v>130</v>
      </c>
      <c r="C141" s="387">
        <v>9781524851071</v>
      </c>
      <c r="D141" s="386" t="s">
        <v>494</v>
      </c>
      <c r="E141" s="386" t="s">
        <v>65</v>
      </c>
      <c r="F141" s="386" t="s">
        <v>146</v>
      </c>
      <c r="G141" s="386" t="s">
        <v>67</v>
      </c>
      <c r="H141" s="386" t="s">
        <v>312</v>
      </c>
      <c r="I141" s="386"/>
      <c r="J141" s="386">
        <v>4096.1400000000003</v>
      </c>
      <c r="K141" s="386">
        <v>12</v>
      </c>
      <c r="L141" s="385" t="s">
        <v>445</v>
      </c>
      <c r="M141" s="401">
        <v>92.117863999999997</v>
      </c>
      <c r="N141" s="402">
        <f t="shared" si="9"/>
        <v>12</v>
      </c>
      <c r="O141" s="403">
        <f t="shared" si="10"/>
        <v>44.46629374732354</v>
      </c>
      <c r="P141" s="402">
        <f t="shared" si="11"/>
        <v>0</v>
      </c>
      <c r="Q141" s="403">
        <f t="shared" si="12"/>
        <v>0</v>
      </c>
      <c r="R141" s="404">
        <f t="shared" si="13"/>
        <v>12</v>
      </c>
      <c r="S141" s="403">
        <f t="shared" si="14"/>
        <v>44.46629374732354</v>
      </c>
      <c r="T141" s="405">
        <f t="shared" si="15"/>
        <v>10.004916093147797</v>
      </c>
      <c r="U141" s="405">
        <f t="shared" si="16"/>
        <v>0</v>
      </c>
      <c r="V141" s="405">
        <f t="shared" si="17"/>
        <v>10.004916093147797</v>
      </c>
    </row>
    <row r="142" spans="1:22" x14ac:dyDescent="0.2">
      <c r="A142" s="386" t="s">
        <v>442</v>
      </c>
      <c r="B142" s="386" t="s">
        <v>130</v>
      </c>
      <c r="C142" s="387">
        <v>9781524851781</v>
      </c>
      <c r="D142" s="386" t="s">
        <v>495</v>
      </c>
      <c r="E142" s="386" t="s">
        <v>65</v>
      </c>
      <c r="F142" s="386" t="s">
        <v>146</v>
      </c>
      <c r="G142" s="386" t="s">
        <v>67</v>
      </c>
      <c r="H142" s="386" t="s">
        <v>312</v>
      </c>
      <c r="I142" s="386"/>
      <c r="J142" s="386">
        <v>155.47999999999999</v>
      </c>
      <c r="K142" s="386">
        <v>1</v>
      </c>
      <c r="L142" s="385" t="s">
        <v>445</v>
      </c>
      <c r="M142" s="401">
        <v>92.117863999999997</v>
      </c>
      <c r="N142" s="402">
        <f t="shared" si="9"/>
        <v>1</v>
      </c>
      <c r="O142" s="403">
        <f t="shared" si="10"/>
        <v>1.6878376598050515</v>
      </c>
      <c r="P142" s="402">
        <f t="shared" si="11"/>
        <v>0</v>
      </c>
      <c r="Q142" s="403">
        <f t="shared" si="12"/>
        <v>0</v>
      </c>
      <c r="R142" s="404">
        <f t="shared" si="13"/>
        <v>1</v>
      </c>
      <c r="S142" s="403">
        <f t="shared" si="14"/>
        <v>1.6878376598050515</v>
      </c>
      <c r="T142" s="405">
        <f t="shared" si="15"/>
        <v>0.37976347345613659</v>
      </c>
      <c r="U142" s="405">
        <f t="shared" si="16"/>
        <v>0</v>
      </c>
      <c r="V142" s="405">
        <f t="shared" si="17"/>
        <v>0.37976347345613659</v>
      </c>
    </row>
    <row r="143" spans="1:22" x14ac:dyDescent="0.2">
      <c r="A143" s="386" t="s">
        <v>442</v>
      </c>
      <c r="B143" s="386" t="s">
        <v>130</v>
      </c>
      <c r="C143" s="387">
        <v>9781524851828</v>
      </c>
      <c r="D143" s="386" t="s">
        <v>496</v>
      </c>
      <c r="E143" s="386" t="s">
        <v>65</v>
      </c>
      <c r="F143" s="386" t="s">
        <v>444</v>
      </c>
      <c r="G143" s="386" t="s">
        <v>370</v>
      </c>
      <c r="H143" s="386" t="s">
        <v>312</v>
      </c>
      <c r="I143" s="386"/>
      <c r="J143" s="386">
        <v>1785.02</v>
      </c>
      <c r="K143" s="386">
        <v>6</v>
      </c>
      <c r="L143" s="385" t="s">
        <v>445</v>
      </c>
      <c r="M143" s="401">
        <v>92.117863999999997</v>
      </c>
      <c r="N143" s="402">
        <f t="shared" si="9"/>
        <v>6</v>
      </c>
      <c r="O143" s="403">
        <f t="shared" si="10"/>
        <v>19.377566114646342</v>
      </c>
      <c r="P143" s="402">
        <f t="shared" si="11"/>
        <v>0</v>
      </c>
      <c r="Q143" s="403">
        <f t="shared" si="12"/>
        <v>0</v>
      </c>
      <c r="R143" s="404">
        <f t="shared" si="13"/>
        <v>6</v>
      </c>
      <c r="S143" s="403">
        <f t="shared" si="14"/>
        <v>19.377566114646342</v>
      </c>
      <c r="T143" s="405">
        <f t="shared" si="15"/>
        <v>4.3599523757954275</v>
      </c>
      <c r="U143" s="405">
        <f t="shared" si="16"/>
        <v>0</v>
      </c>
      <c r="V143" s="405">
        <f t="shared" si="17"/>
        <v>4.3599523757954275</v>
      </c>
    </row>
    <row r="144" spans="1:22" x14ac:dyDescent="0.2">
      <c r="A144" s="386" t="s">
        <v>442</v>
      </c>
      <c r="B144" s="386" t="s">
        <v>130</v>
      </c>
      <c r="C144" s="387">
        <v>9781524851842</v>
      </c>
      <c r="D144" s="386" t="s">
        <v>497</v>
      </c>
      <c r="E144" s="386" t="s">
        <v>65</v>
      </c>
      <c r="F144" s="386" t="s">
        <v>146</v>
      </c>
      <c r="G144" s="386" t="s">
        <v>67</v>
      </c>
      <c r="H144" s="386" t="s">
        <v>312</v>
      </c>
      <c r="I144" s="386"/>
      <c r="J144" s="386">
        <v>574.55999999999995</v>
      </c>
      <c r="K144" s="386">
        <v>3</v>
      </c>
      <c r="L144" s="385" t="s">
        <v>445</v>
      </c>
      <c r="M144" s="401">
        <v>92.117863999999997</v>
      </c>
      <c r="N144" s="402">
        <f t="shared" ref="N144:N155" si="18">IF(K144&gt;0,K144,0)</f>
        <v>3</v>
      </c>
      <c r="O144" s="403">
        <f t="shared" ref="O144:O155" si="19">IF(J144&gt;0,J144/$M144,0)</f>
        <v>6.237226690362685</v>
      </c>
      <c r="P144" s="402">
        <f t="shared" ref="P144:P155" si="20">IF(K144&lt;0,K144,0)</f>
        <v>0</v>
      </c>
      <c r="Q144" s="403">
        <f t="shared" ref="Q144:Q155" si="21">IF(J144&lt;0,J144/$M144,0)</f>
        <v>0</v>
      </c>
      <c r="R144" s="404">
        <f t="shared" ref="R144:R155" si="22">K144</f>
        <v>3</v>
      </c>
      <c r="S144" s="403">
        <f t="shared" ref="S144:S155" si="23">O144+Q144</f>
        <v>6.237226690362685</v>
      </c>
      <c r="T144" s="405">
        <f t="shared" ref="T144:T155" si="24">O144*0.225</f>
        <v>1.4033760053316042</v>
      </c>
      <c r="U144" s="405">
        <f t="shared" ref="U144:U155" si="25">Q144*0.225</f>
        <v>0</v>
      </c>
      <c r="V144" s="405">
        <f t="shared" ref="V144:V155" si="26">S144*0.225</f>
        <v>1.4033760053316042</v>
      </c>
    </row>
    <row r="145" spans="1:22" x14ac:dyDescent="0.2">
      <c r="A145" s="386" t="s">
        <v>442</v>
      </c>
      <c r="B145" s="386" t="s">
        <v>130</v>
      </c>
      <c r="C145" s="387">
        <v>9781524851965</v>
      </c>
      <c r="D145" s="386" t="s">
        <v>498</v>
      </c>
      <c r="E145" s="386" t="s">
        <v>65</v>
      </c>
      <c r="F145" s="386" t="s">
        <v>146</v>
      </c>
      <c r="G145" s="386" t="s">
        <v>67</v>
      </c>
      <c r="H145" s="386" t="s">
        <v>312</v>
      </c>
      <c r="I145" s="386"/>
      <c r="J145" s="386">
        <v>422.94</v>
      </c>
      <c r="K145" s="386">
        <v>2</v>
      </c>
      <c r="L145" s="385" t="s">
        <v>445</v>
      </c>
      <c r="M145" s="401">
        <v>92.117863999999997</v>
      </c>
      <c r="N145" s="402">
        <f t="shared" si="18"/>
        <v>2</v>
      </c>
      <c r="O145" s="403">
        <f t="shared" si="19"/>
        <v>4.5912918692947553</v>
      </c>
      <c r="P145" s="402">
        <f t="shared" si="20"/>
        <v>0</v>
      </c>
      <c r="Q145" s="403">
        <f t="shared" si="21"/>
        <v>0</v>
      </c>
      <c r="R145" s="404">
        <f t="shared" si="22"/>
        <v>2</v>
      </c>
      <c r="S145" s="403">
        <f t="shared" si="23"/>
        <v>4.5912918692947553</v>
      </c>
      <c r="T145" s="405">
        <f t="shared" si="24"/>
        <v>1.03304067059132</v>
      </c>
      <c r="U145" s="405">
        <f t="shared" si="25"/>
        <v>0</v>
      </c>
      <c r="V145" s="405">
        <f t="shared" si="26"/>
        <v>1.03304067059132</v>
      </c>
    </row>
    <row r="146" spans="1:22" x14ac:dyDescent="0.2">
      <c r="A146" s="386" t="s">
        <v>442</v>
      </c>
      <c r="B146" s="386" t="s">
        <v>130</v>
      </c>
      <c r="C146" s="387">
        <v>9781524853631</v>
      </c>
      <c r="D146" s="386" t="s">
        <v>499</v>
      </c>
      <c r="E146" s="386" t="s">
        <v>65</v>
      </c>
      <c r="F146" s="386" t="s">
        <v>444</v>
      </c>
      <c r="G146" s="386" t="s">
        <v>67</v>
      </c>
      <c r="H146" s="386" t="s">
        <v>312</v>
      </c>
      <c r="I146" s="386"/>
      <c r="J146" s="386">
        <v>13036.35</v>
      </c>
      <c r="K146" s="386">
        <v>35</v>
      </c>
      <c r="L146" s="385" t="s">
        <v>445</v>
      </c>
      <c r="M146" s="401">
        <v>92.117863999999997</v>
      </c>
      <c r="N146" s="402">
        <f t="shared" si="18"/>
        <v>35</v>
      </c>
      <c r="O146" s="403">
        <f t="shared" si="19"/>
        <v>141.51815330846145</v>
      </c>
      <c r="P146" s="402">
        <f t="shared" si="20"/>
        <v>0</v>
      </c>
      <c r="Q146" s="403">
        <f t="shared" si="21"/>
        <v>0</v>
      </c>
      <c r="R146" s="404">
        <f t="shared" si="22"/>
        <v>35</v>
      </c>
      <c r="S146" s="403">
        <f t="shared" si="23"/>
        <v>141.51815330846145</v>
      </c>
      <c r="T146" s="405">
        <f t="shared" si="24"/>
        <v>31.841584494403826</v>
      </c>
      <c r="U146" s="405">
        <f t="shared" si="25"/>
        <v>0</v>
      </c>
      <c r="V146" s="405">
        <f t="shared" si="26"/>
        <v>31.841584494403826</v>
      </c>
    </row>
    <row r="147" spans="1:22" x14ac:dyDescent="0.2">
      <c r="A147" s="386" t="s">
        <v>442</v>
      </c>
      <c r="B147" s="386" t="s">
        <v>130</v>
      </c>
      <c r="C147" s="387">
        <v>9781524854010</v>
      </c>
      <c r="D147" s="386" t="s">
        <v>500</v>
      </c>
      <c r="E147" s="386" t="s">
        <v>65</v>
      </c>
      <c r="F147" s="386" t="s">
        <v>146</v>
      </c>
      <c r="G147" s="386" t="s">
        <v>67</v>
      </c>
      <c r="H147" s="386" t="s">
        <v>501</v>
      </c>
      <c r="I147" s="386"/>
      <c r="J147" s="386">
        <v>-3704.7</v>
      </c>
      <c r="K147" s="386">
        <v>-10</v>
      </c>
      <c r="L147" s="385" t="s">
        <v>445</v>
      </c>
      <c r="M147" s="401">
        <v>92.117863999999997</v>
      </c>
      <c r="N147" s="402">
        <f t="shared" si="18"/>
        <v>0</v>
      </c>
      <c r="O147" s="403">
        <f t="shared" si="19"/>
        <v>0</v>
      </c>
      <c r="P147" s="402">
        <f t="shared" si="20"/>
        <v>-10</v>
      </c>
      <c r="Q147" s="403">
        <f t="shared" si="21"/>
        <v>-40.216955095702176</v>
      </c>
      <c r="R147" s="404">
        <f t="shared" si="22"/>
        <v>-10</v>
      </c>
      <c r="S147" s="403">
        <f t="shared" si="23"/>
        <v>-40.216955095702176</v>
      </c>
      <c r="T147" s="405">
        <f t="shared" si="24"/>
        <v>0</v>
      </c>
      <c r="U147" s="405">
        <f t="shared" si="25"/>
        <v>-9.0488148965329902</v>
      </c>
      <c r="V147" s="405">
        <f t="shared" si="26"/>
        <v>-9.0488148965329902</v>
      </c>
    </row>
    <row r="148" spans="1:22" x14ac:dyDescent="0.2">
      <c r="A148" s="386" t="s">
        <v>442</v>
      </c>
      <c r="B148" s="386" t="s">
        <v>130</v>
      </c>
      <c r="C148" s="387">
        <v>9781524854041</v>
      </c>
      <c r="D148" s="386" t="s">
        <v>502</v>
      </c>
      <c r="E148" s="386" t="s">
        <v>65</v>
      </c>
      <c r="F148" s="386" t="s">
        <v>444</v>
      </c>
      <c r="G148" s="386" t="s">
        <v>67</v>
      </c>
      <c r="H148" s="386" t="s">
        <v>314</v>
      </c>
      <c r="I148" s="386"/>
      <c r="J148" s="386">
        <v>50184.22</v>
      </c>
      <c r="K148" s="386">
        <v>158</v>
      </c>
      <c r="L148" s="385" t="s">
        <v>445</v>
      </c>
      <c r="M148" s="401">
        <v>92.117863999999997</v>
      </c>
      <c r="N148" s="402">
        <f t="shared" si="18"/>
        <v>158</v>
      </c>
      <c r="O148" s="403">
        <f t="shared" si="19"/>
        <v>544.78271445807729</v>
      </c>
      <c r="P148" s="402">
        <f t="shared" si="20"/>
        <v>0</v>
      </c>
      <c r="Q148" s="403">
        <f t="shared" si="21"/>
        <v>0</v>
      </c>
      <c r="R148" s="404">
        <f t="shared" si="22"/>
        <v>158</v>
      </c>
      <c r="S148" s="403">
        <f t="shared" si="23"/>
        <v>544.78271445807729</v>
      </c>
      <c r="T148" s="405">
        <f t="shared" si="24"/>
        <v>122.5761107530674</v>
      </c>
      <c r="U148" s="405">
        <f t="shared" si="25"/>
        <v>0</v>
      </c>
      <c r="V148" s="405">
        <f t="shared" si="26"/>
        <v>122.5761107530674</v>
      </c>
    </row>
    <row r="149" spans="1:22" x14ac:dyDescent="0.2">
      <c r="A149" s="386" t="s">
        <v>442</v>
      </c>
      <c r="B149" s="386" t="s">
        <v>130</v>
      </c>
      <c r="C149" s="387">
        <v>9781524854096</v>
      </c>
      <c r="D149" s="386" t="s">
        <v>503</v>
      </c>
      <c r="E149" s="386" t="s">
        <v>65</v>
      </c>
      <c r="F149" s="386" t="s">
        <v>146</v>
      </c>
      <c r="G149" s="386" t="s">
        <v>67</v>
      </c>
      <c r="H149" s="386" t="s">
        <v>314</v>
      </c>
      <c r="I149" s="386"/>
      <c r="J149" s="386">
        <v>70280.67</v>
      </c>
      <c r="K149" s="386">
        <v>221</v>
      </c>
      <c r="L149" s="385" t="s">
        <v>445</v>
      </c>
      <c r="M149" s="401">
        <v>92.117863999999997</v>
      </c>
      <c r="N149" s="402">
        <f t="shared" si="18"/>
        <v>221</v>
      </c>
      <c r="O149" s="403">
        <f t="shared" si="19"/>
        <v>762.94289672196476</v>
      </c>
      <c r="P149" s="402">
        <f t="shared" si="20"/>
        <v>0</v>
      </c>
      <c r="Q149" s="403">
        <f t="shared" si="21"/>
        <v>0</v>
      </c>
      <c r="R149" s="404">
        <f t="shared" si="22"/>
        <v>221</v>
      </c>
      <c r="S149" s="403">
        <f t="shared" si="23"/>
        <v>762.94289672196476</v>
      </c>
      <c r="T149" s="405">
        <f t="shared" si="24"/>
        <v>171.66215176244208</v>
      </c>
      <c r="U149" s="405">
        <f t="shared" si="25"/>
        <v>0</v>
      </c>
      <c r="V149" s="405">
        <f t="shared" si="26"/>
        <v>171.66215176244208</v>
      </c>
    </row>
    <row r="150" spans="1:22" x14ac:dyDescent="0.2">
      <c r="A150" s="386" t="s">
        <v>442</v>
      </c>
      <c r="B150" s="386" t="s">
        <v>130</v>
      </c>
      <c r="C150" s="387">
        <v>9781524854362</v>
      </c>
      <c r="D150" s="386" t="s">
        <v>504</v>
      </c>
      <c r="E150" s="386" t="s">
        <v>65</v>
      </c>
      <c r="F150" s="386" t="s">
        <v>444</v>
      </c>
      <c r="G150" s="386" t="s">
        <v>67</v>
      </c>
      <c r="H150" s="386" t="s">
        <v>312</v>
      </c>
      <c r="I150" s="386"/>
      <c r="J150" s="386">
        <v>1677.6</v>
      </c>
      <c r="K150" s="386">
        <v>5</v>
      </c>
      <c r="L150" s="385" t="s">
        <v>445</v>
      </c>
      <c r="M150" s="401">
        <v>92.117863999999997</v>
      </c>
      <c r="N150" s="402">
        <f t="shared" si="18"/>
        <v>5</v>
      </c>
      <c r="O150" s="403">
        <f t="shared" si="19"/>
        <v>18.211451364091552</v>
      </c>
      <c r="P150" s="402">
        <f t="shared" si="20"/>
        <v>0</v>
      </c>
      <c r="Q150" s="403">
        <f t="shared" si="21"/>
        <v>0</v>
      </c>
      <c r="R150" s="404">
        <f t="shared" si="22"/>
        <v>5</v>
      </c>
      <c r="S150" s="403">
        <f t="shared" si="23"/>
        <v>18.211451364091552</v>
      </c>
      <c r="T150" s="405">
        <f t="shared" si="24"/>
        <v>4.0975765569205995</v>
      </c>
      <c r="U150" s="405">
        <f t="shared" si="25"/>
        <v>0</v>
      </c>
      <c r="V150" s="405">
        <f t="shared" si="26"/>
        <v>4.0975765569205995</v>
      </c>
    </row>
    <row r="151" spans="1:22" x14ac:dyDescent="0.2">
      <c r="A151" s="386" t="s">
        <v>442</v>
      </c>
      <c r="B151" s="386" t="s">
        <v>130</v>
      </c>
      <c r="C151" s="387">
        <v>9781524854577</v>
      </c>
      <c r="D151" s="386" t="s">
        <v>505</v>
      </c>
      <c r="E151" s="386" t="s">
        <v>65</v>
      </c>
      <c r="F151" s="386" t="s">
        <v>146</v>
      </c>
      <c r="G151" s="386" t="s">
        <v>67</v>
      </c>
      <c r="H151" s="386" t="s">
        <v>506</v>
      </c>
      <c r="I151" s="386"/>
      <c r="J151" s="386">
        <v>12057.5</v>
      </c>
      <c r="K151" s="386">
        <v>65</v>
      </c>
      <c r="L151" s="385" t="s">
        <v>445</v>
      </c>
      <c r="M151" s="401">
        <v>92.117863999999997</v>
      </c>
      <c r="N151" s="402">
        <f t="shared" si="18"/>
        <v>65</v>
      </c>
      <c r="O151" s="403">
        <f t="shared" si="19"/>
        <v>130.89209276498204</v>
      </c>
      <c r="P151" s="402">
        <f t="shared" si="20"/>
        <v>0</v>
      </c>
      <c r="Q151" s="403">
        <f t="shared" si="21"/>
        <v>0</v>
      </c>
      <c r="R151" s="404">
        <f t="shared" si="22"/>
        <v>65</v>
      </c>
      <c r="S151" s="403">
        <f t="shared" si="23"/>
        <v>130.89209276498204</v>
      </c>
      <c r="T151" s="405">
        <f t="shared" si="24"/>
        <v>29.450720872120961</v>
      </c>
      <c r="U151" s="405">
        <f t="shared" si="25"/>
        <v>0</v>
      </c>
      <c r="V151" s="405">
        <f t="shared" si="26"/>
        <v>29.450720872120961</v>
      </c>
    </row>
    <row r="152" spans="1:22" x14ac:dyDescent="0.2">
      <c r="A152" s="386" t="s">
        <v>442</v>
      </c>
      <c r="B152" s="386" t="s">
        <v>130</v>
      </c>
      <c r="C152" s="387">
        <v>9781524854638</v>
      </c>
      <c r="D152" s="386" t="s">
        <v>507</v>
      </c>
      <c r="E152" s="386" t="s">
        <v>65</v>
      </c>
      <c r="F152" s="386" t="s">
        <v>444</v>
      </c>
      <c r="G152" s="386" t="s">
        <v>67</v>
      </c>
      <c r="H152" s="386" t="s">
        <v>314</v>
      </c>
      <c r="I152" s="386"/>
      <c r="J152" s="386">
        <v>154122.70000000001</v>
      </c>
      <c r="K152" s="386">
        <v>500</v>
      </c>
      <c r="L152" s="385" t="s">
        <v>445</v>
      </c>
      <c r="M152" s="401">
        <v>92.117863999999997</v>
      </c>
      <c r="N152" s="402">
        <f t="shared" si="18"/>
        <v>500</v>
      </c>
      <c r="O152" s="403">
        <f t="shared" si="19"/>
        <v>1673.1032756035247</v>
      </c>
      <c r="P152" s="402">
        <f t="shared" si="20"/>
        <v>0</v>
      </c>
      <c r="Q152" s="403">
        <f t="shared" si="21"/>
        <v>0</v>
      </c>
      <c r="R152" s="404">
        <f t="shared" si="22"/>
        <v>500</v>
      </c>
      <c r="S152" s="403">
        <f t="shared" si="23"/>
        <v>1673.1032756035247</v>
      </c>
      <c r="T152" s="405">
        <f t="shared" si="24"/>
        <v>376.44823701079309</v>
      </c>
      <c r="U152" s="405">
        <f t="shared" si="25"/>
        <v>0</v>
      </c>
      <c r="V152" s="405">
        <f t="shared" si="26"/>
        <v>376.44823701079309</v>
      </c>
    </row>
    <row r="153" spans="1:22" x14ac:dyDescent="0.2">
      <c r="A153" s="386" t="s">
        <v>442</v>
      </c>
      <c r="B153" s="386" t="s">
        <v>130</v>
      </c>
      <c r="C153" s="387">
        <v>9781682617526</v>
      </c>
      <c r="D153" s="386" t="s">
        <v>508</v>
      </c>
      <c r="E153" s="386" t="s">
        <v>65</v>
      </c>
      <c r="F153" s="386" t="s">
        <v>146</v>
      </c>
      <c r="G153" s="386" t="s">
        <v>67</v>
      </c>
      <c r="H153" s="386" t="s">
        <v>312</v>
      </c>
      <c r="I153" s="386"/>
      <c r="J153" s="386">
        <v>3932.72</v>
      </c>
      <c r="K153" s="386">
        <v>6</v>
      </c>
      <c r="L153" s="385" t="s">
        <v>445</v>
      </c>
      <c r="M153" s="401">
        <v>92.117863999999997</v>
      </c>
      <c r="N153" s="402">
        <f t="shared" si="18"/>
        <v>6</v>
      </c>
      <c r="O153" s="403">
        <f t="shared" si="19"/>
        <v>42.692262165349383</v>
      </c>
      <c r="P153" s="402">
        <f t="shared" si="20"/>
        <v>0</v>
      </c>
      <c r="Q153" s="403">
        <f t="shared" si="21"/>
        <v>0</v>
      </c>
      <c r="R153" s="404">
        <f t="shared" si="22"/>
        <v>6</v>
      </c>
      <c r="S153" s="403">
        <f t="shared" si="23"/>
        <v>42.692262165349383</v>
      </c>
      <c r="T153" s="405">
        <f t="shared" si="24"/>
        <v>9.6057589872036111</v>
      </c>
      <c r="U153" s="405">
        <f t="shared" si="25"/>
        <v>0</v>
      </c>
      <c r="V153" s="405">
        <f t="shared" si="26"/>
        <v>9.6057589872036111</v>
      </c>
    </row>
    <row r="154" spans="1:22" x14ac:dyDescent="0.2">
      <c r="A154" s="386" t="s">
        <v>442</v>
      </c>
      <c r="B154" s="386" t="s">
        <v>130</v>
      </c>
      <c r="C154" s="387">
        <v>9781941252093</v>
      </c>
      <c r="D154" s="386" t="s">
        <v>509</v>
      </c>
      <c r="E154" s="386" t="s">
        <v>65</v>
      </c>
      <c r="F154" s="386" t="s">
        <v>444</v>
      </c>
      <c r="G154" s="386" t="s">
        <v>66</v>
      </c>
      <c r="H154" s="386" t="s">
        <v>312</v>
      </c>
      <c r="I154" s="386"/>
      <c r="J154" s="386">
        <v>5645.72</v>
      </c>
      <c r="K154" s="386">
        <v>13</v>
      </c>
      <c r="L154" s="385" t="s">
        <v>445</v>
      </c>
      <c r="M154" s="401">
        <v>92.117863999999997</v>
      </c>
      <c r="N154" s="402">
        <f t="shared" si="18"/>
        <v>13</v>
      </c>
      <c r="O154" s="403">
        <f t="shared" si="19"/>
        <v>61.288003812159609</v>
      </c>
      <c r="P154" s="402">
        <f t="shared" si="20"/>
        <v>0</v>
      </c>
      <c r="Q154" s="403">
        <f t="shared" si="21"/>
        <v>0</v>
      </c>
      <c r="R154" s="404">
        <f t="shared" si="22"/>
        <v>13</v>
      </c>
      <c r="S154" s="403">
        <f t="shared" si="23"/>
        <v>61.288003812159609</v>
      </c>
      <c r="T154" s="405">
        <f t="shared" si="24"/>
        <v>13.789800857735912</v>
      </c>
      <c r="U154" s="405">
        <f t="shared" si="25"/>
        <v>0</v>
      </c>
      <c r="V154" s="405">
        <f t="shared" si="26"/>
        <v>13.789800857735912</v>
      </c>
    </row>
    <row r="155" spans="1:22" x14ac:dyDescent="0.2">
      <c r="A155" s="386" t="s">
        <v>442</v>
      </c>
      <c r="B155" s="386" t="s">
        <v>130</v>
      </c>
      <c r="C155" s="387">
        <v>9781941252390</v>
      </c>
      <c r="D155" s="386" t="s">
        <v>423</v>
      </c>
      <c r="E155" s="386" t="s">
        <v>65</v>
      </c>
      <c r="F155" s="386" t="s">
        <v>146</v>
      </c>
      <c r="G155" s="386" t="s">
        <v>67</v>
      </c>
      <c r="H155" s="386" t="s">
        <v>312</v>
      </c>
      <c r="I155" s="386"/>
      <c r="J155" s="386">
        <v>5514.48</v>
      </c>
      <c r="K155" s="386">
        <v>11</v>
      </c>
      <c r="L155" s="385" t="s">
        <v>445</v>
      </c>
      <c r="M155" s="401">
        <v>92.117863999999997</v>
      </c>
      <c r="N155" s="402">
        <f t="shared" si="18"/>
        <v>11</v>
      </c>
      <c r="O155" s="403">
        <f t="shared" si="19"/>
        <v>59.863307295097506</v>
      </c>
      <c r="P155" s="402">
        <f t="shared" si="20"/>
        <v>0</v>
      </c>
      <c r="Q155" s="403">
        <f t="shared" si="21"/>
        <v>0</v>
      </c>
      <c r="R155" s="404">
        <f t="shared" si="22"/>
        <v>11</v>
      </c>
      <c r="S155" s="403">
        <f t="shared" si="23"/>
        <v>59.863307295097506</v>
      </c>
      <c r="T155" s="405">
        <f t="shared" si="24"/>
        <v>13.469244141396938</v>
      </c>
      <c r="U155" s="405">
        <f t="shared" si="25"/>
        <v>0</v>
      </c>
      <c r="V155" s="405">
        <f t="shared" si="26"/>
        <v>13.469244141396938</v>
      </c>
    </row>
    <row r="156" spans="1:22" x14ac:dyDescent="0.2">
      <c r="J156" s="388">
        <f>SUM(J15:J155)</f>
        <v>1440720.5399999986</v>
      </c>
    </row>
    <row r="157" spans="1:22" ht="13.5" thickBot="1" x14ac:dyDescent="0.25"/>
    <row r="158" spans="1:22" ht="15" x14ac:dyDescent="0.25">
      <c r="G158" s="306" t="s">
        <v>510</v>
      </c>
      <c r="H158" s="307" t="s">
        <v>51</v>
      </c>
      <c r="I158" s="307"/>
      <c r="J158" s="390">
        <f>-J156*22.5%</f>
        <v>-324162.12149999972</v>
      </c>
      <c r="K158" s="309"/>
    </row>
    <row r="159" spans="1:22" ht="15" x14ac:dyDescent="0.25">
      <c r="G159" s="311" t="s">
        <v>511</v>
      </c>
      <c r="H159" s="391" t="s">
        <v>52</v>
      </c>
      <c r="I159" s="391"/>
      <c r="J159" s="392">
        <v>2848.0173317879785</v>
      </c>
      <c r="K159" s="393" t="s">
        <v>53</v>
      </c>
      <c r="L159" s="315">
        <v>92.117863999999997</v>
      </c>
    </row>
    <row r="160" spans="1:22" ht="15.75" thickBot="1" x14ac:dyDescent="0.3">
      <c r="G160" s="316" t="s">
        <v>511</v>
      </c>
      <c r="H160" s="317" t="s">
        <v>61</v>
      </c>
      <c r="I160" s="317"/>
      <c r="J160" s="394">
        <v>3724.0674630459612</v>
      </c>
      <c r="K160" s="319" t="s">
        <v>53</v>
      </c>
      <c r="L160" s="320">
        <v>74.288600000000002</v>
      </c>
    </row>
    <row r="161" spans="6:10" x14ac:dyDescent="0.2">
      <c r="J161" s="385"/>
    </row>
    <row r="162" spans="6:10" x14ac:dyDescent="0.2">
      <c r="J162" s="385"/>
    </row>
    <row r="163" spans="6:10" x14ac:dyDescent="0.2">
      <c r="J163" s="385"/>
    </row>
    <row r="164" spans="6:10" hidden="1" x14ac:dyDescent="0.2">
      <c r="F164" s="385">
        <v>7345</v>
      </c>
      <c r="G164" s="385" t="s">
        <v>512</v>
      </c>
      <c r="H164" s="389">
        <v>12</v>
      </c>
      <c r="I164" s="389"/>
      <c r="J164" s="385"/>
    </row>
    <row r="165" spans="6:10" hidden="1" x14ac:dyDescent="0.2">
      <c r="F165" s="385">
        <v>9333</v>
      </c>
      <c r="G165" s="385" t="s">
        <v>513</v>
      </c>
      <c r="H165" s="389">
        <f>J158</f>
        <v>-324162.12149999972</v>
      </c>
      <c r="I165" s="389"/>
      <c r="J165" s="385"/>
    </row>
    <row r="166" spans="6:10" x14ac:dyDescent="0.2">
      <c r="J166" s="385"/>
    </row>
    <row r="167" spans="6:10" x14ac:dyDescent="0.2">
      <c r="J167" s="385"/>
    </row>
  </sheetData>
  <mergeCells count="3">
    <mergeCell ref="N13:O13"/>
    <mergeCell ref="P13:Q13"/>
    <mergeCell ref="R13:S13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0"/>
  <dimension ref="A1:N157"/>
  <sheetViews>
    <sheetView topLeftCell="A132" workbookViewId="0">
      <selection activeCell="J155" sqref="J155"/>
    </sheetView>
  </sheetViews>
  <sheetFormatPr defaultRowHeight="12.75" x14ac:dyDescent="0.2"/>
  <cols>
    <col min="1" max="1" width="5" bestFit="1" customWidth="1"/>
    <col min="2" max="2" width="6.28515625" bestFit="1" customWidth="1"/>
    <col min="3" max="3" width="14.140625" bestFit="1" customWidth="1"/>
    <col min="4" max="4" width="40.42578125" bestFit="1" customWidth="1"/>
    <col min="5" max="5" width="8.28515625" bestFit="1" customWidth="1"/>
    <col min="6" max="6" width="5.7109375" bestFit="1" customWidth="1"/>
    <col min="7" max="7" width="6.85546875" bestFit="1" customWidth="1"/>
    <col min="8" max="8" width="7.42578125" bestFit="1" customWidth="1"/>
    <col min="9" max="9" width="7.42578125" customWidth="1"/>
    <col min="10" max="10" width="11.5703125" bestFit="1" customWidth="1"/>
    <col min="11" max="11" width="7.85546875" bestFit="1" customWidth="1"/>
    <col min="12" max="12" width="12.28515625" bestFit="1" customWidth="1"/>
  </cols>
  <sheetData>
    <row r="1" spans="1:14" x14ac:dyDescent="0.2">
      <c r="A1" s="130" t="s">
        <v>34</v>
      </c>
      <c r="B1" s="131" t="s">
        <v>35</v>
      </c>
      <c r="C1" s="131" t="s">
        <v>36</v>
      </c>
      <c r="D1" s="131" t="s">
        <v>37</v>
      </c>
      <c r="E1" s="131" t="s">
        <v>38</v>
      </c>
      <c r="F1" s="131" t="s">
        <v>39</v>
      </c>
      <c r="G1" s="131" t="s">
        <v>40</v>
      </c>
      <c r="H1" s="131" t="s">
        <v>41</v>
      </c>
      <c r="I1" s="131" t="s">
        <v>263</v>
      </c>
      <c r="J1" s="131" t="s">
        <v>18</v>
      </c>
      <c r="K1" s="131" t="s">
        <v>42</v>
      </c>
      <c r="L1" s="131" t="s">
        <v>129</v>
      </c>
    </row>
    <row r="2" spans="1:14" x14ac:dyDescent="0.2">
      <c r="A2" s="132">
        <v>2015</v>
      </c>
      <c r="B2" s="132">
        <v>5</v>
      </c>
      <c r="C2" s="133">
        <v>9781449457952</v>
      </c>
      <c r="D2" s="132" t="s">
        <v>271</v>
      </c>
      <c r="E2" s="132">
        <v>1</v>
      </c>
      <c r="F2" s="132">
        <v>74</v>
      </c>
      <c r="G2" s="132" t="s">
        <v>67</v>
      </c>
      <c r="H2" s="132">
        <v>415040</v>
      </c>
      <c r="I2" s="132" t="str">
        <f t="shared" ref="I2:I65" si="0">IF(AND(H2&gt;420000,H2&lt;430000),"Return","Sale")</f>
        <v>Sale</v>
      </c>
      <c r="J2" s="132">
        <v>-50159.48</v>
      </c>
      <c r="K2" s="132">
        <v>-201</v>
      </c>
      <c r="M2">
        <f>-SUM(J2:J88)</f>
        <v>852797.32</v>
      </c>
      <c r="N2">
        <f>-SUM(K2:K88)</f>
        <v>1263</v>
      </c>
    </row>
    <row r="3" spans="1:14" x14ac:dyDescent="0.2">
      <c r="A3" s="132">
        <v>2015</v>
      </c>
      <c r="B3" s="132">
        <v>5</v>
      </c>
      <c r="C3" s="133">
        <v>9781449464899</v>
      </c>
      <c r="D3" s="132" t="s">
        <v>310</v>
      </c>
      <c r="E3" s="132">
        <v>1</v>
      </c>
      <c r="F3" s="132">
        <v>74</v>
      </c>
      <c r="G3" s="132" t="s">
        <v>67</v>
      </c>
      <c r="H3" s="132">
        <v>415040</v>
      </c>
      <c r="I3" s="132" t="str">
        <f t="shared" si="0"/>
        <v>Sale</v>
      </c>
      <c r="J3" s="132">
        <v>-7026.27</v>
      </c>
      <c r="K3" s="132">
        <v>-23</v>
      </c>
      <c r="M3">
        <f>-SUM(J89:J150)</f>
        <v>-57700.079999999987</v>
      </c>
      <c r="N3">
        <f>-SUM(K89:K150)</f>
        <v>-162</v>
      </c>
    </row>
    <row r="4" spans="1:14" x14ac:dyDescent="0.2">
      <c r="A4" s="132">
        <v>2015</v>
      </c>
      <c r="B4" s="132">
        <v>5</v>
      </c>
      <c r="C4" s="133">
        <v>9780740748479</v>
      </c>
      <c r="D4" s="132" t="s">
        <v>272</v>
      </c>
      <c r="E4" s="132">
        <v>1</v>
      </c>
      <c r="F4" s="132">
        <v>74</v>
      </c>
      <c r="G4" s="132" t="s">
        <v>66</v>
      </c>
      <c r="H4" s="132">
        <v>415050</v>
      </c>
      <c r="I4" s="132" t="str">
        <f t="shared" si="0"/>
        <v>Sale</v>
      </c>
      <c r="J4" s="132">
        <v>-498977.62</v>
      </c>
      <c r="K4" s="132">
        <v>-117</v>
      </c>
    </row>
    <row r="5" spans="1:14" x14ac:dyDescent="0.2">
      <c r="A5" s="132">
        <v>2015</v>
      </c>
      <c r="B5" s="132">
        <v>5</v>
      </c>
      <c r="C5" s="133">
        <v>9780740755668</v>
      </c>
      <c r="D5" s="132" t="s">
        <v>273</v>
      </c>
      <c r="E5" s="132">
        <v>1</v>
      </c>
      <c r="F5" s="132">
        <v>74</v>
      </c>
      <c r="G5" s="132" t="s">
        <v>66</v>
      </c>
      <c r="H5" s="132">
        <v>415050</v>
      </c>
      <c r="I5" s="132" t="str">
        <f t="shared" si="0"/>
        <v>Sale</v>
      </c>
      <c r="J5" s="132">
        <v>-658.35</v>
      </c>
      <c r="K5" s="132">
        <v>-3</v>
      </c>
    </row>
    <row r="6" spans="1:14" x14ac:dyDescent="0.2">
      <c r="A6" s="132">
        <v>2015</v>
      </c>
      <c r="B6" s="132">
        <v>5</v>
      </c>
      <c r="C6" s="133">
        <v>9780740777356</v>
      </c>
      <c r="D6" s="132" t="s">
        <v>274</v>
      </c>
      <c r="E6" s="132">
        <v>1</v>
      </c>
      <c r="F6" s="132">
        <v>74</v>
      </c>
      <c r="G6" s="132" t="s">
        <v>66</v>
      </c>
      <c r="H6" s="132">
        <v>415050</v>
      </c>
      <c r="I6" s="132" t="str">
        <f t="shared" si="0"/>
        <v>Sale</v>
      </c>
      <c r="J6" s="132">
        <v>-28910</v>
      </c>
      <c r="K6" s="132">
        <v>-16</v>
      </c>
    </row>
    <row r="7" spans="1:14" x14ac:dyDescent="0.2">
      <c r="A7" s="132">
        <v>2015</v>
      </c>
      <c r="B7" s="132">
        <v>5</v>
      </c>
      <c r="C7" s="133">
        <v>9780740785481</v>
      </c>
      <c r="D7" s="132" t="s">
        <v>275</v>
      </c>
      <c r="E7" s="132">
        <v>1</v>
      </c>
      <c r="F7" s="132">
        <v>74</v>
      </c>
      <c r="G7" s="132" t="s">
        <v>66</v>
      </c>
      <c r="H7" s="132">
        <v>415050</v>
      </c>
      <c r="I7" s="132" t="str">
        <f t="shared" si="0"/>
        <v>Sale</v>
      </c>
      <c r="J7" s="132">
        <v>-9296.9</v>
      </c>
      <c r="K7" s="132">
        <v>-6</v>
      </c>
    </row>
    <row r="8" spans="1:14" x14ac:dyDescent="0.2">
      <c r="A8" s="132">
        <v>2015</v>
      </c>
      <c r="B8" s="132">
        <v>5</v>
      </c>
      <c r="C8" s="133">
        <v>9781449401375</v>
      </c>
      <c r="D8" s="132" t="s">
        <v>302</v>
      </c>
      <c r="E8" s="132">
        <v>1</v>
      </c>
      <c r="F8" s="132">
        <v>74</v>
      </c>
      <c r="G8" s="132" t="s">
        <v>66</v>
      </c>
      <c r="H8" s="132">
        <v>415050</v>
      </c>
      <c r="I8" s="132" t="str">
        <f t="shared" si="0"/>
        <v>Sale</v>
      </c>
      <c r="J8" s="132">
        <v>-657.8</v>
      </c>
      <c r="K8" s="132">
        <v>-4</v>
      </c>
    </row>
    <row r="9" spans="1:14" x14ac:dyDescent="0.2">
      <c r="A9" s="132">
        <v>2015</v>
      </c>
      <c r="B9" s="132">
        <v>5</v>
      </c>
      <c r="C9" s="133">
        <v>9781449401382</v>
      </c>
      <c r="D9" s="132" t="s">
        <v>302</v>
      </c>
      <c r="E9" s="132">
        <v>1</v>
      </c>
      <c r="F9" s="132">
        <v>74</v>
      </c>
      <c r="G9" s="132" t="s">
        <v>66</v>
      </c>
      <c r="H9" s="132">
        <v>415050</v>
      </c>
      <c r="I9" s="132" t="str">
        <f t="shared" si="0"/>
        <v>Sale</v>
      </c>
      <c r="J9" s="132">
        <v>-657.8</v>
      </c>
      <c r="K9" s="132">
        <v>-4</v>
      </c>
    </row>
    <row r="10" spans="1:14" x14ac:dyDescent="0.2">
      <c r="A10" s="132">
        <v>2015</v>
      </c>
      <c r="B10" s="132">
        <v>5</v>
      </c>
      <c r="C10" s="133">
        <v>9781449401399</v>
      </c>
      <c r="D10" s="132" t="s">
        <v>302</v>
      </c>
      <c r="E10" s="132">
        <v>1</v>
      </c>
      <c r="F10" s="132">
        <v>74</v>
      </c>
      <c r="G10" s="132" t="s">
        <v>66</v>
      </c>
      <c r="H10" s="132">
        <v>415050</v>
      </c>
      <c r="I10" s="132" t="str">
        <f t="shared" si="0"/>
        <v>Sale</v>
      </c>
      <c r="J10" s="132">
        <v>-657.8</v>
      </c>
      <c r="K10" s="132">
        <v>-4</v>
      </c>
    </row>
    <row r="11" spans="1:14" x14ac:dyDescent="0.2">
      <c r="A11" s="132">
        <v>2015</v>
      </c>
      <c r="B11" s="132">
        <v>5</v>
      </c>
      <c r="C11" s="133">
        <v>9781449401405</v>
      </c>
      <c r="D11" s="132" t="s">
        <v>302</v>
      </c>
      <c r="E11" s="132">
        <v>1</v>
      </c>
      <c r="F11" s="132">
        <v>74</v>
      </c>
      <c r="G11" s="132" t="s">
        <v>66</v>
      </c>
      <c r="H11" s="132">
        <v>415050</v>
      </c>
      <c r="I11" s="132" t="str">
        <f t="shared" si="0"/>
        <v>Sale</v>
      </c>
      <c r="J11" s="132">
        <v>-657.8</v>
      </c>
      <c r="K11" s="132">
        <v>-4</v>
      </c>
    </row>
    <row r="12" spans="1:14" x14ac:dyDescent="0.2">
      <c r="A12" s="132">
        <v>2015</v>
      </c>
      <c r="B12" s="132">
        <v>5</v>
      </c>
      <c r="C12" s="133">
        <v>9781449402327</v>
      </c>
      <c r="D12" s="132" t="s">
        <v>277</v>
      </c>
      <c r="E12" s="132">
        <v>1</v>
      </c>
      <c r="F12" s="132">
        <v>74</v>
      </c>
      <c r="G12" s="132" t="s">
        <v>66</v>
      </c>
      <c r="H12" s="132">
        <v>415050</v>
      </c>
      <c r="I12" s="132" t="str">
        <f t="shared" si="0"/>
        <v>Sale</v>
      </c>
      <c r="J12" s="132">
        <v>-3742.62</v>
      </c>
      <c r="K12" s="132">
        <v>-18</v>
      </c>
    </row>
    <row r="13" spans="1:14" x14ac:dyDescent="0.2">
      <c r="A13" s="132">
        <v>2015</v>
      </c>
      <c r="B13" s="132">
        <v>5</v>
      </c>
      <c r="C13" s="133">
        <v>9781449403102</v>
      </c>
      <c r="D13" s="132" t="s">
        <v>303</v>
      </c>
      <c r="E13" s="132">
        <v>1</v>
      </c>
      <c r="F13" s="132">
        <v>74</v>
      </c>
      <c r="G13" s="132" t="s">
        <v>66</v>
      </c>
      <c r="H13" s="132">
        <v>415050</v>
      </c>
      <c r="I13" s="132" t="str">
        <f t="shared" si="0"/>
        <v>Sale</v>
      </c>
      <c r="J13" s="132">
        <v>-164.45</v>
      </c>
      <c r="K13" s="132">
        <v>-1</v>
      </c>
    </row>
    <row r="14" spans="1:14" x14ac:dyDescent="0.2">
      <c r="A14" s="132">
        <v>2015</v>
      </c>
      <c r="B14" s="132">
        <v>5</v>
      </c>
      <c r="C14" s="133">
        <v>9781449407186</v>
      </c>
      <c r="D14" s="132" t="s">
        <v>278</v>
      </c>
      <c r="E14" s="132">
        <v>1</v>
      </c>
      <c r="F14" s="132">
        <v>74</v>
      </c>
      <c r="G14" s="132" t="s">
        <v>66</v>
      </c>
      <c r="H14" s="132">
        <v>415050</v>
      </c>
      <c r="I14" s="132" t="str">
        <f t="shared" si="0"/>
        <v>Sale</v>
      </c>
      <c r="J14" s="132">
        <v>-2034.9</v>
      </c>
      <c r="K14" s="132">
        <v>-10</v>
      </c>
    </row>
    <row r="15" spans="1:14" x14ac:dyDescent="0.2">
      <c r="A15" s="132">
        <v>2015</v>
      </c>
      <c r="B15" s="132">
        <v>5</v>
      </c>
      <c r="C15" s="133">
        <v>9781449409777</v>
      </c>
      <c r="D15" s="132" t="s">
        <v>293</v>
      </c>
      <c r="E15" s="132">
        <v>1</v>
      </c>
      <c r="F15" s="132">
        <v>74</v>
      </c>
      <c r="G15" s="132" t="s">
        <v>66</v>
      </c>
      <c r="H15" s="132">
        <v>415050</v>
      </c>
      <c r="I15" s="132" t="str">
        <f t="shared" si="0"/>
        <v>Sale</v>
      </c>
      <c r="J15" s="132">
        <v>-1153.3499999999999</v>
      </c>
      <c r="K15" s="132">
        <v>-3</v>
      </c>
    </row>
    <row r="16" spans="1:14" x14ac:dyDescent="0.2">
      <c r="A16" s="132">
        <v>2015</v>
      </c>
      <c r="B16" s="132">
        <v>5</v>
      </c>
      <c r="C16" s="133">
        <v>9781449414849</v>
      </c>
      <c r="D16" s="132" t="s">
        <v>294</v>
      </c>
      <c r="E16" s="132">
        <v>1</v>
      </c>
      <c r="F16" s="132">
        <v>74</v>
      </c>
      <c r="G16" s="132" t="s">
        <v>66</v>
      </c>
      <c r="H16" s="132">
        <v>415050</v>
      </c>
      <c r="I16" s="132" t="str">
        <f t="shared" si="0"/>
        <v>Sale</v>
      </c>
      <c r="J16" s="132">
        <v>-658.35</v>
      </c>
      <c r="K16" s="132">
        <v>-3</v>
      </c>
    </row>
    <row r="17" spans="1:11" x14ac:dyDescent="0.2">
      <c r="A17" s="132">
        <v>2015</v>
      </c>
      <c r="B17" s="132">
        <v>5</v>
      </c>
      <c r="C17" s="133">
        <v>9781449418243</v>
      </c>
      <c r="D17" s="132" t="s">
        <v>304</v>
      </c>
      <c r="E17" s="132">
        <v>1</v>
      </c>
      <c r="F17" s="132">
        <v>74</v>
      </c>
      <c r="G17" s="132" t="s">
        <v>66</v>
      </c>
      <c r="H17" s="132">
        <v>415050</v>
      </c>
      <c r="I17" s="132" t="str">
        <f t="shared" si="0"/>
        <v>Sale</v>
      </c>
      <c r="J17" s="132">
        <v>-657.8</v>
      </c>
      <c r="K17" s="132">
        <v>-4</v>
      </c>
    </row>
    <row r="18" spans="1:11" x14ac:dyDescent="0.2">
      <c r="A18" s="132">
        <v>2015</v>
      </c>
      <c r="B18" s="132">
        <v>5</v>
      </c>
      <c r="C18" s="133">
        <v>9781449420437</v>
      </c>
      <c r="D18" s="132" t="s">
        <v>280</v>
      </c>
      <c r="E18" s="132">
        <v>1</v>
      </c>
      <c r="F18" s="132">
        <v>74</v>
      </c>
      <c r="G18" s="132" t="s">
        <v>66</v>
      </c>
      <c r="H18" s="132">
        <v>415050</v>
      </c>
      <c r="I18" s="132" t="str">
        <f t="shared" si="0"/>
        <v>Sale</v>
      </c>
      <c r="J18" s="132">
        <v>-2844.87</v>
      </c>
      <c r="K18" s="132">
        <v>-14</v>
      </c>
    </row>
    <row r="19" spans="1:11" x14ac:dyDescent="0.2">
      <c r="A19" s="132">
        <v>2015</v>
      </c>
      <c r="B19" s="132">
        <v>5</v>
      </c>
      <c r="C19" s="133">
        <v>9781449423025</v>
      </c>
      <c r="D19" s="132" t="s">
        <v>281</v>
      </c>
      <c r="E19" s="132">
        <v>1</v>
      </c>
      <c r="F19" s="132">
        <v>74</v>
      </c>
      <c r="G19" s="132" t="s">
        <v>66</v>
      </c>
      <c r="H19" s="132">
        <v>415050</v>
      </c>
      <c r="I19" s="132" t="str">
        <f t="shared" si="0"/>
        <v>Sale</v>
      </c>
      <c r="J19" s="132">
        <v>-1537.8</v>
      </c>
      <c r="K19" s="132">
        <v>-4</v>
      </c>
    </row>
    <row r="20" spans="1:11" x14ac:dyDescent="0.2">
      <c r="A20" s="132">
        <v>2015</v>
      </c>
      <c r="B20" s="132">
        <v>5</v>
      </c>
      <c r="C20" s="133">
        <v>9781449425661</v>
      </c>
      <c r="D20" s="132" t="s">
        <v>282</v>
      </c>
      <c r="E20" s="132">
        <v>1</v>
      </c>
      <c r="F20" s="132">
        <v>74</v>
      </c>
      <c r="G20" s="132" t="s">
        <v>66</v>
      </c>
      <c r="H20" s="132">
        <v>415050</v>
      </c>
      <c r="I20" s="132" t="str">
        <f t="shared" si="0"/>
        <v>Sale</v>
      </c>
      <c r="J20" s="132">
        <v>-3882.27</v>
      </c>
      <c r="K20" s="132">
        <v>-19</v>
      </c>
    </row>
    <row r="21" spans="1:11" x14ac:dyDescent="0.2">
      <c r="A21" s="132">
        <v>2015</v>
      </c>
      <c r="B21" s="132">
        <v>5</v>
      </c>
      <c r="C21" s="133">
        <v>9781449427757</v>
      </c>
      <c r="D21" s="132" t="s">
        <v>283</v>
      </c>
      <c r="E21" s="132">
        <v>1</v>
      </c>
      <c r="F21" s="132">
        <v>74</v>
      </c>
      <c r="G21" s="132" t="s">
        <v>66</v>
      </c>
      <c r="H21" s="132">
        <v>415050</v>
      </c>
      <c r="I21" s="132" t="str">
        <f t="shared" si="0"/>
        <v>Sale</v>
      </c>
      <c r="J21" s="132">
        <v>-2385</v>
      </c>
      <c r="K21" s="132">
        <v>-10</v>
      </c>
    </row>
    <row r="22" spans="1:11" x14ac:dyDescent="0.2">
      <c r="A22" s="132">
        <v>2015</v>
      </c>
      <c r="B22" s="132">
        <v>5</v>
      </c>
      <c r="C22" s="133">
        <v>9781449427771</v>
      </c>
      <c r="D22" s="132" t="s">
        <v>284</v>
      </c>
      <c r="E22" s="132">
        <v>1</v>
      </c>
      <c r="F22" s="132">
        <v>74</v>
      </c>
      <c r="G22" s="132" t="s">
        <v>66</v>
      </c>
      <c r="H22" s="132">
        <v>415050</v>
      </c>
      <c r="I22" s="132" t="str">
        <f t="shared" si="0"/>
        <v>Sale</v>
      </c>
      <c r="J22" s="132">
        <v>-3084.27</v>
      </c>
      <c r="K22" s="132">
        <v>-15</v>
      </c>
    </row>
    <row r="23" spans="1:11" x14ac:dyDescent="0.2">
      <c r="A23" s="132">
        <v>2015</v>
      </c>
      <c r="B23" s="132">
        <v>5</v>
      </c>
      <c r="C23" s="133">
        <v>9781449429379</v>
      </c>
      <c r="D23" s="132" t="s">
        <v>285</v>
      </c>
      <c r="E23" s="132">
        <v>1</v>
      </c>
      <c r="F23" s="132">
        <v>74</v>
      </c>
      <c r="G23" s="132" t="s">
        <v>66</v>
      </c>
      <c r="H23" s="132">
        <v>415050</v>
      </c>
      <c r="I23" s="132" t="str">
        <f t="shared" si="0"/>
        <v>Sale</v>
      </c>
      <c r="J23" s="132">
        <v>-5288.5</v>
      </c>
      <c r="K23" s="132">
        <v>-30</v>
      </c>
    </row>
    <row r="24" spans="1:11" x14ac:dyDescent="0.2">
      <c r="A24" s="132">
        <v>2015</v>
      </c>
      <c r="B24" s="132">
        <v>5</v>
      </c>
      <c r="C24" s="133">
        <v>9781449429386</v>
      </c>
      <c r="D24" s="132" t="s">
        <v>286</v>
      </c>
      <c r="E24" s="132">
        <v>1</v>
      </c>
      <c r="F24" s="132">
        <v>74</v>
      </c>
      <c r="G24" s="132" t="s">
        <v>66</v>
      </c>
      <c r="H24" s="132">
        <v>415050</v>
      </c>
      <c r="I24" s="132" t="str">
        <f t="shared" si="0"/>
        <v>Sale</v>
      </c>
      <c r="J24" s="132">
        <v>-495</v>
      </c>
      <c r="K24" s="132">
        <v>-2</v>
      </c>
    </row>
    <row r="25" spans="1:11" x14ac:dyDescent="0.2">
      <c r="A25" s="132">
        <v>2015</v>
      </c>
      <c r="B25" s="132">
        <v>5</v>
      </c>
      <c r="C25" s="133">
        <v>9781449433833</v>
      </c>
      <c r="D25" s="132" t="s">
        <v>306</v>
      </c>
      <c r="E25" s="132">
        <v>1</v>
      </c>
      <c r="F25" s="132">
        <v>74</v>
      </c>
      <c r="G25" s="132" t="s">
        <v>66</v>
      </c>
      <c r="H25" s="132">
        <v>415050</v>
      </c>
      <c r="I25" s="132" t="str">
        <f t="shared" si="0"/>
        <v>Sale</v>
      </c>
      <c r="J25" s="132">
        <v>-657.8</v>
      </c>
      <c r="K25" s="132">
        <v>-4</v>
      </c>
    </row>
    <row r="26" spans="1:11" x14ac:dyDescent="0.2">
      <c r="A26" s="132">
        <v>2015</v>
      </c>
      <c r="B26" s="132">
        <v>5</v>
      </c>
      <c r="C26" s="133">
        <v>9781449433918</v>
      </c>
      <c r="D26" s="132" t="s">
        <v>307</v>
      </c>
      <c r="E26" s="132">
        <v>1</v>
      </c>
      <c r="F26" s="132">
        <v>74</v>
      </c>
      <c r="G26" s="132" t="s">
        <v>66</v>
      </c>
      <c r="H26" s="132">
        <v>415050</v>
      </c>
      <c r="I26" s="132" t="str">
        <f t="shared" si="0"/>
        <v>Sale</v>
      </c>
      <c r="J26" s="132">
        <v>-657.8</v>
      </c>
      <c r="K26" s="132">
        <v>-4</v>
      </c>
    </row>
    <row r="27" spans="1:11" x14ac:dyDescent="0.2">
      <c r="A27" s="132">
        <v>2015</v>
      </c>
      <c r="B27" s="132">
        <v>5</v>
      </c>
      <c r="C27" s="133">
        <v>9781449433963</v>
      </c>
      <c r="D27" s="132" t="s">
        <v>308</v>
      </c>
      <c r="E27" s="132">
        <v>1</v>
      </c>
      <c r="F27" s="132">
        <v>74</v>
      </c>
      <c r="G27" s="132" t="s">
        <v>66</v>
      </c>
      <c r="H27" s="132">
        <v>415050</v>
      </c>
      <c r="I27" s="132" t="str">
        <f t="shared" si="0"/>
        <v>Sale</v>
      </c>
      <c r="J27" s="132">
        <v>-657.8</v>
      </c>
      <c r="K27" s="132">
        <v>-4</v>
      </c>
    </row>
    <row r="28" spans="1:11" x14ac:dyDescent="0.2">
      <c r="A28" s="132">
        <v>2015</v>
      </c>
      <c r="B28" s="132">
        <v>5</v>
      </c>
      <c r="C28" s="133">
        <v>9781449436353</v>
      </c>
      <c r="D28" s="132" t="s">
        <v>287</v>
      </c>
      <c r="E28" s="132">
        <v>1</v>
      </c>
      <c r="F28" s="132">
        <v>74</v>
      </c>
      <c r="G28" s="132" t="s">
        <v>66</v>
      </c>
      <c r="H28" s="132">
        <v>415050</v>
      </c>
      <c r="I28" s="132" t="str">
        <f t="shared" si="0"/>
        <v>Sale</v>
      </c>
      <c r="J28" s="132">
        <v>-3431.4</v>
      </c>
      <c r="K28" s="132">
        <v>-17</v>
      </c>
    </row>
    <row r="29" spans="1:11" x14ac:dyDescent="0.2">
      <c r="A29" s="132">
        <v>2015</v>
      </c>
      <c r="B29" s="132">
        <v>5</v>
      </c>
      <c r="C29" s="133">
        <v>9781449447151</v>
      </c>
      <c r="D29" s="132" t="s">
        <v>289</v>
      </c>
      <c r="E29" s="132">
        <v>1</v>
      </c>
      <c r="F29" s="132">
        <v>74</v>
      </c>
      <c r="G29" s="132" t="s">
        <v>66</v>
      </c>
      <c r="H29" s="132">
        <v>415050</v>
      </c>
      <c r="I29" s="132" t="str">
        <f t="shared" si="0"/>
        <v>Sale</v>
      </c>
      <c r="J29" s="132">
        <v>-20335</v>
      </c>
      <c r="K29" s="132">
        <v>-11</v>
      </c>
    </row>
    <row r="30" spans="1:11" x14ac:dyDescent="0.2">
      <c r="A30" s="132">
        <v>2015</v>
      </c>
      <c r="B30" s="132">
        <v>5</v>
      </c>
      <c r="C30" s="133">
        <v>9781449449704</v>
      </c>
      <c r="D30" s="132" t="s">
        <v>290</v>
      </c>
      <c r="E30" s="132">
        <v>1</v>
      </c>
      <c r="F30" s="132">
        <v>74</v>
      </c>
      <c r="G30" s="132" t="s">
        <v>66</v>
      </c>
      <c r="H30" s="132">
        <v>415050</v>
      </c>
      <c r="I30" s="132" t="str">
        <f t="shared" si="0"/>
        <v>Sale</v>
      </c>
      <c r="J30" s="132">
        <v>-385</v>
      </c>
      <c r="K30" s="132">
        <v>-2</v>
      </c>
    </row>
    <row r="31" spans="1:11" x14ac:dyDescent="0.2">
      <c r="A31" s="132">
        <v>2015</v>
      </c>
      <c r="B31" s="132">
        <v>5</v>
      </c>
      <c r="C31" s="133">
        <v>9781449450304</v>
      </c>
      <c r="D31" s="132" t="s">
        <v>309</v>
      </c>
      <c r="E31" s="132">
        <v>1</v>
      </c>
      <c r="F31" s="132">
        <v>74</v>
      </c>
      <c r="G31" s="132" t="s">
        <v>66</v>
      </c>
      <c r="H31" s="132">
        <v>415050</v>
      </c>
      <c r="I31" s="132" t="str">
        <f t="shared" si="0"/>
        <v>Sale</v>
      </c>
      <c r="J31" s="132">
        <v>-657.8</v>
      </c>
      <c r="K31" s="132">
        <v>-4</v>
      </c>
    </row>
    <row r="32" spans="1:11" x14ac:dyDescent="0.2">
      <c r="A32" s="132">
        <v>2015</v>
      </c>
      <c r="B32" s="132">
        <v>5</v>
      </c>
      <c r="C32" s="133">
        <v>9781449450793</v>
      </c>
      <c r="D32" s="132" t="s">
        <v>291</v>
      </c>
      <c r="E32" s="132">
        <v>1</v>
      </c>
      <c r="F32" s="132">
        <v>74</v>
      </c>
      <c r="G32" s="132" t="s">
        <v>66</v>
      </c>
      <c r="H32" s="132">
        <v>415050</v>
      </c>
      <c r="I32" s="132" t="str">
        <f t="shared" si="0"/>
        <v>Sale</v>
      </c>
      <c r="J32" s="132">
        <v>-962.5</v>
      </c>
      <c r="K32" s="132">
        <v>-5</v>
      </c>
    </row>
    <row r="33" spans="1:11" x14ac:dyDescent="0.2">
      <c r="A33" s="132">
        <v>2015</v>
      </c>
      <c r="B33" s="132">
        <v>5</v>
      </c>
      <c r="C33" s="133">
        <v>9781449456146</v>
      </c>
      <c r="D33" s="132" t="s">
        <v>292</v>
      </c>
      <c r="E33" s="132">
        <v>1</v>
      </c>
      <c r="F33" s="132">
        <v>74</v>
      </c>
      <c r="G33" s="132" t="s">
        <v>66</v>
      </c>
      <c r="H33" s="132">
        <v>415050</v>
      </c>
      <c r="I33" s="132" t="str">
        <f t="shared" si="0"/>
        <v>Sale</v>
      </c>
      <c r="J33" s="132">
        <v>-31387.1</v>
      </c>
      <c r="K33" s="132">
        <v>-122</v>
      </c>
    </row>
    <row r="34" spans="1:11" x14ac:dyDescent="0.2">
      <c r="A34" s="132">
        <v>2015</v>
      </c>
      <c r="B34" s="132">
        <v>5</v>
      </c>
      <c r="C34" s="133">
        <v>9780740700033</v>
      </c>
      <c r="D34" s="132" t="s">
        <v>45</v>
      </c>
      <c r="E34" s="132">
        <v>1</v>
      </c>
      <c r="F34" s="132">
        <v>74</v>
      </c>
      <c r="G34" s="132" t="s">
        <v>66</v>
      </c>
      <c r="H34" s="132">
        <v>415050</v>
      </c>
      <c r="I34" s="132" t="str">
        <f t="shared" si="0"/>
        <v>Sale</v>
      </c>
      <c r="J34" s="132">
        <v>-3704.7</v>
      </c>
      <c r="K34" s="132">
        <v>-10</v>
      </c>
    </row>
    <row r="35" spans="1:11" x14ac:dyDescent="0.2">
      <c r="A35" s="132">
        <v>2015</v>
      </c>
      <c r="B35" s="132">
        <v>5</v>
      </c>
      <c r="C35" s="133">
        <v>9780740705311</v>
      </c>
      <c r="D35" s="132" t="s">
        <v>46</v>
      </c>
      <c r="E35" s="132">
        <v>1</v>
      </c>
      <c r="F35" s="132">
        <v>74</v>
      </c>
      <c r="G35" s="132" t="s">
        <v>66</v>
      </c>
      <c r="H35" s="132">
        <v>415050</v>
      </c>
      <c r="I35" s="132" t="str">
        <f t="shared" si="0"/>
        <v>Sale</v>
      </c>
      <c r="J35" s="132">
        <v>-3320.25</v>
      </c>
      <c r="K35" s="132">
        <v>-9</v>
      </c>
    </row>
    <row r="36" spans="1:11" x14ac:dyDescent="0.2">
      <c r="A36" s="132">
        <v>2015</v>
      </c>
      <c r="B36" s="132">
        <v>5</v>
      </c>
      <c r="C36" s="133">
        <v>9780740713903</v>
      </c>
      <c r="D36" s="132" t="s">
        <v>68</v>
      </c>
      <c r="E36" s="132">
        <v>1</v>
      </c>
      <c r="F36" s="132">
        <v>74</v>
      </c>
      <c r="G36" s="132" t="s">
        <v>66</v>
      </c>
      <c r="H36" s="132">
        <v>415050</v>
      </c>
      <c r="I36" s="132" t="str">
        <f t="shared" si="0"/>
        <v>Sale</v>
      </c>
      <c r="J36" s="132">
        <v>-2385</v>
      </c>
      <c r="K36" s="132">
        <v>-10</v>
      </c>
    </row>
    <row r="37" spans="1:11" x14ac:dyDescent="0.2">
      <c r="A37" s="132">
        <v>2015</v>
      </c>
      <c r="B37" s="132">
        <v>5</v>
      </c>
      <c r="C37" s="133">
        <v>9780740718397</v>
      </c>
      <c r="D37" s="132" t="s">
        <v>69</v>
      </c>
      <c r="E37" s="132">
        <v>1</v>
      </c>
      <c r="F37" s="132">
        <v>74</v>
      </c>
      <c r="G37" s="132" t="s">
        <v>66</v>
      </c>
      <c r="H37" s="132">
        <v>415050</v>
      </c>
      <c r="I37" s="132" t="str">
        <f t="shared" si="0"/>
        <v>Sale</v>
      </c>
      <c r="J37" s="132">
        <v>-2385</v>
      </c>
      <c r="K37" s="132">
        <v>-10</v>
      </c>
    </row>
    <row r="38" spans="1:11" x14ac:dyDescent="0.2">
      <c r="A38" s="132">
        <v>2015</v>
      </c>
      <c r="B38" s="132">
        <v>5</v>
      </c>
      <c r="C38" s="133">
        <v>9780740721946</v>
      </c>
      <c r="D38" s="132" t="s">
        <v>55</v>
      </c>
      <c r="E38" s="132">
        <v>1</v>
      </c>
      <c r="F38" s="132">
        <v>74</v>
      </c>
      <c r="G38" s="132" t="s">
        <v>66</v>
      </c>
      <c r="H38" s="132">
        <v>415050</v>
      </c>
      <c r="I38" s="132" t="str">
        <f t="shared" si="0"/>
        <v>Sale</v>
      </c>
      <c r="J38" s="132">
        <v>-1627.5</v>
      </c>
      <c r="K38" s="132">
        <v>-6</v>
      </c>
    </row>
    <row r="39" spans="1:11" x14ac:dyDescent="0.2">
      <c r="A39" s="132">
        <v>2015</v>
      </c>
      <c r="B39" s="132">
        <v>5</v>
      </c>
      <c r="C39" s="133">
        <v>9780740732980</v>
      </c>
      <c r="D39" s="132" t="s">
        <v>75</v>
      </c>
      <c r="E39" s="132">
        <v>1</v>
      </c>
      <c r="F39" s="132">
        <v>74</v>
      </c>
      <c r="G39" s="132" t="s">
        <v>66</v>
      </c>
      <c r="H39" s="132">
        <v>415050</v>
      </c>
      <c r="I39" s="132" t="str">
        <f t="shared" si="0"/>
        <v>Sale</v>
      </c>
      <c r="J39" s="132">
        <v>-2493.75</v>
      </c>
      <c r="K39" s="132">
        <v>-9</v>
      </c>
    </row>
    <row r="40" spans="1:11" x14ac:dyDescent="0.2">
      <c r="A40" s="132">
        <v>2015</v>
      </c>
      <c r="B40" s="132">
        <v>5</v>
      </c>
      <c r="C40" s="133">
        <v>9780740738050</v>
      </c>
      <c r="D40" s="132" t="s">
        <v>76</v>
      </c>
      <c r="E40" s="132">
        <v>1</v>
      </c>
      <c r="F40" s="132">
        <v>74</v>
      </c>
      <c r="G40" s="132" t="s">
        <v>66</v>
      </c>
      <c r="H40" s="132">
        <v>415050</v>
      </c>
      <c r="I40" s="132" t="str">
        <f t="shared" si="0"/>
        <v>Sale</v>
      </c>
      <c r="J40" s="132">
        <v>-2782.5</v>
      </c>
      <c r="K40" s="132">
        <v>-10</v>
      </c>
    </row>
    <row r="41" spans="1:11" x14ac:dyDescent="0.2">
      <c r="A41" s="132">
        <v>2015</v>
      </c>
      <c r="B41" s="132">
        <v>5</v>
      </c>
      <c r="C41" s="133">
        <v>9780740738401</v>
      </c>
      <c r="D41" s="132" t="s">
        <v>124</v>
      </c>
      <c r="E41" s="132">
        <v>1</v>
      </c>
      <c r="F41" s="132">
        <v>74</v>
      </c>
      <c r="G41" s="132" t="s">
        <v>66</v>
      </c>
      <c r="H41" s="132">
        <v>415050</v>
      </c>
      <c r="I41" s="132" t="str">
        <f t="shared" si="0"/>
        <v>Sale</v>
      </c>
      <c r="J41" s="132">
        <v>-658.35</v>
      </c>
      <c r="K41" s="132">
        <v>-3</v>
      </c>
    </row>
    <row r="42" spans="1:11" x14ac:dyDescent="0.2">
      <c r="A42" s="132">
        <v>2015</v>
      </c>
      <c r="B42" s="132">
        <v>5</v>
      </c>
      <c r="C42" s="133">
        <v>9780740746581</v>
      </c>
      <c r="D42" s="132" t="s">
        <v>77</v>
      </c>
      <c r="E42" s="132">
        <v>1</v>
      </c>
      <c r="F42" s="132">
        <v>74</v>
      </c>
      <c r="G42" s="132" t="s">
        <v>66</v>
      </c>
      <c r="H42" s="132">
        <v>415050</v>
      </c>
      <c r="I42" s="132" t="str">
        <f t="shared" si="0"/>
        <v>Sale</v>
      </c>
      <c r="J42" s="132">
        <v>-3704.7</v>
      </c>
      <c r="K42" s="132">
        <v>-10</v>
      </c>
    </row>
    <row r="43" spans="1:11" x14ac:dyDescent="0.2">
      <c r="A43" s="132">
        <v>2015</v>
      </c>
      <c r="B43" s="132">
        <v>5</v>
      </c>
      <c r="C43" s="133">
        <v>9780740754722</v>
      </c>
      <c r="D43" s="132" t="s">
        <v>125</v>
      </c>
      <c r="E43" s="132">
        <v>1</v>
      </c>
      <c r="F43" s="132">
        <v>74</v>
      </c>
      <c r="G43" s="132" t="s">
        <v>66</v>
      </c>
      <c r="H43" s="132">
        <v>415050</v>
      </c>
      <c r="I43" s="132" t="str">
        <f t="shared" si="0"/>
        <v>Sale</v>
      </c>
      <c r="J43" s="132">
        <v>-658.35</v>
      </c>
      <c r="K43" s="132">
        <v>-3</v>
      </c>
    </row>
    <row r="44" spans="1:11" x14ac:dyDescent="0.2">
      <c r="A44" s="132">
        <v>2015</v>
      </c>
      <c r="B44" s="132">
        <v>5</v>
      </c>
      <c r="C44" s="133">
        <v>9780740757693</v>
      </c>
      <c r="D44" s="132" t="s">
        <v>136</v>
      </c>
      <c r="E44" s="132">
        <v>1</v>
      </c>
      <c r="F44" s="132">
        <v>74</v>
      </c>
      <c r="G44" s="132" t="s">
        <v>66</v>
      </c>
      <c r="H44" s="132">
        <v>415050</v>
      </c>
      <c r="I44" s="132" t="str">
        <f t="shared" si="0"/>
        <v>Sale</v>
      </c>
      <c r="J44" s="132">
        <v>-384.45</v>
      </c>
      <c r="K44" s="132">
        <v>-1</v>
      </c>
    </row>
    <row r="45" spans="1:11" x14ac:dyDescent="0.2">
      <c r="A45" s="132">
        <v>2015</v>
      </c>
      <c r="B45" s="132">
        <v>5</v>
      </c>
      <c r="C45" s="133">
        <v>9780740761584</v>
      </c>
      <c r="D45" s="132" t="s">
        <v>137</v>
      </c>
      <c r="E45" s="132">
        <v>1</v>
      </c>
      <c r="F45" s="132">
        <v>74</v>
      </c>
      <c r="G45" s="132" t="s">
        <v>66</v>
      </c>
      <c r="H45" s="132">
        <v>415050</v>
      </c>
      <c r="I45" s="132" t="str">
        <f t="shared" si="0"/>
        <v>Sale</v>
      </c>
      <c r="J45" s="132">
        <v>-658.35</v>
      </c>
      <c r="K45" s="132">
        <v>-3</v>
      </c>
    </row>
    <row r="46" spans="1:11" x14ac:dyDescent="0.2">
      <c r="A46" s="132">
        <v>2015</v>
      </c>
      <c r="B46" s="132">
        <v>5</v>
      </c>
      <c r="C46" s="133">
        <v>9780740761904</v>
      </c>
      <c r="D46" s="132" t="s">
        <v>47</v>
      </c>
      <c r="E46" s="132">
        <v>1</v>
      </c>
      <c r="F46" s="132">
        <v>74</v>
      </c>
      <c r="G46" s="132" t="s">
        <v>66</v>
      </c>
      <c r="H46" s="132">
        <v>415050</v>
      </c>
      <c r="I46" s="132" t="str">
        <f t="shared" si="0"/>
        <v>Sale</v>
      </c>
      <c r="J46" s="132">
        <v>-3360</v>
      </c>
      <c r="K46" s="132">
        <v>-12</v>
      </c>
    </row>
    <row r="47" spans="1:11" x14ac:dyDescent="0.2">
      <c r="A47" s="132">
        <v>2015</v>
      </c>
      <c r="B47" s="132">
        <v>5</v>
      </c>
      <c r="C47" s="133">
        <v>9780740763793</v>
      </c>
      <c r="D47" s="132" t="s">
        <v>70</v>
      </c>
      <c r="E47" s="132">
        <v>1</v>
      </c>
      <c r="F47" s="132">
        <v>74</v>
      </c>
      <c r="G47" s="132" t="s">
        <v>66</v>
      </c>
      <c r="H47" s="132">
        <v>415050</v>
      </c>
      <c r="I47" s="132" t="str">
        <f t="shared" si="0"/>
        <v>Sale</v>
      </c>
      <c r="J47" s="132">
        <v>-2205</v>
      </c>
      <c r="K47" s="132">
        <v>-8</v>
      </c>
    </row>
    <row r="48" spans="1:11" x14ac:dyDescent="0.2">
      <c r="A48" s="132">
        <v>2015</v>
      </c>
      <c r="B48" s="132">
        <v>5</v>
      </c>
      <c r="C48" s="133">
        <v>9780740768491</v>
      </c>
      <c r="D48" s="132" t="s">
        <v>213</v>
      </c>
      <c r="E48" s="132">
        <v>1</v>
      </c>
      <c r="F48" s="132">
        <v>74</v>
      </c>
      <c r="G48" s="132" t="s">
        <v>66</v>
      </c>
      <c r="H48" s="132">
        <v>415050</v>
      </c>
      <c r="I48" s="132" t="str">
        <f t="shared" si="0"/>
        <v>Sale</v>
      </c>
      <c r="J48" s="132">
        <v>-742.5</v>
      </c>
      <c r="K48" s="132">
        <v>-3</v>
      </c>
    </row>
    <row r="49" spans="1:11" x14ac:dyDescent="0.2">
      <c r="A49" s="132">
        <v>2015</v>
      </c>
      <c r="B49" s="132">
        <v>5</v>
      </c>
      <c r="C49" s="133">
        <v>9780740771118</v>
      </c>
      <c r="D49" s="132" t="s">
        <v>127</v>
      </c>
      <c r="E49" s="132">
        <v>1</v>
      </c>
      <c r="F49" s="132">
        <v>74</v>
      </c>
      <c r="G49" s="132" t="s">
        <v>66</v>
      </c>
      <c r="H49" s="132">
        <v>415050</v>
      </c>
      <c r="I49" s="132" t="str">
        <f t="shared" si="0"/>
        <v>Sale</v>
      </c>
      <c r="J49" s="132">
        <v>-658.35</v>
      </c>
      <c r="K49" s="132">
        <v>-3</v>
      </c>
    </row>
    <row r="50" spans="1:11" x14ac:dyDescent="0.2">
      <c r="A50" s="132">
        <v>2015</v>
      </c>
      <c r="B50" s="132">
        <v>5</v>
      </c>
      <c r="C50" s="133">
        <v>9780740772276</v>
      </c>
      <c r="D50" s="132" t="s">
        <v>78</v>
      </c>
      <c r="E50" s="132">
        <v>1</v>
      </c>
      <c r="F50" s="132">
        <v>74</v>
      </c>
      <c r="G50" s="132" t="s">
        <v>66</v>
      </c>
      <c r="H50" s="132">
        <v>415050</v>
      </c>
      <c r="I50" s="132" t="str">
        <f t="shared" si="0"/>
        <v>Sale</v>
      </c>
      <c r="J50" s="132">
        <v>-577.5</v>
      </c>
      <c r="K50" s="132">
        <v>-2</v>
      </c>
    </row>
    <row r="51" spans="1:11" x14ac:dyDescent="0.2">
      <c r="A51" s="132">
        <v>2015</v>
      </c>
      <c r="B51" s="132">
        <v>5</v>
      </c>
      <c r="C51" s="133">
        <v>9780740773655</v>
      </c>
      <c r="D51" s="132" t="s">
        <v>79</v>
      </c>
      <c r="E51" s="132">
        <v>1</v>
      </c>
      <c r="F51" s="132">
        <v>74</v>
      </c>
      <c r="G51" s="132" t="s">
        <v>66</v>
      </c>
      <c r="H51" s="132">
        <v>415050</v>
      </c>
      <c r="I51" s="132" t="str">
        <f t="shared" si="0"/>
        <v>Sale</v>
      </c>
      <c r="J51" s="132">
        <v>-2782.5</v>
      </c>
      <c r="K51" s="132">
        <v>-10</v>
      </c>
    </row>
    <row r="52" spans="1:11" x14ac:dyDescent="0.2">
      <c r="A52" s="132">
        <v>2015</v>
      </c>
      <c r="B52" s="132">
        <v>5</v>
      </c>
      <c r="C52" s="133">
        <v>9780740778063</v>
      </c>
      <c r="D52" s="132" t="s">
        <v>71</v>
      </c>
      <c r="E52" s="132">
        <v>1</v>
      </c>
      <c r="F52" s="132">
        <v>74</v>
      </c>
      <c r="G52" s="132" t="s">
        <v>66</v>
      </c>
      <c r="H52" s="132">
        <v>415050</v>
      </c>
      <c r="I52" s="132" t="str">
        <f t="shared" si="0"/>
        <v>Sale</v>
      </c>
      <c r="J52" s="132">
        <v>-329.45</v>
      </c>
      <c r="K52" s="132">
        <v>-1</v>
      </c>
    </row>
    <row r="53" spans="1:11" x14ac:dyDescent="0.2">
      <c r="A53" s="132">
        <v>2015</v>
      </c>
      <c r="B53" s="132">
        <v>5</v>
      </c>
      <c r="C53" s="133">
        <v>9780740778155</v>
      </c>
      <c r="D53" s="132" t="s">
        <v>56</v>
      </c>
      <c r="E53" s="132">
        <v>1</v>
      </c>
      <c r="F53" s="132">
        <v>74</v>
      </c>
      <c r="G53" s="132" t="s">
        <v>66</v>
      </c>
      <c r="H53" s="132">
        <v>415050</v>
      </c>
      <c r="I53" s="132" t="str">
        <f t="shared" si="0"/>
        <v>Sale</v>
      </c>
      <c r="J53" s="132">
        <v>-2493.75</v>
      </c>
      <c r="K53" s="132">
        <v>-9</v>
      </c>
    </row>
    <row r="54" spans="1:11" x14ac:dyDescent="0.2">
      <c r="A54" s="132">
        <v>2015</v>
      </c>
      <c r="B54" s="132">
        <v>5</v>
      </c>
      <c r="C54" s="133">
        <v>9780740785344</v>
      </c>
      <c r="D54" s="132" t="s">
        <v>48</v>
      </c>
      <c r="E54" s="132">
        <v>1</v>
      </c>
      <c r="F54" s="132">
        <v>74</v>
      </c>
      <c r="G54" s="132" t="s">
        <v>66</v>
      </c>
      <c r="H54" s="132">
        <v>415050</v>
      </c>
      <c r="I54" s="132" t="str">
        <f t="shared" si="0"/>
        <v>Sale</v>
      </c>
      <c r="J54" s="132">
        <v>-3320.25</v>
      </c>
      <c r="K54" s="132">
        <v>-9</v>
      </c>
    </row>
    <row r="55" spans="1:11" x14ac:dyDescent="0.2">
      <c r="A55" s="132">
        <v>2015</v>
      </c>
      <c r="B55" s="132">
        <v>5</v>
      </c>
      <c r="C55" s="133">
        <v>9780836204155</v>
      </c>
      <c r="D55" s="132" t="s">
        <v>80</v>
      </c>
      <c r="E55" s="132">
        <v>1</v>
      </c>
      <c r="F55" s="132">
        <v>74</v>
      </c>
      <c r="G55" s="132" t="s">
        <v>66</v>
      </c>
      <c r="H55" s="132">
        <v>415050</v>
      </c>
      <c r="I55" s="132" t="str">
        <f t="shared" si="0"/>
        <v>Sale</v>
      </c>
      <c r="J55" s="132">
        <v>-3704.7</v>
      </c>
      <c r="K55" s="132">
        <v>-10</v>
      </c>
    </row>
    <row r="56" spans="1:11" x14ac:dyDescent="0.2">
      <c r="A56" s="132">
        <v>2015</v>
      </c>
      <c r="B56" s="132">
        <v>5</v>
      </c>
      <c r="C56" s="133">
        <v>9780836217469</v>
      </c>
      <c r="D56" s="132" t="s">
        <v>62</v>
      </c>
      <c r="E56" s="132">
        <v>1</v>
      </c>
      <c r="F56" s="132">
        <v>74</v>
      </c>
      <c r="G56" s="132" t="s">
        <v>66</v>
      </c>
      <c r="H56" s="132">
        <v>415050</v>
      </c>
      <c r="I56" s="132" t="str">
        <f t="shared" si="0"/>
        <v>Sale</v>
      </c>
      <c r="J56" s="132">
        <v>-2515.8000000000002</v>
      </c>
      <c r="K56" s="132">
        <v>-8</v>
      </c>
    </row>
    <row r="57" spans="1:11" x14ac:dyDescent="0.2">
      <c r="A57" s="132">
        <v>2015</v>
      </c>
      <c r="B57" s="132">
        <v>5</v>
      </c>
      <c r="C57" s="133">
        <v>9780836217797</v>
      </c>
      <c r="D57" s="132" t="s">
        <v>81</v>
      </c>
      <c r="E57" s="132">
        <v>1</v>
      </c>
      <c r="F57" s="132">
        <v>74</v>
      </c>
      <c r="G57" s="132" t="s">
        <v>66</v>
      </c>
      <c r="H57" s="132">
        <v>415050</v>
      </c>
      <c r="I57" s="132" t="str">
        <f t="shared" si="0"/>
        <v>Sale</v>
      </c>
      <c r="J57" s="132">
        <v>-2114.6999999999998</v>
      </c>
      <c r="K57" s="132">
        <v>-10</v>
      </c>
    </row>
    <row r="58" spans="1:11" x14ac:dyDescent="0.2">
      <c r="A58" s="132">
        <v>2015</v>
      </c>
      <c r="B58" s="132">
        <v>5</v>
      </c>
      <c r="C58" s="133">
        <v>9780836228991</v>
      </c>
      <c r="D58" s="132" t="s">
        <v>49</v>
      </c>
      <c r="E58" s="132">
        <v>1</v>
      </c>
      <c r="F58" s="132">
        <v>74</v>
      </c>
      <c r="G58" s="132" t="s">
        <v>66</v>
      </c>
      <c r="H58" s="132">
        <v>415050</v>
      </c>
      <c r="I58" s="132" t="str">
        <f t="shared" si="0"/>
        <v>Sale</v>
      </c>
      <c r="J58" s="132">
        <v>-2782.5</v>
      </c>
      <c r="K58" s="132">
        <v>-10</v>
      </c>
    </row>
    <row r="59" spans="1:11" x14ac:dyDescent="0.2">
      <c r="A59" s="132">
        <v>2015</v>
      </c>
      <c r="B59" s="132">
        <v>5</v>
      </c>
      <c r="C59" s="133">
        <v>9780836236682</v>
      </c>
      <c r="D59" s="132" t="s">
        <v>87</v>
      </c>
      <c r="E59" s="132">
        <v>1</v>
      </c>
      <c r="F59" s="132">
        <v>74</v>
      </c>
      <c r="G59" s="132" t="s">
        <v>66</v>
      </c>
      <c r="H59" s="132">
        <v>415050</v>
      </c>
      <c r="I59" s="132" t="str">
        <f t="shared" si="0"/>
        <v>Sale</v>
      </c>
      <c r="J59" s="132">
        <v>-2493.75</v>
      </c>
      <c r="K59" s="132">
        <v>-9</v>
      </c>
    </row>
    <row r="60" spans="1:11" x14ac:dyDescent="0.2">
      <c r="A60" s="132">
        <v>2015</v>
      </c>
      <c r="B60" s="132">
        <v>5</v>
      </c>
      <c r="C60" s="133">
        <v>9780836267457</v>
      </c>
      <c r="D60" s="132" t="s">
        <v>82</v>
      </c>
      <c r="E60" s="132">
        <v>1</v>
      </c>
      <c r="F60" s="132">
        <v>74</v>
      </c>
      <c r="G60" s="132" t="s">
        <v>66</v>
      </c>
      <c r="H60" s="132">
        <v>415050</v>
      </c>
      <c r="I60" s="132" t="str">
        <f t="shared" si="0"/>
        <v>Sale</v>
      </c>
      <c r="J60" s="132">
        <v>-3704.7</v>
      </c>
      <c r="K60" s="132">
        <v>-10</v>
      </c>
    </row>
    <row r="61" spans="1:11" x14ac:dyDescent="0.2">
      <c r="A61" s="132">
        <v>2015</v>
      </c>
      <c r="B61" s="132">
        <v>5</v>
      </c>
      <c r="C61" s="133">
        <v>9780836278446</v>
      </c>
      <c r="D61" s="132" t="s">
        <v>134</v>
      </c>
      <c r="E61" s="132">
        <v>1</v>
      </c>
      <c r="F61" s="132">
        <v>74</v>
      </c>
      <c r="G61" s="132" t="s">
        <v>66</v>
      </c>
      <c r="H61" s="132">
        <v>415050</v>
      </c>
      <c r="I61" s="132" t="str">
        <f t="shared" si="0"/>
        <v>Sale</v>
      </c>
      <c r="J61" s="132">
        <v>-247.5</v>
      </c>
      <c r="K61" s="132">
        <v>-1</v>
      </c>
    </row>
    <row r="62" spans="1:11" x14ac:dyDescent="0.2">
      <c r="A62" s="132">
        <v>2015</v>
      </c>
      <c r="B62" s="132">
        <v>5</v>
      </c>
      <c r="C62" s="133">
        <v>9781449401023</v>
      </c>
      <c r="D62" s="132" t="s">
        <v>72</v>
      </c>
      <c r="E62" s="132">
        <v>1</v>
      </c>
      <c r="F62" s="132">
        <v>74</v>
      </c>
      <c r="G62" s="132" t="s">
        <v>66</v>
      </c>
      <c r="H62" s="132">
        <v>415050</v>
      </c>
      <c r="I62" s="132" t="str">
        <f t="shared" si="0"/>
        <v>Sale</v>
      </c>
      <c r="J62" s="132">
        <v>-4089.15</v>
      </c>
      <c r="K62" s="132">
        <v>-11</v>
      </c>
    </row>
    <row r="63" spans="1:11" x14ac:dyDescent="0.2">
      <c r="A63" s="132">
        <v>2015</v>
      </c>
      <c r="B63" s="132">
        <v>5</v>
      </c>
      <c r="C63" s="133">
        <v>9781449401177</v>
      </c>
      <c r="D63" s="132" t="s">
        <v>131</v>
      </c>
      <c r="E63" s="132">
        <v>1</v>
      </c>
      <c r="F63" s="132">
        <v>74</v>
      </c>
      <c r="G63" s="132" t="s">
        <v>66</v>
      </c>
      <c r="H63" s="132">
        <v>415050</v>
      </c>
      <c r="I63" s="132" t="str">
        <f t="shared" si="0"/>
        <v>Sale</v>
      </c>
      <c r="J63" s="132">
        <v>-577.5</v>
      </c>
      <c r="K63" s="132">
        <v>-3</v>
      </c>
    </row>
    <row r="64" spans="1:11" x14ac:dyDescent="0.2">
      <c r="A64" s="132">
        <v>2015</v>
      </c>
      <c r="B64" s="132">
        <v>5</v>
      </c>
      <c r="C64" s="133">
        <v>9781449407940</v>
      </c>
      <c r="D64" s="132" t="s">
        <v>216</v>
      </c>
      <c r="E64" s="132">
        <v>1</v>
      </c>
      <c r="F64" s="132">
        <v>74</v>
      </c>
      <c r="G64" s="132" t="s">
        <v>66</v>
      </c>
      <c r="H64" s="132">
        <v>415050</v>
      </c>
      <c r="I64" s="132" t="str">
        <f t="shared" si="0"/>
        <v>Sale</v>
      </c>
      <c r="J64" s="132">
        <v>-742.5</v>
      </c>
      <c r="K64" s="132">
        <v>-3</v>
      </c>
    </row>
    <row r="65" spans="1:11" x14ac:dyDescent="0.2">
      <c r="A65" s="132">
        <v>2015</v>
      </c>
      <c r="B65" s="132">
        <v>5</v>
      </c>
      <c r="C65" s="133">
        <v>9781449408176</v>
      </c>
      <c r="D65" s="132" t="s">
        <v>106</v>
      </c>
      <c r="E65" s="132">
        <v>1</v>
      </c>
      <c r="F65" s="132">
        <v>74</v>
      </c>
      <c r="G65" s="132" t="s">
        <v>66</v>
      </c>
      <c r="H65" s="132">
        <v>415050</v>
      </c>
      <c r="I65" s="132" t="str">
        <f t="shared" si="0"/>
        <v>Sale</v>
      </c>
      <c r="J65" s="132">
        <v>-495</v>
      </c>
      <c r="K65" s="132">
        <v>-2</v>
      </c>
    </row>
    <row r="66" spans="1:11" x14ac:dyDescent="0.2">
      <c r="A66" s="132">
        <v>2015</v>
      </c>
      <c r="B66" s="132">
        <v>5</v>
      </c>
      <c r="C66" s="133">
        <v>9781449408190</v>
      </c>
      <c r="D66" s="132" t="s">
        <v>57</v>
      </c>
      <c r="E66" s="132">
        <v>1</v>
      </c>
      <c r="F66" s="132">
        <v>74</v>
      </c>
      <c r="G66" s="132" t="s">
        <v>66</v>
      </c>
      <c r="H66" s="132">
        <v>415050</v>
      </c>
      <c r="I66" s="132" t="str">
        <f t="shared" ref="I66:I129" si="1">IF(AND(H66&gt;420000,H66&lt;430000),"Return","Sale")</f>
        <v>Sale</v>
      </c>
      <c r="J66" s="132">
        <v>-3071.25</v>
      </c>
      <c r="K66" s="132">
        <v>-11</v>
      </c>
    </row>
    <row r="67" spans="1:11" x14ac:dyDescent="0.2">
      <c r="A67" s="132">
        <v>2015</v>
      </c>
      <c r="B67" s="132">
        <v>5</v>
      </c>
      <c r="C67" s="133">
        <v>9781449410186</v>
      </c>
      <c r="D67" s="132" t="s">
        <v>58</v>
      </c>
      <c r="E67" s="132">
        <v>1</v>
      </c>
      <c r="F67" s="132">
        <v>74</v>
      </c>
      <c r="G67" s="132" t="s">
        <v>67</v>
      </c>
      <c r="H67" s="132">
        <v>415050</v>
      </c>
      <c r="I67" s="132" t="str">
        <f t="shared" si="1"/>
        <v>Sale</v>
      </c>
      <c r="J67" s="132">
        <v>-2205</v>
      </c>
      <c r="K67" s="132">
        <v>-8</v>
      </c>
    </row>
    <row r="68" spans="1:11" x14ac:dyDescent="0.2">
      <c r="A68" s="132">
        <v>2015</v>
      </c>
      <c r="B68" s="132">
        <v>5</v>
      </c>
      <c r="C68" s="133">
        <v>9781449410230</v>
      </c>
      <c r="D68" s="132" t="s">
        <v>107</v>
      </c>
      <c r="E68" s="132">
        <v>1</v>
      </c>
      <c r="F68" s="132">
        <v>74</v>
      </c>
      <c r="G68" s="132" t="s">
        <v>66</v>
      </c>
      <c r="H68" s="132">
        <v>415050</v>
      </c>
      <c r="I68" s="132" t="str">
        <f t="shared" si="1"/>
        <v>Sale</v>
      </c>
      <c r="J68" s="132">
        <v>-742.5</v>
      </c>
      <c r="K68" s="132">
        <v>-3</v>
      </c>
    </row>
    <row r="69" spans="1:11" x14ac:dyDescent="0.2">
      <c r="A69" s="132">
        <v>2015</v>
      </c>
      <c r="B69" s="132">
        <v>5</v>
      </c>
      <c r="C69" s="133">
        <v>9781449414054</v>
      </c>
      <c r="D69" s="132" t="s">
        <v>83</v>
      </c>
      <c r="E69" s="132">
        <v>1</v>
      </c>
      <c r="F69" s="132">
        <v>74</v>
      </c>
      <c r="G69" s="132" t="s">
        <v>66</v>
      </c>
      <c r="H69" s="132">
        <v>415050</v>
      </c>
      <c r="I69" s="132" t="str">
        <f t="shared" si="1"/>
        <v>Sale</v>
      </c>
      <c r="J69" s="132">
        <v>-328.35</v>
      </c>
      <c r="K69" s="132">
        <v>-3</v>
      </c>
    </row>
    <row r="70" spans="1:11" x14ac:dyDescent="0.2">
      <c r="A70" s="132">
        <v>2015</v>
      </c>
      <c r="B70" s="132">
        <v>5</v>
      </c>
      <c r="C70" s="133">
        <v>9781449414061</v>
      </c>
      <c r="D70" s="132" t="s">
        <v>73</v>
      </c>
      <c r="E70" s="132">
        <v>1</v>
      </c>
      <c r="F70" s="132">
        <v>74</v>
      </c>
      <c r="G70" s="132" t="s">
        <v>66</v>
      </c>
      <c r="H70" s="132">
        <v>415050</v>
      </c>
      <c r="I70" s="132" t="str">
        <f t="shared" si="1"/>
        <v>Sale</v>
      </c>
      <c r="J70" s="132">
        <v>-547.25</v>
      </c>
      <c r="K70" s="132">
        <v>-5</v>
      </c>
    </row>
    <row r="71" spans="1:11" x14ac:dyDescent="0.2">
      <c r="A71" s="132">
        <v>2015</v>
      </c>
      <c r="B71" s="132">
        <v>5</v>
      </c>
      <c r="C71" s="133">
        <v>9781449414078</v>
      </c>
      <c r="D71" s="132" t="s">
        <v>91</v>
      </c>
      <c r="E71" s="132">
        <v>1</v>
      </c>
      <c r="F71" s="132">
        <v>74</v>
      </c>
      <c r="G71" s="132" t="s">
        <v>66</v>
      </c>
      <c r="H71" s="132">
        <v>415050</v>
      </c>
      <c r="I71" s="132" t="str">
        <f t="shared" si="1"/>
        <v>Sale</v>
      </c>
      <c r="J71" s="132">
        <v>-328.35</v>
      </c>
      <c r="K71" s="132">
        <v>-3</v>
      </c>
    </row>
    <row r="72" spans="1:11" x14ac:dyDescent="0.2">
      <c r="A72" s="132">
        <v>2015</v>
      </c>
      <c r="B72" s="132">
        <v>5</v>
      </c>
      <c r="C72" s="133">
        <v>9781449414085</v>
      </c>
      <c r="D72" s="132" t="s">
        <v>84</v>
      </c>
      <c r="E72" s="132">
        <v>1</v>
      </c>
      <c r="F72" s="132">
        <v>74</v>
      </c>
      <c r="G72" s="132" t="s">
        <v>66</v>
      </c>
      <c r="H72" s="132">
        <v>415050</v>
      </c>
      <c r="I72" s="132" t="str">
        <f t="shared" si="1"/>
        <v>Sale</v>
      </c>
      <c r="J72" s="132">
        <v>-328.35</v>
      </c>
      <c r="K72" s="132">
        <v>-3</v>
      </c>
    </row>
    <row r="73" spans="1:11" x14ac:dyDescent="0.2">
      <c r="A73" s="132">
        <v>2015</v>
      </c>
      <c r="B73" s="132">
        <v>5</v>
      </c>
      <c r="C73" s="133">
        <v>9781449414092</v>
      </c>
      <c r="D73" s="132" t="s">
        <v>85</v>
      </c>
      <c r="E73" s="132">
        <v>1</v>
      </c>
      <c r="F73" s="132">
        <v>74</v>
      </c>
      <c r="G73" s="132" t="s">
        <v>66</v>
      </c>
      <c r="H73" s="132">
        <v>415050</v>
      </c>
      <c r="I73" s="132" t="str">
        <f t="shared" si="1"/>
        <v>Sale</v>
      </c>
      <c r="J73" s="132">
        <v>-328.35</v>
      </c>
      <c r="K73" s="132">
        <v>-3</v>
      </c>
    </row>
    <row r="74" spans="1:11" x14ac:dyDescent="0.2">
      <c r="A74" s="132">
        <v>2015</v>
      </c>
      <c r="B74" s="132">
        <v>5</v>
      </c>
      <c r="C74" s="133">
        <v>9781449418465</v>
      </c>
      <c r="D74" s="132" t="s">
        <v>59</v>
      </c>
      <c r="E74" s="132">
        <v>1</v>
      </c>
      <c r="F74" s="132">
        <v>74</v>
      </c>
      <c r="G74" s="132" t="s">
        <v>67</v>
      </c>
      <c r="H74" s="132">
        <v>415050</v>
      </c>
      <c r="I74" s="132" t="str">
        <f t="shared" si="1"/>
        <v>Sale</v>
      </c>
      <c r="J74" s="132">
        <v>-5040</v>
      </c>
      <c r="K74" s="132">
        <v>-18</v>
      </c>
    </row>
    <row r="75" spans="1:11" x14ac:dyDescent="0.2">
      <c r="A75" s="132">
        <v>2015</v>
      </c>
      <c r="B75" s="132">
        <v>5</v>
      </c>
      <c r="C75" s="133">
        <v>9781449423094</v>
      </c>
      <c r="D75" s="132" t="s">
        <v>60</v>
      </c>
      <c r="E75" s="132">
        <v>1</v>
      </c>
      <c r="F75" s="132">
        <v>74</v>
      </c>
      <c r="G75" s="132" t="s">
        <v>66</v>
      </c>
      <c r="H75" s="132">
        <v>415050</v>
      </c>
      <c r="I75" s="132" t="str">
        <f t="shared" si="1"/>
        <v>Sale</v>
      </c>
      <c r="J75" s="132">
        <v>-3704.7</v>
      </c>
      <c r="K75" s="132">
        <v>-10</v>
      </c>
    </row>
    <row r="76" spans="1:11" x14ac:dyDescent="0.2">
      <c r="A76" s="132">
        <v>2015</v>
      </c>
      <c r="B76" s="132">
        <v>5</v>
      </c>
      <c r="C76" s="133">
        <v>9781449429362</v>
      </c>
      <c r="D76" s="132" t="s">
        <v>115</v>
      </c>
      <c r="E76" s="132">
        <v>1</v>
      </c>
      <c r="F76" s="132">
        <v>74</v>
      </c>
      <c r="G76" s="132" t="s">
        <v>66</v>
      </c>
      <c r="H76" s="132">
        <v>415050</v>
      </c>
      <c r="I76" s="132" t="str">
        <f t="shared" si="1"/>
        <v>Sale</v>
      </c>
      <c r="J76" s="132">
        <v>-742.5</v>
      </c>
      <c r="K76" s="132">
        <v>-3</v>
      </c>
    </row>
    <row r="77" spans="1:11" x14ac:dyDescent="0.2">
      <c r="A77" s="132">
        <v>2015</v>
      </c>
      <c r="B77" s="132">
        <v>5</v>
      </c>
      <c r="C77" s="133">
        <v>9781449436346</v>
      </c>
      <c r="D77" s="132" t="s">
        <v>242</v>
      </c>
      <c r="E77" s="132">
        <v>1</v>
      </c>
      <c r="F77" s="132">
        <v>74</v>
      </c>
      <c r="G77" s="132" t="s">
        <v>67</v>
      </c>
      <c r="H77" s="132">
        <v>415050</v>
      </c>
      <c r="I77" s="132" t="str">
        <f t="shared" si="1"/>
        <v>Sale</v>
      </c>
      <c r="J77" s="132">
        <v>-8463</v>
      </c>
      <c r="K77" s="132">
        <v>-46</v>
      </c>
    </row>
    <row r="78" spans="1:11" x14ac:dyDescent="0.2">
      <c r="A78" s="132">
        <v>2015</v>
      </c>
      <c r="B78" s="132">
        <v>5</v>
      </c>
      <c r="C78" s="133">
        <v>9781449446604</v>
      </c>
      <c r="D78" s="132" t="s">
        <v>244</v>
      </c>
      <c r="E78" s="132">
        <v>1</v>
      </c>
      <c r="F78" s="132">
        <v>74</v>
      </c>
      <c r="G78" s="132" t="s">
        <v>67</v>
      </c>
      <c r="H78" s="132">
        <v>415050</v>
      </c>
      <c r="I78" s="132" t="str">
        <f t="shared" si="1"/>
        <v>Sale</v>
      </c>
      <c r="J78" s="132">
        <v>-1483.35</v>
      </c>
      <c r="K78" s="132">
        <v>-3</v>
      </c>
    </row>
    <row r="79" spans="1:11" x14ac:dyDescent="0.2">
      <c r="A79" s="132">
        <v>2015</v>
      </c>
      <c r="B79" s="132">
        <v>5</v>
      </c>
      <c r="C79" s="133">
        <v>9781449447953</v>
      </c>
      <c r="D79" s="132" t="s">
        <v>246</v>
      </c>
      <c r="E79" s="132">
        <v>1</v>
      </c>
      <c r="F79" s="132">
        <v>74</v>
      </c>
      <c r="G79" s="132" t="s">
        <v>67</v>
      </c>
      <c r="H79" s="132">
        <v>415050</v>
      </c>
      <c r="I79" s="132" t="str">
        <f t="shared" si="1"/>
        <v>Sale</v>
      </c>
      <c r="J79" s="132">
        <v>-989.45</v>
      </c>
      <c r="K79" s="132">
        <v>-1</v>
      </c>
    </row>
    <row r="80" spans="1:11" x14ac:dyDescent="0.2">
      <c r="A80" s="132">
        <v>2015</v>
      </c>
      <c r="B80" s="132">
        <v>5</v>
      </c>
      <c r="C80" s="133">
        <v>9781449450625</v>
      </c>
      <c r="D80" s="132" t="s">
        <v>249</v>
      </c>
      <c r="E80" s="132">
        <v>1</v>
      </c>
      <c r="F80" s="132">
        <v>74</v>
      </c>
      <c r="G80" s="132" t="s">
        <v>67</v>
      </c>
      <c r="H80" s="132">
        <v>415050</v>
      </c>
      <c r="I80" s="132" t="str">
        <f t="shared" si="1"/>
        <v>Sale</v>
      </c>
      <c r="J80" s="132">
        <v>-657.8</v>
      </c>
      <c r="K80" s="132">
        <v>-4</v>
      </c>
    </row>
    <row r="81" spans="1:11" x14ac:dyDescent="0.2">
      <c r="A81" s="132">
        <v>2015</v>
      </c>
      <c r="B81" s="132">
        <v>5</v>
      </c>
      <c r="C81" s="133">
        <v>9781449450632</v>
      </c>
      <c r="D81" s="132" t="s">
        <v>251</v>
      </c>
      <c r="E81" s="132">
        <v>1</v>
      </c>
      <c r="F81" s="132">
        <v>74</v>
      </c>
      <c r="G81" s="132" t="s">
        <v>67</v>
      </c>
      <c r="H81" s="132">
        <v>415050</v>
      </c>
      <c r="I81" s="132" t="str">
        <f t="shared" si="1"/>
        <v>Sale</v>
      </c>
      <c r="J81" s="132">
        <v>-657.8</v>
      </c>
      <c r="K81" s="132">
        <v>-4</v>
      </c>
    </row>
    <row r="82" spans="1:11" x14ac:dyDescent="0.2">
      <c r="A82" s="132">
        <v>2015</v>
      </c>
      <c r="B82" s="132">
        <v>5</v>
      </c>
      <c r="C82" s="133">
        <v>9781449450854</v>
      </c>
      <c r="D82" s="132" t="s">
        <v>253</v>
      </c>
      <c r="E82" s="132">
        <v>1</v>
      </c>
      <c r="F82" s="132">
        <v>74</v>
      </c>
      <c r="G82" s="132" t="s">
        <v>67</v>
      </c>
      <c r="H82" s="132">
        <v>415050</v>
      </c>
      <c r="I82" s="132" t="str">
        <f t="shared" si="1"/>
        <v>Sale</v>
      </c>
      <c r="J82" s="132">
        <v>-657.8</v>
      </c>
      <c r="K82" s="132">
        <v>-4</v>
      </c>
    </row>
    <row r="83" spans="1:11" x14ac:dyDescent="0.2">
      <c r="A83" s="132">
        <v>2015</v>
      </c>
      <c r="B83" s="132">
        <v>5</v>
      </c>
      <c r="C83" s="133">
        <v>9781449451004</v>
      </c>
      <c r="D83" s="132" t="s">
        <v>221</v>
      </c>
      <c r="E83" s="132">
        <v>1</v>
      </c>
      <c r="F83" s="132">
        <v>74</v>
      </c>
      <c r="G83" s="132" t="s">
        <v>67</v>
      </c>
      <c r="H83" s="132">
        <v>415050</v>
      </c>
      <c r="I83" s="132" t="str">
        <f t="shared" si="1"/>
        <v>Sale</v>
      </c>
      <c r="J83" s="132">
        <v>-493.35</v>
      </c>
      <c r="K83" s="132">
        <v>-3</v>
      </c>
    </row>
    <row r="84" spans="1:11" x14ac:dyDescent="0.2">
      <c r="A84" s="132">
        <v>2015</v>
      </c>
      <c r="B84" s="132">
        <v>5</v>
      </c>
      <c r="C84" s="133">
        <v>9781449458263</v>
      </c>
      <c r="D84" s="132" t="s">
        <v>256</v>
      </c>
      <c r="E84" s="132">
        <v>1</v>
      </c>
      <c r="F84" s="132">
        <v>74</v>
      </c>
      <c r="G84" s="132" t="s">
        <v>67</v>
      </c>
      <c r="H84" s="132">
        <v>415050</v>
      </c>
      <c r="I84" s="132" t="str">
        <f t="shared" si="1"/>
        <v>Sale</v>
      </c>
      <c r="J84" s="132">
        <v>-2047.5</v>
      </c>
      <c r="K84" s="132">
        <v>-11</v>
      </c>
    </row>
    <row r="85" spans="1:11" x14ac:dyDescent="0.2">
      <c r="A85" s="132">
        <v>2015</v>
      </c>
      <c r="B85" s="132">
        <v>5</v>
      </c>
      <c r="C85" s="133">
        <v>9781449459956</v>
      </c>
      <c r="D85" s="132" t="s">
        <v>258</v>
      </c>
      <c r="E85" s="132">
        <v>1</v>
      </c>
      <c r="F85" s="132">
        <v>74</v>
      </c>
      <c r="G85" s="132" t="s">
        <v>67</v>
      </c>
      <c r="H85" s="132">
        <v>415050</v>
      </c>
      <c r="I85" s="132" t="str">
        <f t="shared" si="1"/>
        <v>Sale</v>
      </c>
      <c r="J85" s="132">
        <v>-6439.94</v>
      </c>
      <c r="K85" s="132">
        <v>-15</v>
      </c>
    </row>
    <row r="86" spans="1:11" x14ac:dyDescent="0.2">
      <c r="A86" s="132">
        <v>2015</v>
      </c>
      <c r="B86" s="132">
        <v>5</v>
      </c>
      <c r="C86" s="133">
        <v>9781449461072</v>
      </c>
      <c r="D86" s="132" t="s">
        <v>219</v>
      </c>
      <c r="E86" s="132">
        <v>1</v>
      </c>
      <c r="F86" s="132">
        <v>74</v>
      </c>
      <c r="G86" s="132" t="s">
        <v>67</v>
      </c>
      <c r="H86" s="132">
        <v>415050</v>
      </c>
      <c r="I86" s="132" t="str">
        <f t="shared" si="1"/>
        <v>Sale</v>
      </c>
      <c r="J86" s="132">
        <v>-43228.37</v>
      </c>
      <c r="K86" s="132">
        <v>-164</v>
      </c>
    </row>
    <row r="87" spans="1:11" x14ac:dyDescent="0.2">
      <c r="A87" s="132">
        <v>2015</v>
      </c>
      <c r="B87" s="132">
        <v>5</v>
      </c>
      <c r="C87" s="133">
        <v>9781449462147</v>
      </c>
      <c r="D87" s="132" t="s">
        <v>220</v>
      </c>
      <c r="E87" s="132">
        <v>1</v>
      </c>
      <c r="F87" s="132">
        <v>74</v>
      </c>
      <c r="G87" s="132" t="s">
        <v>67</v>
      </c>
      <c r="H87" s="132">
        <v>415050</v>
      </c>
      <c r="I87" s="132" t="str">
        <f t="shared" si="1"/>
        <v>Sale</v>
      </c>
      <c r="J87" s="132">
        <v>-17891.05</v>
      </c>
      <c r="K87" s="132">
        <v>-17</v>
      </c>
    </row>
    <row r="88" spans="1:11" x14ac:dyDescent="0.2">
      <c r="A88" s="132">
        <v>2015</v>
      </c>
      <c r="B88" s="132">
        <v>5</v>
      </c>
      <c r="C88" s="133">
        <v>9781449407186</v>
      </c>
      <c r="D88" s="132" t="s">
        <v>278</v>
      </c>
      <c r="E88" s="132">
        <v>1</v>
      </c>
      <c r="F88" s="132">
        <v>74</v>
      </c>
      <c r="G88" s="132" t="s">
        <v>66</v>
      </c>
      <c r="H88" s="132">
        <v>415150</v>
      </c>
      <c r="I88" s="132" t="str">
        <f t="shared" si="1"/>
        <v>Sale</v>
      </c>
      <c r="J88" s="132">
        <v>-3000.11</v>
      </c>
      <c r="K88" s="132">
        <v>-15</v>
      </c>
    </row>
    <row r="89" spans="1:11" x14ac:dyDescent="0.2">
      <c r="A89" s="132">
        <v>2015</v>
      </c>
      <c r="B89" s="132">
        <v>5</v>
      </c>
      <c r="C89" s="133">
        <v>9780740791208</v>
      </c>
      <c r="D89" s="132" t="s">
        <v>301</v>
      </c>
      <c r="E89" s="132">
        <v>1</v>
      </c>
      <c r="F89" s="132">
        <v>74</v>
      </c>
      <c r="G89" s="132" t="s">
        <v>66</v>
      </c>
      <c r="H89" s="132">
        <v>425240</v>
      </c>
      <c r="I89" s="132" t="str">
        <f t="shared" si="1"/>
        <v>Return</v>
      </c>
      <c r="J89" s="132">
        <v>146.51</v>
      </c>
      <c r="K89" s="132">
        <v>1</v>
      </c>
    </row>
    <row r="90" spans="1:11" x14ac:dyDescent="0.2">
      <c r="A90" s="132">
        <v>2015</v>
      </c>
      <c r="B90" s="132">
        <v>5</v>
      </c>
      <c r="C90" s="133">
        <v>9780740777356</v>
      </c>
      <c r="D90" s="132" t="s">
        <v>274</v>
      </c>
      <c r="E90" s="132">
        <v>1</v>
      </c>
      <c r="F90" s="132">
        <v>74</v>
      </c>
      <c r="G90" s="132" t="s">
        <v>66</v>
      </c>
      <c r="H90" s="132">
        <v>425250</v>
      </c>
      <c r="I90" s="132" t="str">
        <f t="shared" si="1"/>
        <v>Return</v>
      </c>
      <c r="J90" s="132">
        <v>9100</v>
      </c>
      <c r="K90" s="132">
        <v>5</v>
      </c>
    </row>
    <row r="91" spans="1:11" x14ac:dyDescent="0.2">
      <c r="A91" s="132">
        <v>2015</v>
      </c>
      <c r="B91" s="132">
        <v>5</v>
      </c>
      <c r="C91" s="133">
        <v>9780740779893</v>
      </c>
      <c r="D91" s="132" t="s">
        <v>317</v>
      </c>
      <c r="E91" s="132">
        <v>1</v>
      </c>
      <c r="F91" s="132">
        <v>74</v>
      </c>
      <c r="G91" s="132" t="s">
        <v>66</v>
      </c>
      <c r="H91" s="132">
        <v>425250</v>
      </c>
      <c r="I91" s="132" t="str">
        <f t="shared" si="1"/>
        <v>Return</v>
      </c>
      <c r="J91" s="132">
        <v>146.51</v>
      </c>
      <c r="K91" s="132">
        <v>1</v>
      </c>
    </row>
    <row r="92" spans="1:11" x14ac:dyDescent="0.2">
      <c r="A92" s="132">
        <v>2015</v>
      </c>
      <c r="B92" s="132">
        <v>5</v>
      </c>
      <c r="C92" s="133">
        <v>9780740785481</v>
      </c>
      <c r="D92" s="132" t="s">
        <v>275</v>
      </c>
      <c r="E92" s="132">
        <v>1</v>
      </c>
      <c r="F92" s="132">
        <v>74</v>
      </c>
      <c r="G92" s="132" t="s">
        <v>66</v>
      </c>
      <c r="H92" s="132">
        <v>425250</v>
      </c>
      <c r="I92" s="132" t="str">
        <f t="shared" si="1"/>
        <v>Return</v>
      </c>
      <c r="J92" s="132">
        <v>1559.48</v>
      </c>
      <c r="K92" s="132">
        <v>1</v>
      </c>
    </row>
    <row r="93" spans="1:11" x14ac:dyDescent="0.2">
      <c r="A93" s="132">
        <v>2015</v>
      </c>
      <c r="B93" s="132">
        <v>5</v>
      </c>
      <c r="C93" s="133">
        <v>9781449401375</v>
      </c>
      <c r="D93" s="132" t="s">
        <v>302</v>
      </c>
      <c r="E93" s="132">
        <v>1</v>
      </c>
      <c r="F93" s="132">
        <v>74</v>
      </c>
      <c r="G93" s="132" t="s">
        <v>66</v>
      </c>
      <c r="H93" s="132">
        <v>425250</v>
      </c>
      <c r="I93" s="132" t="str">
        <f t="shared" si="1"/>
        <v>Return</v>
      </c>
      <c r="J93" s="132">
        <v>603.98</v>
      </c>
      <c r="K93" s="132">
        <v>4</v>
      </c>
    </row>
    <row r="94" spans="1:11" x14ac:dyDescent="0.2">
      <c r="A94" s="132">
        <v>2015</v>
      </c>
      <c r="B94" s="132">
        <v>5</v>
      </c>
      <c r="C94" s="133">
        <v>9781449401382</v>
      </c>
      <c r="D94" s="132" t="s">
        <v>302</v>
      </c>
      <c r="E94" s="132">
        <v>1</v>
      </c>
      <c r="F94" s="132">
        <v>74</v>
      </c>
      <c r="G94" s="132" t="s">
        <v>66</v>
      </c>
      <c r="H94" s="132">
        <v>425250</v>
      </c>
      <c r="I94" s="132" t="str">
        <f t="shared" si="1"/>
        <v>Return</v>
      </c>
      <c r="J94" s="132">
        <v>612.95000000000005</v>
      </c>
      <c r="K94" s="132">
        <v>4</v>
      </c>
    </row>
    <row r="95" spans="1:11" x14ac:dyDescent="0.2">
      <c r="A95" s="132">
        <v>2015</v>
      </c>
      <c r="B95" s="132">
        <v>5</v>
      </c>
      <c r="C95" s="133">
        <v>9781449401399</v>
      </c>
      <c r="D95" s="132" t="s">
        <v>302</v>
      </c>
      <c r="E95" s="132">
        <v>1</v>
      </c>
      <c r="F95" s="132">
        <v>74</v>
      </c>
      <c r="G95" s="132" t="s">
        <v>66</v>
      </c>
      <c r="H95" s="132">
        <v>425250</v>
      </c>
      <c r="I95" s="132" t="str">
        <f t="shared" si="1"/>
        <v>Return</v>
      </c>
      <c r="J95" s="132">
        <v>146.51</v>
      </c>
      <c r="K95" s="132">
        <v>1</v>
      </c>
    </row>
    <row r="96" spans="1:11" x14ac:dyDescent="0.2">
      <c r="A96" s="132">
        <v>2015</v>
      </c>
      <c r="B96" s="132">
        <v>5</v>
      </c>
      <c r="C96" s="133">
        <v>9781449401405</v>
      </c>
      <c r="D96" s="132" t="s">
        <v>302</v>
      </c>
      <c r="E96" s="132">
        <v>1</v>
      </c>
      <c r="F96" s="132">
        <v>74</v>
      </c>
      <c r="G96" s="132" t="s">
        <v>66</v>
      </c>
      <c r="H96" s="132">
        <v>425250</v>
      </c>
      <c r="I96" s="132" t="str">
        <f t="shared" si="1"/>
        <v>Return</v>
      </c>
      <c r="J96" s="132">
        <v>301.99</v>
      </c>
      <c r="K96" s="132">
        <v>2</v>
      </c>
    </row>
    <row r="97" spans="1:11" x14ac:dyDescent="0.2">
      <c r="A97" s="132">
        <v>2015</v>
      </c>
      <c r="B97" s="132">
        <v>5</v>
      </c>
      <c r="C97" s="133">
        <v>9781449403102</v>
      </c>
      <c r="D97" s="132" t="s">
        <v>303</v>
      </c>
      <c r="E97" s="132">
        <v>1</v>
      </c>
      <c r="F97" s="132">
        <v>74</v>
      </c>
      <c r="G97" s="132" t="s">
        <v>66</v>
      </c>
      <c r="H97" s="132">
        <v>425250</v>
      </c>
      <c r="I97" s="132" t="str">
        <f t="shared" si="1"/>
        <v>Return</v>
      </c>
      <c r="J97" s="132">
        <v>146.51</v>
      </c>
      <c r="K97" s="132">
        <v>1</v>
      </c>
    </row>
    <row r="98" spans="1:11" x14ac:dyDescent="0.2">
      <c r="A98" s="132">
        <v>2015</v>
      </c>
      <c r="B98" s="132">
        <v>5</v>
      </c>
      <c r="C98" s="133">
        <v>9781449418243</v>
      </c>
      <c r="D98" s="132" t="s">
        <v>304</v>
      </c>
      <c r="E98" s="132">
        <v>1</v>
      </c>
      <c r="F98" s="132">
        <v>74</v>
      </c>
      <c r="G98" s="132" t="s">
        <v>66</v>
      </c>
      <c r="H98" s="132">
        <v>425250</v>
      </c>
      <c r="I98" s="132" t="str">
        <f t="shared" si="1"/>
        <v>Return</v>
      </c>
      <c r="J98" s="132">
        <v>293.02</v>
      </c>
      <c r="K98" s="132">
        <v>2</v>
      </c>
    </row>
    <row r="99" spans="1:11" x14ac:dyDescent="0.2">
      <c r="A99" s="132">
        <v>2015</v>
      </c>
      <c r="B99" s="132">
        <v>5</v>
      </c>
      <c r="C99" s="133">
        <v>9781449427399</v>
      </c>
      <c r="D99" s="132" t="s">
        <v>305</v>
      </c>
      <c r="E99" s="132">
        <v>1</v>
      </c>
      <c r="F99" s="132">
        <v>74</v>
      </c>
      <c r="G99" s="132" t="s">
        <v>66</v>
      </c>
      <c r="H99" s="132">
        <v>425250</v>
      </c>
      <c r="I99" s="132" t="str">
        <f t="shared" si="1"/>
        <v>Return</v>
      </c>
      <c r="J99" s="132">
        <v>146.51</v>
      </c>
      <c r="K99" s="132">
        <v>1</v>
      </c>
    </row>
    <row r="100" spans="1:11" x14ac:dyDescent="0.2">
      <c r="A100" s="132">
        <v>2015</v>
      </c>
      <c r="B100" s="132">
        <v>5</v>
      </c>
      <c r="C100" s="133">
        <v>9781449427757</v>
      </c>
      <c r="D100" s="132" t="s">
        <v>283</v>
      </c>
      <c r="E100" s="132">
        <v>1</v>
      </c>
      <c r="F100" s="132">
        <v>74</v>
      </c>
      <c r="G100" s="132" t="s">
        <v>66</v>
      </c>
      <c r="H100" s="132">
        <v>425250</v>
      </c>
      <c r="I100" s="132" t="str">
        <f t="shared" si="1"/>
        <v>Return</v>
      </c>
      <c r="J100" s="132">
        <v>702</v>
      </c>
      <c r="K100" s="132">
        <v>3</v>
      </c>
    </row>
    <row r="101" spans="1:11" x14ac:dyDescent="0.2">
      <c r="A101" s="132">
        <v>2015</v>
      </c>
      <c r="B101" s="132">
        <v>5</v>
      </c>
      <c r="C101" s="133">
        <v>9781449429386</v>
      </c>
      <c r="D101" s="132" t="s">
        <v>286</v>
      </c>
      <c r="E101" s="132">
        <v>1</v>
      </c>
      <c r="F101" s="132">
        <v>74</v>
      </c>
      <c r="G101" s="132" t="s">
        <v>66</v>
      </c>
      <c r="H101" s="132">
        <v>425250</v>
      </c>
      <c r="I101" s="132" t="str">
        <f t="shared" si="1"/>
        <v>Return</v>
      </c>
      <c r="J101" s="132">
        <v>702</v>
      </c>
      <c r="K101" s="132">
        <v>3</v>
      </c>
    </row>
    <row r="102" spans="1:11" x14ac:dyDescent="0.2">
      <c r="A102" s="132">
        <v>2015</v>
      </c>
      <c r="B102" s="132">
        <v>5</v>
      </c>
      <c r="C102" s="133">
        <v>9781449433833</v>
      </c>
      <c r="D102" s="132" t="s">
        <v>306</v>
      </c>
      <c r="E102" s="132">
        <v>1</v>
      </c>
      <c r="F102" s="132">
        <v>74</v>
      </c>
      <c r="G102" s="132" t="s">
        <v>66</v>
      </c>
      <c r="H102" s="132">
        <v>425250</v>
      </c>
      <c r="I102" s="132" t="str">
        <f t="shared" si="1"/>
        <v>Return</v>
      </c>
      <c r="J102" s="132">
        <v>146.51</v>
      </c>
      <c r="K102" s="132">
        <v>1</v>
      </c>
    </row>
    <row r="103" spans="1:11" x14ac:dyDescent="0.2">
      <c r="A103" s="132">
        <v>2015</v>
      </c>
      <c r="B103" s="132">
        <v>5</v>
      </c>
      <c r="C103" s="133">
        <v>9781449433918</v>
      </c>
      <c r="D103" s="132" t="s">
        <v>307</v>
      </c>
      <c r="E103" s="132">
        <v>1</v>
      </c>
      <c r="F103" s="132">
        <v>74</v>
      </c>
      <c r="G103" s="132" t="s">
        <v>66</v>
      </c>
      <c r="H103" s="132">
        <v>425250</v>
      </c>
      <c r="I103" s="132" t="str">
        <f t="shared" si="1"/>
        <v>Return</v>
      </c>
      <c r="J103" s="132">
        <v>146.51</v>
      </c>
      <c r="K103" s="132">
        <v>1</v>
      </c>
    </row>
    <row r="104" spans="1:11" x14ac:dyDescent="0.2">
      <c r="A104" s="132">
        <v>2015</v>
      </c>
      <c r="B104" s="132">
        <v>5</v>
      </c>
      <c r="C104" s="133">
        <v>9781449433963</v>
      </c>
      <c r="D104" s="132" t="s">
        <v>308</v>
      </c>
      <c r="E104" s="132">
        <v>1</v>
      </c>
      <c r="F104" s="132">
        <v>74</v>
      </c>
      <c r="G104" s="132" t="s">
        <v>66</v>
      </c>
      <c r="H104" s="132">
        <v>425250</v>
      </c>
      <c r="I104" s="132" t="str">
        <f t="shared" si="1"/>
        <v>Return</v>
      </c>
      <c r="J104" s="132">
        <v>146.51</v>
      </c>
      <c r="K104" s="132">
        <v>1</v>
      </c>
    </row>
    <row r="105" spans="1:11" x14ac:dyDescent="0.2">
      <c r="A105" s="132">
        <v>2015</v>
      </c>
      <c r="B105" s="132">
        <v>5</v>
      </c>
      <c r="C105" s="133">
        <v>9781449447151</v>
      </c>
      <c r="D105" s="132" t="s">
        <v>289</v>
      </c>
      <c r="E105" s="132">
        <v>1</v>
      </c>
      <c r="F105" s="132">
        <v>74</v>
      </c>
      <c r="G105" s="132" t="s">
        <v>66</v>
      </c>
      <c r="H105" s="132">
        <v>425250</v>
      </c>
      <c r="I105" s="132" t="str">
        <f t="shared" si="1"/>
        <v>Return</v>
      </c>
      <c r="J105" s="132">
        <v>5460</v>
      </c>
      <c r="K105" s="132">
        <v>3</v>
      </c>
    </row>
    <row r="106" spans="1:11" x14ac:dyDescent="0.2">
      <c r="A106" s="132">
        <v>2015</v>
      </c>
      <c r="B106" s="132">
        <v>5</v>
      </c>
      <c r="C106" s="133">
        <v>9781449449704</v>
      </c>
      <c r="D106" s="132" t="s">
        <v>290</v>
      </c>
      <c r="E106" s="132">
        <v>1</v>
      </c>
      <c r="F106" s="132">
        <v>74</v>
      </c>
      <c r="G106" s="132" t="s">
        <v>66</v>
      </c>
      <c r="H106" s="132">
        <v>425250</v>
      </c>
      <c r="I106" s="132" t="str">
        <f t="shared" si="1"/>
        <v>Return</v>
      </c>
      <c r="J106" s="132">
        <v>364</v>
      </c>
      <c r="K106" s="132">
        <v>2</v>
      </c>
    </row>
    <row r="107" spans="1:11" x14ac:dyDescent="0.2">
      <c r="A107" s="132">
        <v>2015</v>
      </c>
      <c r="B107" s="132">
        <v>5</v>
      </c>
      <c r="C107" s="133">
        <v>9781449450304</v>
      </c>
      <c r="D107" s="132" t="s">
        <v>309</v>
      </c>
      <c r="E107" s="132">
        <v>1</v>
      </c>
      <c r="F107" s="132">
        <v>74</v>
      </c>
      <c r="G107" s="132" t="s">
        <v>66</v>
      </c>
      <c r="H107" s="132">
        <v>425250</v>
      </c>
      <c r="I107" s="132" t="str">
        <f t="shared" si="1"/>
        <v>Return</v>
      </c>
      <c r="J107" s="132">
        <v>293.02</v>
      </c>
      <c r="K107" s="132">
        <v>2</v>
      </c>
    </row>
    <row r="108" spans="1:11" x14ac:dyDescent="0.2">
      <c r="A108" s="132">
        <v>2015</v>
      </c>
      <c r="B108" s="132">
        <v>5</v>
      </c>
      <c r="C108" s="133">
        <v>9781449450793</v>
      </c>
      <c r="D108" s="132" t="s">
        <v>291</v>
      </c>
      <c r="E108" s="132">
        <v>1</v>
      </c>
      <c r="F108" s="132">
        <v>74</v>
      </c>
      <c r="G108" s="132" t="s">
        <v>66</v>
      </c>
      <c r="H108" s="132">
        <v>425250</v>
      </c>
      <c r="I108" s="132" t="str">
        <f t="shared" si="1"/>
        <v>Return</v>
      </c>
      <c r="J108" s="132">
        <v>182</v>
      </c>
      <c r="K108" s="132">
        <v>1</v>
      </c>
    </row>
    <row r="109" spans="1:11" x14ac:dyDescent="0.2">
      <c r="A109" s="132">
        <v>2015</v>
      </c>
      <c r="B109" s="132">
        <v>5</v>
      </c>
      <c r="C109" s="133">
        <v>9781449456146</v>
      </c>
      <c r="D109" s="132" t="s">
        <v>292</v>
      </c>
      <c r="E109" s="132">
        <v>1</v>
      </c>
      <c r="F109" s="132">
        <v>74</v>
      </c>
      <c r="G109" s="132" t="s">
        <v>66</v>
      </c>
      <c r="H109" s="132">
        <v>425250</v>
      </c>
      <c r="I109" s="132" t="str">
        <f t="shared" si="1"/>
        <v>Return</v>
      </c>
      <c r="J109" s="132">
        <v>1037.92</v>
      </c>
      <c r="K109" s="132">
        <v>4</v>
      </c>
    </row>
    <row r="110" spans="1:11" x14ac:dyDescent="0.2">
      <c r="A110" s="132">
        <v>2015</v>
      </c>
      <c r="B110" s="132">
        <v>5</v>
      </c>
      <c r="C110" s="133">
        <v>9780740700033</v>
      </c>
      <c r="D110" s="132" t="s">
        <v>45</v>
      </c>
      <c r="E110" s="132">
        <v>1</v>
      </c>
      <c r="F110" s="132">
        <v>74</v>
      </c>
      <c r="G110" s="132" t="s">
        <v>66</v>
      </c>
      <c r="H110" s="132">
        <v>425250</v>
      </c>
      <c r="I110" s="132" t="str">
        <f t="shared" si="1"/>
        <v>Return</v>
      </c>
      <c r="J110" s="132">
        <v>1439.94</v>
      </c>
      <c r="K110" s="132">
        <v>4</v>
      </c>
    </row>
    <row r="111" spans="1:11" x14ac:dyDescent="0.2">
      <c r="A111" s="132">
        <v>2015</v>
      </c>
      <c r="B111" s="132">
        <v>5</v>
      </c>
      <c r="C111" s="133">
        <v>9780740705311</v>
      </c>
      <c r="D111" s="132" t="s">
        <v>46</v>
      </c>
      <c r="E111" s="132">
        <v>1</v>
      </c>
      <c r="F111" s="132">
        <v>74</v>
      </c>
      <c r="G111" s="132" t="s">
        <v>66</v>
      </c>
      <c r="H111" s="132">
        <v>425250</v>
      </c>
      <c r="I111" s="132" t="str">
        <f t="shared" si="1"/>
        <v>Return</v>
      </c>
      <c r="J111" s="132">
        <v>2138.94</v>
      </c>
      <c r="K111" s="132">
        <v>6</v>
      </c>
    </row>
    <row r="112" spans="1:11" x14ac:dyDescent="0.2">
      <c r="A112" s="132">
        <v>2015</v>
      </c>
      <c r="B112" s="132">
        <v>5</v>
      </c>
      <c r="C112" s="133">
        <v>9780740713903</v>
      </c>
      <c r="D112" s="132" t="s">
        <v>68</v>
      </c>
      <c r="E112" s="132">
        <v>1</v>
      </c>
      <c r="F112" s="132">
        <v>74</v>
      </c>
      <c r="G112" s="132" t="s">
        <v>66</v>
      </c>
      <c r="H112" s="132">
        <v>425250</v>
      </c>
      <c r="I112" s="132" t="str">
        <f t="shared" si="1"/>
        <v>Return</v>
      </c>
      <c r="J112" s="132">
        <v>927</v>
      </c>
      <c r="K112" s="132">
        <v>4</v>
      </c>
    </row>
    <row r="113" spans="1:11" x14ac:dyDescent="0.2">
      <c r="A113" s="132">
        <v>2015</v>
      </c>
      <c r="B113" s="132">
        <v>5</v>
      </c>
      <c r="C113" s="133">
        <v>9780740718397</v>
      </c>
      <c r="D113" s="132" t="s">
        <v>69</v>
      </c>
      <c r="E113" s="132">
        <v>1</v>
      </c>
      <c r="F113" s="132">
        <v>74</v>
      </c>
      <c r="G113" s="132" t="s">
        <v>66</v>
      </c>
      <c r="H113" s="132">
        <v>425250</v>
      </c>
      <c r="I113" s="132" t="str">
        <f t="shared" si="1"/>
        <v>Return</v>
      </c>
      <c r="J113" s="132">
        <v>702</v>
      </c>
      <c r="K113" s="132">
        <v>3</v>
      </c>
    </row>
    <row r="114" spans="1:11" x14ac:dyDescent="0.2">
      <c r="A114" s="132">
        <v>2015</v>
      </c>
      <c r="B114" s="132">
        <v>5</v>
      </c>
      <c r="C114" s="133">
        <v>9780740721946</v>
      </c>
      <c r="D114" s="132" t="s">
        <v>55</v>
      </c>
      <c r="E114" s="132">
        <v>1</v>
      </c>
      <c r="F114" s="132">
        <v>74</v>
      </c>
      <c r="G114" s="132" t="s">
        <v>66</v>
      </c>
      <c r="H114" s="132">
        <v>425250</v>
      </c>
      <c r="I114" s="132" t="str">
        <f t="shared" si="1"/>
        <v>Return</v>
      </c>
      <c r="J114" s="132">
        <v>1617</v>
      </c>
      <c r="K114" s="132">
        <v>6</v>
      </c>
    </row>
    <row r="115" spans="1:11" x14ac:dyDescent="0.2">
      <c r="A115" s="132">
        <v>2015</v>
      </c>
      <c r="B115" s="132">
        <v>5</v>
      </c>
      <c r="C115" s="133">
        <v>9780740732980</v>
      </c>
      <c r="D115" s="132" t="s">
        <v>75</v>
      </c>
      <c r="E115" s="132">
        <v>1</v>
      </c>
      <c r="F115" s="132">
        <v>74</v>
      </c>
      <c r="G115" s="132" t="s">
        <v>66</v>
      </c>
      <c r="H115" s="132">
        <v>425250</v>
      </c>
      <c r="I115" s="132" t="str">
        <f t="shared" si="1"/>
        <v>Return</v>
      </c>
      <c r="J115" s="132">
        <v>1344</v>
      </c>
      <c r="K115" s="132">
        <v>5</v>
      </c>
    </row>
    <row r="116" spans="1:11" x14ac:dyDescent="0.2">
      <c r="A116" s="132">
        <v>2015</v>
      </c>
      <c r="B116" s="132">
        <v>5</v>
      </c>
      <c r="C116" s="133">
        <v>9780740738050</v>
      </c>
      <c r="D116" s="132" t="s">
        <v>76</v>
      </c>
      <c r="E116" s="132">
        <v>1</v>
      </c>
      <c r="F116" s="132">
        <v>74</v>
      </c>
      <c r="G116" s="132" t="s">
        <v>66</v>
      </c>
      <c r="H116" s="132">
        <v>425250</v>
      </c>
      <c r="I116" s="132" t="str">
        <f t="shared" si="1"/>
        <v>Return</v>
      </c>
      <c r="J116" s="132">
        <v>819</v>
      </c>
      <c r="K116" s="132">
        <v>3</v>
      </c>
    </row>
    <row r="117" spans="1:11" x14ac:dyDescent="0.2">
      <c r="A117" s="132">
        <v>2015</v>
      </c>
      <c r="B117" s="132">
        <v>5</v>
      </c>
      <c r="C117" s="133">
        <v>9780740738401</v>
      </c>
      <c r="D117" s="132" t="s">
        <v>124</v>
      </c>
      <c r="E117" s="132">
        <v>1</v>
      </c>
      <c r="F117" s="132">
        <v>74</v>
      </c>
      <c r="G117" s="132" t="s">
        <v>66</v>
      </c>
      <c r="H117" s="132">
        <v>425250</v>
      </c>
      <c r="I117" s="132" t="str">
        <f t="shared" si="1"/>
        <v>Return</v>
      </c>
      <c r="J117" s="132">
        <v>197.51</v>
      </c>
      <c r="K117" s="132">
        <v>1</v>
      </c>
    </row>
    <row r="118" spans="1:11" x14ac:dyDescent="0.2">
      <c r="A118" s="132">
        <v>2015</v>
      </c>
      <c r="B118" s="132">
        <v>5</v>
      </c>
      <c r="C118" s="133">
        <v>9780740746581</v>
      </c>
      <c r="D118" s="132" t="s">
        <v>77</v>
      </c>
      <c r="E118" s="132">
        <v>1</v>
      </c>
      <c r="F118" s="132">
        <v>74</v>
      </c>
      <c r="G118" s="132" t="s">
        <v>66</v>
      </c>
      <c r="H118" s="132">
        <v>425250</v>
      </c>
      <c r="I118" s="132" t="str">
        <f t="shared" si="1"/>
        <v>Return</v>
      </c>
      <c r="J118" s="132">
        <v>2131.9499999999998</v>
      </c>
      <c r="K118" s="132">
        <v>6</v>
      </c>
    </row>
    <row r="119" spans="1:11" x14ac:dyDescent="0.2">
      <c r="A119" s="132">
        <v>2015</v>
      </c>
      <c r="B119" s="132">
        <v>5</v>
      </c>
      <c r="C119" s="133">
        <v>9780740754722</v>
      </c>
      <c r="D119" s="132" t="s">
        <v>125</v>
      </c>
      <c r="E119" s="132">
        <v>1</v>
      </c>
      <c r="F119" s="132">
        <v>74</v>
      </c>
      <c r="G119" s="132" t="s">
        <v>66</v>
      </c>
      <c r="H119" s="132">
        <v>425250</v>
      </c>
      <c r="I119" s="132" t="str">
        <f t="shared" si="1"/>
        <v>Return</v>
      </c>
      <c r="J119" s="132">
        <v>414.96</v>
      </c>
      <c r="K119" s="132">
        <v>2</v>
      </c>
    </row>
    <row r="120" spans="1:11" x14ac:dyDescent="0.2">
      <c r="A120" s="132">
        <v>2015</v>
      </c>
      <c r="B120" s="132">
        <v>5</v>
      </c>
      <c r="C120" s="133">
        <v>9780740757365</v>
      </c>
      <c r="D120" s="132" t="s">
        <v>96</v>
      </c>
      <c r="E120" s="132">
        <v>1</v>
      </c>
      <c r="F120" s="132">
        <v>74</v>
      </c>
      <c r="G120" s="132" t="s">
        <v>66</v>
      </c>
      <c r="H120" s="132">
        <v>425250</v>
      </c>
      <c r="I120" s="132" t="str">
        <f t="shared" si="1"/>
        <v>Return</v>
      </c>
      <c r="J120" s="132">
        <v>342.51</v>
      </c>
      <c r="K120" s="132">
        <v>1</v>
      </c>
    </row>
    <row r="121" spans="1:11" x14ac:dyDescent="0.2">
      <c r="A121" s="132">
        <v>2015</v>
      </c>
      <c r="B121" s="132">
        <v>5</v>
      </c>
      <c r="C121" s="133">
        <v>9780740761584</v>
      </c>
      <c r="D121" s="132" t="s">
        <v>137</v>
      </c>
      <c r="E121" s="132">
        <v>1</v>
      </c>
      <c r="F121" s="132">
        <v>74</v>
      </c>
      <c r="G121" s="132" t="s">
        <v>66</v>
      </c>
      <c r="H121" s="132">
        <v>425250</v>
      </c>
      <c r="I121" s="132" t="str">
        <f t="shared" si="1"/>
        <v>Return</v>
      </c>
      <c r="J121" s="132">
        <v>395.02</v>
      </c>
      <c r="K121" s="132">
        <v>2</v>
      </c>
    </row>
    <row r="122" spans="1:11" x14ac:dyDescent="0.2">
      <c r="A122" s="132">
        <v>2015</v>
      </c>
      <c r="B122" s="132">
        <v>5</v>
      </c>
      <c r="C122" s="133">
        <v>9780740761904</v>
      </c>
      <c r="D122" s="132" t="s">
        <v>47</v>
      </c>
      <c r="E122" s="132">
        <v>1</v>
      </c>
      <c r="F122" s="132">
        <v>74</v>
      </c>
      <c r="G122" s="132" t="s">
        <v>66</v>
      </c>
      <c r="H122" s="132">
        <v>425250</v>
      </c>
      <c r="I122" s="132" t="str">
        <f t="shared" si="1"/>
        <v>Return</v>
      </c>
      <c r="J122" s="132">
        <v>819</v>
      </c>
      <c r="K122" s="132">
        <v>3</v>
      </c>
    </row>
    <row r="123" spans="1:11" x14ac:dyDescent="0.2">
      <c r="A123" s="132">
        <v>2015</v>
      </c>
      <c r="B123" s="132">
        <v>5</v>
      </c>
      <c r="C123" s="133">
        <v>9780740763793</v>
      </c>
      <c r="D123" s="132" t="s">
        <v>70</v>
      </c>
      <c r="E123" s="132">
        <v>1</v>
      </c>
      <c r="F123" s="132">
        <v>74</v>
      </c>
      <c r="G123" s="132" t="s">
        <v>66</v>
      </c>
      <c r="H123" s="132">
        <v>425250</v>
      </c>
      <c r="I123" s="132" t="str">
        <f t="shared" si="1"/>
        <v>Return</v>
      </c>
      <c r="J123" s="132">
        <v>819</v>
      </c>
      <c r="K123" s="132">
        <v>3</v>
      </c>
    </row>
    <row r="124" spans="1:11" x14ac:dyDescent="0.2">
      <c r="A124" s="132">
        <v>2015</v>
      </c>
      <c r="B124" s="132">
        <v>5</v>
      </c>
      <c r="C124" s="133">
        <v>9780740771118</v>
      </c>
      <c r="D124" s="132" t="s">
        <v>127</v>
      </c>
      <c r="E124" s="132">
        <v>1</v>
      </c>
      <c r="F124" s="132">
        <v>74</v>
      </c>
      <c r="G124" s="132" t="s">
        <v>66</v>
      </c>
      <c r="H124" s="132">
        <v>425250</v>
      </c>
      <c r="I124" s="132" t="str">
        <f t="shared" si="1"/>
        <v>Return</v>
      </c>
      <c r="J124" s="132">
        <v>197.51</v>
      </c>
      <c r="K124" s="132">
        <v>1</v>
      </c>
    </row>
    <row r="125" spans="1:11" x14ac:dyDescent="0.2">
      <c r="A125" s="132">
        <v>2015</v>
      </c>
      <c r="B125" s="132">
        <v>5</v>
      </c>
      <c r="C125" s="133">
        <v>9780740773655</v>
      </c>
      <c r="D125" s="132" t="s">
        <v>79</v>
      </c>
      <c r="E125" s="132">
        <v>1</v>
      </c>
      <c r="F125" s="132">
        <v>74</v>
      </c>
      <c r="G125" s="132" t="s">
        <v>66</v>
      </c>
      <c r="H125" s="132">
        <v>425250</v>
      </c>
      <c r="I125" s="132" t="str">
        <f t="shared" si="1"/>
        <v>Return</v>
      </c>
      <c r="J125" s="132">
        <v>546</v>
      </c>
      <c r="K125" s="132">
        <v>2</v>
      </c>
    </row>
    <row r="126" spans="1:11" x14ac:dyDescent="0.2">
      <c r="A126" s="132">
        <v>2015</v>
      </c>
      <c r="B126" s="132">
        <v>5</v>
      </c>
      <c r="C126" s="133">
        <v>9780740778063</v>
      </c>
      <c r="D126" s="132" t="s">
        <v>71</v>
      </c>
      <c r="E126" s="132">
        <v>1</v>
      </c>
      <c r="F126" s="132">
        <v>74</v>
      </c>
      <c r="G126" s="132" t="s">
        <v>66</v>
      </c>
      <c r="H126" s="132">
        <v>425250</v>
      </c>
      <c r="I126" s="132" t="str">
        <f t="shared" si="1"/>
        <v>Return</v>
      </c>
      <c r="J126" s="132">
        <v>1221.96</v>
      </c>
      <c r="K126" s="132">
        <v>4</v>
      </c>
    </row>
    <row r="127" spans="1:11" x14ac:dyDescent="0.2">
      <c r="A127" s="132">
        <v>2015</v>
      </c>
      <c r="B127" s="132">
        <v>5</v>
      </c>
      <c r="C127" s="133">
        <v>9780740778155</v>
      </c>
      <c r="D127" s="132" t="s">
        <v>56</v>
      </c>
      <c r="E127" s="132">
        <v>1</v>
      </c>
      <c r="F127" s="132">
        <v>74</v>
      </c>
      <c r="G127" s="132" t="s">
        <v>66</v>
      </c>
      <c r="H127" s="132">
        <v>425250</v>
      </c>
      <c r="I127" s="132" t="str">
        <f t="shared" si="1"/>
        <v>Return</v>
      </c>
      <c r="J127" s="132">
        <v>819</v>
      </c>
      <c r="K127" s="132">
        <v>3</v>
      </c>
    </row>
    <row r="128" spans="1:11" x14ac:dyDescent="0.2">
      <c r="A128" s="132">
        <v>2015</v>
      </c>
      <c r="B128" s="132">
        <v>5</v>
      </c>
      <c r="C128" s="133">
        <v>9780740785344</v>
      </c>
      <c r="D128" s="132" t="s">
        <v>48</v>
      </c>
      <c r="E128" s="132">
        <v>1</v>
      </c>
      <c r="F128" s="132">
        <v>74</v>
      </c>
      <c r="G128" s="132" t="s">
        <v>66</v>
      </c>
      <c r="H128" s="132">
        <v>425250</v>
      </c>
      <c r="I128" s="132" t="str">
        <f t="shared" si="1"/>
        <v>Return</v>
      </c>
      <c r="J128" s="132">
        <v>1432.95</v>
      </c>
      <c r="K128" s="132">
        <v>4</v>
      </c>
    </row>
    <row r="129" spans="1:11" x14ac:dyDescent="0.2">
      <c r="A129" s="132">
        <v>2015</v>
      </c>
      <c r="B129" s="132">
        <v>5</v>
      </c>
      <c r="C129" s="133">
        <v>9780836204155</v>
      </c>
      <c r="D129" s="132" t="s">
        <v>80</v>
      </c>
      <c r="E129" s="132">
        <v>1</v>
      </c>
      <c r="F129" s="132">
        <v>74</v>
      </c>
      <c r="G129" s="132" t="s">
        <v>66</v>
      </c>
      <c r="H129" s="132">
        <v>425250</v>
      </c>
      <c r="I129" s="132" t="str">
        <f t="shared" si="1"/>
        <v>Return</v>
      </c>
      <c r="J129" s="132">
        <v>1090.44</v>
      </c>
      <c r="K129" s="132">
        <v>3</v>
      </c>
    </row>
    <row r="130" spans="1:11" x14ac:dyDescent="0.2">
      <c r="A130" s="132">
        <v>2015</v>
      </c>
      <c r="B130" s="132">
        <v>5</v>
      </c>
      <c r="C130" s="133">
        <v>9780836217469</v>
      </c>
      <c r="D130" s="132" t="s">
        <v>62</v>
      </c>
      <c r="E130" s="132">
        <v>1</v>
      </c>
      <c r="F130" s="132">
        <v>74</v>
      </c>
      <c r="G130" s="132" t="s">
        <v>66</v>
      </c>
      <c r="H130" s="132">
        <v>425250</v>
      </c>
      <c r="I130" s="132" t="str">
        <f t="shared" ref="I130:I150" si="2">IF(AND(H130&gt;420000,H130&lt;430000),"Return","Sale")</f>
        <v>Return</v>
      </c>
      <c r="J130" s="132">
        <v>329.45</v>
      </c>
      <c r="K130" s="132">
        <v>1</v>
      </c>
    </row>
    <row r="131" spans="1:11" x14ac:dyDescent="0.2">
      <c r="A131" s="132">
        <v>2015</v>
      </c>
      <c r="B131" s="132">
        <v>5</v>
      </c>
      <c r="C131" s="133">
        <v>9780836217797</v>
      </c>
      <c r="D131" s="132" t="s">
        <v>81</v>
      </c>
      <c r="E131" s="132">
        <v>1</v>
      </c>
      <c r="F131" s="132">
        <v>74</v>
      </c>
      <c r="G131" s="132" t="s">
        <v>66</v>
      </c>
      <c r="H131" s="132">
        <v>425250</v>
      </c>
      <c r="I131" s="132" t="str">
        <f t="shared" si="2"/>
        <v>Return</v>
      </c>
      <c r="J131" s="132">
        <v>622.44000000000005</v>
      </c>
      <c r="K131" s="132">
        <v>3</v>
      </c>
    </row>
    <row r="132" spans="1:11" x14ac:dyDescent="0.2">
      <c r="A132" s="132">
        <v>2015</v>
      </c>
      <c r="B132" s="132">
        <v>5</v>
      </c>
      <c r="C132" s="133">
        <v>9780836228991</v>
      </c>
      <c r="D132" s="132" t="s">
        <v>49</v>
      </c>
      <c r="E132" s="132">
        <v>1</v>
      </c>
      <c r="F132" s="132">
        <v>74</v>
      </c>
      <c r="G132" s="132" t="s">
        <v>66</v>
      </c>
      <c r="H132" s="132">
        <v>425250</v>
      </c>
      <c r="I132" s="132" t="str">
        <f t="shared" si="2"/>
        <v>Return</v>
      </c>
      <c r="J132" s="132">
        <v>1606.5</v>
      </c>
      <c r="K132" s="132">
        <v>6</v>
      </c>
    </row>
    <row r="133" spans="1:11" x14ac:dyDescent="0.2">
      <c r="A133" s="132">
        <v>2015</v>
      </c>
      <c r="B133" s="132">
        <v>5</v>
      </c>
      <c r="C133" s="133">
        <v>9780836236682</v>
      </c>
      <c r="D133" s="132" t="s">
        <v>87</v>
      </c>
      <c r="E133" s="132">
        <v>1</v>
      </c>
      <c r="F133" s="132">
        <v>74</v>
      </c>
      <c r="G133" s="132" t="s">
        <v>66</v>
      </c>
      <c r="H133" s="132">
        <v>425250</v>
      </c>
      <c r="I133" s="132" t="str">
        <f t="shared" si="2"/>
        <v>Return</v>
      </c>
      <c r="J133" s="132">
        <v>819</v>
      </c>
      <c r="K133" s="132">
        <v>3</v>
      </c>
    </row>
    <row r="134" spans="1:11" x14ac:dyDescent="0.2">
      <c r="A134" s="132">
        <v>2015</v>
      </c>
      <c r="B134" s="132">
        <v>5</v>
      </c>
      <c r="C134" s="133">
        <v>9780836251821</v>
      </c>
      <c r="D134" s="132" t="s">
        <v>128</v>
      </c>
      <c r="E134" s="132">
        <v>1</v>
      </c>
      <c r="F134" s="132">
        <v>74</v>
      </c>
      <c r="G134" s="132" t="s">
        <v>66</v>
      </c>
      <c r="H134" s="132">
        <v>425250</v>
      </c>
      <c r="I134" s="132" t="str">
        <f t="shared" si="2"/>
        <v>Return</v>
      </c>
      <c r="J134" s="132">
        <v>262.5</v>
      </c>
      <c r="K134" s="132">
        <v>1</v>
      </c>
    </row>
    <row r="135" spans="1:11" x14ac:dyDescent="0.2">
      <c r="A135" s="132">
        <v>2015</v>
      </c>
      <c r="B135" s="132">
        <v>5</v>
      </c>
      <c r="C135" s="133">
        <v>9780836267457</v>
      </c>
      <c r="D135" s="132" t="s">
        <v>82</v>
      </c>
      <c r="E135" s="132">
        <v>1</v>
      </c>
      <c r="F135" s="132">
        <v>74</v>
      </c>
      <c r="G135" s="132" t="s">
        <v>66</v>
      </c>
      <c r="H135" s="132">
        <v>425250</v>
      </c>
      <c r="I135" s="132" t="str">
        <f t="shared" si="2"/>
        <v>Return</v>
      </c>
      <c r="J135" s="132">
        <v>1090.44</v>
      </c>
      <c r="K135" s="132">
        <v>3</v>
      </c>
    </row>
    <row r="136" spans="1:11" x14ac:dyDescent="0.2">
      <c r="A136" s="132">
        <v>2015</v>
      </c>
      <c r="B136" s="132">
        <v>5</v>
      </c>
      <c r="C136" s="133">
        <v>9781449401023</v>
      </c>
      <c r="D136" s="132" t="s">
        <v>72</v>
      </c>
      <c r="E136" s="132">
        <v>1</v>
      </c>
      <c r="F136" s="132">
        <v>74</v>
      </c>
      <c r="G136" s="132" t="s">
        <v>66</v>
      </c>
      <c r="H136" s="132">
        <v>425250</v>
      </c>
      <c r="I136" s="132" t="str">
        <f t="shared" si="2"/>
        <v>Return</v>
      </c>
      <c r="J136" s="132">
        <v>1432.95</v>
      </c>
      <c r="K136" s="132">
        <v>4</v>
      </c>
    </row>
    <row r="137" spans="1:11" x14ac:dyDescent="0.2">
      <c r="A137" s="132">
        <v>2015</v>
      </c>
      <c r="B137" s="132">
        <v>5</v>
      </c>
      <c r="C137" s="133">
        <v>9781449408190</v>
      </c>
      <c r="D137" s="132" t="s">
        <v>57</v>
      </c>
      <c r="E137" s="132">
        <v>1</v>
      </c>
      <c r="F137" s="132">
        <v>74</v>
      </c>
      <c r="G137" s="132" t="s">
        <v>66</v>
      </c>
      <c r="H137" s="132">
        <v>425250</v>
      </c>
      <c r="I137" s="132" t="str">
        <f t="shared" si="2"/>
        <v>Return</v>
      </c>
      <c r="J137" s="132">
        <v>819</v>
      </c>
      <c r="K137" s="132">
        <v>3</v>
      </c>
    </row>
    <row r="138" spans="1:11" x14ac:dyDescent="0.2">
      <c r="A138" s="132">
        <v>2015</v>
      </c>
      <c r="B138" s="132">
        <v>5</v>
      </c>
      <c r="C138" s="133">
        <v>9781449410186</v>
      </c>
      <c r="D138" s="132" t="s">
        <v>58</v>
      </c>
      <c r="E138" s="132">
        <v>1</v>
      </c>
      <c r="F138" s="132">
        <v>74</v>
      </c>
      <c r="G138" s="132" t="s">
        <v>67</v>
      </c>
      <c r="H138" s="132">
        <v>425250</v>
      </c>
      <c r="I138" s="132" t="str">
        <f t="shared" si="2"/>
        <v>Return</v>
      </c>
      <c r="J138" s="132">
        <v>819</v>
      </c>
      <c r="K138" s="132">
        <v>3</v>
      </c>
    </row>
    <row r="139" spans="1:11" x14ac:dyDescent="0.2">
      <c r="A139" s="132">
        <v>2015</v>
      </c>
      <c r="B139" s="132">
        <v>5</v>
      </c>
      <c r="C139" s="133">
        <v>9781449414047</v>
      </c>
      <c r="D139" s="132" t="s">
        <v>54</v>
      </c>
      <c r="E139" s="132">
        <v>1</v>
      </c>
      <c r="F139" s="132">
        <v>74</v>
      </c>
      <c r="G139" s="132" t="s">
        <v>66</v>
      </c>
      <c r="H139" s="132">
        <v>425250</v>
      </c>
      <c r="I139" s="132" t="str">
        <f t="shared" si="2"/>
        <v>Return</v>
      </c>
      <c r="J139" s="132">
        <v>98.51</v>
      </c>
      <c r="K139" s="132">
        <v>1</v>
      </c>
    </row>
    <row r="140" spans="1:11" x14ac:dyDescent="0.2">
      <c r="A140" s="132">
        <v>2015</v>
      </c>
      <c r="B140" s="132">
        <v>5</v>
      </c>
      <c r="C140" s="133">
        <v>9781449414054</v>
      </c>
      <c r="D140" s="132" t="s">
        <v>83</v>
      </c>
      <c r="E140" s="132">
        <v>1</v>
      </c>
      <c r="F140" s="132">
        <v>74</v>
      </c>
      <c r="G140" s="132" t="s">
        <v>66</v>
      </c>
      <c r="H140" s="132">
        <v>425250</v>
      </c>
      <c r="I140" s="132" t="str">
        <f t="shared" si="2"/>
        <v>Return</v>
      </c>
      <c r="J140" s="132">
        <v>197.02</v>
      </c>
      <c r="K140" s="132">
        <v>2</v>
      </c>
    </row>
    <row r="141" spans="1:11" x14ac:dyDescent="0.2">
      <c r="A141" s="132">
        <v>2015</v>
      </c>
      <c r="B141" s="132">
        <v>5</v>
      </c>
      <c r="C141" s="133">
        <v>9781449414061</v>
      </c>
      <c r="D141" s="132" t="s">
        <v>73</v>
      </c>
      <c r="E141" s="132">
        <v>1</v>
      </c>
      <c r="F141" s="132">
        <v>74</v>
      </c>
      <c r="G141" s="132" t="s">
        <v>66</v>
      </c>
      <c r="H141" s="132">
        <v>425250</v>
      </c>
      <c r="I141" s="132" t="str">
        <f t="shared" si="2"/>
        <v>Return</v>
      </c>
      <c r="J141" s="132">
        <v>98.51</v>
      </c>
      <c r="K141" s="132">
        <v>1</v>
      </c>
    </row>
    <row r="142" spans="1:11" x14ac:dyDescent="0.2">
      <c r="A142" s="132">
        <v>2015</v>
      </c>
      <c r="B142" s="132">
        <v>5</v>
      </c>
      <c r="C142" s="133">
        <v>9781449414085</v>
      </c>
      <c r="D142" s="132" t="s">
        <v>84</v>
      </c>
      <c r="E142" s="132">
        <v>1</v>
      </c>
      <c r="F142" s="132">
        <v>74</v>
      </c>
      <c r="G142" s="132" t="s">
        <v>66</v>
      </c>
      <c r="H142" s="132">
        <v>425250</v>
      </c>
      <c r="I142" s="132" t="str">
        <f t="shared" si="2"/>
        <v>Return</v>
      </c>
      <c r="J142" s="132">
        <v>197.02</v>
      </c>
      <c r="K142" s="132">
        <v>2</v>
      </c>
    </row>
    <row r="143" spans="1:11" x14ac:dyDescent="0.2">
      <c r="A143" s="132">
        <v>2015</v>
      </c>
      <c r="B143" s="132">
        <v>5</v>
      </c>
      <c r="C143" s="133">
        <v>9781449414092</v>
      </c>
      <c r="D143" s="132" t="s">
        <v>85</v>
      </c>
      <c r="E143" s="132">
        <v>1</v>
      </c>
      <c r="F143" s="132">
        <v>74</v>
      </c>
      <c r="G143" s="132" t="s">
        <v>66</v>
      </c>
      <c r="H143" s="132">
        <v>425250</v>
      </c>
      <c r="I143" s="132" t="str">
        <f t="shared" si="2"/>
        <v>Return</v>
      </c>
      <c r="J143" s="132">
        <v>296.52</v>
      </c>
      <c r="K143" s="132">
        <v>3</v>
      </c>
    </row>
    <row r="144" spans="1:11" x14ac:dyDescent="0.2">
      <c r="A144" s="132">
        <v>2015</v>
      </c>
      <c r="B144" s="132">
        <v>5</v>
      </c>
      <c r="C144" s="133">
        <v>9781449423094</v>
      </c>
      <c r="D144" s="132" t="s">
        <v>60</v>
      </c>
      <c r="E144" s="132">
        <v>1</v>
      </c>
      <c r="F144" s="132">
        <v>74</v>
      </c>
      <c r="G144" s="132" t="s">
        <v>66</v>
      </c>
      <c r="H144" s="132">
        <v>425250</v>
      </c>
      <c r="I144" s="132" t="str">
        <f t="shared" si="2"/>
        <v>Return</v>
      </c>
      <c r="J144" s="132">
        <v>1789.44</v>
      </c>
      <c r="K144" s="132">
        <v>5</v>
      </c>
    </row>
    <row r="145" spans="1:12" x14ac:dyDescent="0.2">
      <c r="A145" s="132">
        <v>2015</v>
      </c>
      <c r="B145" s="132">
        <v>5</v>
      </c>
      <c r="C145" s="133">
        <v>9781449436346</v>
      </c>
      <c r="D145" s="132" t="s">
        <v>242</v>
      </c>
      <c r="E145" s="132">
        <v>1</v>
      </c>
      <c r="F145" s="132">
        <v>74</v>
      </c>
      <c r="G145" s="132" t="s">
        <v>67</v>
      </c>
      <c r="H145" s="132">
        <v>425250</v>
      </c>
      <c r="I145" s="132" t="str">
        <f t="shared" si="2"/>
        <v>Return</v>
      </c>
      <c r="J145" s="132">
        <v>546</v>
      </c>
      <c r="K145" s="132">
        <v>3</v>
      </c>
    </row>
    <row r="146" spans="1:12" x14ac:dyDescent="0.2">
      <c r="A146" s="132">
        <v>2015</v>
      </c>
      <c r="B146" s="132">
        <v>5</v>
      </c>
      <c r="C146" s="133">
        <v>9781449447953</v>
      </c>
      <c r="D146" s="132" t="s">
        <v>246</v>
      </c>
      <c r="E146" s="132">
        <v>1</v>
      </c>
      <c r="F146" s="132">
        <v>74</v>
      </c>
      <c r="G146" s="132" t="s">
        <v>67</v>
      </c>
      <c r="H146" s="132">
        <v>425250</v>
      </c>
      <c r="I146" s="132" t="str">
        <f t="shared" si="2"/>
        <v>Return</v>
      </c>
      <c r="J146" s="132">
        <v>1870.96</v>
      </c>
      <c r="K146" s="132">
        <v>2</v>
      </c>
    </row>
    <row r="147" spans="1:12" x14ac:dyDescent="0.2">
      <c r="A147" s="132">
        <v>2015</v>
      </c>
      <c r="B147" s="132">
        <v>5</v>
      </c>
      <c r="C147" s="133">
        <v>9781449458263</v>
      </c>
      <c r="D147" s="132" t="s">
        <v>256</v>
      </c>
      <c r="E147" s="132">
        <v>1</v>
      </c>
      <c r="F147" s="132">
        <v>74</v>
      </c>
      <c r="G147" s="132" t="s">
        <v>67</v>
      </c>
      <c r="H147" s="132">
        <v>425250</v>
      </c>
      <c r="I147" s="132" t="str">
        <f t="shared" si="2"/>
        <v>Return</v>
      </c>
      <c r="J147" s="132">
        <v>364</v>
      </c>
      <c r="K147" s="132">
        <v>2</v>
      </c>
    </row>
    <row r="148" spans="1:12" x14ac:dyDescent="0.2">
      <c r="A148" s="132">
        <v>2015</v>
      </c>
      <c r="B148" s="132">
        <v>5</v>
      </c>
      <c r="C148" s="133">
        <v>9781449462147</v>
      </c>
      <c r="D148" s="132" t="s">
        <v>220</v>
      </c>
      <c r="E148" s="132">
        <v>1</v>
      </c>
      <c r="F148" s="132">
        <v>74</v>
      </c>
      <c r="G148" s="132" t="s">
        <v>67</v>
      </c>
      <c r="H148" s="132">
        <v>425250</v>
      </c>
      <c r="I148" s="132" t="str">
        <f t="shared" si="2"/>
        <v>Return</v>
      </c>
      <c r="J148" s="132">
        <v>2078.96</v>
      </c>
      <c r="K148" s="132">
        <v>2</v>
      </c>
    </row>
    <row r="149" spans="1:12" x14ac:dyDescent="0.2">
      <c r="A149" s="132">
        <v>2015</v>
      </c>
      <c r="B149" s="132">
        <v>5</v>
      </c>
      <c r="C149" s="133">
        <v>9781449420437</v>
      </c>
      <c r="D149" s="132" t="s">
        <v>280</v>
      </c>
      <c r="E149" s="132">
        <v>1</v>
      </c>
      <c r="F149" s="132">
        <v>74</v>
      </c>
      <c r="G149" s="132" t="s">
        <v>66</v>
      </c>
      <c r="H149" s="132">
        <v>425350</v>
      </c>
      <c r="I149" s="132" t="str">
        <f t="shared" si="2"/>
        <v>Return</v>
      </c>
      <c r="J149" s="132">
        <v>203.92</v>
      </c>
      <c r="K149" s="132">
        <v>1</v>
      </c>
    </row>
    <row r="150" spans="1:12" x14ac:dyDescent="0.2">
      <c r="A150" s="132">
        <v>2015</v>
      </c>
      <c r="B150" s="132">
        <v>5</v>
      </c>
      <c r="C150" s="133">
        <v>9780836204155</v>
      </c>
      <c r="D150" s="132" t="s">
        <v>80</v>
      </c>
      <c r="E150" s="132">
        <v>1</v>
      </c>
      <c r="F150" s="132">
        <v>74</v>
      </c>
      <c r="G150" s="132" t="s">
        <v>66</v>
      </c>
      <c r="H150" s="132">
        <v>425350</v>
      </c>
      <c r="I150" s="132" t="str">
        <f t="shared" si="2"/>
        <v>Return</v>
      </c>
      <c r="J150" s="132">
        <v>357.81</v>
      </c>
      <c r="K150" s="132">
        <v>1</v>
      </c>
    </row>
    <row r="151" spans="1:12" x14ac:dyDescent="0.2">
      <c r="J151" s="157">
        <f>SUM(J2:J150)</f>
        <v>-795097.24000000034</v>
      </c>
    </row>
    <row r="153" spans="1:12" x14ac:dyDescent="0.2">
      <c r="G153" s="134" t="s">
        <v>63</v>
      </c>
      <c r="H153" s="134"/>
      <c r="I153" s="134"/>
      <c r="J153" s="158">
        <v>0.22500000000000001</v>
      </c>
      <c r="K153" s="134"/>
      <c r="L153" s="134"/>
    </row>
    <row r="154" spans="1:12" ht="13.5" thickBot="1" x14ac:dyDescent="0.25">
      <c r="G154" s="134"/>
      <c r="H154" s="134"/>
      <c r="I154" s="134"/>
      <c r="J154" s="134"/>
      <c r="K154" s="134"/>
      <c r="L154" s="134"/>
    </row>
    <row r="155" spans="1:12" ht="15" x14ac:dyDescent="0.25">
      <c r="G155" s="137" t="s">
        <v>50</v>
      </c>
      <c r="H155" s="85" t="s">
        <v>51</v>
      </c>
      <c r="I155" s="85"/>
      <c r="J155" s="159">
        <f>-J151*J153</f>
        <v>178896.87900000007</v>
      </c>
      <c r="K155" s="139"/>
      <c r="L155" s="140"/>
    </row>
    <row r="156" spans="1:12" ht="15" x14ac:dyDescent="0.25">
      <c r="G156" s="141"/>
      <c r="H156" s="89" t="s">
        <v>52</v>
      </c>
      <c r="I156" s="89"/>
      <c r="J156" s="160">
        <f>J155/L156</f>
        <v>1815.9271584214725</v>
      </c>
      <c r="K156" s="143" t="s">
        <v>53</v>
      </c>
      <c r="L156" s="144">
        <v>98.515448800000001</v>
      </c>
    </row>
    <row r="157" spans="1:12" ht="15.75" thickBot="1" x14ac:dyDescent="0.3">
      <c r="G157" s="145"/>
      <c r="H157" s="94" t="s">
        <v>61</v>
      </c>
      <c r="I157" s="94"/>
      <c r="J157" s="161">
        <f>J155/L157</f>
        <v>2807.4233869195969</v>
      </c>
      <c r="K157" s="147" t="s">
        <v>53</v>
      </c>
      <c r="L157" s="148">
        <v>63.722799999999999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1"/>
  <dimension ref="A1:M92"/>
  <sheetViews>
    <sheetView workbookViewId="0">
      <selection activeCell="I1" sqref="I1"/>
    </sheetView>
  </sheetViews>
  <sheetFormatPr defaultRowHeight="12.75" x14ac:dyDescent="0.2"/>
  <cols>
    <col min="3" max="3" width="14.140625" bestFit="1" customWidth="1"/>
  </cols>
  <sheetData>
    <row r="1" spans="1:13" x14ac:dyDescent="0.2">
      <c r="A1" s="130" t="s">
        <v>34</v>
      </c>
      <c r="B1" s="131" t="s">
        <v>35</v>
      </c>
      <c r="C1" s="131" t="s">
        <v>36</v>
      </c>
      <c r="D1" s="131" t="s">
        <v>37</v>
      </c>
      <c r="E1" s="131" t="s">
        <v>38</v>
      </c>
      <c r="F1" s="131" t="s">
        <v>39</v>
      </c>
      <c r="G1" s="131" t="s">
        <v>40</v>
      </c>
      <c r="H1" s="131" t="s">
        <v>41</v>
      </c>
      <c r="I1" s="131" t="s">
        <v>263</v>
      </c>
      <c r="J1" s="131" t="s">
        <v>18</v>
      </c>
      <c r="K1" s="131" t="s">
        <v>42</v>
      </c>
    </row>
    <row r="2" spans="1:13" x14ac:dyDescent="0.2">
      <c r="A2" s="132">
        <v>2015</v>
      </c>
      <c r="B2" s="132">
        <v>4</v>
      </c>
      <c r="C2" s="133">
        <v>9781449457952</v>
      </c>
      <c r="D2" s="132" t="s">
        <v>271</v>
      </c>
      <c r="E2" s="132" t="s">
        <v>65</v>
      </c>
      <c r="F2" s="134">
        <v>74</v>
      </c>
      <c r="G2" s="132" t="s">
        <v>67</v>
      </c>
      <c r="H2" s="132" t="s">
        <v>314</v>
      </c>
      <c r="I2" s="132" t="str">
        <f t="shared" ref="I2:I33" si="0">IF(AND(H2&gt;420000,H2&lt;430000),"Return","Sale")</f>
        <v>Sale</v>
      </c>
      <c r="J2" s="132">
        <v>-25374.15</v>
      </c>
      <c r="K2" s="132">
        <v>-99</v>
      </c>
      <c r="L2">
        <f>-SUM(J2:J83)</f>
        <v>347750.37</v>
      </c>
      <c r="M2">
        <f>-SUM(K2:K83)</f>
        <v>839</v>
      </c>
    </row>
    <row r="3" spans="1:13" x14ac:dyDescent="0.2">
      <c r="A3" s="132">
        <v>2015</v>
      </c>
      <c r="B3" s="132">
        <v>4</v>
      </c>
      <c r="C3" s="133">
        <v>9781449464899</v>
      </c>
      <c r="D3" s="132" t="s">
        <v>310</v>
      </c>
      <c r="E3" s="132" t="s">
        <v>65</v>
      </c>
      <c r="F3" s="134">
        <v>74</v>
      </c>
      <c r="G3" s="132" t="s">
        <v>67</v>
      </c>
      <c r="H3" s="132" t="s">
        <v>314</v>
      </c>
      <c r="I3" s="132" t="str">
        <f t="shared" si="0"/>
        <v>Sale</v>
      </c>
      <c r="J3" s="132">
        <v>-1832.94</v>
      </c>
      <c r="K3" s="132">
        <v>-6</v>
      </c>
      <c r="L3">
        <f>-SUM(J84:J85)</f>
        <v>-195.02</v>
      </c>
      <c r="M3">
        <f>-SUM(K84:K85)</f>
        <v>-2</v>
      </c>
    </row>
    <row r="4" spans="1:13" x14ac:dyDescent="0.2">
      <c r="A4" s="132">
        <v>2015</v>
      </c>
      <c r="B4" s="132">
        <v>4</v>
      </c>
      <c r="C4" s="133">
        <v>9780740748479</v>
      </c>
      <c r="D4" s="132" t="s">
        <v>272</v>
      </c>
      <c r="E4" s="132" t="s">
        <v>65</v>
      </c>
      <c r="F4" s="134">
        <v>74</v>
      </c>
      <c r="G4" s="132" t="s">
        <v>66</v>
      </c>
      <c r="H4" s="132" t="s">
        <v>312</v>
      </c>
      <c r="I4" s="132" t="str">
        <f t="shared" si="0"/>
        <v>Sale</v>
      </c>
      <c r="J4" s="132">
        <v>-104226.97</v>
      </c>
      <c r="K4" s="132">
        <v>-25</v>
      </c>
    </row>
    <row r="5" spans="1:13" x14ac:dyDescent="0.2">
      <c r="A5" s="132">
        <v>2015</v>
      </c>
      <c r="B5" s="132">
        <v>4</v>
      </c>
      <c r="C5" s="133">
        <v>9780740755668</v>
      </c>
      <c r="D5" s="132" t="s">
        <v>273</v>
      </c>
      <c r="E5" s="132" t="s">
        <v>65</v>
      </c>
      <c r="F5" s="134">
        <v>74</v>
      </c>
      <c r="G5" s="132" t="s">
        <v>66</v>
      </c>
      <c r="H5" s="132" t="s">
        <v>312</v>
      </c>
      <c r="I5" s="132" t="str">
        <f t="shared" si="0"/>
        <v>Sale</v>
      </c>
      <c r="J5" s="132">
        <v>-610.47</v>
      </c>
      <c r="K5" s="132">
        <v>-3</v>
      </c>
    </row>
    <row r="6" spans="1:13" x14ac:dyDescent="0.2">
      <c r="A6" s="132">
        <v>2015</v>
      </c>
      <c r="B6" s="132">
        <v>4</v>
      </c>
      <c r="C6" s="133">
        <v>9780740777356</v>
      </c>
      <c r="D6" s="132" t="s">
        <v>274</v>
      </c>
      <c r="E6" s="132" t="s">
        <v>65</v>
      </c>
      <c r="F6" s="134">
        <v>74</v>
      </c>
      <c r="G6" s="132" t="s">
        <v>66</v>
      </c>
      <c r="H6" s="132" t="s">
        <v>312</v>
      </c>
      <c r="I6" s="132" t="str">
        <f t="shared" si="0"/>
        <v>Sale</v>
      </c>
      <c r="J6" s="132">
        <v>-12845</v>
      </c>
      <c r="K6" s="132">
        <v>-7</v>
      </c>
    </row>
    <row r="7" spans="1:13" x14ac:dyDescent="0.2">
      <c r="A7" s="132">
        <v>2015</v>
      </c>
      <c r="B7" s="132">
        <v>4</v>
      </c>
      <c r="C7" s="133">
        <v>9781449401160</v>
      </c>
      <c r="D7" s="132" t="s">
        <v>276</v>
      </c>
      <c r="E7" s="132" t="s">
        <v>65</v>
      </c>
      <c r="F7" s="134">
        <v>74</v>
      </c>
      <c r="G7" s="132" t="s">
        <v>66</v>
      </c>
      <c r="H7" s="132" t="s">
        <v>312</v>
      </c>
      <c r="I7" s="132" t="str">
        <f t="shared" si="0"/>
        <v>Sale</v>
      </c>
      <c r="J7" s="132">
        <v>-1527.45</v>
      </c>
      <c r="K7" s="132">
        <v>-5</v>
      </c>
    </row>
    <row r="8" spans="1:13" x14ac:dyDescent="0.2">
      <c r="A8" s="132">
        <v>2015</v>
      </c>
      <c r="B8" s="132">
        <v>4</v>
      </c>
      <c r="C8" s="133">
        <v>9781449401375</v>
      </c>
      <c r="D8" s="132" t="s">
        <v>302</v>
      </c>
      <c r="E8" s="132" t="s">
        <v>65</v>
      </c>
      <c r="F8" s="134">
        <v>74</v>
      </c>
      <c r="G8" s="132" t="s">
        <v>66</v>
      </c>
      <c r="H8" s="132" t="s">
        <v>312</v>
      </c>
      <c r="I8" s="132" t="str">
        <f t="shared" si="0"/>
        <v>Sale</v>
      </c>
      <c r="J8" s="132">
        <v>-457.47</v>
      </c>
      <c r="K8" s="132">
        <v>-3</v>
      </c>
    </row>
    <row r="9" spans="1:13" x14ac:dyDescent="0.2">
      <c r="A9" s="132">
        <v>2015</v>
      </c>
      <c r="B9" s="132">
        <v>4</v>
      </c>
      <c r="C9" s="133">
        <v>9781449401382</v>
      </c>
      <c r="D9" s="132" t="s">
        <v>302</v>
      </c>
      <c r="E9" s="132" t="s">
        <v>65</v>
      </c>
      <c r="F9" s="134">
        <v>74</v>
      </c>
      <c r="G9" s="132" t="s">
        <v>66</v>
      </c>
      <c r="H9" s="132" t="s">
        <v>312</v>
      </c>
      <c r="I9" s="132" t="str">
        <f t="shared" si="0"/>
        <v>Sale</v>
      </c>
      <c r="J9" s="132">
        <v>-762.45</v>
      </c>
      <c r="K9" s="132">
        <v>-5</v>
      </c>
    </row>
    <row r="10" spans="1:13" x14ac:dyDescent="0.2">
      <c r="A10" s="132">
        <v>2015</v>
      </c>
      <c r="B10" s="132">
        <v>4</v>
      </c>
      <c r="C10" s="133">
        <v>9781449401399</v>
      </c>
      <c r="D10" s="132" t="s">
        <v>302</v>
      </c>
      <c r="E10" s="132" t="s">
        <v>65</v>
      </c>
      <c r="F10" s="134">
        <v>74</v>
      </c>
      <c r="G10" s="132" t="s">
        <v>66</v>
      </c>
      <c r="H10" s="132" t="s">
        <v>312</v>
      </c>
      <c r="I10" s="132" t="str">
        <f t="shared" si="0"/>
        <v>Sale</v>
      </c>
      <c r="J10" s="132">
        <v>-304.98</v>
      </c>
      <c r="K10" s="132">
        <v>-2</v>
      </c>
    </row>
    <row r="11" spans="1:13" x14ac:dyDescent="0.2">
      <c r="A11" s="132">
        <v>2015</v>
      </c>
      <c r="B11" s="132">
        <v>4</v>
      </c>
      <c r="C11" s="133">
        <v>9781449401405</v>
      </c>
      <c r="D11" s="132" t="s">
        <v>302</v>
      </c>
      <c r="E11" s="132" t="s">
        <v>65</v>
      </c>
      <c r="F11" s="134">
        <v>74</v>
      </c>
      <c r="G11" s="132" t="s">
        <v>66</v>
      </c>
      <c r="H11" s="132" t="s">
        <v>312</v>
      </c>
      <c r="I11" s="132" t="str">
        <f t="shared" si="0"/>
        <v>Sale</v>
      </c>
      <c r="J11" s="132">
        <v>-762.45</v>
      </c>
      <c r="K11" s="132">
        <v>-5</v>
      </c>
    </row>
    <row r="12" spans="1:13" x14ac:dyDescent="0.2">
      <c r="A12" s="132">
        <v>2015</v>
      </c>
      <c r="B12" s="132">
        <v>4</v>
      </c>
      <c r="C12" s="133">
        <v>9781449402327</v>
      </c>
      <c r="D12" s="132" t="s">
        <v>277</v>
      </c>
      <c r="E12" s="132" t="s">
        <v>65</v>
      </c>
      <c r="F12" s="134">
        <v>74</v>
      </c>
      <c r="G12" s="132" t="s">
        <v>66</v>
      </c>
      <c r="H12" s="132" t="s">
        <v>312</v>
      </c>
      <c r="I12" s="132" t="str">
        <f t="shared" si="0"/>
        <v>Sale</v>
      </c>
      <c r="J12" s="132">
        <v>-3311.7</v>
      </c>
      <c r="K12" s="132">
        <v>-16</v>
      </c>
    </row>
    <row r="13" spans="1:13" x14ac:dyDescent="0.2">
      <c r="A13" s="132">
        <v>2015</v>
      </c>
      <c r="B13" s="132">
        <v>4</v>
      </c>
      <c r="C13" s="133">
        <v>9781449403102</v>
      </c>
      <c r="D13" s="132" t="s">
        <v>303</v>
      </c>
      <c r="E13" s="132" t="s">
        <v>65</v>
      </c>
      <c r="F13" s="134">
        <v>74</v>
      </c>
      <c r="G13" s="132" t="s">
        <v>66</v>
      </c>
      <c r="H13" s="132" t="s">
        <v>312</v>
      </c>
      <c r="I13" s="132" t="str">
        <f t="shared" si="0"/>
        <v>Sale</v>
      </c>
      <c r="J13" s="132">
        <v>-1524.9</v>
      </c>
      <c r="K13" s="132">
        <v>-10</v>
      </c>
    </row>
    <row r="14" spans="1:13" x14ac:dyDescent="0.2">
      <c r="A14" s="132">
        <v>2015</v>
      </c>
      <c r="B14" s="132">
        <v>4</v>
      </c>
      <c r="C14" s="133">
        <v>9781449407186</v>
      </c>
      <c r="D14" s="132" t="s">
        <v>278</v>
      </c>
      <c r="E14" s="132" t="s">
        <v>65</v>
      </c>
      <c r="F14" s="134">
        <v>74</v>
      </c>
      <c r="G14" s="132" t="s">
        <v>66</v>
      </c>
      <c r="H14" s="132" t="s">
        <v>312</v>
      </c>
      <c r="I14" s="132" t="str">
        <f t="shared" si="0"/>
        <v>Sale</v>
      </c>
      <c r="J14" s="132">
        <v>-3148.11</v>
      </c>
      <c r="K14" s="132">
        <v>-15</v>
      </c>
    </row>
    <row r="15" spans="1:13" x14ac:dyDescent="0.2">
      <c r="A15" s="132">
        <v>2015</v>
      </c>
      <c r="B15" s="132">
        <v>4</v>
      </c>
      <c r="C15" s="133">
        <v>9781449409777</v>
      </c>
      <c r="D15" s="132" t="s">
        <v>293</v>
      </c>
      <c r="E15" s="132" t="s">
        <v>65</v>
      </c>
      <c r="F15" s="134">
        <v>74</v>
      </c>
      <c r="G15" s="132" t="s">
        <v>66</v>
      </c>
      <c r="H15" s="132" t="s">
        <v>312</v>
      </c>
      <c r="I15" s="132" t="str">
        <f t="shared" si="0"/>
        <v>Sale</v>
      </c>
      <c r="J15" s="132">
        <v>-1069.47</v>
      </c>
      <c r="K15" s="132">
        <v>-3</v>
      </c>
    </row>
    <row r="16" spans="1:13" x14ac:dyDescent="0.2">
      <c r="A16" s="132">
        <v>2015</v>
      </c>
      <c r="B16" s="132">
        <v>4</v>
      </c>
      <c r="C16" s="133">
        <v>9781449414108</v>
      </c>
      <c r="D16" s="132" t="s">
        <v>279</v>
      </c>
      <c r="E16" s="132" t="s">
        <v>65</v>
      </c>
      <c r="F16" s="134">
        <v>74</v>
      </c>
      <c r="G16" s="132" t="s">
        <v>66</v>
      </c>
      <c r="H16" s="132" t="s">
        <v>312</v>
      </c>
      <c r="I16" s="132" t="str">
        <f t="shared" si="0"/>
        <v>Sale</v>
      </c>
      <c r="J16" s="132">
        <v>-4180.3500000000004</v>
      </c>
      <c r="K16" s="132">
        <v>-9</v>
      </c>
    </row>
    <row r="17" spans="1:11" x14ac:dyDescent="0.2">
      <c r="A17" s="132">
        <v>2015</v>
      </c>
      <c r="B17" s="132">
        <v>4</v>
      </c>
      <c r="C17" s="133">
        <v>9781449414849</v>
      </c>
      <c r="D17" s="132" t="s">
        <v>294</v>
      </c>
      <c r="E17" s="132" t="s">
        <v>65</v>
      </c>
      <c r="F17" s="134">
        <v>74</v>
      </c>
      <c r="G17" s="132" t="s">
        <v>66</v>
      </c>
      <c r="H17" s="132" t="s">
        <v>312</v>
      </c>
      <c r="I17" s="132" t="str">
        <f t="shared" si="0"/>
        <v>Sale</v>
      </c>
      <c r="J17" s="132">
        <v>-610.47</v>
      </c>
      <c r="K17" s="132">
        <v>-3</v>
      </c>
    </row>
    <row r="18" spans="1:11" x14ac:dyDescent="0.2">
      <c r="A18" s="132">
        <v>2015</v>
      </c>
      <c r="B18" s="132">
        <v>4</v>
      </c>
      <c r="C18" s="133">
        <v>9781449418243</v>
      </c>
      <c r="D18" s="132" t="s">
        <v>304</v>
      </c>
      <c r="E18" s="132" t="s">
        <v>65</v>
      </c>
      <c r="F18" s="134">
        <v>74</v>
      </c>
      <c r="G18" s="132" t="s">
        <v>66</v>
      </c>
      <c r="H18" s="132" t="s">
        <v>312</v>
      </c>
      <c r="I18" s="132" t="str">
        <f t="shared" si="0"/>
        <v>Sale</v>
      </c>
      <c r="J18" s="132">
        <v>-1524.9</v>
      </c>
      <c r="K18" s="132">
        <v>-10</v>
      </c>
    </row>
    <row r="19" spans="1:11" x14ac:dyDescent="0.2">
      <c r="A19" s="132">
        <v>2015</v>
      </c>
      <c r="B19" s="132">
        <v>4</v>
      </c>
      <c r="C19" s="133">
        <v>9781449420437</v>
      </c>
      <c r="D19" s="132" t="s">
        <v>280</v>
      </c>
      <c r="E19" s="132" t="s">
        <v>65</v>
      </c>
      <c r="F19" s="134">
        <v>74</v>
      </c>
      <c r="G19" s="132" t="s">
        <v>66</v>
      </c>
      <c r="H19" s="132" t="s">
        <v>312</v>
      </c>
      <c r="I19" s="132" t="str">
        <f t="shared" si="0"/>
        <v>Sale</v>
      </c>
      <c r="J19" s="132">
        <v>-2645.37</v>
      </c>
      <c r="K19" s="132">
        <v>-13</v>
      </c>
    </row>
    <row r="20" spans="1:11" x14ac:dyDescent="0.2">
      <c r="A20" s="132">
        <v>2015</v>
      </c>
      <c r="B20" s="132">
        <v>4</v>
      </c>
      <c r="C20" s="133">
        <v>9781449423025</v>
      </c>
      <c r="D20" s="132" t="s">
        <v>281</v>
      </c>
      <c r="E20" s="132" t="s">
        <v>65</v>
      </c>
      <c r="F20" s="134">
        <v>74</v>
      </c>
      <c r="G20" s="132" t="s">
        <v>66</v>
      </c>
      <c r="H20" s="132" t="s">
        <v>312</v>
      </c>
      <c r="I20" s="132" t="str">
        <f t="shared" si="0"/>
        <v>Sale</v>
      </c>
      <c r="J20" s="132">
        <v>-356.49</v>
      </c>
      <c r="K20" s="132">
        <v>-1</v>
      </c>
    </row>
    <row r="21" spans="1:11" x14ac:dyDescent="0.2">
      <c r="A21" s="132">
        <v>2015</v>
      </c>
      <c r="B21" s="132">
        <v>4</v>
      </c>
      <c r="C21" s="133">
        <v>9781449425661</v>
      </c>
      <c r="D21" s="132" t="s">
        <v>282</v>
      </c>
      <c r="E21" s="132" t="s">
        <v>65</v>
      </c>
      <c r="F21" s="134">
        <v>74</v>
      </c>
      <c r="G21" s="132" t="s">
        <v>66</v>
      </c>
      <c r="H21" s="132" t="s">
        <v>312</v>
      </c>
      <c r="I21" s="132" t="str">
        <f t="shared" si="0"/>
        <v>Sale</v>
      </c>
      <c r="J21" s="132">
        <v>-1831.41</v>
      </c>
      <c r="K21" s="132">
        <v>-9</v>
      </c>
    </row>
    <row r="22" spans="1:11" x14ac:dyDescent="0.2">
      <c r="A22" s="132">
        <v>2015</v>
      </c>
      <c r="B22" s="132">
        <v>4</v>
      </c>
      <c r="C22" s="133">
        <v>9781449427399</v>
      </c>
      <c r="D22" s="132" t="s">
        <v>305</v>
      </c>
      <c r="E22" s="132" t="s">
        <v>65</v>
      </c>
      <c r="F22" s="134">
        <v>74</v>
      </c>
      <c r="G22" s="132" t="s">
        <v>66</v>
      </c>
      <c r="H22" s="132" t="s">
        <v>312</v>
      </c>
      <c r="I22" s="132" t="str">
        <f t="shared" si="0"/>
        <v>Sale</v>
      </c>
      <c r="J22" s="132">
        <v>-1372.41</v>
      </c>
      <c r="K22" s="132">
        <v>-9</v>
      </c>
    </row>
    <row r="23" spans="1:11" x14ac:dyDescent="0.2">
      <c r="A23" s="132">
        <v>2015</v>
      </c>
      <c r="B23" s="132">
        <v>4</v>
      </c>
      <c r="C23" s="133">
        <v>9781449427757</v>
      </c>
      <c r="D23" s="132" t="s">
        <v>283</v>
      </c>
      <c r="E23" s="132" t="s">
        <v>65</v>
      </c>
      <c r="F23" s="134">
        <v>74</v>
      </c>
      <c r="G23" s="132" t="s">
        <v>66</v>
      </c>
      <c r="H23" s="132" t="s">
        <v>312</v>
      </c>
      <c r="I23" s="132" t="str">
        <f t="shared" si="0"/>
        <v>Sale</v>
      </c>
      <c r="J23" s="132">
        <v>-2128.5</v>
      </c>
      <c r="K23" s="132">
        <v>-9</v>
      </c>
    </row>
    <row r="24" spans="1:11" x14ac:dyDescent="0.2">
      <c r="A24" s="132">
        <v>2015</v>
      </c>
      <c r="B24" s="132">
        <v>4</v>
      </c>
      <c r="C24" s="133">
        <v>9781449427771</v>
      </c>
      <c r="D24" s="132" t="s">
        <v>284</v>
      </c>
      <c r="E24" s="132" t="s">
        <v>65</v>
      </c>
      <c r="F24" s="134">
        <v>74</v>
      </c>
      <c r="G24" s="132" t="s">
        <v>66</v>
      </c>
      <c r="H24" s="132" t="s">
        <v>312</v>
      </c>
      <c r="I24" s="132" t="str">
        <f t="shared" si="0"/>
        <v>Sale</v>
      </c>
      <c r="J24" s="132">
        <v>-406.98</v>
      </c>
      <c r="K24" s="132">
        <v>-2</v>
      </c>
    </row>
    <row r="25" spans="1:11" x14ac:dyDescent="0.2">
      <c r="A25" s="132">
        <v>2015</v>
      </c>
      <c r="B25" s="132">
        <v>4</v>
      </c>
      <c r="C25" s="133">
        <v>9781449429379</v>
      </c>
      <c r="D25" s="132" t="s">
        <v>285</v>
      </c>
      <c r="E25" s="132" t="s">
        <v>65</v>
      </c>
      <c r="F25" s="134">
        <v>74</v>
      </c>
      <c r="G25" s="132" t="s">
        <v>66</v>
      </c>
      <c r="H25" s="132" t="s">
        <v>312</v>
      </c>
      <c r="I25" s="132" t="str">
        <f t="shared" si="0"/>
        <v>Sale</v>
      </c>
      <c r="J25" s="132">
        <v>-2142</v>
      </c>
      <c r="K25" s="132">
        <v>-12</v>
      </c>
    </row>
    <row r="26" spans="1:11" x14ac:dyDescent="0.2">
      <c r="A26" s="132">
        <v>2015</v>
      </c>
      <c r="B26" s="132">
        <v>4</v>
      </c>
      <c r="C26" s="133">
        <v>9781449429386</v>
      </c>
      <c r="D26" s="132" t="s">
        <v>286</v>
      </c>
      <c r="E26" s="132" t="s">
        <v>65</v>
      </c>
      <c r="F26" s="134">
        <v>74</v>
      </c>
      <c r="G26" s="132" t="s">
        <v>66</v>
      </c>
      <c r="H26" s="132" t="s">
        <v>312</v>
      </c>
      <c r="I26" s="132" t="str">
        <f t="shared" si="0"/>
        <v>Sale</v>
      </c>
      <c r="J26" s="132">
        <v>-936</v>
      </c>
      <c r="K26" s="132">
        <v>-4</v>
      </c>
    </row>
    <row r="27" spans="1:11" x14ac:dyDescent="0.2">
      <c r="A27" s="132">
        <v>2015</v>
      </c>
      <c r="B27" s="132">
        <v>4</v>
      </c>
      <c r="C27" s="133">
        <v>9781449433833</v>
      </c>
      <c r="D27" s="132" t="s">
        <v>306</v>
      </c>
      <c r="E27" s="132" t="s">
        <v>65</v>
      </c>
      <c r="F27" s="134">
        <v>74</v>
      </c>
      <c r="G27" s="132" t="s">
        <v>66</v>
      </c>
      <c r="H27" s="132" t="s">
        <v>312</v>
      </c>
      <c r="I27" s="132" t="str">
        <f t="shared" si="0"/>
        <v>Sale</v>
      </c>
      <c r="J27" s="132">
        <v>-762.45</v>
      </c>
      <c r="K27" s="132">
        <v>-5</v>
      </c>
    </row>
    <row r="28" spans="1:11" x14ac:dyDescent="0.2">
      <c r="A28" s="132">
        <v>2015</v>
      </c>
      <c r="B28" s="132">
        <v>4</v>
      </c>
      <c r="C28" s="133">
        <v>9781449433918</v>
      </c>
      <c r="D28" s="132" t="s">
        <v>307</v>
      </c>
      <c r="E28" s="132" t="s">
        <v>65</v>
      </c>
      <c r="F28" s="134">
        <v>74</v>
      </c>
      <c r="G28" s="132" t="s">
        <v>66</v>
      </c>
      <c r="H28" s="132" t="s">
        <v>312</v>
      </c>
      <c r="I28" s="132" t="str">
        <f t="shared" si="0"/>
        <v>Sale</v>
      </c>
      <c r="J28" s="132">
        <v>-762.45</v>
      </c>
      <c r="K28" s="132">
        <v>-5</v>
      </c>
    </row>
    <row r="29" spans="1:11" x14ac:dyDescent="0.2">
      <c r="A29" s="132">
        <v>2015</v>
      </c>
      <c r="B29" s="132">
        <v>4</v>
      </c>
      <c r="C29" s="133">
        <v>9781449433963</v>
      </c>
      <c r="D29" s="132" t="s">
        <v>308</v>
      </c>
      <c r="E29" s="132" t="s">
        <v>65</v>
      </c>
      <c r="F29" s="134">
        <v>74</v>
      </c>
      <c r="G29" s="132" t="s">
        <v>66</v>
      </c>
      <c r="H29" s="132" t="s">
        <v>312</v>
      </c>
      <c r="I29" s="132" t="str">
        <f t="shared" si="0"/>
        <v>Sale</v>
      </c>
      <c r="J29" s="132">
        <v>-762.45</v>
      </c>
      <c r="K29" s="132">
        <v>-5</v>
      </c>
    </row>
    <row r="30" spans="1:11" x14ac:dyDescent="0.2">
      <c r="A30" s="132">
        <v>2015</v>
      </c>
      <c r="B30" s="132">
        <v>4</v>
      </c>
      <c r="C30" s="133">
        <v>9781449436353</v>
      </c>
      <c r="D30" s="132" t="s">
        <v>287</v>
      </c>
      <c r="E30" s="132" t="s">
        <v>65</v>
      </c>
      <c r="F30" s="134">
        <v>74</v>
      </c>
      <c r="G30" s="132" t="s">
        <v>66</v>
      </c>
      <c r="H30" s="132" t="s">
        <v>312</v>
      </c>
      <c r="I30" s="132" t="str">
        <f t="shared" si="0"/>
        <v>Sale</v>
      </c>
      <c r="J30" s="132">
        <v>-1432.41</v>
      </c>
      <c r="K30" s="132">
        <v>-7</v>
      </c>
    </row>
    <row r="31" spans="1:11" x14ac:dyDescent="0.2">
      <c r="A31" s="132">
        <v>2015</v>
      </c>
      <c r="B31" s="132">
        <v>4</v>
      </c>
      <c r="C31" s="133">
        <v>9781449447151</v>
      </c>
      <c r="D31" s="132" t="s">
        <v>289</v>
      </c>
      <c r="E31" s="132" t="s">
        <v>65</v>
      </c>
      <c r="F31" s="134">
        <v>74</v>
      </c>
      <c r="G31" s="132" t="s">
        <v>66</v>
      </c>
      <c r="H31" s="132" t="s">
        <v>312</v>
      </c>
      <c r="I31" s="132" t="str">
        <f t="shared" si="0"/>
        <v>Sale</v>
      </c>
      <c r="J31" s="132">
        <v>-20475</v>
      </c>
      <c r="K31" s="132">
        <v>-11</v>
      </c>
    </row>
    <row r="32" spans="1:11" x14ac:dyDescent="0.2">
      <c r="A32" s="132">
        <v>2015</v>
      </c>
      <c r="B32" s="132">
        <v>4</v>
      </c>
      <c r="C32" s="133">
        <v>9781449450793</v>
      </c>
      <c r="D32" s="132" t="s">
        <v>291</v>
      </c>
      <c r="E32" s="132" t="s">
        <v>65</v>
      </c>
      <c r="F32" s="134">
        <v>74</v>
      </c>
      <c r="G32" s="132" t="s">
        <v>66</v>
      </c>
      <c r="H32" s="132" t="s">
        <v>312</v>
      </c>
      <c r="I32" s="132" t="str">
        <f t="shared" si="0"/>
        <v>Sale</v>
      </c>
      <c r="J32" s="132">
        <v>-357</v>
      </c>
      <c r="K32" s="132">
        <v>-2</v>
      </c>
    </row>
    <row r="33" spans="1:11" x14ac:dyDescent="0.2">
      <c r="A33" s="132">
        <v>2015</v>
      </c>
      <c r="B33" s="132">
        <v>4</v>
      </c>
      <c r="C33" s="133">
        <v>9781449456146</v>
      </c>
      <c r="D33" s="132" t="s">
        <v>292</v>
      </c>
      <c r="E33" s="132" t="s">
        <v>65</v>
      </c>
      <c r="F33" s="134">
        <v>74</v>
      </c>
      <c r="G33" s="132" t="s">
        <v>66</v>
      </c>
      <c r="H33" s="132" t="s">
        <v>312</v>
      </c>
      <c r="I33" s="132" t="str">
        <f t="shared" si="0"/>
        <v>Sale</v>
      </c>
      <c r="J33" s="132">
        <v>-19827.77</v>
      </c>
      <c r="K33" s="132">
        <v>-76</v>
      </c>
    </row>
    <row r="34" spans="1:11" x14ac:dyDescent="0.2">
      <c r="A34" s="132">
        <v>2015</v>
      </c>
      <c r="B34" s="132">
        <v>4</v>
      </c>
      <c r="C34" s="133">
        <v>9780740700033</v>
      </c>
      <c r="D34" s="132" t="s">
        <v>45</v>
      </c>
      <c r="E34" s="132" t="s">
        <v>65</v>
      </c>
      <c r="F34" s="134">
        <v>74</v>
      </c>
      <c r="G34" s="132" t="s">
        <v>66</v>
      </c>
      <c r="H34" s="132" t="s">
        <v>312</v>
      </c>
      <c r="I34" s="132" t="str">
        <f t="shared" ref="I34:I65" si="1">IF(AND(H34&gt;420000,H34&lt;430000),"Return","Sale")</f>
        <v>Sale</v>
      </c>
      <c r="J34" s="132">
        <v>-2921.82</v>
      </c>
      <c r="K34" s="132">
        <v>-8</v>
      </c>
    </row>
    <row r="35" spans="1:11" x14ac:dyDescent="0.2">
      <c r="A35" s="132">
        <v>2015</v>
      </c>
      <c r="B35" s="132">
        <v>4</v>
      </c>
      <c r="C35" s="133">
        <v>9780740705311</v>
      </c>
      <c r="D35" s="132" t="s">
        <v>46</v>
      </c>
      <c r="E35" s="132" t="s">
        <v>65</v>
      </c>
      <c r="F35" s="134">
        <v>74</v>
      </c>
      <c r="G35" s="132" t="s">
        <v>66</v>
      </c>
      <c r="H35" s="132" t="s">
        <v>312</v>
      </c>
      <c r="I35" s="132" t="str">
        <f t="shared" si="1"/>
        <v>Sale</v>
      </c>
      <c r="J35" s="132">
        <v>-2921.82</v>
      </c>
      <c r="K35" s="132">
        <v>-8</v>
      </c>
    </row>
    <row r="36" spans="1:11" x14ac:dyDescent="0.2">
      <c r="A36" s="132">
        <v>2015</v>
      </c>
      <c r="B36" s="132">
        <v>4</v>
      </c>
      <c r="C36" s="133">
        <v>9780740713903</v>
      </c>
      <c r="D36" s="132" t="s">
        <v>68</v>
      </c>
      <c r="E36" s="132" t="s">
        <v>65</v>
      </c>
      <c r="F36" s="134">
        <v>74</v>
      </c>
      <c r="G36" s="132" t="s">
        <v>66</v>
      </c>
      <c r="H36" s="132" t="s">
        <v>312</v>
      </c>
      <c r="I36" s="132" t="str">
        <f t="shared" si="1"/>
        <v>Sale</v>
      </c>
      <c r="J36" s="132">
        <v>-1881</v>
      </c>
      <c r="K36" s="132">
        <v>-8</v>
      </c>
    </row>
    <row r="37" spans="1:11" x14ac:dyDescent="0.2">
      <c r="A37" s="132">
        <v>2015</v>
      </c>
      <c r="B37" s="132">
        <v>4</v>
      </c>
      <c r="C37" s="133">
        <v>9780740718397</v>
      </c>
      <c r="D37" s="132" t="s">
        <v>69</v>
      </c>
      <c r="E37" s="132" t="s">
        <v>65</v>
      </c>
      <c r="F37" s="134">
        <v>74</v>
      </c>
      <c r="G37" s="132" t="s">
        <v>66</v>
      </c>
      <c r="H37" s="132" t="s">
        <v>312</v>
      </c>
      <c r="I37" s="132" t="str">
        <f t="shared" si="1"/>
        <v>Sale</v>
      </c>
      <c r="J37" s="132">
        <v>-1422</v>
      </c>
      <c r="K37" s="132">
        <v>-6</v>
      </c>
    </row>
    <row r="38" spans="1:11" x14ac:dyDescent="0.2">
      <c r="A38" s="132">
        <v>2015</v>
      </c>
      <c r="B38" s="132">
        <v>4</v>
      </c>
      <c r="C38" s="133">
        <v>9780740721946</v>
      </c>
      <c r="D38" s="132" t="s">
        <v>55</v>
      </c>
      <c r="E38" s="132" t="s">
        <v>65</v>
      </c>
      <c r="F38" s="134">
        <v>74</v>
      </c>
      <c r="G38" s="132" t="s">
        <v>66</v>
      </c>
      <c r="H38" s="132" t="s">
        <v>312</v>
      </c>
      <c r="I38" s="132" t="str">
        <f t="shared" si="1"/>
        <v>Sale</v>
      </c>
      <c r="J38" s="132">
        <v>-267.75</v>
      </c>
      <c r="K38" s="132">
        <v>-1</v>
      </c>
    </row>
    <row r="39" spans="1:11" x14ac:dyDescent="0.2">
      <c r="A39" s="132">
        <v>2015</v>
      </c>
      <c r="B39" s="132">
        <v>4</v>
      </c>
      <c r="C39" s="133">
        <v>9780740732980</v>
      </c>
      <c r="D39" s="132" t="s">
        <v>75</v>
      </c>
      <c r="E39" s="132" t="s">
        <v>65</v>
      </c>
      <c r="F39" s="134">
        <v>74</v>
      </c>
      <c r="G39" s="132" t="s">
        <v>66</v>
      </c>
      <c r="H39" s="132" t="s">
        <v>312</v>
      </c>
      <c r="I39" s="132" t="str">
        <f t="shared" si="1"/>
        <v>Sale</v>
      </c>
      <c r="J39" s="132">
        <v>-2194.5</v>
      </c>
      <c r="K39" s="132">
        <v>-8</v>
      </c>
    </row>
    <row r="40" spans="1:11" x14ac:dyDescent="0.2">
      <c r="A40" s="132">
        <v>2015</v>
      </c>
      <c r="B40" s="132">
        <v>4</v>
      </c>
      <c r="C40" s="133">
        <v>9780740738050</v>
      </c>
      <c r="D40" s="132" t="s">
        <v>76</v>
      </c>
      <c r="E40" s="132" t="s">
        <v>65</v>
      </c>
      <c r="F40" s="134">
        <v>74</v>
      </c>
      <c r="G40" s="132" t="s">
        <v>66</v>
      </c>
      <c r="H40" s="132" t="s">
        <v>312</v>
      </c>
      <c r="I40" s="132" t="str">
        <f t="shared" si="1"/>
        <v>Sale</v>
      </c>
      <c r="J40" s="132">
        <v>-2730</v>
      </c>
      <c r="K40" s="132">
        <v>-10</v>
      </c>
    </row>
    <row r="41" spans="1:11" x14ac:dyDescent="0.2">
      <c r="A41" s="132">
        <v>2015</v>
      </c>
      <c r="B41" s="132">
        <v>4</v>
      </c>
      <c r="C41" s="133">
        <v>9780740738401</v>
      </c>
      <c r="D41" s="132" t="s">
        <v>124</v>
      </c>
      <c r="E41" s="132" t="s">
        <v>65</v>
      </c>
      <c r="F41" s="134">
        <v>74</v>
      </c>
      <c r="G41" s="132" t="s">
        <v>66</v>
      </c>
      <c r="H41" s="132" t="s">
        <v>312</v>
      </c>
      <c r="I41" s="132" t="str">
        <f t="shared" si="1"/>
        <v>Sale</v>
      </c>
      <c r="J41" s="132">
        <v>-610.47</v>
      </c>
      <c r="K41" s="132">
        <v>-3</v>
      </c>
    </row>
    <row r="42" spans="1:11" x14ac:dyDescent="0.2">
      <c r="A42" s="132">
        <v>2015</v>
      </c>
      <c r="B42" s="132">
        <v>4</v>
      </c>
      <c r="C42" s="133">
        <v>9780740746581</v>
      </c>
      <c r="D42" s="132" t="s">
        <v>77</v>
      </c>
      <c r="E42" s="132" t="s">
        <v>65</v>
      </c>
      <c r="F42" s="134">
        <v>74</v>
      </c>
      <c r="G42" s="132" t="s">
        <v>66</v>
      </c>
      <c r="H42" s="132" t="s">
        <v>312</v>
      </c>
      <c r="I42" s="132" t="str">
        <f t="shared" si="1"/>
        <v>Sale</v>
      </c>
      <c r="J42" s="132">
        <v>-2921.82</v>
      </c>
      <c r="K42" s="132">
        <v>-8</v>
      </c>
    </row>
    <row r="43" spans="1:11" x14ac:dyDescent="0.2">
      <c r="A43" s="132">
        <v>2015</v>
      </c>
      <c r="B43" s="132">
        <v>4</v>
      </c>
      <c r="C43" s="133">
        <v>9780740754722</v>
      </c>
      <c r="D43" s="132" t="s">
        <v>125</v>
      </c>
      <c r="E43" s="132" t="s">
        <v>65</v>
      </c>
      <c r="F43" s="134">
        <v>74</v>
      </c>
      <c r="G43" s="132" t="s">
        <v>66</v>
      </c>
      <c r="H43" s="132" t="s">
        <v>312</v>
      </c>
      <c r="I43" s="132" t="str">
        <f t="shared" si="1"/>
        <v>Sale</v>
      </c>
      <c r="J43" s="132">
        <v>-1017.45</v>
      </c>
      <c r="K43" s="132">
        <v>-5</v>
      </c>
    </row>
    <row r="44" spans="1:11" x14ac:dyDescent="0.2">
      <c r="A44" s="132">
        <v>2015</v>
      </c>
      <c r="B44" s="132">
        <v>4</v>
      </c>
      <c r="C44" s="133">
        <v>9780740761584</v>
      </c>
      <c r="D44" s="132" t="s">
        <v>137</v>
      </c>
      <c r="E44" s="132" t="s">
        <v>65</v>
      </c>
      <c r="F44" s="134">
        <v>74</v>
      </c>
      <c r="G44" s="132" t="s">
        <v>66</v>
      </c>
      <c r="H44" s="132" t="s">
        <v>312</v>
      </c>
      <c r="I44" s="132" t="str">
        <f t="shared" si="1"/>
        <v>Sale</v>
      </c>
      <c r="J44" s="132">
        <v>-610.47</v>
      </c>
      <c r="K44" s="132">
        <v>-3</v>
      </c>
    </row>
    <row r="45" spans="1:11" x14ac:dyDescent="0.2">
      <c r="A45" s="132">
        <v>2015</v>
      </c>
      <c r="B45" s="132">
        <v>4</v>
      </c>
      <c r="C45" s="133">
        <v>9780740761904</v>
      </c>
      <c r="D45" s="132" t="s">
        <v>47</v>
      </c>
      <c r="E45" s="132" t="s">
        <v>65</v>
      </c>
      <c r="F45" s="134">
        <v>74</v>
      </c>
      <c r="G45" s="132" t="s">
        <v>66</v>
      </c>
      <c r="H45" s="132" t="s">
        <v>312</v>
      </c>
      <c r="I45" s="132" t="str">
        <f t="shared" si="1"/>
        <v>Sale</v>
      </c>
      <c r="J45" s="132">
        <v>-2194.5</v>
      </c>
      <c r="K45" s="132">
        <v>-8</v>
      </c>
    </row>
    <row r="46" spans="1:11" x14ac:dyDescent="0.2">
      <c r="A46" s="132">
        <v>2015</v>
      </c>
      <c r="B46" s="132">
        <v>4</v>
      </c>
      <c r="C46" s="133">
        <v>9780740763793</v>
      </c>
      <c r="D46" s="132" t="s">
        <v>70</v>
      </c>
      <c r="E46" s="132" t="s">
        <v>65</v>
      </c>
      <c r="F46" s="134">
        <v>74</v>
      </c>
      <c r="G46" s="132" t="s">
        <v>66</v>
      </c>
      <c r="H46" s="132" t="s">
        <v>312</v>
      </c>
      <c r="I46" s="132" t="str">
        <f t="shared" si="1"/>
        <v>Sale</v>
      </c>
      <c r="J46" s="132">
        <v>-288.75</v>
      </c>
      <c r="K46" s="132">
        <v>-1</v>
      </c>
    </row>
    <row r="47" spans="1:11" x14ac:dyDescent="0.2">
      <c r="A47" s="132">
        <v>2015</v>
      </c>
      <c r="B47" s="132">
        <v>4</v>
      </c>
      <c r="C47" s="133">
        <v>9780740768491</v>
      </c>
      <c r="D47" s="132" t="s">
        <v>213</v>
      </c>
      <c r="E47" s="132" t="s">
        <v>65</v>
      </c>
      <c r="F47" s="134">
        <v>74</v>
      </c>
      <c r="G47" s="132" t="s">
        <v>66</v>
      </c>
      <c r="H47" s="132" t="s">
        <v>312</v>
      </c>
      <c r="I47" s="132" t="str">
        <f t="shared" si="1"/>
        <v>Sale</v>
      </c>
      <c r="J47" s="132">
        <v>-688.5</v>
      </c>
      <c r="K47" s="132">
        <v>-3</v>
      </c>
    </row>
    <row r="48" spans="1:11" x14ac:dyDescent="0.2">
      <c r="A48" s="132">
        <v>2015</v>
      </c>
      <c r="B48" s="132">
        <v>4</v>
      </c>
      <c r="C48" s="133">
        <v>9780740771118</v>
      </c>
      <c r="D48" s="132" t="s">
        <v>127</v>
      </c>
      <c r="E48" s="132" t="s">
        <v>65</v>
      </c>
      <c r="F48" s="134">
        <v>74</v>
      </c>
      <c r="G48" s="132" t="s">
        <v>66</v>
      </c>
      <c r="H48" s="132" t="s">
        <v>312</v>
      </c>
      <c r="I48" s="132" t="str">
        <f t="shared" si="1"/>
        <v>Sale</v>
      </c>
      <c r="J48" s="132">
        <v>-1017.45</v>
      </c>
      <c r="K48" s="132">
        <v>-5</v>
      </c>
    </row>
    <row r="49" spans="1:11" x14ac:dyDescent="0.2">
      <c r="A49" s="132">
        <v>2015</v>
      </c>
      <c r="B49" s="132">
        <v>4</v>
      </c>
      <c r="C49" s="133">
        <v>9780740772276</v>
      </c>
      <c r="D49" s="132" t="s">
        <v>78</v>
      </c>
      <c r="E49" s="132" t="s">
        <v>65</v>
      </c>
      <c r="F49" s="134">
        <v>74</v>
      </c>
      <c r="G49" s="132" t="s">
        <v>66</v>
      </c>
      <c r="H49" s="132" t="s">
        <v>312</v>
      </c>
      <c r="I49" s="132" t="str">
        <f t="shared" si="1"/>
        <v>Sale</v>
      </c>
      <c r="J49" s="132">
        <v>-267.75</v>
      </c>
      <c r="K49" s="132">
        <v>-1</v>
      </c>
    </row>
    <row r="50" spans="1:11" x14ac:dyDescent="0.2">
      <c r="A50" s="132">
        <v>2015</v>
      </c>
      <c r="B50" s="132">
        <v>4</v>
      </c>
      <c r="C50" s="133">
        <v>9780740773655</v>
      </c>
      <c r="D50" s="132" t="s">
        <v>79</v>
      </c>
      <c r="E50" s="132" t="s">
        <v>65</v>
      </c>
      <c r="F50" s="134">
        <v>74</v>
      </c>
      <c r="G50" s="132" t="s">
        <v>66</v>
      </c>
      <c r="H50" s="132" t="s">
        <v>312</v>
      </c>
      <c r="I50" s="132" t="str">
        <f t="shared" si="1"/>
        <v>Sale</v>
      </c>
      <c r="J50" s="132">
        <v>-2194.5</v>
      </c>
      <c r="K50" s="132">
        <v>-8</v>
      </c>
    </row>
    <row r="51" spans="1:11" x14ac:dyDescent="0.2">
      <c r="A51" s="132">
        <v>2015</v>
      </c>
      <c r="B51" s="132">
        <v>4</v>
      </c>
      <c r="C51" s="133">
        <v>9780740778063</v>
      </c>
      <c r="D51" s="132" t="s">
        <v>71</v>
      </c>
      <c r="E51" s="132" t="s">
        <v>65</v>
      </c>
      <c r="F51" s="134">
        <v>74</v>
      </c>
      <c r="G51" s="132" t="s">
        <v>66</v>
      </c>
      <c r="H51" s="132" t="s">
        <v>312</v>
      </c>
      <c r="I51" s="132" t="str">
        <f t="shared" si="1"/>
        <v>Sale</v>
      </c>
      <c r="J51" s="132">
        <v>-1892.84</v>
      </c>
      <c r="K51" s="132">
        <v>-6</v>
      </c>
    </row>
    <row r="52" spans="1:11" x14ac:dyDescent="0.2">
      <c r="A52" s="132">
        <v>2015</v>
      </c>
      <c r="B52" s="132">
        <v>4</v>
      </c>
      <c r="C52" s="133">
        <v>9780740778155</v>
      </c>
      <c r="D52" s="132" t="s">
        <v>56</v>
      </c>
      <c r="E52" s="132" t="s">
        <v>65</v>
      </c>
      <c r="F52" s="134">
        <v>74</v>
      </c>
      <c r="G52" s="132" t="s">
        <v>66</v>
      </c>
      <c r="H52" s="132" t="s">
        <v>312</v>
      </c>
      <c r="I52" s="132" t="str">
        <f t="shared" si="1"/>
        <v>Sale</v>
      </c>
      <c r="J52" s="132">
        <v>-2194.5</v>
      </c>
      <c r="K52" s="132">
        <v>-8</v>
      </c>
    </row>
    <row r="53" spans="1:11" x14ac:dyDescent="0.2">
      <c r="A53" s="132">
        <v>2015</v>
      </c>
      <c r="B53" s="132">
        <v>4</v>
      </c>
      <c r="C53" s="133">
        <v>9780740785344</v>
      </c>
      <c r="D53" s="132" t="s">
        <v>48</v>
      </c>
      <c r="E53" s="132" t="s">
        <v>65</v>
      </c>
      <c r="F53" s="134">
        <v>74</v>
      </c>
      <c r="G53" s="132" t="s">
        <v>66</v>
      </c>
      <c r="H53" s="132" t="s">
        <v>312</v>
      </c>
      <c r="I53" s="132" t="str">
        <f t="shared" si="1"/>
        <v>Sale</v>
      </c>
      <c r="J53" s="132">
        <v>-2921.82</v>
      </c>
      <c r="K53" s="132">
        <v>-8</v>
      </c>
    </row>
    <row r="54" spans="1:11" x14ac:dyDescent="0.2">
      <c r="A54" s="132">
        <v>2015</v>
      </c>
      <c r="B54" s="132">
        <v>4</v>
      </c>
      <c r="C54" s="133">
        <v>9780836204155</v>
      </c>
      <c r="D54" s="132" t="s">
        <v>80</v>
      </c>
      <c r="E54" s="132" t="s">
        <v>65</v>
      </c>
      <c r="F54" s="134">
        <v>74</v>
      </c>
      <c r="G54" s="132" t="s">
        <v>66</v>
      </c>
      <c r="H54" s="132" t="s">
        <v>312</v>
      </c>
      <c r="I54" s="132" t="str">
        <f t="shared" si="1"/>
        <v>Sale</v>
      </c>
      <c r="J54" s="132">
        <v>-2921.82</v>
      </c>
      <c r="K54" s="132">
        <v>-8</v>
      </c>
    </row>
    <row r="55" spans="1:11" x14ac:dyDescent="0.2">
      <c r="A55" s="132">
        <v>2015</v>
      </c>
      <c r="B55" s="132">
        <v>4</v>
      </c>
      <c r="C55" s="133">
        <v>9780836217797</v>
      </c>
      <c r="D55" s="132" t="s">
        <v>81</v>
      </c>
      <c r="E55" s="132" t="s">
        <v>65</v>
      </c>
      <c r="F55" s="134">
        <v>74</v>
      </c>
      <c r="G55" s="132" t="s">
        <v>66</v>
      </c>
      <c r="H55" s="132" t="s">
        <v>312</v>
      </c>
      <c r="I55" s="132" t="str">
        <f t="shared" si="1"/>
        <v>Sale</v>
      </c>
      <c r="J55" s="132">
        <v>-1667.82</v>
      </c>
      <c r="K55" s="132">
        <v>-8</v>
      </c>
    </row>
    <row r="56" spans="1:11" x14ac:dyDescent="0.2">
      <c r="A56" s="132">
        <v>2015</v>
      </c>
      <c r="B56" s="132">
        <v>4</v>
      </c>
      <c r="C56" s="133">
        <v>9780836228991</v>
      </c>
      <c r="D56" s="132" t="s">
        <v>49</v>
      </c>
      <c r="E56" s="132" t="s">
        <v>65</v>
      </c>
      <c r="F56" s="134">
        <v>74</v>
      </c>
      <c r="G56" s="132" t="s">
        <v>66</v>
      </c>
      <c r="H56" s="132" t="s">
        <v>312</v>
      </c>
      <c r="I56" s="132" t="str">
        <f t="shared" si="1"/>
        <v>Sale</v>
      </c>
      <c r="J56" s="132">
        <v>-2194.5</v>
      </c>
      <c r="K56" s="132">
        <v>-8</v>
      </c>
    </row>
    <row r="57" spans="1:11" x14ac:dyDescent="0.2">
      <c r="A57" s="132">
        <v>2015</v>
      </c>
      <c r="B57" s="132">
        <v>4</v>
      </c>
      <c r="C57" s="133">
        <v>9780836236682</v>
      </c>
      <c r="D57" s="132" t="s">
        <v>87</v>
      </c>
      <c r="E57" s="132" t="s">
        <v>65</v>
      </c>
      <c r="F57" s="134">
        <v>74</v>
      </c>
      <c r="G57" s="132" t="s">
        <v>66</v>
      </c>
      <c r="H57" s="132" t="s">
        <v>312</v>
      </c>
      <c r="I57" s="132" t="str">
        <f t="shared" si="1"/>
        <v>Sale</v>
      </c>
      <c r="J57" s="132">
        <v>-1659</v>
      </c>
      <c r="K57" s="132">
        <v>-6</v>
      </c>
    </row>
    <row r="58" spans="1:11" x14ac:dyDescent="0.2">
      <c r="A58" s="132">
        <v>2015</v>
      </c>
      <c r="B58" s="132">
        <v>4</v>
      </c>
      <c r="C58" s="133">
        <v>9780836267457</v>
      </c>
      <c r="D58" s="132" t="s">
        <v>82</v>
      </c>
      <c r="E58" s="132" t="s">
        <v>65</v>
      </c>
      <c r="F58" s="134">
        <v>74</v>
      </c>
      <c r="G58" s="132" t="s">
        <v>66</v>
      </c>
      <c r="H58" s="132" t="s">
        <v>312</v>
      </c>
      <c r="I58" s="132" t="str">
        <f t="shared" si="1"/>
        <v>Sale</v>
      </c>
      <c r="J58" s="132">
        <v>-2921.82</v>
      </c>
      <c r="K58" s="132">
        <v>-8</v>
      </c>
    </row>
    <row r="59" spans="1:11" x14ac:dyDescent="0.2">
      <c r="A59" s="132">
        <v>2015</v>
      </c>
      <c r="B59" s="132">
        <v>4</v>
      </c>
      <c r="C59" s="133">
        <v>9781449401023</v>
      </c>
      <c r="D59" s="132" t="s">
        <v>72</v>
      </c>
      <c r="E59" s="132" t="s">
        <v>65</v>
      </c>
      <c r="F59" s="134">
        <v>74</v>
      </c>
      <c r="G59" s="132" t="s">
        <v>66</v>
      </c>
      <c r="H59" s="132" t="s">
        <v>312</v>
      </c>
      <c r="I59" s="132" t="str">
        <f t="shared" si="1"/>
        <v>Sale</v>
      </c>
      <c r="J59" s="132">
        <v>-2921.82</v>
      </c>
      <c r="K59" s="132">
        <v>-8</v>
      </c>
    </row>
    <row r="60" spans="1:11" x14ac:dyDescent="0.2">
      <c r="A60" s="132">
        <v>2015</v>
      </c>
      <c r="B60" s="132">
        <v>4</v>
      </c>
      <c r="C60" s="133">
        <v>9781449401177</v>
      </c>
      <c r="D60" s="132" t="s">
        <v>131</v>
      </c>
      <c r="E60" s="132" t="s">
        <v>65</v>
      </c>
      <c r="F60" s="134">
        <v>74</v>
      </c>
      <c r="G60" s="132" t="s">
        <v>66</v>
      </c>
      <c r="H60" s="132" t="s">
        <v>312</v>
      </c>
      <c r="I60" s="132" t="str">
        <f t="shared" si="1"/>
        <v>Sale</v>
      </c>
      <c r="J60" s="132">
        <v>-535.5</v>
      </c>
      <c r="K60" s="132">
        <v>-3</v>
      </c>
    </row>
    <row r="61" spans="1:11" x14ac:dyDescent="0.2">
      <c r="A61" s="132">
        <v>2015</v>
      </c>
      <c r="B61" s="132">
        <v>4</v>
      </c>
      <c r="C61" s="133">
        <v>9781449408176</v>
      </c>
      <c r="D61" s="132" t="s">
        <v>106</v>
      </c>
      <c r="E61" s="132" t="s">
        <v>65</v>
      </c>
      <c r="F61" s="134">
        <v>74</v>
      </c>
      <c r="G61" s="132" t="s">
        <v>66</v>
      </c>
      <c r="H61" s="132" t="s">
        <v>312</v>
      </c>
      <c r="I61" s="132" t="str">
        <f t="shared" si="1"/>
        <v>Sale</v>
      </c>
      <c r="J61" s="132">
        <v>-688.5</v>
      </c>
      <c r="K61" s="132">
        <v>-3</v>
      </c>
    </row>
    <row r="62" spans="1:11" x14ac:dyDescent="0.2">
      <c r="A62" s="132">
        <v>2015</v>
      </c>
      <c r="B62" s="132">
        <v>4</v>
      </c>
      <c r="C62" s="133">
        <v>9781449408190</v>
      </c>
      <c r="D62" s="132" t="s">
        <v>57</v>
      </c>
      <c r="E62" s="132" t="s">
        <v>65</v>
      </c>
      <c r="F62" s="134">
        <v>74</v>
      </c>
      <c r="G62" s="132" t="s">
        <v>66</v>
      </c>
      <c r="H62" s="132" t="s">
        <v>312</v>
      </c>
      <c r="I62" s="132" t="str">
        <f t="shared" si="1"/>
        <v>Sale</v>
      </c>
      <c r="J62" s="132">
        <v>-3244.5</v>
      </c>
      <c r="K62" s="132">
        <v>-12</v>
      </c>
    </row>
    <row r="63" spans="1:11" x14ac:dyDescent="0.2">
      <c r="A63" s="132">
        <v>2015</v>
      </c>
      <c r="B63" s="132">
        <v>4</v>
      </c>
      <c r="C63" s="133">
        <v>9781449410186</v>
      </c>
      <c r="D63" s="132" t="s">
        <v>58</v>
      </c>
      <c r="E63" s="132" t="s">
        <v>65</v>
      </c>
      <c r="F63" s="134">
        <v>74</v>
      </c>
      <c r="G63" s="132" t="s">
        <v>67</v>
      </c>
      <c r="H63" s="132" t="s">
        <v>312</v>
      </c>
      <c r="I63" s="132" t="str">
        <f t="shared" si="1"/>
        <v>Sale</v>
      </c>
      <c r="J63" s="132">
        <v>-2194.5</v>
      </c>
      <c r="K63" s="132">
        <v>-8</v>
      </c>
    </row>
    <row r="64" spans="1:11" x14ac:dyDescent="0.2">
      <c r="A64" s="132">
        <v>2015</v>
      </c>
      <c r="B64" s="132">
        <v>4</v>
      </c>
      <c r="C64" s="133">
        <v>9781449410230</v>
      </c>
      <c r="D64" s="132" t="s">
        <v>107</v>
      </c>
      <c r="E64" s="132" t="s">
        <v>65</v>
      </c>
      <c r="F64" s="134">
        <v>74</v>
      </c>
      <c r="G64" s="132" t="s">
        <v>66</v>
      </c>
      <c r="H64" s="132" t="s">
        <v>312</v>
      </c>
      <c r="I64" s="132" t="str">
        <f t="shared" si="1"/>
        <v>Sale</v>
      </c>
      <c r="J64" s="132">
        <v>-688.5</v>
      </c>
      <c r="K64" s="132">
        <v>-3</v>
      </c>
    </row>
    <row r="65" spans="1:11" x14ac:dyDescent="0.2">
      <c r="A65" s="132">
        <v>2015</v>
      </c>
      <c r="B65" s="132">
        <v>4</v>
      </c>
      <c r="C65" s="133">
        <v>9781449414054</v>
      </c>
      <c r="D65" s="132" t="s">
        <v>83</v>
      </c>
      <c r="E65" s="132" t="s">
        <v>65</v>
      </c>
      <c r="F65" s="134">
        <v>74</v>
      </c>
      <c r="G65" s="132" t="s">
        <v>66</v>
      </c>
      <c r="H65" s="132" t="s">
        <v>312</v>
      </c>
      <c r="I65" s="132" t="str">
        <f t="shared" si="1"/>
        <v>Sale</v>
      </c>
      <c r="J65" s="132">
        <v>-304.47000000000003</v>
      </c>
      <c r="K65" s="132">
        <v>-3</v>
      </c>
    </row>
    <row r="66" spans="1:11" x14ac:dyDescent="0.2">
      <c r="A66" s="132">
        <v>2015</v>
      </c>
      <c r="B66" s="132">
        <v>4</v>
      </c>
      <c r="C66" s="133">
        <v>9781449414061</v>
      </c>
      <c r="D66" s="132" t="s">
        <v>73</v>
      </c>
      <c r="E66" s="132" t="s">
        <v>65</v>
      </c>
      <c r="F66" s="134">
        <v>74</v>
      </c>
      <c r="G66" s="132" t="s">
        <v>66</v>
      </c>
      <c r="H66" s="132" t="s">
        <v>312</v>
      </c>
      <c r="I66" s="132" t="str">
        <f t="shared" ref="I66:I83" si="2">IF(AND(H66&gt;420000,H66&lt;430000),"Return","Sale")</f>
        <v>Sale</v>
      </c>
      <c r="J66" s="132">
        <v>-101.49</v>
      </c>
      <c r="K66" s="132">
        <v>-1</v>
      </c>
    </row>
    <row r="67" spans="1:11" x14ac:dyDescent="0.2">
      <c r="A67" s="132">
        <v>2015</v>
      </c>
      <c r="B67" s="132">
        <v>4</v>
      </c>
      <c r="C67" s="133">
        <v>9781449414078</v>
      </c>
      <c r="D67" s="132" t="s">
        <v>91</v>
      </c>
      <c r="E67" s="132" t="s">
        <v>65</v>
      </c>
      <c r="F67" s="134">
        <v>74</v>
      </c>
      <c r="G67" s="132" t="s">
        <v>66</v>
      </c>
      <c r="H67" s="132" t="s">
        <v>312</v>
      </c>
      <c r="I67" s="132" t="str">
        <f t="shared" si="2"/>
        <v>Sale</v>
      </c>
      <c r="J67" s="132">
        <v>-851.72</v>
      </c>
      <c r="K67" s="132">
        <v>-8</v>
      </c>
    </row>
    <row r="68" spans="1:11" x14ac:dyDescent="0.2">
      <c r="A68" s="132">
        <v>2015</v>
      </c>
      <c r="B68" s="132">
        <v>4</v>
      </c>
      <c r="C68" s="133">
        <v>9781449414085</v>
      </c>
      <c r="D68" s="132" t="s">
        <v>84</v>
      </c>
      <c r="E68" s="132" t="s">
        <v>65</v>
      </c>
      <c r="F68" s="134">
        <v>74</v>
      </c>
      <c r="G68" s="132" t="s">
        <v>66</v>
      </c>
      <c r="H68" s="132" t="s">
        <v>312</v>
      </c>
      <c r="I68" s="132" t="str">
        <f t="shared" si="2"/>
        <v>Sale</v>
      </c>
      <c r="J68" s="132">
        <v>-304.47000000000003</v>
      </c>
      <c r="K68" s="132">
        <v>-3</v>
      </c>
    </row>
    <row r="69" spans="1:11" x14ac:dyDescent="0.2">
      <c r="A69" s="132">
        <v>2015</v>
      </c>
      <c r="B69" s="132">
        <v>4</v>
      </c>
      <c r="C69" s="133">
        <v>9781449414092</v>
      </c>
      <c r="D69" s="132" t="s">
        <v>85</v>
      </c>
      <c r="E69" s="132" t="s">
        <v>65</v>
      </c>
      <c r="F69" s="134">
        <v>74</v>
      </c>
      <c r="G69" s="132" t="s">
        <v>66</v>
      </c>
      <c r="H69" s="132" t="s">
        <v>312</v>
      </c>
      <c r="I69" s="132" t="str">
        <f t="shared" si="2"/>
        <v>Sale</v>
      </c>
      <c r="J69" s="132">
        <v>-304.47000000000003</v>
      </c>
      <c r="K69" s="132">
        <v>-3</v>
      </c>
    </row>
    <row r="70" spans="1:11" x14ac:dyDescent="0.2">
      <c r="A70" s="132">
        <v>2015</v>
      </c>
      <c r="B70" s="132">
        <v>4</v>
      </c>
      <c r="C70" s="133">
        <v>9781449418465</v>
      </c>
      <c r="D70" s="132" t="s">
        <v>59</v>
      </c>
      <c r="E70" s="132" t="s">
        <v>65</v>
      </c>
      <c r="F70" s="134">
        <v>74</v>
      </c>
      <c r="G70" s="132" t="s">
        <v>67</v>
      </c>
      <c r="H70" s="132" t="s">
        <v>312</v>
      </c>
      <c r="I70" s="132" t="str">
        <f t="shared" si="2"/>
        <v>Sale</v>
      </c>
      <c r="J70" s="132">
        <v>-2677.5</v>
      </c>
      <c r="K70" s="132">
        <v>-10</v>
      </c>
    </row>
    <row r="71" spans="1:11" x14ac:dyDescent="0.2">
      <c r="A71" s="132">
        <v>2015</v>
      </c>
      <c r="B71" s="132">
        <v>4</v>
      </c>
      <c r="C71" s="133">
        <v>9781449423094</v>
      </c>
      <c r="D71" s="132" t="s">
        <v>60</v>
      </c>
      <c r="E71" s="132" t="s">
        <v>65</v>
      </c>
      <c r="F71" s="134">
        <v>74</v>
      </c>
      <c r="G71" s="132" t="s">
        <v>66</v>
      </c>
      <c r="H71" s="132" t="s">
        <v>312</v>
      </c>
      <c r="I71" s="132" t="str">
        <f t="shared" si="2"/>
        <v>Sale</v>
      </c>
      <c r="J71" s="132">
        <v>-2921.82</v>
      </c>
      <c r="K71" s="132">
        <v>-8</v>
      </c>
    </row>
    <row r="72" spans="1:11" x14ac:dyDescent="0.2">
      <c r="A72" s="132">
        <v>2015</v>
      </c>
      <c r="B72" s="132">
        <v>4</v>
      </c>
      <c r="C72" s="133">
        <v>9781449429362</v>
      </c>
      <c r="D72" s="132" t="s">
        <v>115</v>
      </c>
      <c r="E72" s="132" t="s">
        <v>65</v>
      </c>
      <c r="F72" s="134">
        <v>74</v>
      </c>
      <c r="G72" s="132" t="s">
        <v>66</v>
      </c>
      <c r="H72" s="132" t="s">
        <v>312</v>
      </c>
      <c r="I72" s="132" t="str">
        <f t="shared" si="2"/>
        <v>Sale</v>
      </c>
      <c r="J72" s="132">
        <v>-688.5</v>
      </c>
      <c r="K72" s="132">
        <v>-3</v>
      </c>
    </row>
    <row r="73" spans="1:11" x14ac:dyDescent="0.2">
      <c r="A73" s="132">
        <v>2015</v>
      </c>
      <c r="B73" s="132">
        <v>4</v>
      </c>
      <c r="C73" s="133">
        <v>9781449436346</v>
      </c>
      <c r="D73" s="132" t="s">
        <v>242</v>
      </c>
      <c r="E73" s="132" t="s">
        <v>65</v>
      </c>
      <c r="F73" s="134">
        <v>74</v>
      </c>
      <c r="G73" s="132" t="s">
        <v>67</v>
      </c>
      <c r="H73" s="132" t="s">
        <v>312</v>
      </c>
      <c r="I73" s="132" t="str">
        <f t="shared" si="2"/>
        <v>Sale</v>
      </c>
      <c r="J73" s="132">
        <v>-6244</v>
      </c>
      <c r="K73" s="132">
        <v>-34</v>
      </c>
    </row>
    <row r="74" spans="1:11" x14ac:dyDescent="0.2">
      <c r="A74" s="132">
        <v>2015</v>
      </c>
      <c r="B74" s="132">
        <v>4</v>
      </c>
      <c r="C74" s="133">
        <v>9781449446604</v>
      </c>
      <c r="D74" s="132" t="s">
        <v>244</v>
      </c>
      <c r="E74" s="132" t="s">
        <v>65</v>
      </c>
      <c r="F74" s="134">
        <v>74</v>
      </c>
      <c r="G74" s="132" t="s">
        <v>67</v>
      </c>
      <c r="H74" s="132" t="s">
        <v>312</v>
      </c>
      <c r="I74" s="132" t="str">
        <f t="shared" si="2"/>
        <v>Sale</v>
      </c>
      <c r="J74" s="132">
        <v>-4584.8999999999996</v>
      </c>
      <c r="K74" s="132">
        <v>-10</v>
      </c>
    </row>
    <row r="75" spans="1:11" x14ac:dyDescent="0.2">
      <c r="A75" s="132">
        <v>2015</v>
      </c>
      <c r="B75" s="132">
        <v>4</v>
      </c>
      <c r="C75" s="133">
        <v>9781449447953</v>
      </c>
      <c r="D75" s="132" t="s">
        <v>246</v>
      </c>
      <c r="E75" s="132" t="s">
        <v>65</v>
      </c>
      <c r="F75" s="134">
        <v>74</v>
      </c>
      <c r="G75" s="132" t="s">
        <v>67</v>
      </c>
      <c r="H75" s="132" t="s">
        <v>312</v>
      </c>
      <c r="I75" s="132" t="str">
        <f t="shared" si="2"/>
        <v>Sale</v>
      </c>
      <c r="J75" s="132">
        <v>-9174.9</v>
      </c>
      <c r="K75" s="132">
        <v>-10</v>
      </c>
    </row>
    <row r="76" spans="1:11" x14ac:dyDescent="0.2">
      <c r="A76" s="132">
        <v>2015</v>
      </c>
      <c r="B76" s="132">
        <v>4</v>
      </c>
      <c r="C76" s="133">
        <v>9781449450625</v>
      </c>
      <c r="D76" s="132" t="s">
        <v>249</v>
      </c>
      <c r="E76" s="132" t="s">
        <v>65</v>
      </c>
      <c r="F76" s="134">
        <v>74</v>
      </c>
      <c r="G76" s="132" t="s">
        <v>67</v>
      </c>
      <c r="H76" s="132" t="s">
        <v>312</v>
      </c>
      <c r="I76" s="132" t="str">
        <f t="shared" si="2"/>
        <v>Sale</v>
      </c>
      <c r="J76" s="132">
        <v>-457.47</v>
      </c>
      <c r="K76" s="132">
        <v>-3</v>
      </c>
    </row>
    <row r="77" spans="1:11" x14ac:dyDescent="0.2">
      <c r="A77" s="132">
        <v>2015</v>
      </c>
      <c r="B77" s="132">
        <v>4</v>
      </c>
      <c r="C77" s="133">
        <v>9781449450854</v>
      </c>
      <c r="D77" s="132" t="s">
        <v>253</v>
      </c>
      <c r="E77" s="132" t="s">
        <v>65</v>
      </c>
      <c r="F77" s="134">
        <v>74</v>
      </c>
      <c r="G77" s="132" t="s">
        <v>67</v>
      </c>
      <c r="H77" s="132" t="s">
        <v>312</v>
      </c>
      <c r="I77" s="132" t="str">
        <f t="shared" si="2"/>
        <v>Sale</v>
      </c>
      <c r="J77" s="132">
        <v>-457.47</v>
      </c>
      <c r="K77" s="132">
        <v>-3</v>
      </c>
    </row>
    <row r="78" spans="1:11" x14ac:dyDescent="0.2">
      <c r="A78" s="132">
        <v>2015</v>
      </c>
      <c r="B78" s="132">
        <v>4</v>
      </c>
      <c r="C78" s="133">
        <v>9781449451004</v>
      </c>
      <c r="D78" s="132" t="s">
        <v>221</v>
      </c>
      <c r="E78" s="132" t="s">
        <v>65</v>
      </c>
      <c r="F78" s="134">
        <v>74</v>
      </c>
      <c r="G78" s="132" t="s">
        <v>67</v>
      </c>
      <c r="H78" s="132" t="s">
        <v>312</v>
      </c>
      <c r="I78" s="132" t="str">
        <f t="shared" si="2"/>
        <v>Sale</v>
      </c>
      <c r="J78" s="132">
        <v>-457.47</v>
      </c>
      <c r="K78" s="132">
        <v>-3</v>
      </c>
    </row>
    <row r="79" spans="1:11" x14ac:dyDescent="0.2">
      <c r="A79" s="132">
        <v>2015</v>
      </c>
      <c r="B79" s="132">
        <v>4</v>
      </c>
      <c r="C79" s="133">
        <v>9781449458263</v>
      </c>
      <c r="D79" s="132" t="s">
        <v>256</v>
      </c>
      <c r="E79" s="132" t="s">
        <v>65</v>
      </c>
      <c r="F79" s="134">
        <v>74</v>
      </c>
      <c r="G79" s="132" t="s">
        <v>67</v>
      </c>
      <c r="H79" s="132" t="s">
        <v>312</v>
      </c>
      <c r="I79" s="132" t="str">
        <f t="shared" si="2"/>
        <v>Sale</v>
      </c>
      <c r="J79" s="132">
        <v>-535.5</v>
      </c>
      <c r="K79" s="132">
        <v>-3</v>
      </c>
    </row>
    <row r="80" spans="1:11" x14ac:dyDescent="0.2">
      <c r="A80" s="132">
        <v>2015</v>
      </c>
      <c r="B80" s="132">
        <v>4</v>
      </c>
      <c r="C80" s="133">
        <v>9781449459956</v>
      </c>
      <c r="D80" s="132" t="s">
        <v>258</v>
      </c>
      <c r="E80" s="132" t="s">
        <v>65</v>
      </c>
      <c r="F80" s="134">
        <v>74</v>
      </c>
      <c r="G80" s="132" t="s">
        <v>67</v>
      </c>
      <c r="H80" s="132" t="s">
        <v>312</v>
      </c>
      <c r="I80" s="132" t="str">
        <f t="shared" si="2"/>
        <v>Sale</v>
      </c>
      <c r="J80" s="132">
        <v>-3747.31</v>
      </c>
      <c r="K80" s="132">
        <v>-9</v>
      </c>
    </row>
    <row r="81" spans="1:12" x14ac:dyDescent="0.2">
      <c r="A81" s="132">
        <v>2015</v>
      </c>
      <c r="B81" s="132">
        <v>4</v>
      </c>
      <c r="C81" s="133">
        <v>9781449460044</v>
      </c>
      <c r="D81" s="132" t="s">
        <v>260</v>
      </c>
      <c r="E81" s="132" t="s">
        <v>65</v>
      </c>
      <c r="F81" s="134">
        <v>74</v>
      </c>
      <c r="G81" s="132" t="s">
        <v>67</v>
      </c>
      <c r="H81" s="132" t="s">
        <v>312</v>
      </c>
      <c r="I81" s="132" t="str">
        <f t="shared" si="2"/>
        <v>Sale</v>
      </c>
      <c r="J81" s="132">
        <v>-3059.49</v>
      </c>
      <c r="K81" s="132">
        <v>-1</v>
      </c>
    </row>
    <row r="82" spans="1:12" x14ac:dyDescent="0.2">
      <c r="A82" s="132">
        <v>2015</v>
      </c>
      <c r="B82" s="132">
        <v>4</v>
      </c>
      <c r="C82" s="133">
        <v>9781449461072</v>
      </c>
      <c r="D82" s="132" t="s">
        <v>219</v>
      </c>
      <c r="E82" s="132" t="s">
        <v>65</v>
      </c>
      <c r="F82" s="134">
        <v>74</v>
      </c>
      <c r="G82" s="132" t="s">
        <v>67</v>
      </c>
      <c r="H82" s="132" t="s">
        <v>312</v>
      </c>
      <c r="I82" s="132" t="str">
        <f t="shared" si="2"/>
        <v>Sale</v>
      </c>
      <c r="J82" s="132">
        <v>-35553.75</v>
      </c>
      <c r="K82" s="132">
        <v>-136</v>
      </c>
    </row>
    <row r="83" spans="1:12" x14ac:dyDescent="0.2">
      <c r="A83" s="132">
        <v>2015</v>
      </c>
      <c r="B83" s="132">
        <v>4</v>
      </c>
      <c r="C83" s="133">
        <v>9781449461072</v>
      </c>
      <c r="D83" s="132" t="s">
        <v>219</v>
      </c>
      <c r="E83" s="132" t="s">
        <v>65</v>
      </c>
      <c r="F83" s="134">
        <v>74</v>
      </c>
      <c r="G83" s="132" t="s">
        <v>67</v>
      </c>
      <c r="H83" s="132" t="s">
        <v>315</v>
      </c>
      <c r="I83" s="132" t="str">
        <f t="shared" si="2"/>
        <v>Sale</v>
      </c>
      <c r="J83" s="132">
        <v>-252.76</v>
      </c>
      <c r="K83" s="132">
        <v>-1</v>
      </c>
    </row>
    <row r="84" spans="1:12" x14ac:dyDescent="0.2">
      <c r="A84" s="132">
        <v>2015</v>
      </c>
      <c r="B84" s="132">
        <v>4</v>
      </c>
      <c r="C84" s="133">
        <v>9781449414054</v>
      </c>
      <c r="D84" s="132" t="s">
        <v>83</v>
      </c>
      <c r="E84" s="132" t="s">
        <v>65</v>
      </c>
      <c r="F84" s="134">
        <v>74</v>
      </c>
      <c r="G84" s="132" t="s">
        <v>66</v>
      </c>
      <c r="H84" s="132" t="s">
        <v>313</v>
      </c>
      <c r="I84" s="132" t="s">
        <v>316</v>
      </c>
      <c r="J84" s="132">
        <v>97.51</v>
      </c>
      <c r="K84" s="132">
        <v>1</v>
      </c>
    </row>
    <row r="85" spans="1:12" x14ac:dyDescent="0.2">
      <c r="A85" s="132">
        <v>2015</v>
      </c>
      <c r="B85" s="132">
        <v>4</v>
      </c>
      <c r="C85" s="133">
        <v>9781449414061</v>
      </c>
      <c r="D85" s="132" t="s">
        <v>73</v>
      </c>
      <c r="E85" s="132" t="s">
        <v>65</v>
      </c>
      <c r="F85" s="134">
        <v>74</v>
      </c>
      <c r="G85" s="132" t="s">
        <v>66</v>
      </c>
      <c r="H85" s="132" t="s">
        <v>313</v>
      </c>
      <c r="I85" s="132" t="s">
        <v>316</v>
      </c>
      <c r="J85" s="132">
        <v>97.51</v>
      </c>
      <c r="K85" s="132">
        <v>1</v>
      </c>
    </row>
    <row r="86" spans="1:12" x14ac:dyDescent="0.2">
      <c r="J86" s="157">
        <f>SUM(J2:J85)</f>
        <v>-347555.35</v>
      </c>
    </row>
    <row r="88" spans="1:12" x14ac:dyDescent="0.2">
      <c r="G88" s="134" t="s">
        <v>63</v>
      </c>
      <c r="H88" s="134"/>
      <c r="I88" s="134"/>
      <c r="J88" s="158">
        <v>0.22500000000000001</v>
      </c>
    </row>
    <row r="89" spans="1:12" ht="13.5" thickBot="1" x14ac:dyDescent="0.25"/>
    <row r="90" spans="1:12" ht="15" x14ac:dyDescent="0.25">
      <c r="G90" s="137" t="s">
        <v>50</v>
      </c>
      <c r="H90" s="85" t="s">
        <v>51</v>
      </c>
      <c r="I90" s="85"/>
      <c r="J90" s="159">
        <f>-J86*J88</f>
        <v>78199.953750000001</v>
      </c>
      <c r="K90" s="139"/>
      <c r="L90" s="140"/>
    </row>
    <row r="91" spans="1:12" ht="15" x14ac:dyDescent="0.25">
      <c r="G91" s="141"/>
      <c r="H91" s="89" t="s">
        <v>52</v>
      </c>
      <c r="I91" s="89"/>
      <c r="J91" s="160">
        <f>J90/L91</f>
        <v>841.1403786100459</v>
      </c>
      <c r="K91" s="143" t="s">
        <v>53</v>
      </c>
      <c r="L91" s="144">
        <v>92.968968959999998</v>
      </c>
    </row>
    <row r="92" spans="1:12" ht="15.75" thickBot="1" x14ac:dyDescent="0.3">
      <c r="G92" s="145"/>
      <c r="H92" s="94" t="s">
        <v>61</v>
      </c>
      <c r="I92" s="94"/>
      <c r="J92" s="161">
        <f>J90/L92</f>
        <v>1250.2710587659722</v>
      </c>
      <c r="K92" s="147" t="s">
        <v>53</v>
      </c>
      <c r="L92" s="162">
        <v>62.546399999999998</v>
      </c>
    </row>
  </sheetData>
  <autoFilter ref="A1:K86" xr:uid="{00000000-0009-0000-0000-000011000000}">
    <sortState xmlns:xlrd2="http://schemas.microsoft.com/office/spreadsheetml/2017/richdata2" ref="A2:K86">
      <sortCondition ref="H1:H86"/>
    </sortState>
  </autoFilter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2" filterMode="1"/>
  <dimension ref="A1:N164"/>
  <sheetViews>
    <sheetView workbookViewId="0">
      <selection activeCell="I1" sqref="I1"/>
    </sheetView>
  </sheetViews>
  <sheetFormatPr defaultRowHeight="12.75" x14ac:dyDescent="0.2"/>
  <cols>
    <col min="3" max="3" width="14.140625" bestFit="1" customWidth="1"/>
    <col min="10" max="10" width="13" bestFit="1" customWidth="1"/>
  </cols>
  <sheetData>
    <row r="1" spans="1:14" x14ac:dyDescent="0.2">
      <c r="A1" s="130" t="s">
        <v>34</v>
      </c>
      <c r="B1" s="131" t="s">
        <v>35</v>
      </c>
      <c r="C1" s="131" t="s">
        <v>36</v>
      </c>
      <c r="D1" s="131" t="s">
        <v>37</v>
      </c>
      <c r="E1" s="131" t="s">
        <v>38</v>
      </c>
      <c r="F1" s="131" t="s">
        <v>39</v>
      </c>
      <c r="G1" s="131" t="s">
        <v>40</v>
      </c>
      <c r="H1" s="131" t="s">
        <v>41</v>
      </c>
      <c r="I1" s="131" t="s">
        <v>263</v>
      </c>
      <c r="J1" s="131" t="s">
        <v>18</v>
      </c>
      <c r="K1" s="131" t="s">
        <v>42</v>
      </c>
      <c r="L1" s="131" t="s">
        <v>129</v>
      </c>
    </row>
    <row r="2" spans="1:14" hidden="1" x14ac:dyDescent="0.2">
      <c r="A2" s="132" t="s">
        <v>311</v>
      </c>
      <c r="B2" s="132" t="s">
        <v>130</v>
      </c>
      <c r="C2" s="133">
        <v>9781449457952</v>
      </c>
      <c r="D2" s="132" t="s">
        <v>271</v>
      </c>
      <c r="E2" s="132" t="s">
        <v>65</v>
      </c>
      <c r="F2" s="134">
        <v>74</v>
      </c>
      <c r="G2" s="132" t="s">
        <v>67</v>
      </c>
      <c r="H2" s="132">
        <v>415040</v>
      </c>
      <c r="I2" s="132" t="str">
        <f t="shared" ref="I2:I33" si="0">IF(AND(H2&gt;420000,H2&lt;430000),"Return","Sale")</f>
        <v>Sale</v>
      </c>
      <c r="J2" s="132">
        <v>-58732.3</v>
      </c>
      <c r="K2" s="132">
        <v>-214</v>
      </c>
    </row>
    <row r="3" spans="1:14" hidden="1" x14ac:dyDescent="0.2">
      <c r="A3" s="132" t="s">
        <v>311</v>
      </c>
      <c r="B3" s="132" t="s">
        <v>130</v>
      </c>
      <c r="C3" s="133">
        <v>9781449464899</v>
      </c>
      <c r="D3" s="132" t="s">
        <v>310</v>
      </c>
      <c r="E3" s="132" t="s">
        <v>65</v>
      </c>
      <c r="F3" s="134">
        <v>74</v>
      </c>
      <c r="G3" s="132" t="s">
        <v>67</v>
      </c>
      <c r="H3" s="132">
        <v>415040</v>
      </c>
      <c r="I3" s="132" t="str">
        <f t="shared" si="0"/>
        <v>Sale</v>
      </c>
      <c r="J3" s="132">
        <v>-33933.35</v>
      </c>
      <c r="K3" s="132">
        <v>-103</v>
      </c>
    </row>
    <row r="4" spans="1:14" hidden="1" x14ac:dyDescent="0.2">
      <c r="A4" s="132" t="s">
        <v>311</v>
      </c>
      <c r="B4" s="132" t="s">
        <v>130</v>
      </c>
      <c r="C4" s="133">
        <v>9780740700033</v>
      </c>
      <c r="D4" s="132" t="s">
        <v>45</v>
      </c>
      <c r="E4" s="132" t="s">
        <v>65</v>
      </c>
      <c r="F4" s="134">
        <v>74</v>
      </c>
      <c r="G4" s="132" t="s">
        <v>66</v>
      </c>
      <c r="H4" s="132">
        <v>415050</v>
      </c>
      <c r="I4" s="132" t="str">
        <f t="shared" si="0"/>
        <v>Sale</v>
      </c>
      <c r="J4" s="132">
        <v>-9226.7999999999993</v>
      </c>
      <c r="K4" s="132">
        <v>-30</v>
      </c>
      <c r="M4">
        <f>-SUMIFS(J2:J157,I2:I157,"sale")</f>
        <v>548304.28000000049</v>
      </c>
      <c r="N4">
        <f>-SUMIFS(K2:K157,I2:I157,"SALE")</f>
        <v>1388</v>
      </c>
    </row>
    <row r="5" spans="1:14" hidden="1" x14ac:dyDescent="0.2">
      <c r="A5" s="132" t="s">
        <v>311</v>
      </c>
      <c r="B5" s="132" t="s">
        <v>130</v>
      </c>
      <c r="C5" s="133">
        <v>9780740705311</v>
      </c>
      <c r="D5" s="132" t="s">
        <v>46</v>
      </c>
      <c r="E5" s="132" t="s">
        <v>65</v>
      </c>
      <c r="F5" s="134">
        <v>74</v>
      </c>
      <c r="G5" s="132" t="s">
        <v>66</v>
      </c>
      <c r="H5" s="132">
        <v>415050</v>
      </c>
      <c r="I5" s="132" t="str">
        <f t="shared" si="0"/>
        <v>Sale</v>
      </c>
      <c r="J5" s="132">
        <v>-10275.299999999999</v>
      </c>
      <c r="K5" s="132">
        <v>-33</v>
      </c>
      <c r="M5">
        <f>-SUMIFS(J2:J157,I2:I157,"Return")</f>
        <v>-79050.839999999982</v>
      </c>
      <c r="N5">
        <f>-SUMIFS(K2:K157,I2:I157,"RETURN")</f>
        <v>-132</v>
      </c>
    </row>
    <row r="6" spans="1:14" hidden="1" x14ac:dyDescent="0.2">
      <c r="A6" s="132" t="s">
        <v>311</v>
      </c>
      <c r="B6" s="132" t="s">
        <v>130</v>
      </c>
      <c r="C6" s="133">
        <v>9780740713903</v>
      </c>
      <c r="D6" s="132" t="s">
        <v>68</v>
      </c>
      <c r="E6" s="132" t="s">
        <v>65</v>
      </c>
      <c r="F6" s="134">
        <v>74</v>
      </c>
      <c r="G6" s="132" t="s">
        <v>66</v>
      </c>
      <c r="H6" s="132">
        <v>415050</v>
      </c>
      <c r="I6" s="132" t="str">
        <f t="shared" si="0"/>
        <v>Sale</v>
      </c>
      <c r="J6" s="132">
        <v>-2070</v>
      </c>
      <c r="K6" s="132">
        <v>-10</v>
      </c>
    </row>
    <row r="7" spans="1:14" hidden="1" x14ac:dyDescent="0.2">
      <c r="A7" s="132" t="s">
        <v>311</v>
      </c>
      <c r="B7" s="132" t="s">
        <v>130</v>
      </c>
      <c r="C7" s="133">
        <v>9780740718397</v>
      </c>
      <c r="D7" s="132" t="s">
        <v>69</v>
      </c>
      <c r="E7" s="132" t="s">
        <v>65</v>
      </c>
      <c r="F7" s="134">
        <v>74</v>
      </c>
      <c r="G7" s="132" t="s">
        <v>66</v>
      </c>
      <c r="H7" s="132">
        <v>415050</v>
      </c>
      <c r="I7" s="132" t="str">
        <f t="shared" si="0"/>
        <v>Sale</v>
      </c>
      <c r="J7" s="132">
        <v>-2812.5</v>
      </c>
      <c r="K7" s="132">
        <v>-13</v>
      </c>
    </row>
    <row r="8" spans="1:14" hidden="1" x14ac:dyDescent="0.2">
      <c r="A8" s="132" t="s">
        <v>311</v>
      </c>
      <c r="B8" s="132" t="s">
        <v>130</v>
      </c>
      <c r="C8" s="133">
        <v>9780740721946</v>
      </c>
      <c r="D8" s="132" t="s">
        <v>55</v>
      </c>
      <c r="E8" s="132" t="s">
        <v>65</v>
      </c>
      <c r="F8" s="134">
        <v>74</v>
      </c>
      <c r="G8" s="132" t="s">
        <v>66</v>
      </c>
      <c r="H8" s="132">
        <v>415050</v>
      </c>
      <c r="I8" s="132" t="str">
        <f t="shared" si="0"/>
        <v>Sale</v>
      </c>
      <c r="J8" s="132">
        <v>-866.25</v>
      </c>
      <c r="K8" s="132">
        <v>-3</v>
      </c>
    </row>
    <row r="9" spans="1:14" hidden="1" x14ac:dyDescent="0.2">
      <c r="A9" s="132" t="s">
        <v>311</v>
      </c>
      <c r="B9" s="132" t="s">
        <v>130</v>
      </c>
      <c r="C9" s="133">
        <v>9780740732980</v>
      </c>
      <c r="D9" s="132" t="s">
        <v>75</v>
      </c>
      <c r="E9" s="132" t="s">
        <v>65</v>
      </c>
      <c r="F9" s="134">
        <v>74</v>
      </c>
      <c r="G9" s="132" t="s">
        <v>66</v>
      </c>
      <c r="H9" s="132">
        <v>415050</v>
      </c>
      <c r="I9" s="132" t="str">
        <f t="shared" si="0"/>
        <v>Sale</v>
      </c>
      <c r="J9" s="132">
        <v>-2231.25</v>
      </c>
      <c r="K9" s="132">
        <v>-8</v>
      </c>
    </row>
    <row r="10" spans="1:14" hidden="1" x14ac:dyDescent="0.2">
      <c r="A10" s="132" t="s">
        <v>311</v>
      </c>
      <c r="B10" s="132" t="s">
        <v>130</v>
      </c>
      <c r="C10" s="133">
        <v>9780740738050</v>
      </c>
      <c r="D10" s="132" t="s">
        <v>76</v>
      </c>
      <c r="E10" s="132" t="s">
        <v>65</v>
      </c>
      <c r="F10" s="134">
        <v>74</v>
      </c>
      <c r="G10" s="132" t="s">
        <v>66</v>
      </c>
      <c r="H10" s="132">
        <v>415050</v>
      </c>
      <c r="I10" s="132" t="str">
        <f t="shared" si="0"/>
        <v>Sale</v>
      </c>
      <c r="J10" s="132">
        <v>-3281.25</v>
      </c>
      <c r="K10" s="132">
        <v>-13</v>
      </c>
    </row>
    <row r="11" spans="1:14" hidden="1" x14ac:dyDescent="0.2">
      <c r="A11" s="132" t="s">
        <v>311</v>
      </c>
      <c r="B11" s="132" t="s">
        <v>130</v>
      </c>
      <c r="C11" s="133">
        <v>9780740738401</v>
      </c>
      <c r="D11" s="132" t="s">
        <v>124</v>
      </c>
      <c r="E11" s="132" t="s">
        <v>65</v>
      </c>
      <c r="F11" s="134">
        <v>74</v>
      </c>
      <c r="G11" s="132" t="s">
        <v>66</v>
      </c>
      <c r="H11" s="132">
        <v>415050</v>
      </c>
      <c r="I11" s="132" t="str">
        <f t="shared" si="0"/>
        <v>Sale</v>
      </c>
      <c r="J11" s="132">
        <v>-1017.45</v>
      </c>
      <c r="K11" s="132">
        <v>-6</v>
      </c>
    </row>
    <row r="12" spans="1:14" hidden="1" x14ac:dyDescent="0.2">
      <c r="A12" s="132" t="s">
        <v>311</v>
      </c>
      <c r="B12" s="132" t="s">
        <v>130</v>
      </c>
      <c r="C12" s="133">
        <v>9780740746581</v>
      </c>
      <c r="D12" s="132" t="s">
        <v>77</v>
      </c>
      <c r="E12" s="132" t="s">
        <v>65</v>
      </c>
      <c r="F12" s="134">
        <v>74</v>
      </c>
      <c r="G12" s="132" t="s">
        <v>66</v>
      </c>
      <c r="H12" s="132">
        <v>415050</v>
      </c>
      <c r="I12" s="132" t="str">
        <f t="shared" si="0"/>
        <v>Sale</v>
      </c>
      <c r="J12" s="132">
        <v>-4368.75</v>
      </c>
      <c r="K12" s="132">
        <v>-13</v>
      </c>
    </row>
    <row r="13" spans="1:14" hidden="1" x14ac:dyDescent="0.2">
      <c r="A13" s="132" t="s">
        <v>311</v>
      </c>
      <c r="B13" s="132" t="s">
        <v>130</v>
      </c>
      <c r="C13" s="133">
        <v>9780740748479</v>
      </c>
      <c r="D13" s="132" t="s">
        <v>272</v>
      </c>
      <c r="E13" s="132" t="s">
        <v>65</v>
      </c>
      <c r="F13" s="134">
        <v>74</v>
      </c>
      <c r="G13" s="132" t="s">
        <v>66</v>
      </c>
      <c r="H13" s="132">
        <v>415050</v>
      </c>
      <c r="I13" s="132" t="str">
        <f t="shared" si="0"/>
        <v>Sale</v>
      </c>
      <c r="J13" s="132">
        <v>-165259.34</v>
      </c>
      <c r="K13" s="132">
        <v>-50</v>
      </c>
    </row>
    <row r="14" spans="1:14" hidden="1" x14ac:dyDescent="0.2">
      <c r="A14" s="132" t="s">
        <v>311</v>
      </c>
      <c r="B14" s="132" t="s">
        <v>130</v>
      </c>
      <c r="C14" s="133">
        <v>9780740754722</v>
      </c>
      <c r="D14" s="132" t="s">
        <v>125</v>
      </c>
      <c r="E14" s="132" t="s">
        <v>65</v>
      </c>
      <c r="F14" s="134">
        <v>74</v>
      </c>
      <c r="G14" s="132" t="s">
        <v>66</v>
      </c>
      <c r="H14" s="132">
        <v>415050</v>
      </c>
      <c r="I14" s="132" t="str">
        <f t="shared" si="0"/>
        <v>Sale</v>
      </c>
      <c r="J14" s="132">
        <v>-798</v>
      </c>
      <c r="K14" s="132">
        <v>-5</v>
      </c>
    </row>
    <row r="15" spans="1:14" hidden="1" x14ac:dyDescent="0.2">
      <c r="A15" s="132" t="s">
        <v>311</v>
      </c>
      <c r="B15" s="132" t="s">
        <v>130</v>
      </c>
      <c r="C15" s="133">
        <v>9780740755668</v>
      </c>
      <c r="D15" s="132" t="s">
        <v>273</v>
      </c>
      <c r="E15" s="132" t="s">
        <v>65</v>
      </c>
      <c r="F15" s="134">
        <v>74</v>
      </c>
      <c r="G15" s="132" t="s">
        <v>66</v>
      </c>
      <c r="H15" s="132">
        <v>415050</v>
      </c>
      <c r="I15" s="132" t="str">
        <f t="shared" si="0"/>
        <v>Sale</v>
      </c>
      <c r="J15" s="132">
        <v>-1017.45</v>
      </c>
      <c r="K15" s="132">
        <v>-6</v>
      </c>
    </row>
    <row r="16" spans="1:14" hidden="1" x14ac:dyDescent="0.2">
      <c r="A16" s="132" t="s">
        <v>311</v>
      </c>
      <c r="B16" s="132" t="s">
        <v>130</v>
      </c>
      <c r="C16" s="133">
        <v>9780740761584</v>
      </c>
      <c r="D16" s="132" t="s">
        <v>137</v>
      </c>
      <c r="E16" s="132" t="s">
        <v>65</v>
      </c>
      <c r="F16" s="134">
        <v>74</v>
      </c>
      <c r="G16" s="132" t="s">
        <v>66</v>
      </c>
      <c r="H16" s="132">
        <v>415050</v>
      </c>
      <c r="I16" s="132" t="str">
        <f t="shared" si="0"/>
        <v>Sale</v>
      </c>
      <c r="J16" s="132">
        <v>-1017.45</v>
      </c>
      <c r="K16" s="132">
        <v>-6</v>
      </c>
    </row>
    <row r="17" spans="1:11" hidden="1" x14ac:dyDescent="0.2">
      <c r="A17" s="132" t="s">
        <v>311</v>
      </c>
      <c r="B17" s="132" t="s">
        <v>130</v>
      </c>
      <c r="C17" s="133">
        <v>9780740761904</v>
      </c>
      <c r="D17" s="132" t="s">
        <v>47</v>
      </c>
      <c r="E17" s="132" t="s">
        <v>65</v>
      </c>
      <c r="F17" s="134">
        <v>74</v>
      </c>
      <c r="G17" s="132" t="s">
        <v>66</v>
      </c>
      <c r="H17" s="132">
        <v>415050</v>
      </c>
      <c r="I17" s="132" t="str">
        <f t="shared" si="0"/>
        <v>Sale</v>
      </c>
      <c r="J17" s="132">
        <v>-2703.75</v>
      </c>
      <c r="K17" s="132">
        <v>-11</v>
      </c>
    </row>
    <row r="18" spans="1:11" hidden="1" x14ac:dyDescent="0.2">
      <c r="A18" s="132" t="s">
        <v>311</v>
      </c>
      <c r="B18" s="132" t="s">
        <v>130</v>
      </c>
      <c r="C18" s="133">
        <v>9780740763793</v>
      </c>
      <c r="D18" s="132" t="s">
        <v>70</v>
      </c>
      <c r="E18" s="132" t="s">
        <v>65</v>
      </c>
      <c r="F18" s="134">
        <v>74</v>
      </c>
      <c r="G18" s="132" t="s">
        <v>66</v>
      </c>
      <c r="H18" s="132">
        <v>415050</v>
      </c>
      <c r="I18" s="132" t="str">
        <f t="shared" si="0"/>
        <v>Sale</v>
      </c>
      <c r="J18" s="132">
        <v>-866.25</v>
      </c>
      <c r="K18" s="132">
        <v>-3</v>
      </c>
    </row>
    <row r="19" spans="1:11" hidden="1" x14ac:dyDescent="0.2">
      <c r="A19" s="132" t="s">
        <v>311</v>
      </c>
      <c r="B19" s="132" t="s">
        <v>130</v>
      </c>
      <c r="C19" s="133">
        <v>9780740768491</v>
      </c>
      <c r="D19" s="132" t="s">
        <v>213</v>
      </c>
      <c r="E19" s="132" t="s">
        <v>65</v>
      </c>
      <c r="F19" s="134">
        <v>74</v>
      </c>
      <c r="G19" s="132" t="s">
        <v>66</v>
      </c>
      <c r="H19" s="132">
        <v>415050</v>
      </c>
      <c r="I19" s="132" t="str">
        <f t="shared" si="0"/>
        <v>Sale</v>
      </c>
      <c r="J19" s="132">
        <v>-247.5</v>
      </c>
      <c r="K19" s="132">
        <v>-1</v>
      </c>
    </row>
    <row r="20" spans="1:11" hidden="1" x14ac:dyDescent="0.2">
      <c r="A20" s="132" t="s">
        <v>311</v>
      </c>
      <c r="B20" s="132" t="s">
        <v>130</v>
      </c>
      <c r="C20" s="133">
        <v>9780740771118</v>
      </c>
      <c r="D20" s="132" t="s">
        <v>127</v>
      </c>
      <c r="E20" s="132" t="s">
        <v>65</v>
      </c>
      <c r="F20" s="134">
        <v>74</v>
      </c>
      <c r="G20" s="132" t="s">
        <v>66</v>
      </c>
      <c r="H20" s="132">
        <v>415050</v>
      </c>
      <c r="I20" s="132" t="str">
        <f t="shared" si="0"/>
        <v>Sale</v>
      </c>
      <c r="J20" s="132">
        <v>-1017.45</v>
      </c>
      <c r="K20" s="132">
        <v>-6</v>
      </c>
    </row>
    <row r="21" spans="1:11" hidden="1" x14ac:dyDescent="0.2">
      <c r="A21" s="132" t="s">
        <v>311</v>
      </c>
      <c r="B21" s="132" t="s">
        <v>130</v>
      </c>
      <c r="C21" s="133">
        <v>9780740773655</v>
      </c>
      <c r="D21" s="132" t="s">
        <v>79</v>
      </c>
      <c r="E21" s="132" t="s">
        <v>65</v>
      </c>
      <c r="F21" s="134">
        <v>74</v>
      </c>
      <c r="G21" s="132" t="s">
        <v>66</v>
      </c>
      <c r="H21" s="132">
        <v>415050</v>
      </c>
      <c r="I21" s="132" t="str">
        <f t="shared" si="0"/>
        <v>Sale</v>
      </c>
      <c r="J21" s="132">
        <v>-2415</v>
      </c>
      <c r="K21" s="132">
        <v>-10</v>
      </c>
    </row>
    <row r="22" spans="1:11" hidden="1" x14ac:dyDescent="0.2">
      <c r="A22" s="132" t="s">
        <v>311</v>
      </c>
      <c r="B22" s="132" t="s">
        <v>130</v>
      </c>
      <c r="C22" s="133">
        <v>9780740777356</v>
      </c>
      <c r="D22" s="132" t="s">
        <v>274</v>
      </c>
      <c r="E22" s="132" t="s">
        <v>65</v>
      </c>
      <c r="F22" s="134">
        <v>74</v>
      </c>
      <c r="G22" s="132" t="s">
        <v>66</v>
      </c>
      <c r="H22" s="132">
        <v>415050</v>
      </c>
      <c r="I22" s="132" t="str">
        <f t="shared" si="0"/>
        <v>Sale</v>
      </c>
      <c r="J22" s="132">
        <v>-12950</v>
      </c>
      <c r="K22" s="132">
        <v>-7</v>
      </c>
    </row>
    <row r="23" spans="1:11" hidden="1" x14ac:dyDescent="0.2">
      <c r="A23" s="132" t="s">
        <v>311</v>
      </c>
      <c r="B23" s="132" t="s">
        <v>130</v>
      </c>
      <c r="C23" s="133">
        <v>9780740778063</v>
      </c>
      <c r="D23" s="132" t="s">
        <v>71</v>
      </c>
      <c r="E23" s="132" t="s">
        <v>65</v>
      </c>
      <c r="F23" s="134">
        <v>74</v>
      </c>
      <c r="G23" s="132" t="s">
        <v>66</v>
      </c>
      <c r="H23" s="132">
        <v>415050</v>
      </c>
      <c r="I23" s="132" t="str">
        <f t="shared" si="0"/>
        <v>Sale</v>
      </c>
      <c r="J23" s="132">
        <v>-1317.8</v>
      </c>
      <c r="K23" s="132">
        <v>-4</v>
      </c>
    </row>
    <row r="24" spans="1:11" hidden="1" x14ac:dyDescent="0.2">
      <c r="A24" s="132" t="s">
        <v>311</v>
      </c>
      <c r="B24" s="132" t="s">
        <v>130</v>
      </c>
      <c r="C24" s="133">
        <v>9780740778155</v>
      </c>
      <c r="D24" s="132" t="s">
        <v>56</v>
      </c>
      <c r="E24" s="132" t="s">
        <v>65</v>
      </c>
      <c r="F24" s="134">
        <v>74</v>
      </c>
      <c r="G24" s="132" t="s">
        <v>66</v>
      </c>
      <c r="H24" s="132">
        <v>415050</v>
      </c>
      <c r="I24" s="132" t="str">
        <f t="shared" si="0"/>
        <v>Sale</v>
      </c>
      <c r="J24" s="132">
        <v>-2703.75</v>
      </c>
      <c r="K24" s="132">
        <v>-11</v>
      </c>
    </row>
    <row r="25" spans="1:11" hidden="1" x14ac:dyDescent="0.2">
      <c r="A25" s="132" t="s">
        <v>311</v>
      </c>
      <c r="B25" s="132" t="s">
        <v>130</v>
      </c>
      <c r="C25" s="133">
        <v>9780740785344</v>
      </c>
      <c r="D25" s="132" t="s">
        <v>48</v>
      </c>
      <c r="E25" s="132" t="s">
        <v>65</v>
      </c>
      <c r="F25" s="134">
        <v>74</v>
      </c>
      <c r="G25" s="132" t="s">
        <v>66</v>
      </c>
      <c r="H25" s="132">
        <v>415050</v>
      </c>
      <c r="I25" s="132" t="str">
        <f t="shared" si="0"/>
        <v>Sale</v>
      </c>
      <c r="J25" s="132">
        <v>-3984.3</v>
      </c>
      <c r="K25" s="132">
        <v>-12</v>
      </c>
    </row>
    <row r="26" spans="1:11" hidden="1" x14ac:dyDescent="0.2">
      <c r="A26" s="132" t="s">
        <v>311</v>
      </c>
      <c r="B26" s="132" t="s">
        <v>130</v>
      </c>
      <c r="C26" s="133">
        <v>9780740785481</v>
      </c>
      <c r="D26" s="132" t="s">
        <v>275</v>
      </c>
      <c r="E26" s="132" t="s">
        <v>65</v>
      </c>
      <c r="F26" s="134">
        <v>74</v>
      </c>
      <c r="G26" s="132" t="s">
        <v>66</v>
      </c>
      <c r="H26" s="132">
        <v>415050</v>
      </c>
      <c r="I26" s="132" t="str">
        <f t="shared" si="0"/>
        <v>Sale</v>
      </c>
      <c r="J26" s="132">
        <v>-3298.9</v>
      </c>
      <c r="K26" s="132">
        <v>-2</v>
      </c>
    </row>
    <row r="27" spans="1:11" hidden="1" x14ac:dyDescent="0.2">
      <c r="A27" s="132" t="s">
        <v>311</v>
      </c>
      <c r="B27" s="132" t="s">
        <v>130</v>
      </c>
      <c r="C27" s="133">
        <v>9780836204155</v>
      </c>
      <c r="D27" s="132" t="s">
        <v>80</v>
      </c>
      <c r="E27" s="132" t="s">
        <v>65</v>
      </c>
      <c r="F27" s="134">
        <v>74</v>
      </c>
      <c r="G27" s="132" t="s">
        <v>66</v>
      </c>
      <c r="H27" s="132">
        <v>415050</v>
      </c>
      <c r="I27" s="132" t="str">
        <f t="shared" si="0"/>
        <v>Sale</v>
      </c>
      <c r="J27" s="132">
        <v>-3215.4</v>
      </c>
      <c r="K27" s="132">
        <v>-10</v>
      </c>
    </row>
    <row r="28" spans="1:11" hidden="1" x14ac:dyDescent="0.2">
      <c r="A28" s="132" t="s">
        <v>311</v>
      </c>
      <c r="B28" s="132" t="s">
        <v>130</v>
      </c>
      <c r="C28" s="133">
        <v>9780836217469</v>
      </c>
      <c r="D28" s="132" t="s">
        <v>62</v>
      </c>
      <c r="E28" s="132" t="s">
        <v>65</v>
      </c>
      <c r="F28" s="134">
        <v>74</v>
      </c>
      <c r="G28" s="132" t="s">
        <v>66</v>
      </c>
      <c r="H28" s="132">
        <v>415050</v>
      </c>
      <c r="I28" s="132" t="str">
        <f t="shared" si="0"/>
        <v>Sale</v>
      </c>
      <c r="J28" s="132">
        <v>-2935.1</v>
      </c>
      <c r="K28" s="132">
        <v>-10</v>
      </c>
    </row>
    <row r="29" spans="1:11" hidden="1" x14ac:dyDescent="0.2">
      <c r="A29" s="132" t="s">
        <v>311</v>
      </c>
      <c r="B29" s="132" t="s">
        <v>130</v>
      </c>
      <c r="C29" s="133">
        <v>9780836217797</v>
      </c>
      <c r="D29" s="132" t="s">
        <v>81</v>
      </c>
      <c r="E29" s="132" t="s">
        <v>65</v>
      </c>
      <c r="F29" s="134">
        <v>74</v>
      </c>
      <c r="G29" s="132" t="s">
        <v>66</v>
      </c>
      <c r="H29" s="132">
        <v>415050</v>
      </c>
      <c r="I29" s="132" t="str">
        <f t="shared" si="0"/>
        <v>Sale</v>
      </c>
      <c r="J29" s="132">
        <v>-1835.4</v>
      </c>
      <c r="K29" s="132">
        <v>-10</v>
      </c>
    </row>
    <row r="30" spans="1:11" hidden="1" x14ac:dyDescent="0.2">
      <c r="A30" s="132" t="s">
        <v>311</v>
      </c>
      <c r="B30" s="132" t="s">
        <v>130</v>
      </c>
      <c r="C30" s="133">
        <v>9780836228991</v>
      </c>
      <c r="D30" s="132" t="s">
        <v>49</v>
      </c>
      <c r="E30" s="132" t="s">
        <v>65</v>
      </c>
      <c r="F30" s="134">
        <v>74</v>
      </c>
      <c r="G30" s="132" t="s">
        <v>66</v>
      </c>
      <c r="H30" s="132">
        <v>415050</v>
      </c>
      <c r="I30" s="132" t="str">
        <f t="shared" si="0"/>
        <v>Sale</v>
      </c>
      <c r="J30" s="132">
        <v>-2415</v>
      </c>
      <c r="K30" s="132">
        <v>-10</v>
      </c>
    </row>
    <row r="31" spans="1:11" hidden="1" x14ac:dyDescent="0.2">
      <c r="A31" s="132" t="s">
        <v>311</v>
      </c>
      <c r="B31" s="132" t="s">
        <v>130</v>
      </c>
      <c r="C31" s="133">
        <v>9780836236682</v>
      </c>
      <c r="D31" s="132" t="s">
        <v>87</v>
      </c>
      <c r="E31" s="132" t="s">
        <v>65</v>
      </c>
      <c r="F31" s="134">
        <v>74</v>
      </c>
      <c r="G31" s="132" t="s">
        <v>66</v>
      </c>
      <c r="H31" s="132">
        <v>415050</v>
      </c>
      <c r="I31" s="132" t="str">
        <f t="shared" si="0"/>
        <v>Sale</v>
      </c>
      <c r="J31" s="132">
        <v>-3281.25</v>
      </c>
      <c r="K31" s="132">
        <v>-13</v>
      </c>
    </row>
    <row r="32" spans="1:11" hidden="1" x14ac:dyDescent="0.2">
      <c r="A32" s="132" t="s">
        <v>311</v>
      </c>
      <c r="B32" s="132" t="s">
        <v>130</v>
      </c>
      <c r="C32" s="133">
        <v>9780836267457</v>
      </c>
      <c r="D32" s="132" t="s">
        <v>82</v>
      </c>
      <c r="E32" s="132" t="s">
        <v>65</v>
      </c>
      <c r="F32" s="134">
        <v>74</v>
      </c>
      <c r="G32" s="132" t="s">
        <v>66</v>
      </c>
      <c r="H32" s="132">
        <v>415050</v>
      </c>
      <c r="I32" s="132" t="str">
        <f t="shared" si="0"/>
        <v>Sale</v>
      </c>
      <c r="J32" s="132">
        <v>-3215.4</v>
      </c>
      <c r="K32" s="132">
        <v>-10</v>
      </c>
    </row>
    <row r="33" spans="1:11" hidden="1" x14ac:dyDescent="0.2">
      <c r="A33" s="132" t="s">
        <v>311</v>
      </c>
      <c r="B33" s="132" t="s">
        <v>130</v>
      </c>
      <c r="C33" s="133">
        <v>9781449401023</v>
      </c>
      <c r="D33" s="132" t="s">
        <v>72</v>
      </c>
      <c r="E33" s="132" t="s">
        <v>65</v>
      </c>
      <c r="F33" s="134">
        <v>74</v>
      </c>
      <c r="G33" s="132" t="s">
        <v>66</v>
      </c>
      <c r="H33" s="132">
        <v>415050</v>
      </c>
      <c r="I33" s="132" t="str">
        <f t="shared" si="0"/>
        <v>Sale</v>
      </c>
      <c r="J33" s="132">
        <v>-3215.4</v>
      </c>
      <c r="K33" s="132">
        <v>-10</v>
      </c>
    </row>
    <row r="34" spans="1:11" hidden="1" x14ac:dyDescent="0.2">
      <c r="A34" s="132" t="s">
        <v>311</v>
      </c>
      <c r="B34" s="132" t="s">
        <v>130</v>
      </c>
      <c r="C34" s="133">
        <v>9781449401160</v>
      </c>
      <c r="D34" s="132" t="s">
        <v>276</v>
      </c>
      <c r="E34" s="132" t="s">
        <v>65</v>
      </c>
      <c r="F34" s="134">
        <v>74</v>
      </c>
      <c r="G34" s="132" t="s">
        <v>66</v>
      </c>
      <c r="H34" s="132">
        <v>415050</v>
      </c>
      <c r="I34" s="132" t="str">
        <f t="shared" ref="I34:I65" si="1">IF(AND(H34&gt;420000,H34&lt;430000),"Return","Sale")</f>
        <v>Sale</v>
      </c>
      <c r="J34" s="132">
        <v>-329.45</v>
      </c>
      <c r="K34" s="132">
        <v>-1</v>
      </c>
    </row>
    <row r="35" spans="1:11" hidden="1" x14ac:dyDescent="0.2">
      <c r="A35" s="132" t="s">
        <v>311</v>
      </c>
      <c r="B35" s="132" t="s">
        <v>130</v>
      </c>
      <c r="C35" s="133">
        <v>9781449401177</v>
      </c>
      <c r="D35" s="132" t="s">
        <v>131</v>
      </c>
      <c r="E35" s="132" t="s">
        <v>65</v>
      </c>
      <c r="F35" s="134">
        <v>74</v>
      </c>
      <c r="G35" s="132" t="s">
        <v>66</v>
      </c>
      <c r="H35" s="132">
        <v>415050</v>
      </c>
      <c r="I35" s="132" t="str">
        <f t="shared" si="1"/>
        <v>Sale</v>
      </c>
      <c r="J35" s="132">
        <v>-332.5</v>
      </c>
      <c r="K35" s="132">
        <v>-2</v>
      </c>
    </row>
    <row r="36" spans="1:11" hidden="1" x14ac:dyDescent="0.2">
      <c r="A36" s="132" t="s">
        <v>311</v>
      </c>
      <c r="B36" s="132" t="s">
        <v>130</v>
      </c>
      <c r="C36" s="133">
        <v>9781449401375</v>
      </c>
      <c r="D36" s="132" t="s">
        <v>302</v>
      </c>
      <c r="E36" s="132" t="s">
        <v>65</v>
      </c>
      <c r="F36" s="134">
        <v>74</v>
      </c>
      <c r="G36" s="132" t="s">
        <v>66</v>
      </c>
      <c r="H36" s="132">
        <v>415050</v>
      </c>
      <c r="I36" s="132" t="str">
        <f t="shared" si="1"/>
        <v>Sale</v>
      </c>
      <c r="J36" s="132">
        <v>-164.45</v>
      </c>
      <c r="K36" s="132">
        <v>-1</v>
      </c>
    </row>
    <row r="37" spans="1:11" hidden="1" x14ac:dyDescent="0.2">
      <c r="A37" s="132" t="s">
        <v>311</v>
      </c>
      <c r="B37" s="132" t="s">
        <v>130</v>
      </c>
      <c r="C37" s="133">
        <v>9781449401382</v>
      </c>
      <c r="D37" s="132" t="s">
        <v>302</v>
      </c>
      <c r="E37" s="132" t="s">
        <v>65</v>
      </c>
      <c r="F37" s="134">
        <v>74</v>
      </c>
      <c r="G37" s="132" t="s">
        <v>66</v>
      </c>
      <c r="H37" s="132">
        <v>415050</v>
      </c>
      <c r="I37" s="132" t="str">
        <f t="shared" si="1"/>
        <v>Sale</v>
      </c>
      <c r="J37" s="132">
        <v>-642.85</v>
      </c>
      <c r="K37" s="132">
        <v>-5</v>
      </c>
    </row>
    <row r="38" spans="1:11" hidden="1" x14ac:dyDescent="0.2">
      <c r="A38" s="132" t="s">
        <v>311</v>
      </c>
      <c r="B38" s="132" t="s">
        <v>130</v>
      </c>
      <c r="C38" s="133">
        <v>9781449401399</v>
      </c>
      <c r="D38" s="132" t="s">
        <v>302</v>
      </c>
      <c r="E38" s="132" t="s">
        <v>65</v>
      </c>
      <c r="F38" s="134">
        <v>74</v>
      </c>
      <c r="G38" s="132" t="s">
        <v>66</v>
      </c>
      <c r="H38" s="132">
        <v>415050</v>
      </c>
      <c r="I38" s="132" t="str">
        <f t="shared" si="1"/>
        <v>Sale</v>
      </c>
      <c r="J38" s="132">
        <v>-328.9</v>
      </c>
      <c r="K38" s="132">
        <v>-2</v>
      </c>
    </row>
    <row r="39" spans="1:11" hidden="1" x14ac:dyDescent="0.2">
      <c r="A39" s="132" t="s">
        <v>311</v>
      </c>
      <c r="B39" s="132" t="s">
        <v>130</v>
      </c>
      <c r="C39" s="133">
        <v>9781449401405</v>
      </c>
      <c r="D39" s="132" t="s">
        <v>302</v>
      </c>
      <c r="E39" s="132" t="s">
        <v>65</v>
      </c>
      <c r="F39" s="134">
        <v>74</v>
      </c>
      <c r="G39" s="132" t="s">
        <v>66</v>
      </c>
      <c r="H39" s="132">
        <v>415050</v>
      </c>
      <c r="I39" s="132" t="str">
        <f t="shared" si="1"/>
        <v>Sale</v>
      </c>
      <c r="J39" s="132">
        <v>-328.9</v>
      </c>
      <c r="K39" s="132">
        <v>-2</v>
      </c>
    </row>
    <row r="40" spans="1:11" hidden="1" x14ac:dyDescent="0.2">
      <c r="A40" s="132" t="s">
        <v>311</v>
      </c>
      <c r="B40" s="132" t="s">
        <v>130</v>
      </c>
      <c r="C40" s="133">
        <v>9781449402327</v>
      </c>
      <c r="D40" s="132" t="s">
        <v>277</v>
      </c>
      <c r="E40" s="132" t="s">
        <v>65</v>
      </c>
      <c r="F40" s="134">
        <v>74</v>
      </c>
      <c r="G40" s="132" t="s">
        <v>66</v>
      </c>
      <c r="H40" s="132">
        <v>415050</v>
      </c>
      <c r="I40" s="132" t="str">
        <f t="shared" si="1"/>
        <v>Sale</v>
      </c>
      <c r="J40" s="132">
        <v>-4277.28</v>
      </c>
      <c r="K40" s="132">
        <v>-22</v>
      </c>
    </row>
    <row r="41" spans="1:11" hidden="1" x14ac:dyDescent="0.2">
      <c r="A41" s="132" t="s">
        <v>311</v>
      </c>
      <c r="B41" s="132" t="s">
        <v>130</v>
      </c>
      <c r="C41" s="133">
        <v>9781449403102</v>
      </c>
      <c r="D41" s="132" t="s">
        <v>303</v>
      </c>
      <c r="E41" s="132" t="s">
        <v>65</v>
      </c>
      <c r="F41" s="134">
        <v>74</v>
      </c>
      <c r="G41" s="132" t="s">
        <v>66</v>
      </c>
      <c r="H41" s="132">
        <v>415050</v>
      </c>
      <c r="I41" s="132" t="str">
        <f t="shared" si="1"/>
        <v>Sale</v>
      </c>
      <c r="J41" s="132">
        <v>-328.9</v>
      </c>
      <c r="K41" s="132">
        <v>-2</v>
      </c>
    </row>
    <row r="42" spans="1:11" hidden="1" x14ac:dyDescent="0.2">
      <c r="A42" s="132" t="s">
        <v>311</v>
      </c>
      <c r="B42" s="132" t="s">
        <v>130</v>
      </c>
      <c r="C42" s="133">
        <v>9781449407186</v>
      </c>
      <c r="D42" s="132" t="s">
        <v>278</v>
      </c>
      <c r="E42" s="132" t="s">
        <v>65</v>
      </c>
      <c r="F42" s="134">
        <v>74</v>
      </c>
      <c r="G42" s="132" t="s">
        <v>66</v>
      </c>
      <c r="H42" s="132">
        <v>415050</v>
      </c>
      <c r="I42" s="132" t="str">
        <f t="shared" si="1"/>
        <v>Sale</v>
      </c>
      <c r="J42" s="132">
        <v>-6703.2</v>
      </c>
      <c r="K42" s="132">
        <v>-33</v>
      </c>
    </row>
    <row r="43" spans="1:11" hidden="1" x14ac:dyDescent="0.2">
      <c r="A43" s="132" t="s">
        <v>311</v>
      </c>
      <c r="B43" s="132" t="s">
        <v>130</v>
      </c>
      <c r="C43" s="133">
        <v>9781449407940</v>
      </c>
      <c r="D43" s="132" t="s">
        <v>216</v>
      </c>
      <c r="E43" s="132" t="s">
        <v>65</v>
      </c>
      <c r="F43" s="134">
        <v>74</v>
      </c>
      <c r="G43" s="132" t="s">
        <v>66</v>
      </c>
      <c r="H43" s="132">
        <v>415050</v>
      </c>
      <c r="I43" s="132" t="str">
        <f t="shared" si="1"/>
        <v>Sale</v>
      </c>
      <c r="J43" s="132">
        <v>-247.5</v>
      </c>
      <c r="K43" s="132">
        <v>-1</v>
      </c>
    </row>
    <row r="44" spans="1:11" hidden="1" x14ac:dyDescent="0.2">
      <c r="A44" s="132" t="s">
        <v>311</v>
      </c>
      <c r="B44" s="132" t="s">
        <v>130</v>
      </c>
      <c r="C44" s="133">
        <v>9781449408176</v>
      </c>
      <c r="D44" s="132" t="s">
        <v>106</v>
      </c>
      <c r="E44" s="132" t="s">
        <v>65</v>
      </c>
      <c r="F44" s="134">
        <v>74</v>
      </c>
      <c r="G44" s="132" t="s">
        <v>66</v>
      </c>
      <c r="H44" s="132">
        <v>415050</v>
      </c>
      <c r="I44" s="132" t="str">
        <f t="shared" si="1"/>
        <v>Sale</v>
      </c>
      <c r="J44" s="132">
        <v>-247.5</v>
      </c>
      <c r="K44" s="132">
        <v>-1</v>
      </c>
    </row>
    <row r="45" spans="1:11" hidden="1" x14ac:dyDescent="0.2">
      <c r="A45" s="132" t="s">
        <v>311</v>
      </c>
      <c r="B45" s="132" t="s">
        <v>130</v>
      </c>
      <c r="C45" s="133">
        <v>9781449408190</v>
      </c>
      <c r="D45" s="132" t="s">
        <v>57</v>
      </c>
      <c r="E45" s="132" t="s">
        <v>65</v>
      </c>
      <c r="F45" s="134">
        <v>74</v>
      </c>
      <c r="G45" s="132" t="s">
        <v>66</v>
      </c>
      <c r="H45" s="132">
        <v>415050</v>
      </c>
      <c r="I45" s="132" t="str">
        <f t="shared" si="1"/>
        <v>Sale</v>
      </c>
      <c r="J45" s="132">
        <v>-2703.75</v>
      </c>
      <c r="K45" s="132">
        <v>-11</v>
      </c>
    </row>
    <row r="46" spans="1:11" hidden="1" x14ac:dyDescent="0.2">
      <c r="A46" s="132" t="s">
        <v>311</v>
      </c>
      <c r="B46" s="132" t="s">
        <v>130</v>
      </c>
      <c r="C46" s="133">
        <v>9781449409777</v>
      </c>
      <c r="D46" s="132" t="s">
        <v>293</v>
      </c>
      <c r="E46" s="132" t="s">
        <v>65</v>
      </c>
      <c r="F46" s="134">
        <v>74</v>
      </c>
      <c r="G46" s="132" t="s">
        <v>66</v>
      </c>
      <c r="H46" s="132">
        <v>415050</v>
      </c>
      <c r="I46" s="132" t="str">
        <f t="shared" si="1"/>
        <v>Sale</v>
      </c>
      <c r="J46" s="132">
        <v>-1782.45</v>
      </c>
      <c r="K46" s="132">
        <v>-6</v>
      </c>
    </row>
    <row r="47" spans="1:11" hidden="1" x14ac:dyDescent="0.2">
      <c r="A47" s="132" t="s">
        <v>311</v>
      </c>
      <c r="B47" s="132" t="s">
        <v>130</v>
      </c>
      <c r="C47" s="133">
        <v>9781449410186</v>
      </c>
      <c r="D47" s="132" t="s">
        <v>58</v>
      </c>
      <c r="E47" s="132" t="s">
        <v>65</v>
      </c>
      <c r="F47" s="134">
        <v>74</v>
      </c>
      <c r="G47" s="132" t="s">
        <v>67</v>
      </c>
      <c r="H47" s="132">
        <v>415050</v>
      </c>
      <c r="I47" s="132" t="str">
        <f t="shared" si="1"/>
        <v>Sale</v>
      </c>
      <c r="J47" s="132">
        <v>-2992.5</v>
      </c>
      <c r="K47" s="132">
        <v>-12</v>
      </c>
    </row>
    <row r="48" spans="1:11" hidden="1" x14ac:dyDescent="0.2">
      <c r="A48" s="132" t="s">
        <v>311</v>
      </c>
      <c r="B48" s="132" t="s">
        <v>130</v>
      </c>
      <c r="C48" s="133">
        <v>9781449410230</v>
      </c>
      <c r="D48" s="132" t="s">
        <v>107</v>
      </c>
      <c r="E48" s="132" t="s">
        <v>65</v>
      </c>
      <c r="F48" s="134">
        <v>74</v>
      </c>
      <c r="G48" s="132" t="s">
        <v>66</v>
      </c>
      <c r="H48" s="132">
        <v>415050</v>
      </c>
      <c r="I48" s="132" t="str">
        <f t="shared" si="1"/>
        <v>Sale</v>
      </c>
      <c r="J48" s="132">
        <v>-495</v>
      </c>
      <c r="K48" s="132">
        <v>-2</v>
      </c>
    </row>
    <row r="49" spans="1:11" hidden="1" x14ac:dyDescent="0.2">
      <c r="A49" s="132" t="s">
        <v>311</v>
      </c>
      <c r="B49" s="132" t="s">
        <v>130</v>
      </c>
      <c r="C49" s="133">
        <v>9781449414054</v>
      </c>
      <c r="D49" s="132" t="s">
        <v>83</v>
      </c>
      <c r="E49" s="132" t="s">
        <v>65</v>
      </c>
      <c r="F49" s="134">
        <v>74</v>
      </c>
      <c r="G49" s="132" t="s">
        <v>66</v>
      </c>
      <c r="H49" s="132">
        <v>415050</v>
      </c>
      <c r="I49" s="132" t="str">
        <f t="shared" si="1"/>
        <v>Sale</v>
      </c>
      <c r="J49" s="132">
        <v>-268.64999999999998</v>
      </c>
      <c r="K49" s="132">
        <v>-3</v>
      </c>
    </row>
    <row r="50" spans="1:11" hidden="1" x14ac:dyDescent="0.2">
      <c r="A50" s="132" t="s">
        <v>311</v>
      </c>
      <c r="B50" s="132" t="s">
        <v>130</v>
      </c>
      <c r="C50" s="133">
        <v>9781449414061</v>
      </c>
      <c r="D50" s="132" t="s">
        <v>73</v>
      </c>
      <c r="E50" s="132" t="s">
        <v>65</v>
      </c>
      <c r="F50" s="134">
        <v>74</v>
      </c>
      <c r="G50" s="132" t="s">
        <v>66</v>
      </c>
      <c r="H50" s="132">
        <v>415050</v>
      </c>
      <c r="I50" s="132" t="str">
        <f t="shared" si="1"/>
        <v>Sale</v>
      </c>
      <c r="J50" s="132">
        <v>-268.64999999999998</v>
      </c>
      <c r="K50" s="132">
        <v>-3</v>
      </c>
    </row>
    <row r="51" spans="1:11" hidden="1" x14ac:dyDescent="0.2">
      <c r="A51" s="132" t="s">
        <v>311</v>
      </c>
      <c r="B51" s="132" t="s">
        <v>130</v>
      </c>
      <c r="C51" s="133">
        <v>9781449414078</v>
      </c>
      <c r="D51" s="132" t="s">
        <v>91</v>
      </c>
      <c r="E51" s="132" t="s">
        <v>65</v>
      </c>
      <c r="F51" s="134">
        <v>74</v>
      </c>
      <c r="G51" s="132" t="s">
        <v>66</v>
      </c>
      <c r="H51" s="132">
        <v>415050</v>
      </c>
      <c r="I51" s="132" t="str">
        <f t="shared" si="1"/>
        <v>Sale</v>
      </c>
      <c r="J51" s="132">
        <v>-268.64999999999998</v>
      </c>
      <c r="K51" s="132">
        <v>-3</v>
      </c>
    </row>
    <row r="52" spans="1:11" hidden="1" x14ac:dyDescent="0.2">
      <c r="A52" s="132" t="s">
        <v>311</v>
      </c>
      <c r="B52" s="132" t="s">
        <v>130</v>
      </c>
      <c r="C52" s="133">
        <v>9781449414085</v>
      </c>
      <c r="D52" s="132" t="s">
        <v>84</v>
      </c>
      <c r="E52" s="132" t="s">
        <v>65</v>
      </c>
      <c r="F52" s="134">
        <v>74</v>
      </c>
      <c r="G52" s="132" t="s">
        <v>66</v>
      </c>
      <c r="H52" s="132">
        <v>415050</v>
      </c>
      <c r="I52" s="132" t="str">
        <f t="shared" si="1"/>
        <v>Sale</v>
      </c>
      <c r="J52" s="132">
        <v>-348.25</v>
      </c>
      <c r="K52" s="132">
        <v>-4</v>
      </c>
    </row>
    <row r="53" spans="1:11" hidden="1" x14ac:dyDescent="0.2">
      <c r="A53" s="132" t="s">
        <v>311</v>
      </c>
      <c r="B53" s="132" t="s">
        <v>130</v>
      </c>
      <c r="C53" s="133">
        <v>9781449414092</v>
      </c>
      <c r="D53" s="132" t="s">
        <v>85</v>
      </c>
      <c r="E53" s="132" t="s">
        <v>65</v>
      </c>
      <c r="F53" s="134">
        <v>74</v>
      </c>
      <c r="G53" s="132" t="s">
        <v>66</v>
      </c>
      <c r="H53" s="132">
        <v>415050</v>
      </c>
      <c r="I53" s="132" t="str">
        <f t="shared" si="1"/>
        <v>Sale</v>
      </c>
      <c r="J53" s="132">
        <v>-268.64999999999998</v>
      </c>
      <c r="K53" s="132">
        <v>-3</v>
      </c>
    </row>
    <row r="54" spans="1:11" hidden="1" x14ac:dyDescent="0.2">
      <c r="A54" s="132" t="s">
        <v>311</v>
      </c>
      <c r="B54" s="132" t="s">
        <v>130</v>
      </c>
      <c r="C54" s="133">
        <v>9781449414849</v>
      </c>
      <c r="D54" s="132" t="s">
        <v>294</v>
      </c>
      <c r="E54" s="132" t="s">
        <v>65</v>
      </c>
      <c r="F54" s="134">
        <v>74</v>
      </c>
      <c r="G54" s="132" t="s">
        <v>66</v>
      </c>
      <c r="H54" s="132">
        <v>415050</v>
      </c>
      <c r="I54" s="132" t="str">
        <f t="shared" si="1"/>
        <v>Sale</v>
      </c>
      <c r="J54" s="132">
        <v>-538.65</v>
      </c>
      <c r="K54" s="132">
        <v>-3</v>
      </c>
    </row>
    <row r="55" spans="1:11" hidden="1" x14ac:dyDescent="0.2">
      <c r="A55" s="132" t="s">
        <v>311</v>
      </c>
      <c r="B55" s="132" t="s">
        <v>130</v>
      </c>
      <c r="C55" s="133">
        <v>9781449418465</v>
      </c>
      <c r="D55" s="132" t="s">
        <v>59</v>
      </c>
      <c r="E55" s="132" t="s">
        <v>65</v>
      </c>
      <c r="F55" s="134">
        <v>74</v>
      </c>
      <c r="G55" s="132" t="s">
        <v>67</v>
      </c>
      <c r="H55" s="132">
        <v>415050</v>
      </c>
      <c r="I55" s="132" t="str">
        <f t="shared" si="1"/>
        <v>Sale</v>
      </c>
      <c r="J55" s="132">
        <v>-3958.5</v>
      </c>
      <c r="K55" s="132">
        <v>-16</v>
      </c>
    </row>
    <row r="56" spans="1:11" hidden="1" x14ac:dyDescent="0.2">
      <c r="A56" s="132" t="s">
        <v>311</v>
      </c>
      <c r="B56" s="132" t="s">
        <v>130</v>
      </c>
      <c r="C56" s="133">
        <v>9781449420437</v>
      </c>
      <c r="D56" s="132" t="s">
        <v>280</v>
      </c>
      <c r="E56" s="132" t="s">
        <v>65</v>
      </c>
      <c r="F56" s="134">
        <v>74</v>
      </c>
      <c r="G56" s="132" t="s">
        <v>66</v>
      </c>
      <c r="H56" s="132">
        <v>415050</v>
      </c>
      <c r="I56" s="132" t="str">
        <f t="shared" si="1"/>
        <v>Sale</v>
      </c>
      <c r="J56" s="132">
        <v>-3850.35</v>
      </c>
      <c r="K56" s="132">
        <v>-20</v>
      </c>
    </row>
    <row r="57" spans="1:11" hidden="1" x14ac:dyDescent="0.2">
      <c r="A57" s="132" t="s">
        <v>311</v>
      </c>
      <c r="B57" s="132" t="s">
        <v>130</v>
      </c>
      <c r="C57" s="133">
        <v>9781449423094</v>
      </c>
      <c r="D57" s="132" t="s">
        <v>60</v>
      </c>
      <c r="E57" s="132" t="s">
        <v>65</v>
      </c>
      <c r="F57" s="134">
        <v>74</v>
      </c>
      <c r="G57" s="132" t="s">
        <v>66</v>
      </c>
      <c r="H57" s="132">
        <v>415050</v>
      </c>
      <c r="I57" s="132" t="str">
        <f t="shared" si="1"/>
        <v>Sale</v>
      </c>
      <c r="J57" s="132">
        <v>-3599.85</v>
      </c>
      <c r="K57" s="132">
        <v>-11</v>
      </c>
    </row>
    <row r="58" spans="1:11" hidden="1" x14ac:dyDescent="0.2">
      <c r="A58" s="132" t="s">
        <v>311</v>
      </c>
      <c r="B58" s="132" t="s">
        <v>130</v>
      </c>
      <c r="C58" s="133">
        <v>9781449425661</v>
      </c>
      <c r="D58" s="132" t="s">
        <v>282</v>
      </c>
      <c r="E58" s="132" t="s">
        <v>65</v>
      </c>
      <c r="F58" s="134">
        <v>74</v>
      </c>
      <c r="G58" s="132" t="s">
        <v>66</v>
      </c>
      <c r="H58" s="132">
        <v>415050</v>
      </c>
      <c r="I58" s="132" t="str">
        <f t="shared" si="1"/>
        <v>Sale</v>
      </c>
      <c r="J58" s="132">
        <v>-6922.65</v>
      </c>
      <c r="K58" s="132">
        <v>-34</v>
      </c>
    </row>
    <row r="59" spans="1:11" hidden="1" x14ac:dyDescent="0.2">
      <c r="A59" s="132" t="s">
        <v>311</v>
      </c>
      <c r="B59" s="132" t="s">
        <v>130</v>
      </c>
      <c r="C59" s="133">
        <v>9781449427399</v>
      </c>
      <c r="D59" s="132" t="s">
        <v>305</v>
      </c>
      <c r="E59" s="132" t="s">
        <v>65</v>
      </c>
      <c r="F59" s="134">
        <v>74</v>
      </c>
      <c r="G59" s="132" t="s">
        <v>66</v>
      </c>
      <c r="H59" s="132">
        <v>415050</v>
      </c>
      <c r="I59" s="132" t="str">
        <f t="shared" si="1"/>
        <v>Sale</v>
      </c>
      <c r="J59" s="132">
        <v>-493.35</v>
      </c>
      <c r="K59" s="132">
        <v>-3</v>
      </c>
    </row>
    <row r="60" spans="1:11" hidden="1" x14ac:dyDescent="0.2">
      <c r="A60" s="132" t="s">
        <v>311</v>
      </c>
      <c r="B60" s="132" t="s">
        <v>130</v>
      </c>
      <c r="C60" s="133">
        <v>9781449427757</v>
      </c>
      <c r="D60" s="132" t="s">
        <v>283</v>
      </c>
      <c r="E60" s="132" t="s">
        <v>65</v>
      </c>
      <c r="F60" s="134">
        <v>74</v>
      </c>
      <c r="G60" s="132" t="s">
        <v>66</v>
      </c>
      <c r="H60" s="132">
        <v>415050</v>
      </c>
      <c r="I60" s="132" t="str">
        <f t="shared" si="1"/>
        <v>Sale</v>
      </c>
      <c r="J60" s="132">
        <v>-1665</v>
      </c>
      <c r="K60" s="132">
        <v>-7</v>
      </c>
    </row>
    <row r="61" spans="1:11" hidden="1" x14ac:dyDescent="0.2">
      <c r="A61" s="132" t="s">
        <v>311</v>
      </c>
      <c r="B61" s="132" t="s">
        <v>130</v>
      </c>
      <c r="C61" s="133">
        <v>9781449427771</v>
      </c>
      <c r="D61" s="132" t="s">
        <v>284</v>
      </c>
      <c r="E61" s="132" t="s">
        <v>65</v>
      </c>
      <c r="F61" s="134">
        <v>74</v>
      </c>
      <c r="G61" s="132" t="s">
        <v>66</v>
      </c>
      <c r="H61" s="132">
        <v>415050</v>
      </c>
      <c r="I61" s="132" t="str">
        <f t="shared" si="1"/>
        <v>Sale</v>
      </c>
      <c r="J61" s="132">
        <v>-5765.55</v>
      </c>
      <c r="K61" s="132">
        <v>-29</v>
      </c>
    </row>
    <row r="62" spans="1:11" hidden="1" x14ac:dyDescent="0.2">
      <c r="A62" s="132" t="s">
        <v>311</v>
      </c>
      <c r="B62" s="132" t="s">
        <v>130</v>
      </c>
      <c r="C62" s="133">
        <v>9781449429362</v>
      </c>
      <c r="D62" s="132" t="s">
        <v>115</v>
      </c>
      <c r="E62" s="132" t="s">
        <v>65</v>
      </c>
      <c r="F62" s="134">
        <v>74</v>
      </c>
      <c r="G62" s="132" t="s">
        <v>66</v>
      </c>
      <c r="H62" s="132">
        <v>415050</v>
      </c>
      <c r="I62" s="132" t="str">
        <f t="shared" si="1"/>
        <v>Sale</v>
      </c>
      <c r="J62" s="132">
        <v>-675</v>
      </c>
      <c r="K62" s="132">
        <v>-3</v>
      </c>
    </row>
    <row r="63" spans="1:11" hidden="1" x14ac:dyDescent="0.2">
      <c r="A63" s="132" t="s">
        <v>311</v>
      </c>
      <c r="B63" s="132" t="s">
        <v>130</v>
      </c>
      <c r="C63" s="133">
        <v>9781449429379</v>
      </c>
      <c r="D63" s="132" t="s">
        <v>285</v>
      </c>
      <c r="E63" s="132" t="s">
        <v>65</v>
      </c>
      <c r="F63" s="134">
        <v>74</v>
      </c>
      <c r="G63" s="132" t="s">
        <v>66</v>
      </c>
      <c r="H63" s="132">
        <v>415050</v>
      </c>
      <c r="I63" s="132" t="str">
        <f t="shared" si="1"/>
        <v>Sale</v>
      </c>
      <c r="J63" s="132">
        <v>-7122.5</v>
      </c>
      <c r="K63" s="132">
        <v>-40</v>
      </c>
    </row>
    <row r="64" spans="1:11" hidden="1" x14ac:dyDescent="0.2">
      <c r="A64" s="132" t="s">
        <v>311</v>
      </c>
      <c r="B64" s="132" t="s">
        <v>130</v>
      </c>
      <c r="C64" s="133">
        <v>9781449429386</v>
      </c>
      <c r="D64" s="132" t="s">
        <v>286</v>
      </c>
      <c r="E64" s="132" t="s">
        <v>65</v>
      </c>
      <c r="F64" s="134">
        <v>74</v>
      </c>
      <c r="G64" s="132" t="s">
        <v>66</v>
      </c>
      <c r="H64" s="132">
        <v>415050</v>
      </c>
      <c r="I64" s="132" t="str">
        <f t="shared" si="1"/>
        <v>Sale</v>
      </c>
      <c r="J64" s="132">
        <v>-1980</v>
      </c>
      <c r="K64" s="132">
        <v>-8</v>
      </c>
    </row>
    <row r="65" spans="1:11" hidden="1" x14ac:dyDescent="0.2">
      <c r="A65" s="132" t="s">
        <v>311</v>
      </c>
      <c r="B65" s="132" t="s">
        <v>130</v>
      </c>
      <c r="C65" s="133">
        <v>9781449433833</v>
      </c>
      <c r="D65" s="132" t="s">
        <v>306</v>
      </c>
      <c r="E65" s="132" t="s">
        <v>65</v>
      </c>
      <c r="F65" s="134">
        <v>74</v>
      </c>
      <c r="G65" s="132" t="s">
        <v>66</v>
      </c>
      <c r="H65" s="132">
        <v>415050</v>
      </c>
      <c r="I65" s="132" t="str">
        <f t="shared" si="1"/>
        <v>Sale</v>
      </c>
      <c r="J65" s="132">
        <v>-164.45</v>
      </c>
      <c r="K65" s="132">
        <v>-1</v>
      </c>
    </row>
    <row r="66" spans="1:11" hidden="1" x14ac:dyDescent="0.2">
      <c r="A66" s="132" t="s">
        <v>311</v>
      </c>
      <c r="B66" s="132" t="s">
        <v>130</v>
      </c>
      <c r="C66" s="133">
        <v>9781449436346</v>
      </c>
      <c r="D66" s="132" t="s">
        <v>242</v>
      </c>
      <c r="E66" s="132" t="s">
        <v>65</v>
      </c>
      <c r="F66" s="134">
        <v>74</v>
      </c>
      <c r="G66" s="132" t="s">
        <v>67</v>
      </c>
      <c r="H66" s="132">
        <v>415050</v>
      </c>
      <c r="I66" s="132" t="str">
        <f t="shared" ref="I66:I97" si="2">IF(AND(H66&gt;420000,H66&lt;430000),"Return","Sale")</f>
        <v>Sale</v>
      </c>
      <c r="J66" s="132">
        <v>-7105</v>
      </c>
      <c r="K66" s="132">
        <v>-38</v>
      </c>
    </row>
    <row r="67" spans="1:11" hidden="1" x14ac:dyDescent="0.2">
      <c r="A67" s="132" t="s">
        <v>311</v>
      </c>
      <c r="B67" s="132" t="s">
        <v>130</v>
      </c>
      <c r="C67" s="133">
        <v>9781449436353</v>
      </c>
      <c r="D67" s="132" t="s">
        <v>287</v>
      </c>
      <c r="E67" s="132" t="s">
        <v>65</v>
      </c>
      <c r="F67" s="134">
        <v>74</v>
      </c>
      <c r="G67" s="132" t="s">
        <v>66</v>
      </c>
      <c r="H67" s="132">
        <v>415050</v>
      </c>
      <c r="I67" s="132" t="str">
        <f t="shared" si="2"/>
        <v>Sale</v>
      </c>
      <c r="J67" s="132">
        <v>-5167.05</v>
      </c>
      <c r="K67" s="132">
        <v>-26</v>
      </c>
    </row>
    <row r="68" spans="1:11" hidden="1" x14ac:dyDescent="0.2">
      <c r="A68" s="132" t="s">
        <v>311</v>
      </c>
      <c r="B68" s="132" t="s">
        <v>130</v>
      </c>
      <c r="C68" s="133">
        <v>9781449446598</v>
      </c>
      <c r="D68" s="132" t="s">
        <v>288</v>
      </c>
      <c r="E68" s="132" t="s">
        <v>65</v>
      </c>
      <c r="F68" s="134">
        <v>74</v>
      </c>
      <c r="G68" s="132" t="s">
        <v>66</v>
      </c>
      <c r="H68" s="132">
        <v>415050</v>
      </c>
      <c r="I68" s="132" t="str">
        <f t="shared" si="2"/>
        <v>Sale</v>
      </c>
      <c r="J68" s="132">
        <v>-3292.29</v>
      </c>
      <c r="K68" s="132">
        <v>-9</v>
      </c>
    </row>
    <row r="69" spans="1:11" hidden="1" x14ac:dyDescent="0.2">
      <c r="A69" s="132" t="s">
        <v>311</v>
      </c>
      <c r="B69" s="132" t="s">
        <v>130</v>
      </c>
      <c r="C69" s="133">
        <v>9781449446604</v>
      </c>
      <c r="D69" s="132" t="s">
        <v>244</v>
      </c>
      <c r="E69" s="132" t="s">
        <v>65</v>
      </c>
      <c r="F69" s="134">
        <v>74</v>
      </c>
      <c r="G69" s="132" t="s">
        <v>67</v>
      </c>
      <c r="H69" s="132">
        <v>415050</v>
      </c>
      <c r="I69" s="132" t="str">
        <f t="shared" si="2"/>
        <v>Sale</v>
      </c>
      <c r="J69" s="132">
        <v>-2157.6</v>
      </c>
      <c r="K69" s="132">
        <v>-6</v>
      </c>
    </row>
    <row r="70" spans="1:11" hidden="1" x14ac:dyDescent="0.2">
      <c r="A70" s="132" t="s">
        <v>311</v>
      </c>
      <c r="B70" s="132" t="s">
        <v>130</v>
      </c>
      <c r="C70" s="133">
        <v>9781449447151</v>
      </c>
      <c r="D70" s="132" t="s">
        <v>289</v>
      </c>
      <c r="E70" s="132" t="s">
        <v>65</v>
      </c>
      <c r="F70" s="134">
        <v>74</v>
      </c>
      <c r="G70" s="132" t="s">
        <v>66</v>
      </c>
      <c r="H70" s="132">
        <v>415050</v>
      </c>
      <c r="I70" s="132" t="str">
        <f t="shared" si="2"/>
        <v>Sale</v>
      </c>
      <c r="J70" s="132">
        <v>-6125</v>
      </c>
      <c r="K70" s="132">
        <v>-4</v>
      </c>
    </row>
    <row r="71" spans="1:11" hidden="1" x14ac:dyDescent="0.2">
      <c r="A71" s="132" t="s">
        <v>311</v>
      </c>
      <c r="B71" s="132" t="s">
        <v>130</v>
      </c>
      <c r="C71" s="133">
        <v>9781449447953</v>
      </c>
      <c r="D71" s="132" t="s">
        <v>246</v>
      </c>
      <c r="E71" s="132" t="s">
        <v>65</v>
      </c>
      <c r="F71" s="134">
        <v>74</v>
      </c>
      <c r="G71" s="132" t="s">
        <v>67</v>
      </c>
      <c r="H71" s="132">
        <v>415050</v>
      </c>
      <c r="I71" s="132" t="str">
        <f t="shared" si="2"/>
        <v>Sale</v>
      </c>
      <c r="J71" s="132">
        <v>-4857.3</v>
      </c>
      <c r="K71" s="132">
        <v>-6</v>
      </c>
    </row>
    <row r="72" spans="1:11" hidden="1" x14ac:dyDescent="0.2">
      <c r="A72" s="132" t="s">
        <v>311</v>
      </c>
      <c r="B72" s="132" t="s">
        <v>130</v>
      </c>
      <c r="C72" s="133">
        <v>9781449449704</v>
      </c>
      <c r="D72" s="132" t="s">
        <v>290</v>
      </c>
      <c r="E72" s="132" t="s">
        <v>65</v>
      </c>
      <c r="F72" s="134">
        <v>74</v>
      </c>
      <c r="G72" s="132" t="s">
        <v>66</v>
      </c>
      <c r="H72" s="132">
        <v>415050</v>
      </c>
      <c r="I72" s="132" t="str">
        <f t="shared" si="2"/>
        <v>Sale</v>
      </c>
      <c r="J72" s="132">
        <v>-5845</v>
      </c>
      <c r="K72" s="132">
        <v>-32</v>
      </c>
    </row>
    <row r="73" spans="1:11" hidden="1" x14ac:dyDescent="0.2">
      <c r="A73" s="132" t="s">
        <v>311</v>
      </c>
      <c r="B73" s="132" t="s">
        <v>130</v>
      </c>
      <c r="C73" s="133">
        <v>9781449450304</v>
      </c>
      <c r="D73" s="132" t="s">
        <v>309</v>
      </c>
      <c r="E73" s="132" t="s">
        <v>65</v>
      </c>
      <c r="F73" s="134">
        <v>74</v>
      </c>
      <c r="G73" s="132" t="s">
        <v>66</v>
      </c>
      <c r="H73" s="132">
        <v>415050</v>
      </c>
      <c r="I73" s="132" t="str">
        <f t="shared" si="2"/>
        <v>Sale</v>
      </c>
      <c r="J73" s="132">
        <v>-493.35</v>
      </c>
      <c r="K73" s="132">
        <v>-3</v>
      </c>
    </row>
    <row r="74" spans="1:11" hidden="1" x14ac:dyDescent="0.2">
      <c r="A74" s="132" t="s">
        <v>311</v>
      </c>
      <c r="B74" s="132" t="s">
        <v>130</v>
      </c>
      <c r="C74" s="133">
        <v>9781449450625</v>
      </c>
      <c r="D74" s="132" t="s">
        <v>249</v>
      </c>
      <c r="E74" s="132" t="s">
        <v>65</v>
      </c>
      <c r="F74" s="134">
        <v>74</v>
      </c>
      <c r="G74" s="132" t="s">
        <v>67</v>
      </c>
      <c r="H74" s="132">
        <v>415050</v>
      </c>
      <c r="I74" s="132" t="str">
        <f t="shared" si="2"/>
        <v>Sale</v>
      </c>
      <c r="J74" s="132">
        <v>-164.45</v>
      </c>
      <c r="K74" s="132">
        <v>-1</v>
      </c>
    </row>
    <row r="75" spans="1:11" hidden="1" x14ac:dyDescent="0.2">
      <c r="A75" s="132" t="s">
        <v>311</v>
      </c>
      <c r="B75" s="132" t="s">
        <v>130</v>
      </c>
      <c r="C75" s="133">
        <v>9781449450632</v>
      </c>
      <c r="D75" s="132" t="s">
        <v>251</v>
      </c>
      <c r="E75" s="132" t="s">
        <v>65</v>
      </c>
      <c r="F75" s="134">
        <v>74</v>
      </c>
      <c r="G75" s="132" t="s">
        <v>67</v>
      </c>
      <c r="H75" s="132">
        <v>415050</v>
      </c>
      <c r="I75" s="132" t="str">
        <f t="shared" si="2"/>
        <v>Sale</v>
      </c>
      <c r="J75" s="132">
        <v>-493.35</v>
      </c>
      <c r="K75" s="132">
        <v>-3</v>
      </c>
    </row>
    <row r="76" spans="1:11" hidden="1" x14ac:dyDescent="0.2">
      <c r="A76" s="132" t="s">
        <v>311</v>
      </c>
      <c r="B76" s="132" t="s">
        <v>130</v>
      </c>
      <c r="C76" s="133">
        <v>9781449450793</v>
      </c>
      <c r="D76" s="132" t="s">
        <v>291</v>
      </c>
      <c r="E76" s="132" t="s">
        <v>65</v>
      </c>
      <c r="F76" s="134">
        <v>74</v>
      </c>
      <c r="G76" s="132" t="s">
        <v>66</v>
      </c>
      <c r="H76" s="132">
        <v>415050</v>
      </c>
      <c r="I76" s="132" t="str">
        <f t="shared" si="2"/>
        <v>Sale</v>
      </c>
      <c r="J76" s="132">
        <v>-1872.5</v>
      </c>
      <c r="K76" s="132">
        <v>-10</v>
      </c>
    </row>
    <row r="77" spans="1:11" hidden="1" x14ac:dyDescent="0.2">
      <c r="A77" s="132" t="s">
        <v>311</v>
      </c>
      <c r="B77" s="132" t="s">
        <v>130</v>
      </c>
      <c r="C77" s="133">
        <v>9781449450854</v>
      </c>
      <c r="D77" s="132" t="s">
        <v>253</v>
      </c>
      <c r="E77" s="132" t="s">
        <v>65</v>
      </c>
      <c r="F77" s="134">
        <v>74</v>
      </c>
      <c r="G77" s="132" t="s">
        <v>67</v>
      </c>
      <c r="H77" s="132">
        <v>415050</v>
      </c>
      <c r="I77" s="132" t="str">
        <f t="shared" si="2"/>
        <v>Sale</v>
      </c>
      <c r="J77" s="132">
        <v>-328.9</v>
      </c>
      <c r="K77" s="132">
        <v>-2</v>
      </c>
    </row>
    <row r="78" spans="1:11" hidden="1" x14ac:dyDescent="0.2">
      <c r="A78" s="132" t="s">
        <v>311</v>
      </c>
      <c r="B78" s="132" t="s">
        <v>130</v>
      </c>
      <c r="C78" s="133">
        <v>9781449451004</v>
      </c>
      <c r="D78" s="132" t="s">
        <v>221</v>
      </c>
      <c r="E78" s="132" t="s">
        <v>65</v>
      </c>
      <c r="F78" s="134">
        <v>74</v>
      </c>
      <c r="G78" s="132" t="s">
        <v>67</v>
      </c>
      <c r="H78" s="132">
        <v>415050</v>
      </c>
      <c r="I78" s="132" t="str">
        <f t="shared" si="2"/>
        <v>Sale</v>
      </c>
      <c r="J78" s="132">
        <v>-493.35</v>
      </c>
      <c r="K78" s="132">
        <v>-3</v>
      </c>
    </row>
    <row r="79" spans="1:11" hidden="1" x14ac:dyDescent="0.2">
      <c r="A79" s="132" t="s">
        <v>311</v>
      </c>
      <c r="B79" s="132" t="s">
        <v>130</v>
      </c>
      <c r="C79" s="133">
        <v>9781449456146</v>
      </c>
      <c r="D79" s="132" t="s">
        <v>292</v>
      </c>
      <c r="E79" s="132" t="s">
        <v>65</v>
      </c>
      <c r="F79" s="134">
        <v>74</v>
      </c>
      <c r="G79" s="132" t="s">
        <v>66</v>
      </c>
      <c r="H79" s="132">
        <v>415050</v>
      </c>
      <c r="I79" s="132" t="str">
        <f t="shared" si="2"/>
        <v>Sale</v>
      </c>
      <c r="J79" s="132">
        <v>-30848.18</v>
      </c>
      <c r="K79" s="132">
        <v>-113</v>
      </c>
    </row>
    <row r="80" spans="1:11" hidden="1" x14ac:dyDescent="0.2">
      <c r="A80" s="132" t="s">
        <v>311</v>
      </c>
      <c r="B80" s="132" t="s">
        <v>130</v>
      </c>
      <c r="C80" s="133">
        <v>9781449458263</v>
      </c>
      <c r="D80" s="132" t="s">
        <v>256</v>
      </c>
      <c r="E80" s="132" t="s">
        <v>65</v>
      </c>
      <c r="F80" s="134">
        <v>74</v>
      </c>
      <c r="G80" s="132" t="s">
        <v>67</v>
      </c>
      <c r="H80" s="132">
        <v>415050</v>
      </c>
      <c r="I80" s="132" t="str">
        <f t="shared" si="2"/>
        <v>Sale</v>
      </c>
      <c r="J80" s="132">
        <v>-2047.5</v>
      </c>
      <c r="K80" s="132">
        <v>-12</v>
      </c>
    </row>
    <row r="81" spans="1:11" hidden="1" x14ac:dyDescent="0.2">
      <c r="A81" s="132" t="s">
        <v>311</v>
      </c>
      <c r="B81" s="132" t="s">
        <v>130</v>
      </c>
      <c r="C81" s="133">
        <v>9781449459956</v>
      </c>
      <c r="D81" s="132" t="s">
        <v>258</v>
      </c>
      <c r="E81" s="132" t="s">
        <v>65</v>
      </c>
      <c r="F81" s="134">
        <v>74</v>
      </c>
      <c r="G81" s="132" t="s">
        <v>67</v>
      </c>
      <c r="H81" s="132">
        <v>415050</v>
      </c>
      <c r="I81" s="132" t="str">
        <f t="shared" si="2"/>
        <v>Sale</v>
      </c>
      <c r="J81" s="132">
        <v>-3475.65</v>
      </c>
      <c r="K81" s="132">
        <v>-9</v>
      </c>
    </row>
    <row r="82" spans="1:11" hidden="1" x14ac:dyDescent="0.2">
      <c r="A82" s="132" t="s">
        <v>311</v>
      </c>
      <c r="B82" s="132" t="s">
        <v>130</v>
      </c>
      <c r="C82" s="133">
        <v>9781449460044</v>
      </c>
      <c r="D82" s="132" t="s">
        <v>260</v>
      </c>
      <c r="E82" s="132" t="s">
        <v>65</v>
      </c>
      <c r="F82" s="134">
        <v>74</v>
      </c>
      <c r="G82" s="132" t="s">
        <v>67</v>
      </c>
      <c r="H82" s="132">
        <v>415050</v>
      </c>
      <c r="I82" s="132" t="str">
        <f t="shared" si="2"/>
        <v>Sale</v>
      </c>
      <c r="J82" s="132">
        <v>-20396.599999999999</v>
      </c>
      <c r="K82" s="132">
        <v>-7</v>
      </c>
    </row>
    <row r="83" spans="1:11" hidden="1" x14ac:dyDescent="0.2">
      <c r="A83" s="132" t="s">
        <v>311</v>
      </c>
      <c r="B83" s="132" t="s">
        <v>130</v>
      </c>
      <c r="C83" s="133">
        <v>9781449461072</v>
      </c>
      <c r="D83" s="132" t="s">
        <v>219</v>
      </c>
      <c r="E83" s="132" t="s">
        <v>65</v>
      </c>
      <c r="F83" s="134">
        <v>74</v>
      </c>
      <c r="G83" s="132" t="s">
        <v>67</v>
      </c>
      <c r="H83" s="132">
        <v>415050</v>
      </c>
      <c r="I83" s="132" t="str">
        <f t="shared" si="2"/>
        <v>Sale</v>
      </c>
      <c r="J83" s="132">
        <v>-5214.55</v>
      </c>
      <c r="K83" s="132">
        <v>-19</v>
      </c>
    </row>
    <row r="84" spans="1:11" hidden="1" x14ac:dyDescent="0.2">
      <c r="A84" s="132" t="s">
        <v>311</v>
      </c>
      <c r="B84" s="132" t="s">
        <v>130</v>
      </c>
      <c r="C84" s="133">
        <v>9781449462147</v>
      </c>
      <c r="D84" s="132" t="s">
        <v>220</v>
      </c>
      <c r="E84" s="132" t="s">
        <v>65</v>
      </c>
      <c r="F84" s="134">
        <v>74</v>
      </c>
      <c r="G84" s="132" t="s">
        <v>67</v>
      </c>
      <c r="H84" s="132">
        <v>415050</v>
      </c>
      <c r="I84" s="132" t="str">
        <f t="shared" si="2"/>
        <v>Sale</v>
      </c>
      <c r="J84" s="132">
        <v>-12293.85</v>
      </c>
      <c r="K84" s="132">
        <v>-12</v>
      </c>
    </row>
    <row r="85" spans="1:11" hidden="1" x14ac:dyDescent="0.2">
      <c r="A85" s="132" t="s">
        <v>311</v>
      </c>
      <c r="B85" s="132" t="s">
        <v>130</v>
      </c>
      <c r="C85" s="133">
        <v>9780740700033</v>
      </c>
      <c r="D85" s="132" t="s">
        <v>45</v>
      </c>
      <c r="E85" s="132" t="s">
        <v>65</v>
      </c>
      <c r="F85" s="134">
        <v>74</v>
      </c>
      <c r="G85" s="132" t="s">
        <v>66</v>
      </c>
      <c r="H85" s="132">
        <v>415150</v>
      </c>
      <c r="I85" s="132" t="str">
        <f t="shared" si="2"/>
        <v>Sale</v>
      </c>
      <c r="J85" s="132">
        <v>-706.98</v>
      </c>
      <c r="K85" s="132">
        <v>-2</v>
      </c>
    </row>
    <row r="86" spans="1:11" hidden="1" x14ac:dyDescent="0.2">
      <c r="A86" s="132" t="s">
        <v>311</v>
      </c>
      <c r="B86" s="132" t="s">
        <v>130</v>
      </c>
      <c r="C86" s="133">
        <v>9780740705311</v>
      </c>
      <c r="D86" s="132" t="s">
        <v>46</v>
      </c>
      <c r="E86" s="132" t="s">
        <v>65</v>
      </c>
      <c r="F86" s="134">
        <v>74</v>
      </c>
      <c r="G86" s="132" t="s">
        <v>66</v>
      </c>
      <c r="H86" s="132">
        <v>415150</v>
      </c>
      <c r="I86" s="132" t="str">
        <f t="shared" si="2"/>
        <v>Sale</v>
      </c>
      <c r="J86" s="132">
        <v>-706.98</v>
      </c>
      <c r="K86" s="132">
        <v>-2</v>
      </c>
    </row>
    <row r="87" spans="1:11" hidden="1" x14ac:dyDescent="0.2">
      <c r="A87" s="132" t="s">
        <v>311</v>
      </c>
      <c r="B87" s="132" t="s">
        <v>130</v>
      </c>
      <c r="C87" s="133">
        <v>9780740721946</v>
      </c>
      <c r="D87" s="132" t="s">
        <v>55</v>
      </c>
      <c r="E87" s="132" t="s">
        <v>65</v>
      </c>
      <c r="F87" s="134">
        <v>74</v>
      </c>
      <c r="G87" s="132" t="s">
        <v>66</v>
      </c>
      <c r="H87" s="132">
        <v>415150</v>
      </c>
      <c r="I87" s="132" t="str">
        <f t="shared" si="2"/>
        <v>Sale</v>
      </c>
      <c r="J87" s="132">
        <v>-531.02</v>
      </c>
      <c r="K87" s="132">
        <v>-2</v>
      </c>
    </row>
    <row r="88" spans="1:11" hidden="1" x14ac:dyDescent="0.2">
      <c r="A88" s="132" t="s">
        <v>311</v>
      </c>
      <c r="B88" s="132" t="s">
        <v>130</v>
      </c>
      <c r="C88" s="133">
        <v>9780740746581</v>
      </c>
      <c r="D88" s="132" t="s">
        <v>77</v>
      </c>
      <c r="E88" s="132" t="s">
        <v>65</v>
      </c>
      <c r="F88" s="134">
        <v>74</v>
      </c>
      <c r="G88" s="132" t="s">
        <v>66</v>
      </c>
      <c r="H88" s="132">
        <v>415150</v>
      </c>
      <c r="I88" s="132" t="str">
        <f t="shared" si="2"/>
        <v>Sale</v>
      </c>
      <c r="J88" s="132">
        <v>-706.98</v>
      </c>
      <c r="K88" s="132">
        <v>-2</v>
      </c>
    </row>
    <row r="89" spans="1:11" hidden="1" x14ac:dyDescent="0.2">
      <c r="A89" s="132" t="s">
        <v>311</v>
      </c>
      <c r="B89" s="132" t="s">
        <v>130</v>
      </c>
      <c r="C89" s="133">
        <v>9780740768491</v>
      </c>
      <c r="D89" s="132" t="s">
        <v>213</v>
      </c>
      <c r="E89" s="132" t="s">
        <v>65</v>
      </c>
      <c r="F89" s="134">
        <v>74</v>
      </c>
      <c r="G89" s="132" t="s">
        <v>66</v>
      </c>
      <c r="H89" s="132">
        <v>415150</v>
      </c>
      <c r="I89" s="132" t="str">
        <f t="shared" si="2"/>
        <v>Sale</v>
      </c>
      <c r="J89" s="132">
        <v>-455.25</v>
      </c>
      <c r="K89" s="132">
        <v>-2</v>
      </c>
    </row>
    <row r="90" spans="1:11" hidden="1" x14ac:dyDescent="0.2">
      <c r="A90" s="132" t="s">
        <v>311</v>
      </c>
      <c r="B90" s="132" t="s">
        <v>130</v>
      </c>
      <c r="C90" s="133">
        <v>9780740773655</v>
      </c>
      <c r="D90" s="132" t="s">
        <v>79</v>
      </c>
      <c r="E90" s="132" t="s">
        <v>65</v>
      </c>
      <c r="F90" s="134">
        <v>74</v>
      </c>
      <c r="G90" s="132" t="s">
        <v>66</v>
      </c>
      <c r="H90" s="132">
        <v>415150</v>
      </c>
      <c r="I90" s="132" t="str">
        <f t="shared" si="2"/>
        <v>Sale</v>
      </c>
      <c r="J90" s="132">
        <v>-531.02</v>
      </c>
      <c r="K90" s="132">
        <v>-2</v>
      </c>
    </row>
    <row r="91" spans="1:11" hidden="1" x14ac:dyDescent="0.2">
      <c r="A91" s="132" t="s">
        <v>311</v>
      </c>
      <c r="B91" s="132" t="s">
        <v>130</v>
      </c>
      <c r="C91" s="133">
        <v>9780740785344</v>
      </c>
      <c r="D91" s="132" t="s">
        <v>48</v>
      </c>
      <c r="E91" s="132" t="s">
        <v>65</v>
      </c>
      <c r="F91" s="134">
        <v>74</v>
      </c>
      <c r="G91" s="132" t="s">
        <v>66</v>
      </c>
      <c r="H91" s="132">
        <v>415150</v>
      </c>
      <c r="I91" s="132" t="str">
        <f t="shared" si="2"/>
        <v>Sale</v>
      </c>
      <c r="J91" s="132">
        <v>-706.98</v>
      </c>
      <c r="K91" s="132">
        <v>-2</v>
      </c>
    </row>
    <row r="92" spans="1:11" hidden="1" x14ac:dyDescent="0.2">
      <c r="A92" s="132" t="s">
        <v>311</v>
      </c>
      <c r="B92" s="132" t="s">
        <v>130</v>
      </c>
      <c r="C92" s="133">
        <v>9780836204155</v>
      </c>
      <c r="D92" s="132" t="s">
        <v>80</v>
      </c>
      <c r="E92" s="132" t="s">
        <v>65</v>
      </c>
      <c r="F92" s="134">
        <v>74</v>
      </c>
      <c r="G92" s="132" t="s">
        <v>66</v>
      </c>
      <c r="H92" s="132">
        <v>415150</v>
      </c>
      <c r="I92" s="132" t="str">
        <f t="shared" si="2"/>
        <v>Sale</v>
      </c>
      <c r="J92" s="132">
        <v>-706.98</v>
      </c>
      <c r="K92" s="132">
        <v>-2</v>
      </c>
    </row>
    <row r="93" spans="1:11" hidden="1" x14ac:dyDescent="0.2">
      <c r="A93" s="132" t="s">
        <v>311</v>
      </c>
      <c r="B93" s="132" t="s">
        <v>130</v>
      </c>
      <c r="C93" s="133">
        <v>9780836217469</v>
      </c>
      <c r="D93" s="132" t="s">
        <v>62</v>
      </c>
      <c r="E93" s="132" t="s">
        <v>65</v>
      </c>
      <c r="F93" s="134">
        <v>74</v>
      </c>
      <c r="G93" s="132" t="s">
        <v>66</v>
      </c>
      <c r="H93" s="132">
        <v>415150</v>
      </c>
      <c r="I93" s="132" t="str">
        <f t="shared" si="2"/>
        <v>Sale</v>
      </c>
      <c r="J93" s="132">
        <v>-605.54</v>
      </c>
      <c r="K93" s="132">
        <v>-2</v>
      </c>
    </row>
    <row r="94" spans="1:11" hidden="1" x14ac:dyDescent="0.2">
      <c r="A94" s="132" t="s">
        <v>311</v>
      </c>
      <c r="B94" s="132" t="s">
        <v>130</v>
      </c>
      <c r="C94" s="133">
        <v>9780836228991</v>
      </c>
      <c r="D94" s="132" t="s">
        <v>49</v>
      </c>
      <c r="E94" s="132" t="s">
        <v>65</v>
      </c>
      <c r="F94" s="134">
        <v>74</v>
      </c>
      <c r="G94" s="132" t="s">
        <v>66</v>
      </c>
      <c r="H94" s="132">
        <v>415150</v>
      </c>
      <c r="I94" s="132" t="str">
        <f t="shared" si="2"/>
        <v>Sale</v>
      </c>
      <c r="J94" s="132">
        <v>-531.02</v>
      </c>
      <c r="K94" s="132">
        <v>-2</v>
      </c>
    </row>
    <row r="95" spans="1:11" hidden="1" x14ac:dyDescent="0.2">
      <c r="A95" s="132" t="s">
        <v>311</v>
      </c>
      <c r="B95" s="132" t="s">
        <v>130</v>
      </c>
      <c r="C95" s="133">
        <v>9780836236682</v>
      </c>
      <c r="D95" s="132" t="s">
        <v>87</v>
      </c>
      <c r="E95" s="132" t="s">
        <v>65</v>
      </c>
      <c r="F95" s="134">
        <v>74</v>
      </c>
      <c r="G95" s="132" t="s">
        <v>66</v>
      </c>
      <c r="H95" s="132">
        <v>415150</v>
      </c>
      <c r="I95" s="132" t="str">
        <f t="shared" si="2"/>
        <v>Sale</v>
      </c>
      <c r="J95" s="132">
        <v>-531.02</v>
      </c>
      <c r="K95" s="132">
        <v>-2</v>
      </c>
    </row>
    <row r="96" spans="1:11" hidden="1" x14ac:dyDescent="0.2">
      <c r="A96" s="132" t="s">
        <v>311</v>
      </c>
      <c r="B96" s="132" t="s">
        <v>130</v>
      </c>
      <c r="C96" s="133">
        <v>9780836267457</v>
      </c>
      <c r="D96" s="132" t="s">
        <v>82</v>
      </c>
      <c r="E96" s="132" t="s">
        <v>65</v>
      </c>
      <c r="F96" s="134">
        <v>74</v>
      </c>
      <c r="G96" s="132" t="s">
        <v>66</v>
      </c>
      <c r="H96" s="132">
        <v>415150</v>
      </c>
      <c r="I96" s="132" t="str">
        <f t="shared" si="2"/>
        <v>Sale</v>
      </c>
      <c r="J96" s="132">
        <v>-706.98</v>
      </c>
      <c r="K96" s="132">
        <v>-2</v>
      </c>
    </row>
    <row r="97" spans="1:11" hidden="1" x14ac:dyDescent="0.2">
      <c r="A97" s="132" t="s">
        <v>311</v>
      </c>
      <c r="B97" s="132" t="s">
        <v>130</v>
      </c>
      <c r="C97" s="133">
        <v>9781449401023</v>
      </c>
      <c r="D97" s="132" t="s">
        <v>72</v>
      </c>
      <c r="E97" s="132" t="s">
        <v>65</v>
      </c>
      <c r="F97" s="134">
        <v>74</v>
      </c>
      <c r="G97" s="132" t="s">
        <v>66</v>
      </c>
      <c r="H97" s="132">
        <v>415150</v>
      </c>
      <c r="I97" s="132" t="str">
        <f t="shared" si="2"/>
        <v>Sale</v>
      </c>
      <c r="J97" s="132">
        <v>-706.98</v>
      </c>
      <c r="K97" s="132">
        <v>-2</v>
      </c>
    </row>
    <row r="98" spans="1:11" hidden="1" x14ac:dyDescent="0.2">
      <c r="A98" s="132" t="s">
        <v>311</v>
      </c>
      <c r="B98" s="132" t="s">
        <v>130</v>
      </c>
      <c r="C98" s="133">
        <v>9781449402327</v>
      </c>
      <c r="D98" s="132" t="s">
        <v>277</v>
      </c>
      <c r="E98" s="132" t="s">
        <v>65</v>
      </c>
      <c r="F98" s="134">
        <v>74</v>
      </c>
      <c r="G98" s="132" t="s">
        <v>66</v>
      </c>
      <c r="H98" s="132">
        <v>415150</v>
      </c>
      <c r="I98" s="132" t="str">
        <f t="shared" ref="I98:I129" si="3">IF(AND(H98&gt;420000,H98&lt;430000),"Return","Sale")</f>
        <v>Sale</v>
      </c>
      <c r="J98" s="132">
        <v>-1008.18</v>
      </c>
      <c r="K98" s="132">
        <v>-5</v>
      </c>
    </row>
    <row r="99" spans="1:11" hidden="1" x14ac:dyDescent="0.2">
      <c r="A99" s="132" t="s">
        <v>311</v>
      </c>
      <c r="B99" s="132" t="s">
        <v>130</v>
      </c>
      <c r="C99" s="133">
        <v>9781449407186</v>
      </c>
      <c r="D99" s="132" t="s">
        <v>278</v>
      </c>
      <c r="E99" s="132" t="s">
        <v>65</v>
      </c>
      <c r="F99" s="134">
        <v>74</v>
      </c>
      <c r="G99" s="132" t="s">
        <v>66</v>
      </c>
      <c r="H99" s="132">
        <v>415150</v>
      </c>
      <c r="I99" s="132" t="str">
        <f t="shared" si="3"/>
        <v>Sale</v>
      </c>
      <c r="J99" s="132">
        <v>-1008.18</v>
      </c>
      <c r="K99" s="132">
        <v>-5</v>
      </c>
    </row>
    <row r="100" spans="1:11" hidden="1" x14ac:dyDescent="0.2">
      <c r="A100" s="132" t="s">
        <v>311</v>
      </c>
      <c r="B100" s="132" t="s">
        <v>130</v>
      </c>
      <c r="C100" s="133">
        <v>9781449407940</v>
      </c>
      <c r="D100" s="132" t="s">
        <v>216</v>
      </c>
      <c r="E100" s="132" t="s">
        <v>65</v>
      </c>
      <c r="F100" s="134">
        <v>74</v>
      </c>
      <c r="G100" s="132" t="s">
        <v>66</v>
      </c>
      <c r="H100" s="132">
        <v>415150</v>
      </c>
      <c r="I100" s="132" t="str">
        <f t="shared" si="3"/>
        <v>Sale</v>
      </c>
      <c r="J100" s="132">
        <v>-455.25</v>
      </c>
      <c r="K100" s="132">
        <v>-2</v>
      </c>
    </row>
    <row r="101" spans="1:11" hidden="1" x14ac:dyDescent="0.2">
      <c r="A101" s="132" t="s">
        <v>311</v>
      </c>
      <c r="B101" s="132" t="s">
        <v>130</v>
      </c>
      <c r="C101" s="133">
        <v>9781449420437</v>
      </c>
      <c r="D101" s="132" t="s">
        <v>280</v>
      </c>
      <c r="E101" s="132" t="s">
        <v>65</v>
      </c>
      <c r="F101" s="134">
        <v>74</v>
      </c>
      <c r="G101" s="132" t="s">
        <v>66</v>
      </c>
      <c r="H101" s="132">
        <v>415150</v>
      </c>
      <c r="I101" s="132" t="str">
        <f t="shared" si="3"/>
        <v>Sale</v>
      </c>
      <c r="J101" s="132">
        <v>-1008.18</v>
      </c>
      <c r="K101" s="132">
        <v>-5</v>
      </c>
    </row>
    <row r="102" spans="1:11" hidden="1" x14ac:dyDescent="0.2">
      <c r="A102" s="132" t="s">
        <v>311</v>
      </c>
      <c r="B102" s="132" t="s">
        <v>130</v>
      </c>
      <c r="C102" s="133">
        <v>9781449423094</v>
      </c>
      <c r="D102" s="132" t="s">
        <v>60</v>
      </c>
      <c r="E102" s="132" t="s">
        <v>65</v>
      </c>
      <c r="F102" s="134">
        <v>74</v>
      </c>
      <c r="G102" s="132" t="s">
        <v>66</v>
      </c>
      <c r="H102" s="132">
        <v>415150</v>
      </c>
      <c r="I102" s="132" t="str">
        <f t="shared" si="3"/>
        <v>Sale</v>
      </c>
      <c r="J102" s="132">
        <v>-706.98</v>
      </c>
      <c r="K102" s="132">
        <v>-2</v>
      </c>
    </row>
    <row r="103" spans="1:11" hidden="1" x14ac:dyDescent="0.2">
      <c r="A103" s="132" t="s">
        <v>311</v>
      </c>
      <c r="B103" s="132" t="s">
        <v>130</v>
      </c>
      <c r="C103" s="133">
        <v>9781449425661</v>
      </c>
      <c r="D103" s="132" t="s">
        <v>282</v>
      </c>
      <c r="E103" s="132" t="s">
        <v>65</v>
      </c>
      <c r="F103" s="134">
        <v>74</v>
      </c>
      <c r="G103" s="132" t="s">
        <v>66</v>
      </c>
      <c r="H103" s="132">
        <v>415150</v>
      </c>
      <c r="I103" s="132" t="str">
        <f t="shared" si="3"/>
        <v>Sale</v>
      </c>
      <c r="J103" s="132">
        <v>-1008.18</v>
      </c>
      <c r="K103" s="132">
        <v>-5</v>
      </c>
    </row>
    <row r="104" spans="1:11" hidden="1" x14ac:dyDescent="0.2">
      <c r="A104" s="132" t="s">
        <v>311</v>
      </c>
      <c r="B104" s="132" t="s">
        <v>130</v>
      </c>
      <c r="C104" s="133">
        <v>9781449427771</v>
      </c>
      <c r="D104" s="132" t="s">
        <v>284</v>
      </c>
      <c r="E104" s="132" t="s">
        <v>65</v>
      </c>
      <c r="F104" s="134">
        <v>74</v>
      </c>
      <c r="G104" s="132" t="s">
        <v>66</v>
      </c>
      <c r="H104" s="132">
        <v>415150</v>
      </c>
      <c r="I104" s="132" t="str">
        <f t="shared" si="3"/>
        <v>Sale</v>
      </c>
      <c r="J104" s="132">
        <v>-1008.18</v>
      </c>
      <c r="K104" s="132">
        <v>-5</v>
      </c>
    </row>
    <row r="105" spans="1:11" hidden="1" x14ac:dyDescent="0.2">
      <c r="A105" s="132" t="s">
        <v>311</v>
      </c>
      <c r="B105" s="132" t="s">
        <v>130</v>
      </c>
      <c r="C105" s="133">
        <v>9781449429379</v>
      </c>
      <c r="D105" s="132" t="s">
        <v>285</v>
      </c>
      <c r="E105" s="132" t="s">
        <v>65</v>
      </c>
      <c r="F105" s="134">
        <v>74</v>
      </c>
      <c r="G105" s="132" t="s">
        <v>66</v>
      </c>
      <c r="H105" s="132">
        <v>415150</v>
      </c>
      <c r="I105" s="132" t="str">
        <f t="shared" si="3"/>
        <v>Sale</v>
      </c>
      <c r="J105" s="132">
        <v>-884.82</v>
      </c>
      <c r="K105" s="132">
        <v>-5</v>
      </c>
    </row>
    <row r="106" spans="1:11" hidden="1" x14ac:dyDescent="0.2">
      <c r="A106" s="132" t="s">
        <v>311</v>
      </c>
      <c r="B106" s="132" t="s">
        <v>130</v>
      </c>
      <c r="C106" s="133">
        <v>9781449436346</v>
      </c>
      <c r="D106" s="132" t="s">
        <v>242</v>
      </c>
      <c r="E106" s="132" t="s">
        <v>65</v>
      </c>
      <c r="F106" s="134">
        <v>74</v>
      </c>
      <c r="G106" s="132" t="s">
        <v>67</v>
      </c>
      <c r="H106" s="132">
        <v>415150</v>
      </c>
      <c r="I106" s="132" t="str">
        <f t="shared" si="3"/>
        <v>Sale</v>
      </c>
      <c r="J106" s="132">
        <v>-9752.6299999999992</v>
      </c>
      <c r="K106" s="132">
        <v>-55</v>
      </c>
    </row>
    <row r="107" spans="1:11" hidden="1" x14ac:dyDescent="0.2">
      <c r="A107" s="132" t="s">
        <v>311</v>
      </c>
      <c r="B107" s="132" t="s">
        <v>130</v>
      </c>
      <c r="C107" s="133">
        <v>9781449436353</v>
      </c>
      <c r="D107" s="132" t="s">
        <v>287</v>
      </c>
      <c r="E107" s="132" t="s">
        <v>65</v>
      </c>
      <c r="F107" s="134">
        <v>74</v>
      </c>
      <c r="G107" s="132" t="s">
        <v>66</v>
      </c>
      <c r="H107" s="132">
        <v>415150</v>
      </c>
      <c r="I107" s="132" t="str">
        <f t="shared" si="3"/>
        <v>Sale</v>
      </c>
      <c r="J107" s="132">
        <v>-1008.18</v>
      </c>
      <c r="K107" s="132">
        <v>-5</v>
      </c>
    </row>
    <row r="108" spans="1:11" hidden="1" x14ac:dyDescent="0.2">
      <c r="A108" s="132" t="s">
        <v>311</v>
      </c>
      <c r="B108" s="132" t="s">
        <v>130</v>
      </c>
      <c r="C108" s="133">
        <v>9781449449704</v>
      </c>
      <c r="D108" s="132" t="s">
        <v>290</v>
      </c>
      <c r="E108" s="132" t="s">
        <v>65</v>
      </c>
      <c r="F108" s="134">
        <v>74</v>
      </c>
      <c r="G108" s="132" t="s">
        <v>66</v>
      </c>
      <c r="H108" s="132">
        <v>415150</v>
      </c>
      <c r="I108" s="132" t="str">
        <f t="shared" si="3"/>
        <v>Sale</v>
      </c>
      <c r="J108" s="132">
        <v>-353.8</v>
      </c>
      <c r="K108" s="132">
        <v>-2</v>
      </c>
    </row>
    <row r="109" spans="1:11" hidden="1" x14ac:dyDescent="0.2">
      <c r="A109" s="132" t="s">
        <v>311</v>
      </c>
      <c r="B109" s="132" t="s">
        <v>130</v>
      </c>
      <c r="C109" s="133">
        <v>9781449450793</v>
      </c>
      <c r="D109" s="132" t="s">
        <v>291</v>
      </c>
      <c r="E109" s="132" t="s">
        <v>65</v>
      </c>
      <c r="F109" s="134">
        <v>74</v>
      </c>
      <c r="G109" s="132" t="s">
        <v>66</v>
      </c>
      <c r="H109" s="132">
        <v>415150</v>
      </c>
      <c r="I109" s="132" t="str">
        <f t="shared" si="3"/>
        <v>Sale</v>
      </c>
      <c r="J109" s="132">
        <v>-353.8</v>
      </c>
      <c r="K109" s="132">
        <v>-2</v>
      </c>
    </row>
    <row r="110" spans="1:11" hidden="1" x14ac:dyDescent="0.2">
      <c r="A110" s="132" t="s">
        <v>311</v>
      </c>
      <c r="B110" s="132" t="s">
        <v>130</v>
      </c>
      <c r="C110" s="133">
        <v>9781449458263</v>
      </c>
      <c r="D110" s="132" t="s">
        <v>256</v>
      </c>
      <c r="E110" s="132" t="s">
        <v>65</v>
      </c>
      <c r="F110" s="134">
        <v>74</v>
      </c>
      <c r="G110" s="132" t="s">
        <v>67</v>
      </c>
      <c r="H110" s="132">
        <v>415150</v>
      </c>
      <c r="I110" s="132" t="str">
        <f t="shared" si="3"/>
        <v>Sale</v>
      </c>
      <c r="J110" s="132">
        <v>-353.8</v>
      </c>
      <c r="K110" s="132">
        <v>-2</v>
      </c>
    </row>
    <row r="111" spans="1:11" x14ac:dyDescent="0.2">
      <c r="A111" s="132" t="s">
        <v>311</v>
      </c>
      <c r="B111" s="132" t="s">
        <v>130</v>
      </c>
      <c r="C111" s="133">
        <v>9780740700033</v>
      </c>
      <c r="D111" s="132" t="s">
        <v>45</v>
      </c>
      <c r="E111" s="132" t="s">
        <v>65</v>
      </c>
      <c r="F111" s="134">
        <v>74</v>
      </c>
      <c r="G111" s="132" t="s">
        <v>66</v>
      </c>
      <c r="H111" s="132">
        <v>425250</v>
      </c>
      <c r="I111" s="132" t="str">
        <f t="shared" si="3"/>
        <v>Return</v>
      </c>
      <c r="J111" s="132">
        <v>384.45</v>
      </c>
      <c r="K111" s="132">
        <v>1</v>
      </c>
    </row>
    <row r="112" spans="1:11" x14ac:dyDescent="0.2">
      <c r="A112" s="132" t="s">
        <v>311</v>
      </c>
      <c r="B112" s="132" t="s">
        <v>130</v>
      </c>
      <c r="C112" s="133">
        <v>9780740713903</v>
      </c>
      <c r="D112" s="132" t="s">
        <v>68</v>
      </c>
      <c r="E112" s="132" t="s">
        <v>65</v>
      </c>
      <c r="F112" s="134">
        <v>74</v>
      </c>
      <c r="G112" s="132" t="s">
        <v>66</v>
      </c>
      <c r="H112" s="132">
        <v>425250</v>
      </c>
      <c r="I112" s="132" t="str">
        <f t="shared" si="3"/>
        <v>Return</v>
      </c>
      <c r="J112" s="132">
        <v>715.5</v>
      </c>
      <c r="K112" s="132">
        <v>3</v>
      </c>
    </row>
    <row r="113" spans="1:11" x14ac:dyDescent="0.2">
      <c r="A113" s="132" t="s">
        <v>311</v>
      </c>
      <c r="B113" s="132" t="s">
        <v>130</v>
      </c>
      <c r="C113" s="133">
        <v>9780740718397</v>
      </c>
      <c r="D113" s="132" t="s">
        <v>69</v>
      </c>
      <c r="E113" s="132" t="s">
        <v>65</v>
      </c>
      <c r="F113" s="134">
        <v>74</v>
      </c>
      <c r="G113" s="132" t="s">
        <v>66</v>
      </c>
      <c r="H113" s="132">
        <v>425250</v>
      </c>
      <c r="I113" s="132" t="str">
        <f t="shared" si="3"/>
        <v>Return</v>
      </c>
      <c r="J113" s="132">
        <v>229.5</v>
      </c>
      <c r="K113" s="132">
        <v>1</v>
      </c>
    </row>
    <row r="114" spans="1:11" x14ac:dyDescent="0.2">
      <c r="A114" s="132" t="s">
        <v>311</v>
      </c>
      <c r="B114" s="132" t="s">
        <v>130</v>
      </c>
      <c r="C114" s="133">
        <v>9780740721946</v>
      </c>
      <c r="D114" s="132" t="s">
        <v>55</v>
      </c>
      <c r="E114" s="132" t="s">
        <v>65</v>
      </c>
      <c r="F114" s="134">
        <v>74</v>
      </c>
      <c r="G114" s="132" t="s">
        <v>66</v>
      </c>
      <c r="H114" s="132">
        <v>425250</v>
      </c>
      <c r="I114" s="132" t="str">
        <f t="shared" si="3"/>
        <v>Return</v>
      </c>
      <c r="J114" s="132">
        <v>257.25</v>
      </c>
      <c r="K114" s="132">
        <v>1</v>
      </c>
    </row>
    <row r="115" spans="1:11" x14ac:dyDescent="0.2">
      <c r="A115" s="132" t="s">
        <v>311</v>
      </c>
      <c r="B115" s="132" t="s">
        <v>130</v>
      </c>
      <c r="C115" s="133">
        <v>9780740732980</v>
      </c>
      <c r="D115" s="132" t="s">
        <v>75</v>
      </c>
      <c r="E115" s="132" t="s">
        <v>65</v>
      </c>
      <c r="F115" s="134">
        <v>74</v>
      </c>
      <c r="G115" s="132" t="s">
        <v>66</v>
      </c>
      <c r="H115" s="132">
        <v>425250</v>
      </c>
      <c r="I115" s="132" t="str">
        <f t="shared" si="3"/>
        <v>Return</v>
      </c>
      <c r="J115" s="132">
        <v>288.75</v>
      </c>
      <c r="K115" s="132">
        <v>1</v>
      </c>
    </row>
    <row r="116" spans="1:11" x14ac:dyDescent="0.2">
      <c r="A116" s="132" t="s">
        <v>311</v>
      </c>
      <c r="B116" s="132" t="s">
        <v>130</v>
      </c>
      <c r="C116" s="133">
        <v>9780740738050</v>
      </c>
      <c r="D116" s="132" t="s">
        <v>76</v>
      </c>
      <c r="E116" s="132" t="s">
        <v>65</v>
      </c>
      <c r="F116" s="134">
        <v>74</v>
      </c>
      <c r="G116" s="132" t="s">
        <v>66</v>
      </c>
      <c r="H116" s="132">
        <v>425250</v>
      </c>
      <c r="I116" s="132" t="str">
        <f t="shared" si="3"/>
        <v>Return</v>
      </c>
      <c r="J116" s="132">
        <v>882</v>
      </c>
      <c r="K116" s="132">
        <v>3</v>
      </c>
    </row>
    <row r="117" spans="1:11" x14ac:dyDescent="0.2">
      <c r="A117" s="132" t="s">
        <v>311</v>
      </c>
      <c r="B117" s="132" t="s">
        <v>130</v>
      </c>
      <c r="C117" s="133">
        <v>9780740738401</v>
      </c>
      <c r="D117" s="132" t="s">
        <v>124</v>
      </c>
      <c r="E117" s="132" t="s">
        <v>65</v>
      </c>
      <c r="F117" s="134">
        <v>74</v>
      </c>
      <c r="G117" s="132" t="s">
        <v>66</v>
      </c>
      <c r="H117" s="132">
        <v>425250</v>
      </c>
      <c r="I117" s="132" t="str">
        <f t="shared" si="3"/>
        <v>Return</v>
      </c>
      <c r="J117" s="132">
        <v>414.96</v>
      </c>
      <c r="K117" s="132">
        <v>2</v>
      </c>
    </row>
    <row r="118" spans="1:11" x14ac:dyDescent="0.2">
      <c r="A118" s="132" t="s">
        <v>311</v>
      </c>
      <c r="B118" s="132" t="s">
        <v>130</v>
      </c>
      <c r="C118" s="133">
        <v>9780740746581</v>
      </c>
      <c r="D118" s="132" t="s">
        <v>77</v>
      </c>
      <c r="E118" s="132" t="s">
        <v>65</v>
      </c>
      <c r="F118" s="134">
        <v>74</v>
      </c>
      <c r="G118" s="132" t="s">
        <v>66</v>
      </c>
      <c r="H118" s="132">
        <v>425250</v>
      </c>
      <c r="I118" s="132" t="str">
        <f t="shared" si="3"/>
        <v>Return</v>
      </c>
      <c r="J118" s="132">
        <v>384.45</v>
      </c>
      <c r="K118" s="132">
        <v>1</v>
      </c>
    </row>
    <row r="119" spans="1:11" x14ac:dyDescent="0.2">
      <c r="A119" s="132" t="s">
        <v>311</v>
      </c>
      <c r="B119" s="132" t="s">
        <v>130</v>
      </c>
      <c r="C119" s="133">
        <v>9780740755330</v>
      </c>
      <c r="D119" s="132" t="s">
        <v>133</v>
      </c>
      <c r="E119" s="132" t="s">
        <v>65</v>
      </c>
      <c r="F119" s="134">
        <v>74</v>
      </c>
      <c r="G119" s="132" t="s">
        <v>66</v>
      </c>
      <c r="H119" s="132">
        <v>425250</v>
      </c>
      <c r="I119" s="132" t="str">
        <f t="shared" si="3"/>
        <v>Return</v>
      </c>
      <c r="J119" s="132">
        <v>257.25</v>
      </c>
      <c r="K119" s="132">
        <v>1</v>
      </c>
    </row>
    <row r="120" spans="1:11" x14ac:dyDescent="0.2">
      <c r="A120" s="132" t="s">
        <v>311</v>
      </c>
      <c r="B120" s="132" t="s">
        <v>130</v>
      </c>
      <c r="C120" s="133">
        <v>9780740755668</v>
      </c>
      <c r="D120" s="132" t="s">
        <v>273</v>
      </c>
      <c r="E120" s="132" t="s">
        <v>65</v>
      </c>
      <c r="F120" s="134">
        <v>74</v>
      </c>
      <c r="G120" s="132" t="s">
        <v>66</v>
      </c>
      <c r="H120" s="132">
        <v>425250</v>
      </c>
      <c r="I120" s="132" t="str">
        <f t="shared" si="3"/>
        <v>Return</v>
      </c>
      <c r="J120" s="132">
        <v>219.45</v>
      </c>
      <c r="K120" s="132">
        <v>1</v>
      </c>
    </row>
    <row r="121" spans="1:11" x14ac:dyDescent="0.2">
      <c r="A121" s="132" t="s">
        <v>311</v>
      </c>
      <c r="B121" s="132" t="s">
        <v>130</v>
      </c>
      <c r="C121" s="133">
        <v>9780740761904</v>
      </c>
      <c r="D121" s="132" t="s">
        <v>47</v>
      </c>
      <c r="E121" s="132" t="s">
        <v>65</v>
      </c>
      <c r="F121" s="134">
        <v>74</v>
      </c>
      <c r="G121" s="132" t="s">
        <v>66</v>
      </c>
      <c r="H121" s="132">
        <v>425250</v>
      </c>
      <c r="I121" s="132" t="str">
        <f t="shared" si="3"/>
        <v>Return</v>
      </c>
      <c r="J121" s="132">
        <v>288.75</v>
      </c>
      <c r="K121" s="132">
        <v>1</v>
      </c>
    </row>
    <row r="122" spans="1:11" x14ac:dyDescent="0.2">
      <c r="A122" s="132" t="s">
        <v>311</v>
      </c>
      <c r="B122" s="132" t="s">
        <v>130</v>
      </c>
      <c r="C122" s="133">
        <v>9780740763793</v>
      </c>
      <c r="D122" s="132" t="s">
        <v>70</v>
      </c>
      <c r="E122" s="132" t="s">
        <v>65</v>
      </c>
      <c r="F122" s="134">
        <v>74</v>
      </c>
      <c r="G122" s="132" t="s">
        <v>66</v>
      </c>
      <c r="H122" s="132">
        <v>425250</v>
      </c>
      <c r="I122" s="132" t="str">
        <f t="shared" si="3"/>
        <v>Return</v>
      </c>
      <c r="J122" s="132">
        <v>577.5</v>
      </c>
      <c r="K122" s="132">
        <v>2</v>
      </c>
    </row>
    <row r="123" spans="1:11" x14ac:dyDescent="0.2">
      <c r="A123" s="132" t="s">
        <v>311</v>
      </c>
      <c r="B123" s="132" t="s">
        <v>130</v>
      </c>
      <c r="C123" s="133">
        <v>9780740771118</v>
      </c>
      <c r="D123" s="132" t="s">
        <v>127</v>
      </c>
      <c r="E123" s="132" t="s">
        <v>65</v>
      </c>
      <c r="F123" s="134">
        <v>74</v>
      </c>
      <c r="G123" s="132" t="s">
        <v>66</v>
      </c>
      <c r="H123" s="132">
        <v>425250</v>
      </c>
      <c r="I123" s="132" t="str">
        <f t="shared" si="3"/>
        <v>Return</v>
      </c>
      <c r="J123" s="132">
        <v>219.45</v>
      </c>
      <c r="K123" s="132">
        <v>1</v>
      </c>
    </row>
    <row r="124" spans="1:11" x14ac:dyDescent="0.2">
      <c r="A124" s="132" t="s">
        <v>311</v>
      </c>
      <c r="B124" s="132" t="s">
        <v>130</v>
      </c>
      <c r="C124" s="133">
        <v>9780740772276</v>
      </c>
      <c r="D124" s="132" t="s">
        <v>78</v>
      </c>
      <c r="E124" s="132" t="s">
        <v>65</v>
      </c>
      <c r="F124" s="134">
        <v>74</v>
      </c>
      <c r="G124" s="132" t="s">
        <v>66</v>
      </c>
      <c r="H124" s="132">
        <v>425250</v>
      </c>
      <c r="I124" s="132" t="str">
        <f t="shared" si="3"/>
        <v>Return</v>
      </c>
      <c r="J124" s="132">
        <v>532.88</v>
      </c>
      <c r="K124" s="132">
        <v>2</v>
      </c>
    </row>
    <row r="125" spans="1:11" x14ac:dyDescent="0.2">
      <c r="A125" s="132" t="s">
        <v>311</v>
      </c>
      <c r="B125" s="132" t="s">
        <v>130</v>
      </c>
      <c r="C125" s="133">
        <v>9780740773655</v>
      </c>
      <c r="D125" s="132" t="s">
        <v>79</v>
      </c>
      <c r="E125" s="132" t="s">
        <v>65</v>
      </c>
      <c r="F125" s="134">
        <v>74</v>
      </c>
      <c r="G125" s="132" t="s">
        <v>66</v>
      </c>
      <c r="H125" s="132">
        <v>425250</v>
      </c>
      <c r="I125" s="132" t="str">
        <f t="shared" si="3"/>
        <v>Return</v>
      </c>
      <c r="J125" s="132">
        <v>834.75</v>
      </c>
      <c r="K125" s="132">
        <v>3</v>
      </c>
    </row>
    <row r="126" spans="1:11" x14ac:dyDescent="0.2">
      <c r="A126" s="132" t="s">
        <v>311</v>
      </c>
      <c r="B126" s="132" t="s">
        <v>130</v>
      </c>
      <c r="C126" s="133">
        <v>9780740778063</v>
      </c>
      <c r="D126" s="132" t="s">
        <v>71</v>
      </c>
      <c r="E126" s="132" t="s">
        <v>65</v>
      </c>
      <c r="F126" s="134">
        <v>74</v>
      </c>
      <c r="G126" s="132" t="s">
        <v>66</v>
      </c>
      <c r="H126" s="132">
        <v>425250</v>
      </c>
      <c r="I126" s="132" t="str">
        <f t="shared" si="3"/>
        <v>Return</v>
      </c>
      <c r="J126" s="132">
        <v>622.96</v>
      </c>
      <c r="K126" s="132">
        <v>2</v>
      </c>
    </row>
    <row r="127" spans="1:11" x14ac:dyDescent="0.2">
      <c r="A127" s="132" t="s">
        <v>311</v>
      </c>
      <c r="B127" s="132" t="s">
        <v>130</v>
      </c>
      <c r="C127" s="133">
        <v>9780740778155</v>
      </c>
      <c r="D127" s="132" t="s">
        <v>56</v>
      </c>
      <c r="E127" s="132" t="s">
        <v>65</v>
      </c>
      <c r="F127" s="134">
        <v>74</v>
      </c>
      <c r="G127" s="132" t="s">
        <v>66</v>
      </c>
      <c r="H127" s="132">
        <v>425250</v>
      </c>
      <c r="I127" s="132" t="str">
        <f t="shared" si="3"/>
        <v>Return</v>
      </c>
      <c r="J127" s="132">
        <v>288.75</v>
      </c>
      <c r="K127" s="132">
        <v>1</v>
      </c>
    </row>
    <row r="128" spans="1:11" x14ac:dyDescent="0.2">
      <c r="A128" s="132" t="s">
        <v>311</v>
      </c>
      <c r="B128" s="132" t="s">
        <v>130</v>
      </c>
      <c r="C128" s="133">
        <v>9780740785344</v>
      </c>
      <c r="D128" s="132" t="s">
        <v>48</v>
      </c>
      <c r="E128" s="132" t="s">
        <v>65</v>
      </c>
      <c r="F128" s="134">
        <v>74</v>
      </c>
      <c r="G128" s="132" t="s">
        <v>66</v>
      </c>
      <c r="H128" s="132">
        <v>425250</v>
      </c>
      <c r="I128" s="132" t="str">
        <f t="shared" si="3"/>
        <v>Return</v>
      </c>
      <c r="J128" s="132">
        <v>768.9</v>
      </c>
      <c r="K128" s="132">
        <v>2</v>
      </c>
    </row>
    <row r="129" spans="1:11" x14ac:dyDescent="0.2">
      <c r="A129" s="132" t="s">
        <v>311</v>
      </c>
      <c r="B129" s="132" t="s">
        <v>130</v>
      </c>
      <c r="C129" s="133">
        <v>9780740785481</v>
      </c>
      <c r="D129" s="132" t="s">
        <v>275</v>
      </c>
      <c r="E129" s="132" t="s">
        <v>65</v>
      </c>
      <c r="F129" s="134">
        <v>74</v>
      </c>
      <c r="G129" s="132" t="s">
        <v>66</v>
      </c>
      <c r="H129" s="132">
        <v>425250</v>
      </c>
      <c r="I129" s="132" t="str">
        <f t="shared" si="3"/>
        <v>Return</v>
      </c>
      <c r="J129" s="132">
        <v>1484.51</v>
      </c>
      <c r="K129" s="132">
        <v>1</v>
      </c>
    </row>
    <row r="130" spans="1:11" x14ac:dyDescent="0.2">
      <c r="A130" s="132" t="s">
        <v>311</v>
      </c>
      <c r="B130" s="132" t="s">
        <v>130</v>
      </c>
      <c r="C130" s="133">
        <v>9780836217797</v>
      </c>
      <c r="D130" s="132" t="s">
        <v>81</v>
      </c>
      <c r="E130" s="132" t="s">
        <v>65</v>
      </c>
      <c r="F130" s="134">
        <v>74</v>
      </c>
      <c r="G130" s="132" t="s">
        <v>66</v>
      </c>
      <c r="H130" s="132">
        <v>425250</v>
      </c>
      <c r="I130" s="132" t="str">
        <f t="shared" ref="I130:I157" si="4">IF(AND(H130&gt;420000,H130&lt;430000),"Return","Sale")</f>
        <v>Return</v>
      </c>
      <c r="J130" s="132">
        <v>219.45</v>
      </c>
      <c r="K130" s="132">
        <v>1</v>
      </c>
    </row>
    <row r="131" spans="1:11" x14ac:dyDescent="0.2">
      <c r="A131" s="132" t="s">
        <v>311</v>
      </c>
      <c r="B131" s="132" t="s">
        <v>130</v>
      </c>
      <c r="C131" s="133">
        <v>9780836228991</v>
      </c>
      <c r="D131" s="132" t="s">
        <v>49</v>
      </c>
      <c r="E131" s="132" t="s">
        <v>65</v>
      </c>
      <c r="F131" s="134">
        <v>74</v>
      </c>
      <c r="G131" s="132" t="s">
        <v>66</v>
      </c>
      <c r="H131" s="132">
        <v>425250</v>
      </c>
      <c r="I131" s="132" t="str">
        <f t="shared" si="4"/>
        <v>Return</v>
      </c>
      <c r="J131" s="132">
        <v>257.25</v>
      </c>
      <c r="K131" s="132">
        <v>1</v>
      </c>
    </row>
    <row r="132" spans="1:11" x14ac:dyDescent="0.2">
      <c r="A132" s="132" t="s">
        <v>311</v>
      </c>
      <c r="B132" s="132" t="s">
        <v>130</v>
      </c>
      <c r="C132" s="133">
        <v>9780836236682</v>
      </c>
      <c r="D132" s="132" t="s">
        <v>87</v>
      </c>
      <c r="E132" s="132" t="s">
        <v>65</v>
      </c>
      <c r="F132" s="134">
        <v>74</v>
      </c>
      <c r="G132" s="132" t="s">
        <v>66</v>
      </c>
      <c r="H132" s="132">
        <v>425250</v>
      </c>
      <c r="I132" s="132" t="str">
        <f t="shared" si="4"/>
        <v>Return</v>
      </c>
      <c r="J132" s="132">
        <v>593.25</v>
      </c>
      <c r="K132" s="132">
        <v>2</v>
      </c>
    </row>
    <row r="133" spans="1:11" x14ac:dyDescent="0.2">
      <c r="A133" s="132" t="s">
        <v>311</v>
      </c>
      <c r="B133" s="132" t="s">
        <v>130</v>
      </c>
      <c r="C133" s="133">
        <v>9780836251821</v>
      </c>
      <c r="D133" s="132" t="s">
        <v>128</v>
      </c>
      <c r="E133" s="132" t="s">
        <v>65</v>
      </c>
      <c r="F133" s="134">
        <v>74</v>
      </c>
      <c r="G133" s="132" t="s">
        <v>66</v>
      </c>
      <c r="H133" s="132">
        <v>425250</v>
      </c>
      <c r="I133" s="132" t="str">
        <f t="shared" si="4"/>
        <v>Return</v>
      </c>
      <c r="J133" s="132">
        <v>257.25</v>
      </c>
      <c r="K133" s="132">
        <v>1</v>
      </c>
    </row>
    <row r="134" spans="1:11" x14ac:dyDescent="0.2">
      <c r="A134" s="132" t="s">
        <v>311</v>
      </c>
      <c r="B134" s="132" t="s">
        <v>130</v>
      </c>
      <c r="C134" s="133">
        <v>9780836267457</v>
      </c>
      <c r="D134" s="132" t="s">
        <v>82</v>
      </c>
      <c r="E134" s="132" t="s">
        <v>65</v>
      </c>
      <c r="F134" s="134">
        <v>74</v>
      </c>
      <c r="G134" s="132" t="s">
        <v>66</v>
      </c>
      <c r="H134" s="132">
        <v>425250</v>
      </c>
      <c r="I134" s="132" t="str">
        <f t="shared" si="4"/>
        <v>Return</v>
      </c>
      <c r="J134" s="132">
        <v>384.45</v>
      </c>
      <c r="K134" s="132">
        <v>1</v>
      </c>
    </row>
    <row r="135" spans="1:11" x14ac:dyDescent="0.2">
      <c r="A135" s="132" t="s">
        <v>311</v>
      </c>
      <c r="B135" s="132" t="s">
        <v>130</v>
      </c>
      <c r="C135" s="133">
        <v>9781449401023</v>
      </c>
      <c r="D135" s="132" t="s">
        <v>72</v>
      </c>
      <c r="E135" s="132" t="s">
        <v>65</v>
      </c>
      <c r="F135" s="134">
        <v>74</v>
      </c>
      <c r="G135" s="132" t="s">
        <v>66</v>
      </c>
      <c r="H135" s="132">
        <v>425250</v>
      </c>
      <c r="I135" s="132" t="str">
        <f t="shared" si="4"/>
        <v>Return</v>
      </c>
      <c r="J135" s="132">
        <v>384.45</v>
      </c>
      <c r="K135" s="132">
        <v>1</v>
      </c>
    </row>
    <row r="136" spans="1:11" x14ac:dyDescent="0.2">
      <c r="A136" s="132" t="s">
        <v>311</v>
      </c>
      <c r="B136" s="132" t="s">
        <v>130</v>
      </c>
      <c r="C136" s="133">
        <v>9781449401177</v>
      </c>
      <c r="D136" s="132" t="s">
        <v>131</v>
      </c>
      <c r="E136" s="132" t="s">
        <v>65</v>
      </c>
      <c r="F136" s="134">
        <v>74</v>
      </c>
      <c r="G136" s="132" t="s">
        <v>66</v>
      </c>
      <c r="H136" s="132">
        <v>425250</v>
      </c>
      <c r="I136" s="132" t="str">
        <f t="shared" si="4"/>
        <v>Return</v>
      </c>
      <c r="J136" s="132">
        <v>192.5</v>
      </c>
      <c r="K136" s="132">
        <v>1</v>
      </c>
    </row>
    <row r="137" spans="1:11" x14ac:dyDescent="0.2">
      <c r="A137" s="132" t="s">
        <v>311</v>
      </c>
      <c r="B137" s="132" t="s">
        <v>130</v>
      </c>
      <c r="C137" s="133">
        <v>9781449402327</v>
      </c>
      <c r="D137" s="132" t="s">
        <v>277</v>
      </c>
      <c r="E137" s="132" t="s">
        <v>65</v>
      </c>
      <c r="F137" s="134">
        <v>74</v>
      </c>
      <c r="G137" s="132" t="s">
        <v>66</v>
      </c>
      <c r="H137" s="132">
        <v>425250</v>
      </c>
      <c r="I137" s="132" t="str">
        <f t="shared" si="4"/>
        <v>Return</v>
      </c>
      <c r="J137" s="132">
        <v>2194.5</v>
      </c>
      <c r="K137" s="132">
        <v>10</v>
      </c>
    </row>
    <row r="138" spans="1:11" x14ac:dyDescent="0.2">
      <c r="A138" s="132" t="s">
        <v>311</v>
      </c>
      <c r="B138" s="132" t="s">
        <v>130</v>
      </c>
      <c r="C138" s="133">
        <v>9781449407186</v>
      </c>
      <c r="D138" s="132" t="s">
        <v>278</v>
      </c>
      <c r="E138" s="132" t="s">
        <v>65</v>
      </c>
      <c r="F138" s="134">
        <v>74</v>
      </c>
      <c r="G138" s="132" t="s">
        <v>66</v>
      </c>
      <c r="H138" s="132">
        <v>425250</v>
      </c>
      <c r="I138" s="132" t="str">
        <f t="shared" si="4"/>
        <v>Return</v>
      </c>
      <c r="J138" s="132">
        <v>853.86</v>
      </c>
      <c r="K138" s="132">
        <v>4</v>
      </c>
    </row>
    <row r="139" spans="1:11" x14ac:dyDescent="0.2">
      <c r="A139" s="132" t="s">
        <v>311</v>
      </c>
      <c r="B139" s="132" t="s">
        <v>130</v>
      </c>
      <c r="C139" s="133">
        <v>9781449408176</v>
      </c>
      <c r="D139" s="132" t="s">
        <v>106</v>
      </c>
      <c r="E139" s="132" t="s">
        <v>65</v>
      </c>
      <c r="F139" s="134">
        <v>74</v>
      </c>
      <c r="G139" s="132" t="s">
        <v>66</v>
      </c>
      <c r="H139" s="132">
        <v>425250</v>
      </c>
      <c r="I139" s="132" t="str">
        <f t="shared" si="4"/>
        <v>Return</v>
      </c>
      <c r="J139" s="132">
        <v>247.5</v>
      </c>
      <c r="K139" s="132">
        <v>1</v>
      </c>
    </row>
    <row r="140" spans="1:11" x14ac:dyDescent="0.2">
      <c r="A140" s="132" t="s">
        <v>311</v>
      </c>
      <c r="B140" s="132" t="s">
        <v>130</v>
      </c>
      <c r="C140" s="133">
        <v>9781449408190</v>
      </c>
      <c r="D140" s="132" t="s">
        <v>57</v>
      </c>
      <c r="E140" s="132" t="s">
        <v>65</v>
      </c>
      <c r="F140" s="134">
        <v>74</v>
      </c>
      <c r="G140" s="132" t="s">
        <v>66</v>
      </c>
      <c r="H140" s="132">
        <v>425250</v>
      </c>
      <c r="I140" s="132" t="str">
        <f t="shared" si="4"/>
        <v>Return</v>
      </c>
      <c r="J140" s="132">
        <v>577.5</v>
      </c>
      <c r="K140" s="132">
        <v>2</v>
      </c>
    </row>
    <row r="141" spans="1:11" x14ac:dyDescent="0.2">
      <c r="A141" s="132" t="s">
        <v>311</v>
      </c>
      <c r="B141" s="132" t="s">
        <v>130</v>
      </c>
      <c r="C141" s="133">
        <v>9781449409777</v>
      </c>
      <c r="D141" s="132" t="s">
        <v>293</v>
      </c>
      <c r="E141" s="132" t="s">
        <v>65</v>
      </c>
      <c r="F141" s="134">
        <v>74</v>
      </c>
      <c r="G141" s="132" t="s">
        <v>66</v>
      </c>
      <c r="H141" s="132">
        <v>425250</v>
      </c>
      <c r="I141" s="132" t="str">
        <f t="shared" si="4"/>
        <v>Return</v>
      </c>
      <c r="J141" s="132">
        <v>1069.47</v>
      </c>
      <c r="K141" s="132">
        <v>3</v>
      </c>
    </row>
    <row r="142" spans="1:11" x14ac:dyDescent="0.2">
      <c r="A142" s="132" t="s">
        <v>311</v>
      </c>
      <c r="B142" s="132" t="s">
        <v>130</v>
      </c>
      <c r="C142" s="133">
        <v>9781449410186</v>
      </c>
      <c r="D142" s="132" t="s">
        <v>58</v>
      </c>
      <c r="E142" s="132" t="s">
        <v>65</v>
      </c>
      <c r="F142" s="134">
        <v>74</v>
      </c>
      <c r="G142" s="132" t="s">
        <v>67</v>
      </c>
      <c r="H142" s="132">
        <v>425250</v>
      </c>
      <c r="I142" s="132" t="str">
        <f t="shared" si="4"/>
        <v>Return</v>
      </c>
      <c r="J142" s="132">
        <v>546</v>
      </c>
      <c r="K142" s="132">
        <v>2</v>
      </c>
    </row>
    <row r="143" spans="1:11" x14ac:dyDescent="0.2">
      <c r="A143" s="132" t="s">
        <v>311</v>
      </c>
      <c r="B143" s="132" t="s">
        <v>130</v>
      </c>
      <c r="C143" s="133">
        <v>9781449414047</v>
      </c>
      <c r="D143" s="132" t="s">
        <v>54</v>
      </c>
      <c r="E143" s="132" t="s">
        <v>65</v>
      </c>
      <c r="F143" s="134">
        <v>74</v>
      </c>
      <c r="G143" s="132" t="s">
        <v>66</v>
      </c>
      <c r="H143" s="132">
        <v>425250</v>
      </c>
      <c r="I143" s="132" t="str">
        <f t="shared" si="4"/>
        <v>Return</v>
      </c>
      <c r="J143" s="132">
        <v>109.45</v>
      </c>
      <c r="K143" s="132">
        <v>1</v>
      </c>
    </row>
    <row r="144" spans="1:11" x14ac:dyDescent="0.2">
      <c r="A144" s="132" t="s">
        <v>311</v>
      </c>
      <c r="B144" s="132" t="s">
        <v>130</v>
      </c>
      <c r="C144" s="133">
        <v>9781449414061</v>
      </c>
      <c r="D144" s="132" t="s">
        <v>73</v>
      </c>
      <c r="E144" s="132" t="s">
        <v>65</v>
      </c>
      <c r="F144" s="134">
        <v>74</v>
      </c>
      <c r="G144" s="132" t="s">
        <v>66</v>
      </c>
      <c r="H144" s="132">
        <v>425250</v>
      </c>
      <c r="I144" s="132" t="str">
        <f t="shared" si="4"/>
        <v>Return</v>
      </c>
      <c r="J144" s="132">
        <v>346.26</v>
      </c>
      <c r="K144" s="132">
        <v>3</v>
      </c>
    </row>
    <row r="145" spans="1:12" x14ac:dyDescent="0.2">
      <c r="A145" s="132" t="s">
        <v>311</v>
      </c>
      <c r="B145" s="132" t="s">
        <v>130</v>
      </c>
      <c r="C145" s="133">
        <v>9781449414078</v>
      </c>
      <c r="D145" s="132" t="s">
        <v>91</v>
      </c>
      <c r="E145" s="132" t="s">
        <v>65</v>
      </c>
      <c r="F145" s="134">
        <v>74</v>
      </c>
      <c r="G145" s="132" t="s">
        <v>66</v>
      </c>
      <c r="H145" s="132">
        <v>425250</v>
      </c>
      <c r="I145" s="132" t="str">
        <f t="shared" si="4"/>
        <v>Return</v>
      </c>
      <c r="J145" s="132">
        <v>207.96</v>
      </c>
      <c r="K145" s="132">
        <v>2</v>
      </c>
    </row>
    <row r="146" spans="1:12" x14ac:dyDescent="0.2">
      <c r="A146" s="132" t="s">
        <v>311</v>
      </c>
      <c r="B146" s="132" t="s">
        <v>130</v>
      </c>
      <c r="C146" s="133">
        <v>9781449414849</v>
      </c>
      <c r="D146" s="132" t="s">
        <v>294</v>
      </c>
      <c r="E146" s="132" t="s">
        <v>65</v>
      </c>
      <c r="F146" s="134">
        <v>74</v>
      </c>
      <c r="G146" s="132" t="s">
        <v>66</v>
      </c>
      <c r="H146" s="132">
        <v>425250</v>
      </c>
      <c r="I146" s="132" t="str">
        <f t="shared" si="4"/>
        <v>Return</v>
      </c>
      <c r="J146" s="132">
        <v>219.45</v>
      </c>
      <c r="K146" s="132">
        <v>1</v>
      </c>
    </row>
    <row r="147" spans="1:12" x14ac:dyDescent="0.2">
      <c r="A147" s="132" t="s">
        <v>311</v>
      </c>
      <c r="B147" s="132" t="s">
        <v>130</v>
      </c>
      <c r="C147" s="133">
        <v>9781449418465</v>
      </c>
      <c r="D147" s="132" t="s">
        <v>59</v>
      </c>
      <c r="E147" s="132" t="s">
        <v>65</v>
      </c>
      <c r="F147" s="134">
        <v>74</v>
      </c>
      <c r="G147" s="132" t="s">
        <v>67</v>
      </c>
      <c r="H147" s="132">
        <v>425250</v>
      </c>
      <c r="I147" s="132" t="str">
        <f t="shared" si="4"/>
        <v>Return</v>
      </c>
      <c r="J147" s="132">
        <v>273</v>
      </c>
      <c r="K147" s="132">
        <v>1</v>
      </c>
    </row>
    <row r="148" spans="1:12" x14ac:dyDescent="0.2">
      <c r="A148" s="132" t="s">
        <v>311</v>
      </c>
      <c r="B148" s="132" t="s">
        <v>130</v>
      </c>
      <c r="C148" s="133">
        <v>9781449420437</v>
      </c>
      <c r="D148" s="132" t="s">
        <v>280</v>
      </c>
      <c r="E148" s="132" t="s">
        <v>65</v>
      </c>
      <c r="F148" s="134">
        <v>74</v>
      </c>
      <c r="G148" s="132" t="s">
        <v>66</v>
      </c>
      <c r="H148" s="132">
        <v>425250</v>
      </c>
      <c r="I148" s="132" t="str">
        <f t="shared" si="4"/>
        <v>Return</v>
      </c>
      <c r="J148" s="132">
        <v>3758.58</v>
      </c>
      <c r="K148" s="132">
        <v>18</v>
      </c>
    </row>
    <row r="149" spans="1:12" x14ac:dyDescent="0.2">
      <c r="A149" s="132" t="s">
        <v>311</v>
      </c>
      <c r="B149" s="132" t="s">
        <v>130</v>
      </c>
      <c r="C149" s="133">
        <v>9781449423025</v>
      </c>
      <c r="D149" s="132" t="s">
        <v>281</v>
      </c>
      <c r="E149" s="132" t="s">
        <v>65</v>
      </c>
      <c r="F149" s="134">
        <v>74</v>
      </c>
      <c r="G149" s="132" t="s">
        <v>66</v>
      </c>
      <c r="H149" s="132">
        <v>425250</v>
      </c>
      <c r="I149" s="132" t="str">
        <f t="shared" si="4"/>
        <v>Return</v>
      </c>
      <c r="J149" s="132">
        <v>1153.3499999999999</v>
      </c>
      <c r="K149" s="132">
        <v>3</v>
      </c>
    </row>
    <row r="150" spans="1:12" x14ac:dyDescent="0.2">
      <c r="A150" s="132" t="s">
        <v>311</v>
      </c>
      <c r="B150" s="132" t="s">
        <v>130</v>
      </c>
      <c r="C150" s="133">
        <v>9781449423094</v>
      </c>
      <c r="D150" s="132" t="s">
        <v>60</v>
      </c>
      <c r="E150" s="132" t="s">
        <v>65</v>
      </c>
      <c r="F150" s="134">
        <v>74</v>
      </c>
      <c r="G150" s="132" t="s">
        <v>66</v>
      </c>
      <c r="H150" s="132">
        <v>425250</v>
      </c>
      <c r="I150" s="132" t="str">
        <f t="shared" si="4"/>
        <v>Return</v>
      </c>
      <c r="J150" s="132">
        <v>384.45</v>
      </c>
      <c r="K150" s="132">
        <v>1</v>
      </c>
    </row>
    <row r="151" spans="1:12" x14ac:dyDescent="0.2">
      <c r="A151" s="132" t="s">
        <v>311</v>
      </c>
      <c r="B151" s="132" t="s">
        <v>130</v>
      </c>
      <c r="C151" s="133">
        <v>9781449425661</v>
      </c>
      <c r="D151" s="132" t="s">
        <v>282</v>
      </c>
      <c r="E151" s="132" t="s">
        <v>65</v>
      </c>
      <c r="F151" s="134">
        <v>74</v>
      </c>
      <c r="G151" s="132" t="s">
        <v>66</v>
      </c>
      <c r="H151" s="132">
        <v>425250</v>
      </c>
      <c r="I151" s="132" t="str">
        <f t="shared" si="4"/>
        <v>Return</v>
      </c>
      <c r="J151" s="132">
        <v>391.02</v>
      </c>
      <c r="K151" s="132">
        <v>2</v>
      </c>
    </row>
    <row r="152" spans="1:12" x14ac:dyDescent="0.2">
      <c r="A152" s="132" t="s">
        <v>311</v>
      </c>
      <c r="B152" s="132" t="s">
        <v>130</v>
      </c>
      <c r="C152" s="133">
        <v>9781449427757</v>
      </c>
      <c r="D152" s="132" t="s">
        <v>283</v>
      </c>
      <c r="E152" s="132" t="s">
        <v>65</v>
      </c>
      <c r="F152" s="134">
        <v>74</v>
      </c>
      <c r="G152" s="132" t="s">
        <v>66</v>
      </c>
      <c r="H152" s="132">
        <v>425250</v>
      </c>
      <c r="I152" s="132" t="str">
        <f t="shared" si="4"/>
        <v>Return</v>
      </c>
      <c r="J152" s="132">
        <v>247.5</v>
      </c>
      <c r="K152" s="132">
        <v>1</v>
      </c>
    </row>
    <row r="153" spans="1:12" x14ac:dyDescent="0.2">
      <c r="A153" s="132" t="s">
        <v>311</v>
      </c>
      <c r="B153" s="132" t="s">
        <v>130</v>
      </c>
      <c r="C153" s="133">
        <v>9781449429379</v>
      </c>
      <c r="D153" s="132" t="s">
        <v>285</v>
      </c>
      <c r="E153" s="132" t="s">
        <v>65</v>
      </c>
      <c r="F153" s="134">
        <v>74</v>
      </c>
      <c r="G153" s="132" t="s">
        <v>66</v>
      </c>
      <c r="H153" s="132">
        <v>425250</v>
      </c>
      <c r="I153" s="132" t="str">
        <f t="shared" si="4"/>
        <v>Return</v>
      </c>
      <c r="J153" s="132">
        <v>364</v>
      </c>
      <c r="K153" s="132">
        <v>2</v>
      </c>
    </row>
    <row r="154" spans="1:12" x14ac:dyDescent="0.2">
      <c r="A154" s="132" t="s">
        <v>311</v>
      </c>
      <c r="B154" s="132" t="s">
        <v>130</v>
      </c>
      <c r="C154" s="133">
        <v>9781449429386</v>
      </c>
      <c r="D154" s="132" t="s">
        <v>286</v>
      </c>
      <c r="E154" s="132" t="s">
        <v>65</v>
      </c>
      <c r="F154" s="134">
        <v>74</v>
      </c>
      <c r="G154" s="132" t="s">
        <v>66</v>
      </c>
      <c r="H154" s="132">
        <v>425250</v>
      </c>
      <c r="I154" s="132" t="str">
        <f t="shared" si="4"/>
        <v>Return</v>
      </c>
      <c r="J154" s="132">
        <v>963</v>
      </c>
      <c r="K154" s="132">
        <v>4</v>
      </c>
    </row>
    <row r="155" spans="1:12" x14ac:dyDescent="0.2">
      <c r="A155" s="132" t="s">
        <v>311</v>
      </c>
      <c r="B155" s="132" t="s">
        <v>130</v>
      </c>
      <c r="C155" s="133">
        <v>9781449447151</v>
      </c>
      <c r="D155" s="132" t="s">
        <v>289</v>
      </c>
      <c r="E155" s="132" t="s">
        <v>65</v>
      </c>
      <c r="F155" s="134">
        <v>74</v>
      </c>
      <c r="G155" s="132" t="s">
        <v>66</v>
      </c>
      <c r="H155" s="132">
        <v>425250</v>
      </c>
      <c r="I155" s="132" t="str">
        <f t="shared" si="4"/>
        <v>Return</v>
      </c>
      <c r="J155" s="132">
        <v>52395</v>
      </c>
      <c r="K155" s="132">
        <v>30</v>
      </c>
    </row>
    <row r="156" spans="1:12" x14ac:dyDescent="0.2">
      <c r="A156" s="132" t="s">
        <v>311</v>
      </c>
      <c r="B156" s="132" t="s">
        <v>130</v>
      </c>
      <c r="C156" s="133">
        <v>9781449456146</v>
      </c>
      <c r="D156" s="132" t="s">
        <v>292</v>
      </c>
      <c r="E156" s="132" t="s">
        <v>65</v>
      </c>
      <c r="F156" s="134">
        <v>74</v>
      </c>
      <c r="G156" s="132" t="s">
        <v>66</v>
      </c>
      <c r="H156" s="132">
        <v>425250</v>
      </c>
      <c r="I156" s="132" t="str">
        <f t="shared" si="4"/>
        <v>Return</v>
      </c>
      <c r="J156" s="132">
        <v>274.45</v>
      </c>
      <c r="K156" s="132">
        <v>1</v>
      </c>
    </row>
    <row r="157" spans="1:12" x14ac:dyDescent="0.2">
      <c r="A157" s="132" t="s">
        <v>311</v>
      </c>
      <c r="B157" s="132" t="s">
        <v>130</v>
      </c>
      <c r="C157" s="133">
        <v>9781449461072</v>
      </c>
      <c r="D157" s="132" t="s">
        <v>219</v>
      </c>
      <c r="E157" s="132" t="s">
        <v>65</v>
      </c>
      <c r="F157" s="134">
        <v>74</v>
      </c>
      <c r="G157" s="132" t="s">
        <v>67</v>
      </c>
      <c r="H157" s="132">
        <v>425250</v>
      </c>
      <c r="I157" s="132" t="str">
        <f t="shared" si="4"/>
        <v>Return</v>
      </c>
      <c r="J157" s="132">
        <v>533.92999999999995</v>
      </c>
      <c r="K157" s="132">
        <v>2</v>
      </c>
    </row>
    <row r="158" spans="1:12" hidden="1" x14ac:dyDescent="0.2">
      <c r="J158" s="118">
        <f>SUM(J2:J157)</f>
        <v>-469253.44000000111</v>
      </c>
    </row>
    <row r="160" spans="1:12" x14ac:dyDescent="0.2">
      <c r="G160" s="134" t="s">
        <v>63</v>
      </c>
      <c r="H160" s="134"/>
      <c r="I160" s="134"/>
      <c r="J160" s="136">
        <v>0.22500000000000001</v>
      </c>
      <c r="K160" s="134"/>
      <c r="L160" s="134"/>
    </row>
    <row r="161" spans="7:12" ht="13.5" thickBot="1" x14ac:dyDescent="0.25">
      <c r="G161" s="134"/>
      <c r="H161" s="134"/>
      <c r="I161" s="134"/>
      <c r="J161" s="134"/>
      <c r="K161" s="134"/>
      <c r="L161" s="134"/>
    </row>
    <row r="162" spans="7:12" ht="15" x14ac:dyDescent="0.25">
      <c r="G162" s="137" t="s">
        <v>50</v>
      </c>
      <c r="H162" s="85" t="s">
        <v>51</v>
      </c>
      <c r="I162" s="85"/>
      <c r="J162" s="152">
        <f>-J158*J160</f>
        <v>105582.02400000025</v>
      </c>
      <c r="K162" s="139"/>
      <c r="L162" s="140"/>
    </row>
    <row r="163" spans="7:12" ht="15" x14ac:dyDescent="0.25">
      <c r="G163" s="141"/>
      <c r="H163" s="89" t="s">
        <v>52</v>
      </c>
      <c r="I163" s="89"/>
      <c r="J163" s="153">
        <f>J162/L163</f>
        <v>1127.8144550613415</v>
      </c>
      <c r="K163" s="143" t="s">
        <v>53</v>
      </c>
      <c r="L163" s="144">
        <v>93.616484100000008</v>
      </c>
    </row>
    <row r="164" spans="7:12" ht="15.75" thickBot="1" x14ac:dyDescent="0.3">
      <c r="G164" s="145"/>
      <c r="H164" s="94" t="s">
        <v>61</v>
      </c>
      <c r="I164" s="94"/>
      <c r="J164" s="154">
        <f>J162/L164</f>
        <v>1691.1577753644817</v>
      </c>
      <c r="K164" s="147" t="s">
        <v>53</v>
      </c>
      <c r="L164" s="148">
        <v>62.431800000000003</v>
      </c>
    </row>
  </sheetData>
  <autoFilter ref="A1:L158" xr:uid="{00000000-0009-0000-0000-000012000000}">
    <filterColumn colId="7">
      <filters>
        <filter val="425250"/>
      </filters>
    </filterColumn>
  </autoFilter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3"/>
  <dimension ref="A1:L119"/>
  <sheetViews>
    <sheetView workbookViewId="0">
      <selection activeCell="I2" sqref="I2"/>
    </sheetView>
  </sheetViews>
  <sheetFormatPr defaultColWidth="9.140625" defaultRowHeight="12.75" x14ac:dyDescent="0.2"/>
  <cols>
    <col min="1" max="1" width="6" style="134" bestFit="1" customWidth="1"/>
    <col min="2" max="2" width="7.140625" style="134" bestFit="1" customWidth="1"/>
    <col min="3" max="3" width="14.140625" style="134" bestFit="1" customWidth="1"/>
    <col min="4" max="4" width="50" style="134" bestFit="1" customWidth="1"/>
    <col min="5" max="5" width="10.5703125" style="134" bestFit="1" customWidth="1"/>
    <col min="6" max="6" width="7.140625" style="134" bestFit="1" customWidth="1"/>
    <col min="7" max="7" width="7.85546875" style="134" bestFit="1" customWidth="1"/>
    <col min="8" max="8" width="9.85546875" style="134" bestFit="1" customWidth="1"/>
    <col min="9" max="9" width="9.85546875" style="134" customWidth="1"/>
    <col min="10" max="10" width="11.5703125" style="134" bestFit="1" customWidth="1"/>
    <col min="11" max="11" width="9.28515625" style="134" bestFit="1" customWidth="1"/>
    <col min="12" max="12" width="16" style="134" bestFit="1" customWidth="1"/>
    <col min="13" max="16384" width="9.140625" style="134"/>
  </cols>
  <sheetData>
    <row r="1" spans="1:12" x14ac:dyDescent="0.2">
      <c r="A1" s="130" t="s">
        <v>34</v>
      </c>
      <c r="B1" s="131" t="s">
        <v>35</v>
      </c>
      <c r="C1" s="131" t="s">
        <v>36</v>
      </c>
      <c r="D1" s="131" t="s">
        <v>37</v>
      </c>
      <c r="E1" s="131" t="s">
        <v>38</v>
      </c>
      <c r="F1" s="131" t="s">
        <v>39</v>
      </c>
      <c r="G1" s="131" t="s">
        <v>40</v>
      </c>
      <c r="H1" s="131" t="s">
        <v>41</v>
      </c>
      <c r="I1" s="131" t="s">
        <v>263</v>
      </c>
      <c r="J1" s="131" t="s">
        <v>18</v>
      </c>
      <c r="K1" s="131" t="s">
        <v>42</v>
      </c>
      <c r="L1" s="131" t="s">
        <v>129</v>
      </c>
    </row>
    <row r="2" spans="1:12" x14ac:dyDescent="0.2">
      <c r="A2" s="132">
        <v>2015</v>
      </c>
      <c r="B2" s="132">
        <v>2</v>
      </c>
      <c r="C2" s="133">
        <v>9781449457952</v>
      </c>
      <c r="D2" s="132" t="s">
        <v>271</v>
      </c>
      <c r="E2" s="132">
        <v>1</v>
      </c>
      <c r="F2" s="132">
        <v>74</v>
      </c>
      <c r="G2" s="132">
        <v>501</v>
      </c>
      <c r="H2" s="132">
        <v>415040</v>
      </c>
      <c r="I2" s="132" t="str">
        <f t="shared" ref="I2:I65" si="0">IF(AND(H2&gt;420000,H2&lt;430000),"Return","Sale")</f>
        <v>Sale</v>
      </c>
      <c r="J2" s="132">
        <v>-10429.1</v>
      </c>
      <c r="K2" s="132">
        <v>-38</v>
      </c>
    </row>
    <row r="3" spans="1:12" x14ac:dyDescent="0.2">
      <c r="A3" s="132">
        <v>2015</v>
      </c>
      <c r="B3" s="132">
        <v>2</v>
      </c>
      <c r="C3" s="133">
        <v>9781449464899</v>
      </c>
      <c r="D3" s="132" t="s">
        <v>310</v>
      </c>
      <c r="E3" s="132">
        <v>1</v>
      </c>
      <c r="F3" s="132">
        <v>74</v>
      </c>
      <c r="G3" s="132">
        <v>501</v>
      </c>
      <c r="H3" s="132">
        <v>415040</v>
      </c>
      <c r="I3" s="132" t="str">
        <f t="shared" si="0"/>
        <v>Sale</v>
      </c>
      <c r="J3" s="132">
        <v>-94426.36</v>
      </c>
      <c r="K3" s="132">
        <v>-287</v>
      </c>
    </row>
    <row r="4" spans="1:12" x14ac:dyDescent="0.2">
      <c r="A4" s="132">
        <v>2015</v>
      </c>
      <c r="B4" s="132">
        <v>2</v>
      </c>
      <c r="C4" s="133">
        <v>9780740721946</v>
      </c>
      <c r="D4" s="132" t="s">
        <v>55</v>
      </c>
      <c r="E4" s="132">
        <v>1</v>
      </c>
      <c r="F4" s="132">
        <v>74</v>
      </c>
      <c r="G4" s="132">
        <v>503</v>
      </c>
      <c r="H4" s="132">
        <v>415050</v>
      </c>
      <c r="I4" s="132" t="str">
        <f t="shared" si="0"/>
        <v>Sale</v>
      </c>
      <c r="J4" s="132">
        <v>-535.5</v>
      </c>
      <c r="K4" s="132">
        <v>-2</v>
      </c>
    </row>
    <row r="5" spans="1:12" x14ac:dyDescent="0.2">
      <c r="A5" s="132">
        <v>2015</v>
      </c>
      <c r="B5" s="132">
        <v>2</v>
      </c>
      <c r="C5" s="133">
        <v>9780740748479</v>
      </c>
      <c r="D5" s="132" t="s">
        <v>272</v>
      </c>
      <c r="E5" s="132">
        <v>1</v>
      </c>
      <c r="F5" s="132">
        <v>74</v>
      </c>
      <c r="G5" s="132">
        <v>503</v>
      </c>
      <c r="H5" s="132">
        <v>415050</v>
      </c>
      <c r="I5" s="132" t="str">
        <f t="shared" si="0"/>
        <v>Sale</v>
      </c>
      <c r="J5" s="132">
        <v>-21997.25</v>
      </c>
      <c r="K5" s="132">
        <v>-5</v>
      </c>
    </row>
    <row r="6" spans="1:12" x14ac:dyDescent="0.2">
      <c r="A6" s="132">
        <v>2015</v>
      </c>
      <c r="B6" s="132">
        <v>2</v>
      </c>
      <c r="C6" s="133">
        <v>9780740755668</v>
      </c>
      <c r="D6" s="132" t="s">
        <v>273</v>
      </c>
      <c r="E6" s="132">
        <v>1</v>
      </c>
      <c r="F6" s="132">
        <v>74</v>
      </c>
      <c r="G6" s="132">
        <v>503</v>
      </c>
      <c r="H6" s="132">
        <v>415050</v>
      </c>
      <c r="I6" s="132" t="str">
        <f t="shared" si="0"/>
        <v>Sale</v>
      </c>
      <c r="J6" s="132">
        <v>-219.45</v>
      </c>
      <c r="K6" s="132">
        <v>-1</v>
      </c>
    </row>
    <row r="7" spans="1:12" x14ac:dyDescent="0.2">
      <c r="A7" s="132">
        <v>2015</v>
      </c>
      <c r="B7" s="132">
        <v>2</v>
      </c>
      <c r="C7" s="133">
        <v>9780740761904</v>
      </c>
      <c r="D7" s="132" t="s">
        <v>47</v>
      </c>
      <c r="E7" s="132">
        <v>1</v>
      </c>
      <c r="F7" s="132">
        <v>74</v>
      </c>
      <c r="G7" s="132">
        <v>503</v>
      </c>
      <c r="H7" s="132">
        <v>415050</v>
      </c>
      <c r="I7" s="132" t="str">
        <f t="shared" si="0"/>
        <v>Sale</v>
      </c>
      <c r="J7" s="132">
        <v>-288.75</v>
      </c>
      <c r="K7" s="132">
        <v>-1</v>
      </c>
    </row>
    <row r="8" spans="1:12" x14ac:dyDescent="0.2">
      <c r="A8" s="132">
        <v>2015</v>
      </c>
      <c r="B8" s="132">
        <v>2</v>
      </c>
      <c r="C8" s="133">
        <v>9780740763793</v>
      </c>
      <c r="D8" s="132" t="s">
        <v>70</v>
      </c>
      <c r="E8" s="132">
        <v>1</v>
      </c>
      <c r="F8" s="132">
        <v>74</v>
      </c>
      <c r="G8" s="132">
        <v>503</v>
      </c>
      <c r="H8" s="132">
        <v>415050</v>
      </c>
      <c r="I8" s="132" t="str">
        <f t="shared" si="0"/>
        <v>Sale</v>
      </c>
      <c r="J8" s="132">
        <v>-288.75</v>
      </c>
      <c r="K8" s="132">
        <v>-1</v>
      </c>
    </row>
    <row r="9" spans="1:12" x14ac:dyDescent="0.2">
      <c r="A9" s="132">
        <v>2015</v>
      </c>
      <c r="B9" s="132">
        <v>2</v>
      </c>
      <c r="C9" s="133">
        <v>9780740768491</v>
      </c>
      <c r="D9" s="132" t="s">
        <v>213</v>
      </c>
      <c r="E9" s="132">
        <v>1</v>
      </c>
      <c r="F9" s="132">
        <v>74</v>
      </c>
      <c r="G9" s="132">
        <v>503</v>
      </c>
      <c r="H9" s="132">
        <v>415050</v>
      </c>
      <c r="I9" s="132" t="str">
        <f t="shared" si="0"/>
        <v>Sale</v>
      </c>
      <c r="J9" s="132">
        <v>-1404</v>
      </c>
      <c r="K9" s="132">
        <v>-6</v>
      </c>
    </row>
    <row r="10" spans="1:12" x14ac:dyDescent="0.2">
      <c r="A10" s="132">
        <v>2015</v>
      </c>
      <c r="B10" s="132">
        <v>2</v>
      </c>
      <c r="C10" s="133">
        <v>9780740773655</v>
      </c>
      <c r="D10" s="132" t="s">
        <v>79</v>
      </c>
      <c r="E10" s="132">
        <v>1</v>
      </c>
      <c r="F10" s="132">
        <v>74</v>
      </c>
      <c r="G10" s="132">
        <v>503</v>
      </c>
      <c r="H10" s="132">
        <v>415050</v>
      </c>
      <c r="I10" s="132" t="str">
        <f t="shared" si="0"/>
        <v>Sale</v>
      </c>
      <c r="J10" s="132">
        <v>-866.25</v>
      </c>
      <c r="K10" s="132">
        <v>-3</v>
      </c>
    </row>
    <row r="11" spans="1:12" x14ac:dyDescent="0.2">
      <c r="A11" s="132">
        <v>2015</v>
      </c>
      <c r="B11" s="132">
        <v>2</v>
      </c>
      <c r="C11" s="133">
        <v>9780740777356</v>
      </c>
      <c r="D11" s="132" t="s">
        <v>274</v>
      </c>
      <c r="E11" s="132">
        <v>1</v>
      </c>
      <c r="F11" s="132">
        <v>74</v>
      </c>
      <c r="G11" s="132">
        <v>503</v>
      </c>
      <c r="H11" s="132">
        <v>415050</v>
      </c>
      <c r="I11" s="132" t="str">
        <f t="shared" si="0"/>
        <v>Sale</v>
      </c>
      <c r="J11" s="132">
        <v>-11550</v>
      </c>
      <c r="K11" s="132">
        <v>-6</v>
      </c>
    </row>
    <row r="12" spans="1:12" x14ac:dyDescent="0.2">
      <c r="A12" s="132">
        <v>2015</v>
      </c>
      <c r="B12" s="132">
        <v>2</v>
      </c>
      <c r="C12" s="133">
        <v>9780740785344</v>
      </c>
      <c r="D12" s="132" t="s">
        <v>48</v>
      </c>
      <c r="E12" s="132">
        <v>1</v>
      </c>
      <c r="F12" s="132">
        <v>74</v>
      </c>
      <c r="G12" s="132">
        <v>503</v>
      </c>
      <c r="H12" s="132">
        <v>415050</v>
      </c>
      <c r="I12" s="132" t="str">
        <f t="shared" si="0"/>
        <v>Sale</v>
      </c>
      <c r="J12" s="132">
        <v>-1153.3499999999999</v>
      </c>
      <c r="K12" s="132">
        <v>-3</v>
      </c>
    </row>
    <row r="13" spans="1:12" x14ac:dyDescent="0.2">
      <c r="A13" s="132">
        <v>2015</v>
      </c>
      <c r="B13" s="132">
        <v>2</v>
      </c>
      <c r="C13" s="133">
        <v>9780740785481</v>
      </c>
      <c r="D13" s="132" t="s">
        <v>275</v>
      </c>
      <c r="E13" s="132">
        <v>1</v>
      </c>
      <c r="F13" s="132">
        <v>74</v>
      </c>
      <c r="G13" s="132">
        <v>503</v>
      </c>
      <c r="H13" s="132">
        <v>415050</v>
      </c>
      <c r="I13" s="132" t="str">
        <f t="shared" si="0"/>
        <v>Sale</v>
      </c>
      <c r="J13" s="132">
        <v>-9896.7000000000007</v>
      </c>
      <c r="K13" s="132">
        <v>-6</v>
      </c>
    </row>
    <row r="14" spans="1:12" x14ac:dyDescent="0.2">
      <c r="A14" s="132">
        <v>2015</v>
      </c>
      <c r="B14" s="132">
        <v>2</v>
      </c>
      <c r="C14" s="133">
        <v>9780740797552</v>
      </c>
      <c r="D14" s="132" t="s">
        <v>99</v>
      </c>
      <c r="E14" s="132">
        <v>1</v>
      </c>
      <c r="F14" s="132">
        <v>74</v>
      </c>
      <c r="G14" s="132">
        <v>501</v>
      </c>
      <c r="H14" s="132">
        <v>415050</v>
      </c>
      <c r="I14" s="132" t="str">
        <f t="shared" si="0"/>
        <v>Sale</v>
      </c>
      <c r="J14" s="132">
        <v>-1922.25</v>
      </c>
      <c r="K14" s="132">
        <v>-5</v>
      </c>
    </row>
    <row r="15" spans="1:12" x14ac:dyDescent="0.2">
      <c r="A15" s="132">
        <v>2015</v>
      </c>
      <c r="B15" s="132">
        <v>2</v>
      </c>
      <c r="C15" s="133">
        <v>9780836204155</v>
      </c>
      <c r="D15" s="132" t="s">
        <v>80</v>
      </c>
      <c r="E15" s="132">
        <v>1</v>
      </c>
      <c r="F15" s="132">
        <v>74</v>
      </c>
      <c r="G15" s="132">
        <v>503</v>
      </c>
      <c r="H15" s="132">
        <v>415050</v>
      </c>
      <c r="I15" s="132" t="str">
        <f t="shared" si="0"/>
        <v>Sale</v>
      </c>
      <c r="J15" s="132">
        <v>-384.45</v>
      </c>
      <c r="K15" s="132">
        <v>-1</v>
      </c>
    </row>
    <row r="16" spans="1:12" x14ac:dyDescent="0.2">
      <c r="A16" s="132">
        <v>2015</v>
      </c>
      <c r="B16" s="132">
        <v>2</v>
      </c>
      <c r="C16" s="133">
        <v>9780836217469</v>
      </c>
      <c r="D16" s="132" t="s">
        <v>62</v>
      </c>
      <c r="E16" s="132">
        <v>1</v>
      </c>
      <c r="F16" s="132">
        <v>74</v>
      </c>
      <c r="G16" s="132">
        <v>503</v>
      </c>
      <c r="H16" s="132">
        <v>415050</v>
      </c>
      <c r="I16" s="132" t="str">
        <f t="shared" si="0"/>
        <v>Sale</v>
      </c>
      <c r="J16" s="132">
        <v>-1593.34</v>
      </c>
      <c r="K16" s="132">
        <v>-5</v>
      </c>
    </row>
    <row r="17" spans="1:11" x14ac:dyDescent="0.2">
      <c r="A17" s="132">
        <v>2015</v>
      </c>
      <c r="B17" s="132">
        <v>2</v>
      </c>
      <c r="C17" s="133">
        <v>9780836236682</v>
      </c>
      <c r="D17" s="132" t="s">
        <v>87</v>
      </c>
      <c r="E17" s="132">
        <v>1</v>
      </c>
      <c r="F17" s="132">
        <v>74</v>
      </c>
      <c r="G17" s="132">
        <v>503</v>
      </c>
      <c r="H17" s="132">
        <v>415050</v>
      </c>
      <c r="I17" s="132" t="str">
        <f t="shared" si="0"/>
        <v>Sale</v>
      </c>
      <c r="J17" s="132">
        <v>-1837.5</v>
      </c>
      <c r="K17" s="132">
        <v>-7</v>
      </c>
    </row>
    <row r="18" spans="1:11" x14ac:dyDescent="0.2">
      <c r="A18" s="132">
        <v>2015</v>
      </c>
      <c r="B18" s="132">
        <v>2</v>
      </c>
      <c r="C18" s="133">
        <v>9781449401023</v>
      </c>
      <c r="D18" s="132" t="s">
        <v>72</v>
      </c>
      <c r="E18" s="132">
        <v>1</v>
      </c>
      <c r="F18" s="132">
        <v>74</v>
      </c>
      <c r="G18" s="132">
        <v>503</v>
      </c>
      <c r="H18" s="132">
        <v>415050</v>
      </c>
      <c r="I18" s="132" t="str">
        <f t="shared" si="0"/>
        <v>Sale</v>
      </c>
      <c r="J18" s="132">
        <v>-384.45</v>
      </c>
      <c r="K18" s="132">
        <v>-1</v>
      </c>
    </row>
    <row r="19" spans="1:11" x14ac:dyDescent="0.2">
      <c r="A19" s="132">
        <v>2015</v>
      </c>
      <c r="B19" s="132">
        <v>2</v>
      </c>
      <c r="C19" s="133">
        <v>9781449401160</v>
      </c>
      <c r="D19" s="132" t="s">
        <v>276</v>
      </c>
      <c r="E19" s="132">
        <v>1</v>
      </c>
      <c r="F19" s="132">
        <v>74</v>
      </c>
      <c r="G19" s="132">
        <v>503</v>
      </c>
      <c r="H19" s="132">
        <v>415050</v>
      </c>
      <c r="I19" s="132" t="str">
        <f t="shared" si="0"/>
        <v>Sale</v>
      </c>
      <c r="J19" s="132">
        <v>-658.9</v>
      </c>
      <c r="K19" s="132">
        <v>-2</v>
      </c>
    </row>
    <row r="20" spans="1:11" x14ac:dyDescent="0.2">
      <c r="A20" s="132">
        <v>2015</v>
      </c>
      <c r="B20" s="132">
        <v>2</v>
      </c>
      <c r="C20" s="133">
        <v>9781449401375</v>
      </c>
      <c r="D20" s="132" t="s">
        <v>302</v>
      </c>
      <c r="E20" s="132">
        <v>1</v>
      </c>
      <c r="F20" s="132">
        <v>74</v>
      </c>
      <c r="G20" s="132">
        <v>503</v>
      </c>
      <c r="H20" s="132">
        <v>415050</v>
      </c>
      <c r="I20" s="132" t="str">
        <f t="shared" si="0"/>
        <v>Sale</v>
      </c>
      <c r="J20" s="132">
        <v>-2137.85</v>
      </c>
      <c r="K20" s="132">
        <v>-13</v>
      </c>
    </row>
    <row r="21" spans="1:11" x14ac:dyDescent="0.2">
      <c r="A21" s="132">
        <v>2015</v>
      </c>
      <c r="B21" s="132">
        <v>2</v>
      </c>
      <c r="C21" s="133">
        <v>9781449401382</v>
      </c>
      <c r="D21" s="132" t="s">
        <v>302</v>
      </c>
      <c r="E21" s="132">
        <v>1</v>
      </c>
      <c r="F21" s="132">
        <v>74</v>
      </c>
      <c r="G21" s="132">
        <v>503</v>
      </c>
      <c r="H21" s="132">
        <v>415050</v>
      </c>
      <c r="I21" s="132" t="str">
        <f t="shared" si="0"/>
        <v>Sale</v>
      </c>
      <c r="J21" s="132">
        <v>-657.8</v>
      </c>
      <c r="K21" s="132">
        <v>-4</v>
      </c>
    </row>
    <row r="22" spans="1:11" x14ac:dyDescent="0.2">
      <c r="A22" s="132">
        <v>2015</v>
      </c>
      <c r="B22" s="132">
        <v>2</v>
      </c>
      <c r="C22" s="133">
        <v>9781449401399</v>
      </c>
      <c r="D22" s="132" t="s">
        <v>302</v>
      </c>
      <c r="E22" s="132">
        <v>1</v>
      </c>
      <c r="F22" s="132">
        <v>74</v>
      </c>
      <c r="G22" s="132">
        <v>503</v>
      </c>
      <c r="H22" s="132">
        <v>415050</v>
      </c>
      <c r="I22" s="132" t="str">
        <f t="shared" si="0"/>
        <v>Sale</v>
      </c>
      <c r="J22" s="132">
        <v>-2137.85</v>
      </c>
      <c r="K22" s="132">
        <v>-13</v>
      </c>
    </row>
    <row r="23" spans="1:11" x14ac:dyDescent="0.2">
      <c r="A23" s="132">
        <v>2015</v>
      </c>
      <c r="B23" s="132">
        <v>2</v>
      </c>
      <c r="C23" s="133">
        <v>9781449401405</v>
      </c>
      <c r="D23" s="132" t="s">
        <v>302</v>
      </c>
      <c r="E23" s="132">
        <v>1</v>
      </c>
      <c r="F23" s="132">
        <v>74</v>
      </c>
      <c r="G23" s="132">
        <v>503</v>
      </c>
      <c r="H23" s="132">
        <v>415050</v>
      </c>
      <c r="I23" s="132" t="str">
        <f t="shared" si="0"/>
        <v>Sale</v>
      </c>
      <c r="J23" s="132">
        <v>-2137.85</v>
      </c>
      <c r="K23" s="132">
        <v>-13</v>
      </c>
    </row>
    <row r="24" spans="1:11" x14ac:dyDescent="0.2">
      <c r="A24" s="132">
        <v>2015</v>
      </c>
      <c r="B24" s="132">
        <v>2</v>
      </c>
      <c r="C24" s="133">
        <v>9781449402327</v>
      </c>
      <c r="D24" s="132" t="s">
        <v>277</v>
      </c>
      <c r="E24" s="132">
        <v>1</v>
      </c>
      <c r="F24" s="132">
        <v>74</v>
      </c>
      <c r="G24" s="132">
        <v>503</v>
      </c>
      <c r="H24" s="132">
        <v>415050</v>
      </c>
      <c r="I24" s="132" t="str">
        <f t="shared" si="0"/>
        <v>Sale</v>
      </c>
      <c r="J24" s="132">
        <v>-8520.65</v>
      </c>
      <c r="K24" s="132">
        <v>-40</v>
      </c>
    </row>
    <row r="25" spans="1:11" x14ac:dyDescent="0.2">
      <c r="A25" s="132">
        <v>2015</v>
      </c>
      <c r="B25" s="132">
        <v>2</v>
      </c>
      <c r="C25" s="133">
        <v>9781449403102</v>
      </c>
      <c r="D25" s="132" t="s">
        <v>303</v>
      </c>
      <c r="E25" s="132">
        <v>1</v>
      </c>
      <c r="F25" s="132">
        <v>74</v>
      </c>
      <c r="G25" s="132">
        <v>503</v>
      </c>
      <c r="H25" s="132">
        <v>415050</v>
      </c>
      <c r="I25" s="132" t="str">
        <f t="shared" si="0"/>
        <v>Sale</v>
      </c>
      <c r="J25" s="132">
        <v>-2137.85</v>
      </c>
      <c r="K25" s="132">
        <v>-13</v>
      </c>
    </row>
    <row r="26" spans="1:11" x14ac:dyDescent="0.2">
      <c r="A26" s="132">
        <v>2015</v>
      </c>
      <c r="B26" s="132">
        <v>2</v>
      </c>
      <c r="C26" s="133">
        <v>9781449407186</v>
      </c>
      <c r="D26" s="132" t="s">
        <v>278</v>
      </c>
      <c r="E26" s="132">
        <v>1</v>
      </c>
      <c r="F26" s="132">
        <v>74</v>
      </c>
      <c r="G26" s="132">
        <v>503</v>
      </c>
      <c r="H26" s="132">
        <v>415050</v>
      </c>
      <c r="I26" s="132" t="str">
        <f t="shared" si="0"/>
        <v>Sale</v>
      </c>
      <c r="J26" s="132">
        <v>-6641.36</v>
      </c>
      <c r="K26" s="132">
        <v>-31</v>
      </c>
    </row>
    <row r="27" spans="1:11" x14ac:dyDescent="0.2">
      <c r="A27" s="132">
        <v>2015</v>
      </c>
      <c r="B27" s="132">
        <v>2</v>
      </c>
      <c r="C27" s="133">
        <v>9781449407940</v>
      </c>
      <c r="D27" s="132" t="s">
        <v>216</v>
      </c>
      <c r="E27" s="132">
        <v>1</v>
      </c>
      <c r="F27" s="132">
        <v>74</v>
      </c>
      <c r="G27" s="132">
        <v>503</v>
      </c>
      <c r="H27" s="132">
        <v>415050</v>
      </c>
      <c r="I27" s="132" t="str">
        <f t="shared" si="0"/>
        <v>Sale</v>
      </c>
      <c r="J27" s="132">
        <v>-1404</v>
      </c>
      <c r="K27" s="132">
        <v>-6</v>
      </c>
    </row>
    <row r="28" spans="1:11" x14ac:dyDescent="0.2">
      <c r="A28" s="132">
        <v>2015</v>
      </c>
      <c r="B28" s="132">
        <v>2</v>
      </c>
      <c r="C28" s="133">
        <v>9781449408190</v>
      </c>
      <c r="D28" s="132" t="s">
        <v>57</v>
      </c>
      <c r="E28" s="132">
        <v>1</v>
      </c>
      <c r="F28" s="132">
        <v>74</v>
      </c>
      <c r="G28" s="132">
        <v>503</v>
      </c>
      <c r="H28" s="132">
        <v>415050</v>
      </c>
      <c r="I28" s="132" t="str">
        <f t="shared" si="0"/>
        <v>Sale</v>
      </c>
      <c r="J28" s="132">
        <v>-2782.5</v>
      </c>
      <c r="K28" s="132">
        <v>-10</v>
      </c>
    </row>
    <row r="29" spans="1:11" x14ac:dyDescent="0.2">
      <c r="A29" s="132">
        <v>2015</v>
      </c>
      <c r="B29" s="132">
        <v>2</v>
      </c>
      <c r="C29" s="133">
        <v>9781449410186</v>
      </c>
      <c r="D29" s="132" t="s">
        <v>58</v>
      </c>
      <c r="E29" s="132">
        <v>1</v>
      </c>
      <c r="F29" s="132">
        <v>74</v>
      </c>
      <c r="G29" s="132">
        <v>501</v>
      </c>
      <c r="H29" s="132">
        <v>415050</v>
      </c>
      <c r="I29" s="132" t="str">
        <f t="shared" si="0"/>
        <v>Sale</v>
      </c>
      <c r="J29" s="132">
        <v>-2310</v>
      </c>
      <c r="K29" s="132">
        <v>-8</v>
      </c>
    </row>
    <row r="30" spans="1:11" x14ac:dyDescent="0.2">
      <c r="A30" s="132">
        <v>2015</v>
      </c>
      <c r="B30" s="132">
        <v>2</v>
      </c>
      <c r="C30" s="133">
        <v>9781449410230</v>
      </c>
      <c r="D30" s="132" t="s">
        <v>107</v>
      </c>
      <c r="E30" s="132">
        <v>1</v>
      </c>
      <c r="F30" s="132">
        <v>74</v>
      </c>
      <c r="G30" s="132">
        <v>503</v>
      </c>
      <c r="H30" s="132">
        <v>415050</v>
      </c>
      <c r="I30" s="132" t="str">
        <f t="shared" si="0"/>
        <v>Sale</v>
      </c>
      <c r="J30" s="132">
        <v>-495</v>
      </c>
      <c r="K30" s="132">
        <v>-2</v>
      </c>
    </row>
    <row r="31" spans="1:11" x14ac:dyDescent="0.2">
      <c r="A31" s="132">
        <v>2015</v>
      </c>
      <c r="B31" s="132">
        <v>2</v>
      </c>
      <c r="C31" s="133">
        <v>9781449414078</v>
      </c>
      <c r="D31" s="132" t="s">
        <v>91</v>
      </c>
      <c r="E31" s="132">
        <v>1</v>
      </c>
      <c r="F31" s="132">
        <v>74</v>
      </c>
      <c r="G31" s="132">
        <v>503</v>
      </c>
      <c r="H31" s="132">
        <v>415050</v>
      </c>
      <c r="I31" s="132" t="str">
        <f t="shared" si="0"/>
        <v>Sale</v>
      </c>
      <c r="J31" s="132">
        <v>-109.45</v>
      </c>
      <c r="K31" s="132">
        <v>-1</v>
      </c>
    </row>
    <row r="32" spans="1:11" x14ac:dyDescent="0.2">
      <c r="A32" s="132">
        <v>2015</v>
      </c>
      <c r="B32" s="132">
        <v>2</v>
      </c>
      <c r="C32" s="133">
        <v>9781449414108</v>
      </c>
      <c r="D32" s="132" t="s">
        <v>279</v>
      </c>
      <c r="E32" s="132">
        <v>1</v>
      </c>
      <c r="F32" s="132">
        <v>74</v>
      </c>
      <c r="G32" s="132">
        <v>503</v>
      </c>
      <c r="H32" s="132">
        <v>415050</v>
      </c>
      <c r="I32" s="132" t="str">
        <f t="shared" si="0"/>
        <v>Sale</v>
      </c>
      <c r="J32" s="132">
        <v>-4674.8</v>
      </c>
      <c r="K32" s="132">
        <v>-10</v>
      </c>
    </row>
    <row r="33" spans="1:11" x14ac:dyDescent="0.2">
      <c r="A33" s="132">
        <v>2015</v>
      </c>
      <c r="B33" s="132">
        <v>2</v>
      </c>
      <c r="C33" s="133">
        <v>9781449418243</v>
      </c>
      <c r="D33" s="132" t="s">
        <v>304</v>
      </c>
      <c r="E33" s="132">
        <v>1</v>
      </c>
      <c r="F33" s="132">
        <v>74</v>
      </c>
      <c r="G33" s="132">
        <v>503</v>
      </c>
      <c r="H33" s="132">
        <v>415050</v>
      </c>
      <c r="I33" s="132" t="str">
        <f t="shared" si="0"/>
        <v>Sale</v>
      </c>
      <c r="J33" s="132">
        <v>-2137.85</v>
      </c>
      <c r="K33" s="132">
        <v>-13</v>
      </c>
    </row>
    <row r="34" spans="1:11" x14ac:dyDescent="0.2">
      <c r="A34" s="132">
        <v>2015</v>
      </c>
      <c r="B34" s="132">
        <v>2</v>
      </c>
      <c r="C34" s="133">
        <v>9781449418465</v>
      </c>
      <c r="D34" s="132" t="s">
        <v>59</v>
      </c>
      <c r="E34" s="132">
        <v>1</v>
      </c>
      <c r="F34" s="132">
        <v>74</v>
      </c>
      <c r="G34" s="132">
        <v>501</v>
      </c>
      <c r="H34" s="132">
        <v>415050</v>
      </c>
      <c r="I34" s="132" t="str">
        <f t="shared" si="0"/>
        <v>Sale</v>
      </c>
      <c r="J34" s="132">
        <v>-1732.5</v>
      </c>
      <c r="K34" s="132">
        <v>-6</v>
      </c>
    </row>
    <row r="35" spans="1:11" x14ac:dyDescent="0.2">
      <c r="A35" s="132">
        <v>2015</v>
      </c>
      <c r="B35" s="132">
        <v>2</v>
      </c>
      <c r="C35" s="133">
        <v>9781449420437</v>
      </c>
      <c r="D35" s="132" t="s">
        <v>280</v>
      </c>
      <c r="E35" s="132">
        <v>1</v>
      </c>
      <c r="F35" s="132">
        <v>74</v>
      </c>
      <c r="G35" s="132">
        <v>503</v>
      </c>
      <c r="H35" s="132">
        <v>415050</v>
      </c>
      <c r="I35" s="132" t="str">
        <f t="shared" si="0"/>
        <v>Sale</v>
      </c>
      <c r="J35" s="132">
        <v>-8504.69</v>
      </c>
      <c r="K35" s="132">
        <v>-40</v>
      </c>
    </row>
    <row r="36" spans="1:11" x14ac:dyDescent="0.2">
      <c r="A36" s="132">
        <v>2015</v>
      </c>
      <c r="B36" s="132">
        <v>2</v>
      </c>
      <c r="C36" s="133">
        <v>9781449423094</v>
      </c>
      <c r="D36" s="132" t="s">
        <v>60</v>
      </c>
      <c r="E36" s="132">
        <v>1</v>
      </c>
      <c r="F36" s="132">
        <v>74</v>
      </c>
      <c r="G36" s="132">
        <v>503</v>
      </c>
      <c r="H36" s="132">
        <v>415050</v>
      </c>
      <c r="I36" s="132" t="str">
        <f t="shared" si="0"/>
        <v>Sale</v>
      </c>
      <c r="J36" s="132">
        <v>-768.9</v>
      </c>
      <c r="K36" s="132">
        <v>-2</v>
      </c>
    </row>
    <row r="37" spans="1:11" x14ac:dyDescent="0.2">
      <c r="A37" s="132">
        <v>2015</v>
      </c>
      <c r="B37" s="132">
        <v>2</v>
      </c>
      <c r="C37" s="133">
        <v>9781449425661</v>
      </c>
      <c r="D37" s="132" t="s">
        <v>282</v>
      </c>
      <c r="E37" s="132">
        <v>1</v>
      </c>
      <c r="F37" s="132">
        <v>74</v>
      </c>
      <c r="G37" s="132">
        <v>503</v>
      </c>
      <c r="H37" s="132">
        <v>415050</v>
      </c>
      <c r="I37" s="132" t="str">
        <f t="shared" si="0"/>
        <v>Sale</v>
      </c>
      <c r="J37" s="132">
        <v>-7439.36</v>
      </c>
      <c r="K37" s="132">
        <v>-35</v>
      </c>
    </row>
    <row r="38" spans="1:11" x14ac:dyDescent="0.2">
      <c r="A38" s="132">
        <v>2015</v>
      </c>
      <c r="B38" s="132">
        <v>2</v>
      </c>
      <c r="C38" s="133">
        <v>9781449427399</v>
      </c>
      <c r="D38" s="132" t="s">
        <v>305</v>
      </c>
      <c r="E38" s="132">
        <v>1</v>
      </c>
      <c r="F38" s="132">
        <v>74</v>
      </c>
      <c r="G38" s="132">
        <v>503</v>
      </c>
      <c r="H38" s="132">
        <v>415050</v>
      </c>
      <c r="I38" s="132" t="str">
        <f t="shared" si="0"/>
        <v>Sale</v>
      </c>
      <c r="J38" s="132">
        <v>-2137.85</v>
      </c>
      <c r="K38" s="132">
        <v>-13</v>
      </c>
    </row>
    <row r="39" spans="1:11" x14ac:dyDescent="0.2">
      <c r="A39" s="132">
        <v>2015</v>
      </c>
      <c r="B39" s="132">
        <v>2</v>
      </c>
      <c r="C39" s="133">
        <v>9781449427757</v>
      </c>
      <c r="D39" s="132" t="s">
        <v>283</v>
      </c>
      <c r="E39" s="132">
        <v>1</v>
      </c>
      <c r="F39" s="132">
        <v>74</v>
      </c>
      <c r="G39" s="132">
        <v>503</v>
      </c>
      <c r="H39" s="132">
        <v>415050</v>
      </c>
      <c r="I39" s="132" t="str">
        <f t="shared" si="0"/>
        <v>Sale</v>
      </c>
      <c r="J39" s="132">
        <v>-1485</v>
      </c>
      <c r="K39" s="132">
        <v>-6</v>
      </c>
    </row>
    <row r="40" spans="1:11" x14ac:dyDescent="0.2">
      <c r="A40" s="132">
        <v>2015</v>
      </c>
      <c r="B40" s="132">
        <v>2</v>
      </c>
      <c r="C40" s="133">
        <v>9781449427771</v>
      </c>
      <c r="D40" s="132" t="s">
        <v>284</v>
      </c>
      <c r="E40" s="132">
        <v>1</v>
      </c>
      <c r="F40" s="132">
        <v>74</v>
      </c>
      <c r="G40" s="132">
        <v>503</v>
      </c>
      <c r="H40" s="132">
        <v>415050</v>
      </c>
      <c r="I40" s="132" t="str">
        <f t="shared" si="0"/>
        <v>Sale</v>
      </c>
      <c r="J40" s="132">
        <v>-7682.75</v>
      </c>
      <c r="K40" s="132">
        <v>-36</v>
      </c>
    </row>
    <row r="41" spans="1:11" x14ac:dyDescent="0.2">
      <c r="A41" s="132">
        <v>2015</v>
      </c>
      <c r="B41" s="132">
        <v>2</v>
      </c>
      <c r="C41" s="133">
        <v>9781449429362</v>
      </c>
      <c r="D41" s="132" t="s">
        <v>115</v>
      </c>
      <c r="E41" s="132">
        <v>1</v>
      </c>
      <c r="F41" s="132">
        <v>74</v>
      </c>
      <c r="G41" s="132">
        <v>503</v>
      </c>
      <c r="H41" s="132">
        <v>415050</v>
      </c>
      <c r="I41" s="132" t="str">
        <f t="shared" si="0"/>
        <v>Sale</v>
      </c>
      <c r="J41" s="132">
        <v>-742.5</v>
      </c>
      <c r="K41" s="132">
        <v>-3</v>
      </c>
    </row>
    <row r="42" spans="1:11" x14ac:dyDescent="0.2">
      <c r="A42" s="132">
        <v>2015</v>
      </c>
      <c r="B42" s="132">
        <v>2</v>
      </c>
      <c r="C42" s="133">
        <v>9781449429379</v>
      </c>
      <c r="D42" s="132" t="s">
        <v>285</v>
      </c>
      <c r="E42" s="132">
        <v>1</v>
      </c>
      <c r="F42" s="132">
        <v>74</v>
      </c>
      <c r="G42" s="132">
        <v>503</v>
      </c>
      <c r="H42" s="132">
        <v>415050</v>
      </c>
      <c r="I42" s="132" t="str">
        <f t="shared" si="0"/>
        <v>Sale</v>
      </c>
      <c r="J42" s="132">
        <v>-4835.25</v>
      </c>
      <c r="K42" s="132">
        <v>-26</v>
      </c>
    </row>
    <row r="43" spans="1:11" x14ac:dyDescent="0.2">
      <c r="A43" s="132">
        <v>2015</v>
      </c>
      <c r="B43" s="132">
        <v>2</v>
      </c>
      <c r="C43" s="133">
        <v>9781449429386</v>
      </c>
      <c r="D43" s="132" t="s">
        <v>286</v>
      </c>
      <c r="E43" s="132">
        <v>1</v>
      </c>
      <c r="F43" s="132">
        <v>74</v>
      </c>
      <c r="G43" s="132">
        <v>503</v>
      </c>
      <c r="H43" s="132">
        <v>415050</v>
      </c>
      <c r="I43" s="132" t="str">
        <f t="shared" si="0"/>
        <v>Sale</v>
      </c>
      <c r="J43" s="132">
        <v>-2475</v>
      </c>
      <c r="K43" s="132">
        <v>-10</v>
      </c>
    </row>
    <row r="44" spans="1:11" x14ac:dyDescent="0.2">
      <c r="A44" s="132">
        <v>2015</v>
      </c>
      <c r="B44" s="132">
        <v>2</v>
      </c>
      <c r="C44" s="133">
        <v>9781449433833</v>
      </c>
      <c r="D44" s="132" t="s">
        <v>306</v>
      </c>
      <c r="E44" s="132">
        <v>1</v>
      </c>
      <c r="F44" s="132">
        <v>74</v>
      </c>
      <c r="G44" s="132">
        <v>503</v>
      </c>
      <c r="H44" s="132">
        <v>415050</v>
      </c>
      <c r="I44" s="132" t="str">
        <f t="shared" si="0"/>
        <v>Sale</v>
      </c>
      <c r="J44" s="132">
        <v>-2137.85</v>
      </c>
      <c r="K44" s="132">
        <v>-13</v>
      </c>
    </row>
    <row r="45" spans="1:11" x14ac:dyDescent="0.2">
      <c r="A45" s="132">
        <v>2015</v>
      </c>
      <c r="B45" s="132">
        <v>2</v>
      </c>
      <c r="C45" s="133">
        <v>9781449433918</v>
      </c>
      <c r="D45" s="132" t="s">
        <v>307</v>
      </c>
      <c r="E45" s="132">
        <v>1</v>
      </c>
      <c r="F45" s="132">
        <v>74</v>
      </c>
      <c r="G45" s="132">
        <v>503</v>
      </c>
      <c r="H45" s="132">
        <v>415050</v>
      </c>
      <c r="I45" s="132" t="str">
        <f t="shared" si="0"/>
        <v>Sale</v>
      </c>
      <c r="J45" s="132">
        <v>-2137.85</v>
      </c>
      <c r="K45" s="132">
        <v>-13</v>
      </c>
    </row>
    <row r="46" spans="1:11" x14ac:dyDescent="0.2">
      <c r="A46" s="132">
        <v>2015</v>
      </c>
      <c r="B46" s="132">
        <v>2</v>
      </c>
      <c r="C46" s="133">
        <v>9781449433963</v>
      </c>
      <c r="D46" s="132" t="s">
        <v>308</v>
      </c>
      <c r="E46" s="132">
        <v>1</v>
      </c>
      <c r="F46" s="132">
        <v>74</v>
      </c>
      <c r="G46" s="132">
        <v>503</v>
      </c>
      <c r="H46" s="132">
        <v>415050</v>
      </c>
      <c r="I46" s="132" t="str">
        <f t="shared" si="0"/>
        <v>Sale</v>
      </c>
      <c r="J46" s="132">
        <v>-2137.85</v>
      </c>
      <c r="K46" s="132">
        <v>-13</v>
      </c>
    </row>
    <row r="47" spans="1:11" x14ac:dyDescent="0.2">
      <c r="A47" s="132">
        <v>2015</v>
      </c>
      <c r="B47" s="132">
        <v>2</v>
      </c>
      <c r="C47" s="133">
        <v>9781449436346</v>
      </c>
      <c r="D47" s="132" t="s">
        <v>242</v>
      </c>
      <c r="E47" s="132">
        <v>1</v>
      </c>
      <c r="F47" s="132">
        <v>74</v>
      </c>
      <c r="G47" s="132">
        <v>501</v>
      </c>
      <c r="H47" s="132">
        <v>415050</v>
      </c>
      <c r="I47" s="132" t="str">
        <f t="shared" si="0"/>
        <v>Sale</v>
      </c>
      <c r="J47" s="132">
        <v>-14406</v>
      </c>
      <c r="K47" s="132">
        <v>-75</v>
      </c>
    </row>
    <row r="48" spans="1:11" x14ac:dyDescent="0.2">
      <c r="A48" s="132">
        <v>2015</v>
      </c>
      <c r="B48" s="132">
        <v>2</v>
      </c>
      <c r="C48" s="133">
        <v>9781449436353</v>
      </c>
      <c r="D48" s="132" t="s">
        <v>287</v>
      </c>
      <c r="E48" s="132">
        <v>1</v>
      </c>
      <c r="F48" s="132">
        <v>74</v>
      </c>
      <c r="G48" s="132">
        <v>503</v>
      </c>
      <c r="H48" s="132">
        <v>415050</v>
      </c>
      <c r="I48" s="132" t="str">
        <f t="shared" si="0"/>
        <v>Sale</v>
      </c>
      <c r="J48" s="132">
        <v>-8053.82</v>
      </c>
      <c r="K48" s="132">
        <v>-38</v>
      </c>
    </row>
    <row r="49" spans="1:11" x14ac:dyDescent="0.2">
      <c r="A49" s="132">
        <v>2015</v>
      </c>
      <c r="B49" s="132">
        <v>2</v>
      </c>
      <c r="C49" s="133">
        <v>9781449446598</v>
      </c>
      <c r="D49" s="132" t="s">
        <v>288</v>
      </c>
      <c r="E49" s="132">
        <v>1</v>
      </c>
      <c r="F49" s="132">
        <v>74</v>
      </c>
      <c r="G49" s="132">
        <v>503</v>
      </c>
      <c r="H49" s="132">
        <v>415050</v>
      </c>
      <c r="I49" s="132" t="str">
        <f t="shared" si="0"/>
        <v>Sale</v>
      </c>
      <c r="J49" s="132">
        <v>-384.45</v>
      </c>
      <c r="K49" s="132">
        <v>-1</v>
      </c>
    </row>
    <row r="50" spans="1:11" x14ac:dyDescent="0.2">
      <c r="A50" s="132">
        <v>2015</v>
      </c>
      <c r="B50" s="132">
        <v>2</v>
      </c>
      <c r="C50" s="133">
        <v>9781449447953</v>
      </c>
      <c r="D50" s="132" t="s">
        <v>246</v>
      </c>
      <c r="E50" s="132">
        <v>1</v>
      </c>
      <c r="F50" s="132">
        <v>74</v>
      </c>
      <c r="G50" s="132">
        <v>501</v>
      </c>
      <c r="H50" s="132">
        <v>415050</v>
      </c>
      <c r="I50" s="132" t="str">
        <f t="shared" si="0"/>
        <v>Sale</v>
      </c>
      <c r="J50" s="132">
        <v>-1978.9</v>
      </c>
      <c r="K50" s="132">
        <v>-2</v>
      </c>
    </row>
    <row r="51" spans="1:11" x14ac:dyDescent="0.2">
      <c r="A51" s="132">
        <v>2015</v>
      </c>
      <c r="B51" s="132">
        <v>2</v>
      </c>
      <c r="C51" s="133">
        <v>9781449449704</v>
      </c>
      <c r="D51" s="132" t="s">
        <v>290</v>
      </c>
      <c r="E51" s="132">
        <v>1</v>
      </c>
      <c r="F51" s="132">
        <v>74</v>
      </c>
      <c r="G51" s="132">
        <v>503</v>
      </c>
      <c r="H51" s="132">
        <v>415050</v>
      </c>
      <c r="I51" s="132" t="str">
        <f t="shared" si="0"/>
        <v>Sale</v>
      </c>
      <c r="J51" s="132">
        <v>-3745</v>
      </c>
      <c r="K51" s="132">
        <v>-20</v>
      </c>
    </row>
    <row r="52" spans="1:11" x14ac:dyDescent="0.2">
      <c r="A52" s="132">
        <v>2015</v>
      </c>
      <c r="B52" s="132">
        <v>2</v>
      </c>
      <c r="C52" s="133">
        <v>9781449450304</v>
      </c>
      <c r="D52" s="132" t="s">
        <v>309</v>
      </c>
      <c r="E52" s="132">
        <v>1</v>
      </c>
      <c r="F52" s="132">
        <v>74</v>
      </c>
      <c r="G52" s="132">
        <v>503</v>
      </c>
      <c r="H52" s="132">
        <v>415050</v>
      </c>
      <c r="I52" s="132" t="str">
        <f t="shared" si="0"/>
        <v>Sale</v>
      </c>
      <c r="J52" s="132">
        <v>-2137.85</v>
      </c>
      <c r="K52" s="132">
        <v>-13</v>
      </c>
    </row>
    <row r="53" spans="1:11" x14ac:dyDescent="0.2">
      <c r="A53" s="132">
        <v>2015</v>
      </c>
      <c r="B53" s="132">
        <v>2</v>
      </c>
      <c r="C53" s="133">
        <v>9781449450625</v>
      </c>
      <c r="D53" s="132" t="s">
        <v>249</v>
      </c>
      <c r="E53" s="132">
        <v>1</v>
      </c>
      <c r="F53" s="132">
        <v>74</v>
      </c>
      <c r="G53" s="132">
        <v>501</v>
      </c>
      <c r="H53" s="132">
        <v>415050</v>
      </c>
      <c r="I53" s="132" t="str">
        <f t="shared" si="0"/>
        <v>Sale</v>
      </c>
      <c r="J53" s="132">
        <v>-2137.85</v>
      </c>
      <c r="K53" s="132">
        <v>-13</v>
      </c>
    </row>
    <row r="54" spans="1:11" x14ac:dyDescent="0.2">
      <c r="A54" s="132">
        <v>2015</v>
      </c>
      <c r="B54" s="132">
        <v>2</v>
      </c>
      <c r="C54" s="133">
        <v>9781449450632</v>
      </c>
      <c r="D54" s="132" t="s">
        <v>251</v>
      </c>
      <c r="E54" s="132">
        <v>1</v>
      </c>
      <c r="F54" s="132">
        <v>74</v>
      </c>
      <c r="G54" s="132">
        <v>501</v>
      </c>
      <c r="H54" s="132">
        <v>415050</v>
      </c>
      <c r="I54" s="132" t="str">
        <f t="shared" si="0"/>
        <v>Sale</v>
      </c>
      <c r="J54" s="132">
        <v>-2137.85</v>
      </c>
      <c r="K54" s="132">
        <v>-13</v>
      </c>
    </row>
    <row r="55" spans="1:11" x14ac:dyDescent="0.2">
      <c r="A55" s="132">
        <v>2015</v>
      </c>
      <c r="B55" s="132">
        <v>2</v>
      </c>
      <c r="C55" s="133">
        <v>9781449450793</v>
      </c>
      <c r="D55" s="132" t="s">
        <v>291</v>
      </c>
      <c r="E55" s="132">
        <v>1</v>
      </c>
      <c r="F55" s="132">
        <v>74</v>
      </c>
      <c r="G55" s="132">
        <v>503</v>
      </c>
      <c r="H55" s="132">
        <v>415050</v>
      </c>
      <c r="I55" s="132" t="str">
        <f t="shared" si="0"/>
        <v>Sale</v>
      </c>
      <c r="J55" s="132">
        <v>-2632</v>
      </c>
      <c r="K55" s="132">
        <v>-14</v>
      </c>
    </row>
    <row r="56" spans="1:11" x14ac:dyDescent="0.2">
      <c r="A56" s="132">
        <v>2015</v>
      </c>
      <c r="B56" s="132">
        <v>2</v>
      </c>
      <c r="C56" s="133">
        <v>9781449450854</v>
      </c>
      <c r="D56" s="132" t="s">
        <v>253</v>
      </c>
      <c r="E56" s="132">
        <v>1</v>
      </c>
      <c r="F56" s="132">
        <v>74</v>
      </c>
      <c r="G56" s="132">
        <v>501</v>
      </c>
      <c r="H56" s="132">
        <v>415050</v>
      </c>
      <c r="I56" s="132" t="str">
        <f t="shared" si="0"/>
        <v>Sale</v>
      </c>
      <c r="J56" s="132">
        <v>-2137.85</v>
      </c>
      <c r="K56" s="132">
        <v>-13</v>
      </c>
    </row>
    <row r="57" spans="1:11" x14ac:dyDescent="0.2">
      <c r="A57" s="132">
        <v>2015</v>
      </c>
      <c r="B57" s="132">
        <v>2</v>
      </c>
      <c r="C57" s="133">
        <v>9781449451004</v>
      </c>
      <c r="D57" s="132" t="s">
        <v>221</v>
      </c>
      <c r="E57" s="132">
        <v>1</v>
      </c>
      <c r="F57" s="132">
        <v>74</v>
      </c>
      <c r="G57" s="132">
        <v>501</v>
      </c>
      <c r="H57" s="132">
        <v>415050</v>
      </c>
      <c r="I57" s="132" t="str">
        <f t="shared" si="0"/>
        <v>Sale</v>
      </c>
      <c r="J57" s="132">
        <v>-2137.85</v>
      </c>
      <c r="K57" s="132">
        <v>-13</v>
      </c>
    </row>
    <row r="58" spans="1:11" x14ac:dyDescent="0.2">
      <c r="A58" s="132">
        <v>2015</v>
      </c>
      <c r="B58" s="132">
        <v>2</v>
      </c>
      <c r="C58" s="133">
        <v>9781449456146</v>
      </c>
      <c r="D58" s="132" t="s">
        <v>292</v>
      </c>
      <c r="E58" s="132">
        <v>1</v>
      </c>
      <c r="F58" s="132">
        <v>74</v>
      </c>
      <c r="G58" s="132">
        <v>503</v>
      </c>
      <c r="H58" s="132">
        <v>415050</v>
      </c>
      <c r="I58" s="132" t="str">
        <f t="shared" si="0"/>
        <v>Sale</v>
      </c>
      <c r="J58" s="132">
        <v>-54156.480000000003</v>
      </c>
      <c r="K58" s="132">
        <v>-202</v>
      </c>
    </row>
    <row r="59" spans="1:11" x14ac:dyDescent="0.2">
      <c r="A59" s="132">
        <v>2015</v>
      </c>
      <c r="B59" s="132">
        <v>2</v>
      </c>
      <c r="C59" s="133">
        <v>9781449458263</v>
      </c>
      <c r="D59" s="132" t="s">
        <v>256</v>
      </c>
      <c r="E59" s="132">
        <v>1</v>
      </c>
      <c r="F59" s="132">
        <v>74</v>
      </c>
      <c r="G59" s="132">
        <v>501</v>
      </c>
      <c r="H59" s="132">
        <v>415050</v>
      </c>
      <c r="I59" s="132" t="str">
        <f t="shared" si="0"/>
        <v>Sale</v>
      </c>
      <c r="J59" s="132">
        <v>-4588.5</v>
      </c>
      <c r="K59" s="132">
        <v>-25</v>
      </c>
    </row>
    <row r="60" spans="1:11" x14ac:dyDescent="0.2">
      <c r="A60" s="132">
        <v>2015</v>
      </c>
      <c r="B60" s="132">
        <v>2</v>
      </c>
      <c r="C60" s="133">
        <v>9781449459956</v>
      </c>
      <c r="D60" s="132" t="s">
        <v>258</v>
      </c>
      <c r="E60" s="132">
        <v>1</v>
      </c>
      <c r="F60" s="132">
        <v>74</v>
      </c>
      <c r="G60" s="132">
        <v>501</v>
      </c>
      <c r="H60" s="132">
        <v>415050</v>
      </c>
      <c r="I60" s="132" t="str">
        <f t="shared" si="0"/>
        <v>Sale</v>
      </c>
      <c r="J60" s="132">
        <v>-4578.2700000000004</v>
      </c>
      <c r="K60" s="132">
        <v>-11</v>
      </c>
    </row>
    <row r="61" spans="1:11" x14ac:dyDescent="0.2">
      <c r="A61" s="132">
        <v>2015</v>
      </c>
      <c r="B61" s="132">
        <v>2</v>
      </c>
      <c r="C61" s="133">
        <v>9781449460044</v>
      </c>
      <c r="D61" s="132" t="s">
        <v>260</v>
      </c>
      <c r="E61" s="132">
        <v>1</v>
      </c>
      <c r="F61" s="132">
        <v>74</v>
      </c>
      <c r="G61" s="132">
        <v>501</v>
      </c>
      <c r="H61" s="132">
        <v>415050</v>
      </c>
      <c r="I61" s="132" t="str">
        <f t="shared" si="0"/>
        <v>Sale</v>
      </c>
      <c r="J61" s="132">
        <v>-23096.15</v>
      </c>
      <c r="K61" s="132">
        <v>-7</v>
      </c>
    </row>
    <row r="62" spans="1:11" x14ac:dyDescent="0.2">
      <c r="A62" s="132">
        <v>2015</v>
      </c>
      <c r="B62" s="132">
        <v>2</v>
      </c>
      <c r="C62" s="133">
        <v>9781449461072</v>
      </c>
      <c r="D62" s="132" t="s">
        <v>219</v>
      </c>
      <c r="E62" s="132">
        <v>1</v>
      </c>
      <c r="F62" s="132">
        <v>74</v>
      </c>
      <c r="G62" s="132">
        <v>501</v>
      </c>
      <c r="H62" s="132">
        <v>415050</v>
      </c>
      <c r="I62" s="132" t="str">
        <f t="shared" si="0"/>
        <v>Sale</v>
      </c>
      <c r="J62" s="132">
        <v>-53929.43</v>
      </c>
      <c r="K62" s="132">
        <v>-202</v>
      </c>
    </row>
    <row r="63" spans="1:11" x14ac:dyDescent="0.2">
      <c r="A63" s="132">
        <v>2015</v>
      </c>
      <c r="B63" s="132">
        <v>2</v>
      </c>
      <c r="C63" s="133">
        <v>9781449462147</v>
      </c>
      <c r="D63" s="132" t="s">
        <v>220</v>
      </c>
      <c r="E63" s="132">
        <v>1</v>
      </c>
      <c r="F63" s="132">
        <v>74</v>
      </c>
      <c r="G63" s="132">
        <v>501</v>
      </c>
      <c r="H63" s="132">
        <v>415050</v>
      </c>
      <c r="I63" s="132" t="str">
        <f t="shared" si="0"/>
        <v>Sale</v>
      </c>
      <c r="J63" s="132">
        <v>-29685.15</v>
      </c>
      <c r="K63" s="132">
        <v>-28</v>
      </c>
    </row>
    <row r="64" spans="1:11" x14ac:dyDescent="0.2">
      <c r="A64" s="132">
        <v>2015</v>
      </c>
      <c r="B64" s="132">
        <v>2</v>
      </c>
      <c r="C64" s="133">
        <v>9780740700033</v>
      </c>
      <c r="D64" s="132" t="s">
        <v>45</v>
      </c>
      <c r="E64" s="132">
        <v>1</v>
      </c>
      <c r="F64" s="132">
        <v>74</v>
      </c>
      <c r="G64" s="132">
        <v>503</v>
      </c>
      <c r="H64" s="132">
        <v>425250</v>
      </c>
      <c r="I64" s="132" t="str">
        <f t="shared" si="0"/>
        <v>Return</v>
      </c>
      <c r="J64" s="132">
        <v>4267.3999999999996</v>
      </c>
      <c r="K64" s="132">
        <v>11</v>
      </c>
    </row>
    <row r="65" spans="1:11" x14ac:dyDescent="0.2">
      <c r="A65" s="132">
        <v>2015</v>
      </c>
      <c r="B65" s="132">
        <v>2</v>
      </c>
      <c r="C65" s="133">
        <v>9780740705311</v>
      </c>
      <c r="D65" s="132" t="s">
        <v>46</v>
      </c>
      <c r="E65" s="132">
        <v>1</v>
      </c>
      <c r="F65" s="132">
        <v>74</v>
      </c>
      <c r="G65" s="132">
        <v>503</v>
      </c>
      <c r="H65" s="132">
        <v>425250</v>
      </c>
      <c r="I65" s="132" t="str">
        <f t="shared" si="0"/>
        <v>Return</v>
      </c>
      <c r="J65" s="132">
        <v>733.95</v>
      </c>
      <c r="K65" s="132">
        <v>2</v>
      </c>
    </row>
    <row r="66" spans="1:11" x14ac:dyDescent="0.2">
      <c r="A66" s="132">
        <v>2015</v>
      </c>
      <c r="B66" s="132">
        <v>2</v>
      </c>
      <c r="C66" s="133">
        <v>9780740713903</v>
      </c>
      <c r="D66" s="132" t="s">
        <v>68</v>
      </c>
      <c r="E66" s="132">
        <v>1</v>
      </c>
      <c r="F66" s="132">
        <v>74</v>
      </c>
      <c r="G66" s="132">
        <v>503</v>
      </c>
      <c r="H66" s="132">
        <v>425250</v>
      </c>
      <c r="I66" s="132" t="str">
        <f t="shared" ref="I66:I112" si="1">IF(AND(H66&gt;420000,H66&lt;430000),"Return","Sale")</f>
        <v>Return</v>
      </c>
      <c r="J66" s="132">
        <v>470.25</v>
      </c>
      <c r="K66" s="132">
        <v>2</v>
      </c>
    </row>
    <row r="67" spans="1:11" x14ac:dyDescent="0.2">
      <c r="A67" s="132">
        <v>2015</v>
      </c>
      <c r="B67" s="132">
        <v>2</v>
      </c>
      <c r="C67" s="133">
        <v>9780740718397</v>
      </c>
      <c r="D67" s="132" t="s">
        <v>69</v>
      </c>
      <c r="E67" s="132">
        <v>1</v>
      </c>
      <c r="F67" s="132">
        <v>74</v>
      </c>
      <c r="G67" s="132">
        <v>503</v>
      </c>
      <c r="H67" s="132">
        <v>425250</v>
      </c>
      <c r="I67" s="132" t="str">
        <f t="shared" si="1"/>
        <v>Return</v>
      </c>
      <c r="J67" s="132">
        <v>3197.25</v>
      </c>
      <c r="K67" s="132">
        <v>13</v>
      </c>
    </row>
    <row r="68" spans="1:11" x14ac:dyDescent="0.2">
      <c r="A68" s="132">
        <v>2015</v>
      </c>
      <c r="B68" s="132">
        <v>2</v>
      </c>
      <c r="C68" s="133">
        <v>9780740721946</v>
      </c>
      <c r="D68" s="132" t="s">
        <v>55</v>
      </c>
      <c r="E68" s="132">
        <v>1</v>
      </c>
      <c r="F68" s="132">
        <v>74</v>
      </c>
      <c r="G68" s="132">
        <v>503</v>
      </c>
      <c r="H68" s="132">
        <v>425250</v>
      </c>
      <c r="I68" s="132" t="str">
        <f t="shared" si="1"/>
        <v>Return</v>
      </c>
      <c r="J68" s="132">
        <v>2564.63</v>
      </c>
      <c r="K68" s="132">
        <v>9</v>
      </c>
    </row>
    <row r="69" spans="1:11" x14ac:dyDescent="0.2">
      <c r="A69" s="132">
        <v>2015</v>
      </c>
      <c r="B69" s="132">
        <v>2</v>
      </c>
      <c r="C69" s="133">
        <v>9780740738050</v>
      </c>
      <c r="D69" s="132" t="s">
        <v>76</v>
      </c>
      <c r="E69" s="132">
        <v>1</v>
      </c>
      <c r="F69" s="132">
        <v>74</v>
      </c>
      <c r="G69" s="132">
        <v>503</v>
      </c>
      <c r="H69" s="132">
        <v>425250</v>
      </c>
      <c r="I69" s="132" t="str">
        <f t="shared" si="1"/>
        <v>Return</v>
      </c>
      <c r="J69" s="132">
        <v>1955.63</v>
      </c>
      <c r="K69" s="132">
        <v>7</v>
      </c>
    </row>
    <row r="70" spans="1:11" x14ac:dyDescent="0.2">
      <c r="A70" s="132">
        <v>2015</v>
      </c>
      <c r="B70" s="132">
        <v>2</v>
      </c>
      <c r="C70" s="133">
        <v>9780740746581</v>
      </c>
      <c r="D70" s="132" t="s">
        <v>77</v>
      </c>
      <c r="E70" s="132">
        <v>1</v>
      </c>
      <c r="F70" s="132">
        <v>74</v>
      </c>
      <c r="G70" s="132">
        <v>503</v>
      </c>
      <c r="H70" s="132">
        <v>425250</v>
      </c>
      <c r="I70" s="132" t="str">
        <f t="shared" si="1"/>
        <v>Return</v>
      </c>
      <c r="J70" s="132">
        <v>1097.43</v>
      </c>
      <c r="K70" s="132">
        <v>3</v>
      </c>
    </row>
    <row r="71" spans="1:11" x14ac:dyDescent="0.2">
      <c r="A71" s="132">
        <v>2015</v>
      </c>
      <c r="B71" s="132">
        <v>2</v>
      </c>
      <c r="C71" s="133">
        <v>9780740757693</v>
      </c>
      <c r="D71" s="132" t="s">
        <v>136</v>
      </c>
      <c r="E71" s="132">
        <v>1</v>
      </c>
      <c r="F71" s="132">
        <v>74</v>
      </c>
      <c r="G71" s="132">
        <v>503</v>
      </c>
      <c r="H71" s="132">
        <v>425250</v>
      </c>
      <c r="I71" s="132" t="str">
        <f t="shared" si="1"/>
        <v>Return</v>
      </c>
      <c r="J71" s="132">
        <v>366.98</v>
      </c>
      <c r="K71" s="132">
        <v>1</v>
      </c>
    </row>
    <row r="72" spans="1:11" x14ac:dyDescent="0.2">
      <c r="A72" s="132">
        <v>2015</v>
      </c>
      <c r="B72" s="132">
        <v>2</v>
      </c>
      <c r="C72" s="133">
        <v>9780740761904</v>
      </c>
      <c r="D72" s="132" t="s">
        <v>47</v>
      </c>
      <c r="E72" s="132">
        <v>1</v>
      </c>
      <c r="F72" s="132">
        <v>74</v>
      </c>
      <c r="G72" s="132">
        <v>503</v>
      </c>
      <c r="H72" s="132">
        <v>425250</v>
      </c>
      <c r="I72" s="132" t="str">
        <f t="shared" si="1"/>
        <v>Return</v>
      </c>
      <c r="J72" s="132">
        <v>273</v>
      </c>
      <c r="K72" s="132">
        <v>1</v>
      </c>
    </row>
    <row r="73" spans="1:11" x14ac:dyDescent="0.2">
      <c r="A73" s="132">
        <v>2015</v>
      </c>
      <c r="B73" s="132">
        <v>2</v>
      </c>
      <c r="C73" s="133">
        <v>9780740763793</v>
      </c>
      <c r="D73" s="132" t="s">
        <v>70</v>
      </c>
      <c r="E73" s="132">
        <v>1</v>
      </c>
      <c r="F73" s="132">
        <v>74</v>
      </c>
      <c r="G73" s="132">
        <v>503</v>
      </c>
      <c r="H73" s="132">
        <v>425250</v>
      </c>
      <c r="I73" s="132" t="str">
        <f t="shared" si="1"/>
        <v>Return</v>
      </c>
      <c r="J73" s="132">
        <v>2869.13</v>
      </c>
      <c r="K73" s="132">
        <v>10</v>
      </c>
    </row>
    <row r="74" spans="1:11" x14ac:dyDescent="0.2">
      <c r="A74" s="132">
        <v>2015</v>
      </c>
      <c r="B74" s="132">
        <v>2</v>
      </c>
      <c r="C74" s="133">
        <v>9780740772276</v>
      </c>
      <c r="D74" s="132" t="s">
        <v>78</v>
      </c>
      <c r="E74" s="132">
        <v>1</v>
      </c>
      <c r="F74" s="132">
        <v>74</v>
      </c>
      <c r="G74" s="132">
        <v>503</v>
      </c>
      <c r="H74" s="132">
        <v>425250</v>
      </c>
      <c r="I74" s="132" t="str">
        <f t="shared" si="1"/>
        <v>Return</v>
      </c>
      <c r="J74" s="132">
        <v>273</v>
      </c>
      <c r="K74" s="132">
        <v>1</v>
      </c>
    </row>
    <row r="75" spans="1:11" x14ac:dyDescent="0.2">
      <c r="A75" s="132">
        <v>2015</v>
      </c>
      <c r="B75" s="132">
        <v>2</v>
      </c>
      <c r="C75" s="133">
        <v>9780740773655</v>
      </c>
      <c r="D75" s="132" t="s">
        <v>79</v>
      </c>
      <c r="E75" s="132">
        <v>1</v>
      </c>
      <c r="F75" s="132">
        <v>74</v>
      </c>
      <c r="G75" s="132">
        <v>503</v>
      </c>
      <c r="H75" s="132">
        <v>425250</v>
      </c>
      <c r="I75" s="132" t="str">
        <f t="shared" si="1"/>
        <v>Return</v>
      </c>
      <c r="J75" s="132">
        <v>2832.38</v>
      </c>
      <c r="K75" s="132">
        <v>10</v>
      </c>
    </row>
    <row r="76" spans="1:11" x14ac:dyDescent="0.2">
      <c r="A76" s="132">
        <v>2015</v>
      </c>
      <c r="B76" s="132">
        <v>2</v>
      </c>
      <c r="C76" s="133">
        <v>9780740777356</v>
      </c>
      <c r="D76" s="132" t="s">
        <v>274</v>
      </c>
      <c r="E76" s="132">
        <v>1</v>
      </c>
      <c r="F76" s="132">
        <v>74</v>
      </c>
      <c r="G76" s="132">
        <v>503</v>
      </c>
      <c r="H76" s="132">
        <v>425250</v>
      </c>
      <c r="I76" s="132" t="str">
        <f t="shared" si="1"/>
        <v>Return</v>
      </c>
      <c r="J76" s="132">
        <v>1820</v>
      </c>
      <c r="K76" s="132">
        <v>1</v>
      </c>
    </row>
    <row r="77" spans="1:11" x14ac:dyDescent="0.2">
      <c r="A77" s="132">
        <v>2015</v>
      </c>
      <c r="B77" s="132">
        <v>2</v>
      </c>
      <c r="C77" s="133">
        <v>9780740778063</v>
      </c>
      <c r="D77" s="132" t="s">
        <v>71</v>
      </c>
      <c r="E77" s="132">
        <v>1</v>
      </c>
      <c r="F77" s="132">
        <v>74</v>
      </c>
      <c r="G77" s="132">
        <v>503</v>
      </c>
      <c r="H77" s="132">
        <v>425250</v>
      </c>
      <c r="I77" s="132" t="str">
        <f t="shared" si="1"/>
        <v>Return</v>
      </c>
      <c r="J77" s="132">
        <v>2926.12</v>
      </c>
      <c r="K77" s="132">
        <v>9</v>
      </c>
    </row>
    <row r="78" spans="1:11" x14ac:dyDescent="0.2">
      <c r="A78" s="132">
        <v>2015</v>
      </c>
      <c r="B78" s="132">
        <v>2</v>
      </c>
      <c r="C78" s="133">
        <v>9780740778155</v>
      </c>
      <c r="D78" s="132" t="s">
        <v>56</v>
      </c>
      <c r="E78" s="132">
        <v>1</v>
      </c>
      <c r="F78" s="132">
        <v>74</v>
      </c>
      <c r="G78" s="132">
        <v>503</v>
      </c>
      <c r="H78" s="132">
        <v>425250</v>
      </c>
      <c r="I78" s="132" t="str">
        <f t="shared" si="1"/>
        <v>Return</v>
      </c>
      <c r="J78" s="132">
        <v>1987.13</v>
      </c>
      <c r="K78" s="132">
        <v>7</v>
      </c>
    </row>
    <row r="79" spans="1:11" x14ac:dyDescent="0.2">
      <c r="A79" s="132">
        <v>2015</v>
      </c>
      <c r="B79" s="132">
        <v>2</v>
      </c>
      <c r="C79" s="133">
        <v>9780740785344</v>
      </c>
      <c r="D79" s="132" t="s">
        <v>48</v>
      </c>
      <c r="E79" s="132">
        <v>1</v>
      </c>
      <c r="F79" s="132">
        <v>74</v>
      </c>
      <c r="G79" s="132">
        <v>503</v>
      </c>
      <c r="H79" s="132">
        <v>425250</v>
      </c>
      <c r="I79" s="132" t="str">
        <f t="shared" si="1"/>
        <v>Return</v>
      </c>
      <c r="J79" s="132">
        <v>1100.93</v>
      </c>
      <c r="K79" s="132">
        <v>3</v>
      </c>
    </row>
    <row r="80" spans="1:11" x14ac:dyDescent="0.2">
      <c r="A80" s="132">
        <v>2015</v>
      </c>
      <c r="B80" s="132">
        <v>2</v>
      </c>
      <c r="C80" s="133">
        <v>9780740785481</v>
      </c>
      <c r="D80" s="132" t="s">
        <v>275</v>
      </c>
      <c r="E80" s="132">
        <v>1</v>
      </c>
      <c r="F80" s="132">
        <v>74</v>
      </c>
      <c r="G80" s="132">
        <v>503</v>
      </c>
      <c r="H80" s="132">
        <v>425250</v>
      </c>
      <c r="I80" s="132" t="str">
        <f t="shared" si="1"/>
        <v>Return</v>
      </c>
      <c r="J80" s="132">
        <v>1559.48</v>
      </c>
      <c r="K80" s="132">
        <v>1</v>
      </c>
    </row>
    <row r="81" spans="1:11" x14ac:dyDescent="0.2">
      <c r="A81" s="132">
        <v>2015</v>
      </c>
      <c r="B81" s="132">
        <v>2</v>
      </c>
      <c r="C81" s="133">
        <v>9780740791208</v>
      </c>
      <c r="D81" s="132" t="s">
        <v>301</v>
      </c>
      <c r="E81" s="132">
        <v>1</v>
      </c>
      <c r="F81" s="132">
        <v>74</v>
      </c>
      <c r="G81" s="132">
        <v>503</v>
      </c>
      <c r="H81" s="132">
        <v>425250</v>
      </c>
      <c r="I81" s="132" t="str">
        <f t="shared" si="1"/>
        <v>Return</v>
      </c>
      <c r="J81" s="132">
        <v>155.47999999999999</v>
      </c>
      <c r="K81" s="132">
        <v>1</v>
      </c>
    </row>
    <row r="82" spans="1:11" x14ac:dyDescent="0.2">
      <c r="A82" s="132">
        <v>2015</v>
      </c>
      <c r="B82" s="132">
        <v>2</v>
      </c>
      <c r="C82" s="133">
        <v>9780836204155</v>
      </c>
      <c r="D82" s="132" t="s">
        <v>80</v>
      </c>
      <c r="E82" s="132">
        <v>1</v>
      </c>
      <c r="F82" s="132">
        <v>74</v>
      </c>
      <c r="G82" s="132">
        <v>503</v>
      </c>
      <c r="H82" s="132">
        <v>425250</v>
      </c>
      <c r="I82" s="132" t="str">
        <f t="shared" si="1"/>
        <v>Return</v>
      </c>
      <c r="J82" s="132">
        <v>4854.5600000000004</v>
      </c>
      <c r="K82" s="132">
        <v>13</v>
      </c>
    </row>
    <row r="83" spans="1:11" x14ac:dyDescent="0.2">
      <c r="A83" s="132">
        <v>2015</v>
      </c>
      <c r="B83" s="132">
        <v>2</v>
      </c>
      <c r="C83" s="133">
        <v>9780836217469</v>
      </c>
      <c r="D83" s="132" t="s">
        <v>62</v>
      </c>
      <c r="E83" s="132">
        <v>1</v>
      </c>
      <c r="F83" s="132">
        <v>74</v>
      </c>
      <c r="G83" s="132">
        <v>503</v>
      </c>
      <c r="H83" s="132">
        <v>425250</v>
      </c>
      <c r="I83" s="132" t="str">
        <f t="shared" si="1"/>
        <v>Return</v>
      </c>
      <c r="J83" s="132">
        <v>622.96</v>
      </c>
      <c r="K83" s="132">
        <v>2</v>
      </c>
    </row>
    <row r="84" spans="1:11" x14ac:dyDescent="0.2">
      <c r="A84" s="132">
        <v>2015</v>
      </c>
      <c r="B84" s="132">
        <v>2</v>
      </c>
      <c r="C84" s="133">
        <v>9780836228991</v>
      </c>
      <c r="D84" s="132" t="s">
        <v>49</v>
      </c>
      <c r="E84" s="132">
        <v>1</v>
      </c>
      <c r="F84" s="132">
        <v>74</v>
      </c>
      <c r="G84" s="132">
        <v>503</v>
      </c>
      <c r="H84" s="132">
        <v>425250</v>
      </c>
      <c r="I84" s="132" t="str">
        <f t="shared" si="1"/>
        <v>Return</v>
      </c>
      <c r="J84" s="132">
        <v>4470.38</v>
      </c>
      <c r="K84" s="132">
        <v>16</v>
      </c>
    </row>
    <row r="85" spans="1:11" x14ac:dyDescent="0.2">
      <c r="A85" s="132">
        <v>2015</v>
      </c>
      <c r="B85" s="132">
        <v>2</v>
      </c>
      <c r="C85" s="133">
        <v>9780836236682</v>
      </c>
      <c r="D85" s="132" t="s">
        <v>87</v>
      </c>
      <c r="E85" s="132">
        <v>1</v>
      </c>
      <c r="F85" s="132">
        <v>74</v>
      </c>
      <c r="G85" s="132">
        <v>503</v>
      </c>
      <c r="H85" s="132">
        <v>425250</v>
      </c>
      <c r="I85" s="132" t="str">
        <f t="shared" si="1"/>
        <v>Return</v>
      </c>
      <c r="J85" s="132">
        <v>2653.88</v>
      </c>
      <c r="K85" s="132">
        <v>9</v>
      </c>
    </row>
    <row r="86" spans="1:11" x14ac:dyDescent="0.2">
      <c r="A86" s="132">
        <v>2015</v>
      </c>
      <c r="B86" s="132">
        <v>2</v>
      </c>
      <c r="C86" s="133">
        <v>9780836251821</v>
      </c>
      <c r="D86" s="132" t="s">
        <v>128</v>
      </c>
      <c r="E86" s="132">
        <v>1</v>
      </c>
      <c r="F86" s="132">
        <v>74</v>
      </c>
      <c r="G86" s="132">
        <v>503</v>
      </c>
      <c r="H86" s="132">
        <v>425250</v>
      </c>
      <c r="I86" s="132" t="str">
        <f t="shared" si="1"/>
        <v>Return</v>
      </c>
      <c r="J86" s="132">
        <v>826.88</v>
      </c>
      <c r="K86" s="132">
        <v>3</v>
      </c>
    </row>
    <row r="87" spans="1:11" x14ac:dyDescent="0.2">
      <c r="A87" s="132">
        <v>2015</v>
      </c>
      <c r="B87" s="132">
        <v>2</v>
      </c>
      <c r="C87" s="133">
        <v>9780836267457</v>
      </c>
      <c r="D87" s="132" t="s">
        <v>82</v>
      </c>
      <c r="E87" s="132">
        <v>1</v>
      </c>
      <c r="F87" s="132">
        <v>74</v>
      </c>
      <c r="G87" s="132">
        <v>503</v>
      </c>
      <c r="H87" s="132">
        <v>425250</v>
      </c>
      <c r="I87" s="132" t="str">
        <f t="shared" si="1"/>
        <v>Return</v>
      </c>
      <c r="J87" s="132">
        <v>3393.65</v>
      </c>
      <c r="K87" s="132">
        <v>9</v>
      </c>
    </row>
    <row r="88" spans="1:11" x14ac:dyDescent="0.2">
      <c r="A88" s="132">
        <v>2015</v>
      </c>
      <c r="B88" s="132">
        <v>2</v>
      </c>
      <c r="C88" s="133">
        <v>9781449401023</v>
      </c>
      <c r="D88" s="132" t="s">
        <v>72</v>
      </c>
      <c r="E88" s="132">
        <v>1</v>
      </c>
      <c r="F88" s="132">
        <v>74</v>
      </c>
      <c r="G88" s="132">
        <v>503</v>
      </c>
      <c r="H88" s="132">
        <v>425250</v>
      </c>
      <c r="I88" s="132" t="str">
        <f t="shared" si="1"/>
        <v>Return</v>
      </c>
      <c r="J88" s="132">
        <v>1464.41</v>
      </c>
      <c r="K88" s="132">
        <v>4</v>
      </c>
    </row>
    <row r="89" spans="1:11" x14ac:dyDescent="0.2">
      <c r="A89" s="132">
        <v>2015</v>
      </c>
      <c r="B89" s="132">
        <v>2</v>
      </c>
      <c r="C89" s="133">
        <v>9781449401382</v>
      </c>
      <c r="D89" s="132" t="s">
        <v>302</v>
      </c>
      <c r="E89" s="132">
        <v>1</v>
      </c>
      <c r="F89" s="132">
        <v>74</v>
      </c>
      <c r="G89" s="132">
        <v>503</v>
      </c>
      <c r="H89" s="132">
        <v>425250</v>
      </c>
      <c r="I89" s="132" t="str">
        <f t="shared" si="1"/>
        <v>Return</v>
      </c>
      <c r="J89" s="132">
        <v>155.47999999999999</v>
      </c>
      <c r="K89" s="132">
        <v>1</v>
      </c>
    </row>
    <row r="90" spans="1:11" x14ac:dyDescent="0.2">
      <c r="A90" s="132">
        <v>2015</v>
      </c>
      <c r="B90" s="132">
        <v>2</v>
      </c>
      <c r="C90" s="133">
        <v>9781449401399</v>
      </c>
      <c r="D90" s="132" t="s">
        <v>302</v>
      </c>
      <c r="E90" s="132">
        <v>1</v>
      </c>
      <c r="F90" s="132">
        <v>74</v>
      </c>
      <c r="G90" s="132">
        <v>503</v>
      </c>
      <c r="H90" s="132">
        <v>425250</v>
      </c>
      <c r="I90" s="132" t="str">
        <f t="shared" si="1"/>
        <v>Return</v>
      </c>
      <c r="J90" s="132">
        <v>155.47999999999999</v>
      </c>
      <c r="K90" s="132">
        <v>1</v>
      </c>
    </row>
    <row r="91" spans="1:11" x14ac:dyDescent="0.2">
      <c r="A91" s="132">
        <v>2015</v>
      </c>
      <c r="B91" s="132">
        <v>2</v>
      </c>
      <c r="C91" s="133">
        <v>9781449401405</v>
      </c>
      <c r="D91" s="132" t="s">
        <v>302</v>
      </c>
      <c r="E91" s="132">
        <v>1</v>
      </c>
      <c r="F91" s="132">
        <v>74</v>
      </c>
      <c r="G91" s="132">
        <v>503</v>
      </c>
      <c r="H91" s="132">
        <v>425250</v>
      </c>
      <c r="I91" s="132" t="str">
        <f t="shared" si="1"/>
        <v>Return</v>
      </c>
      <c r="J91" s="132">
        <v>155.47999999999999</v>
      </c>
      <c r="K91" s="132">
        <v>1</v>
      </c>
    </row>
    <row r="92" spans="1:11" x14ac:dyDescent="0.2">
      <c r="A92" s="132">
        <v>2015</v>
      </c>
      <c r="B92" s="132">
        <v>2</v>
      </c>
      <c r="C92" s="133">
        <v>9781449403102</v>
      </c>
      <c r="D92" s="132" t="s">
        <v>303</v>
      </c>
      <c r="E92" s="132">
        <v>1</v>
      </c>
      <c r="F92" s="132">
        <v>74</v>
      </c>
      <c r="G92" s="132">
        <v>503</v>
      </c>
      <c r="H92" s="132">
        <v>425250</v>
      </c>
      <c r="I92" s="132" t="str">
        <f t="shared" si="1"/>
        <v>Return</v>
      </c>
      <c r="J92" s="132">
        <v>155.47999999999999</v>
      </c>
      <c r="K92" s="132">
        <v>1</v>
      </c>
    </row>
    <row r="93" spans="1:11" x14ac:dyDescent="0.2">
      <c r="A93" s="132">
        <v>2015</v>
      </c>
      <c r="B93" s="132">
        <v>2</v>
      </c>
      <c r="C93" s="133">
        <v>9781449408190</v>
      </c>
      <c r="D93" s="132" t="s">
        <v>57</v>
      </c>
      <c r="E93" s="132">
        <v>1</v>
      </c>
      <c r="F93" s="132">
        <v>74</v>
      </c>
      <c r="G93" s="132">
        <v>503</v>
      </c>
      <c r="H93" s="132">
        <v>425250</v>
      </c>
      <c r="I93" s="132" t="str">
        <f t="shared" si="1"/>
        <v>Return</v>
      </c>
      <c r="J93" s="132">
        <v>273</v>
      </c>
      <c r="K93" s="132">
        <v>1</v>
      </c>
    </row>
    <row r="94" spans="1:11" x14ac:dyDescent="0.2">
      <c r="A94" s="132">
        <v>2015</v>
      </c>
      <c r="B94" s="132">
        <v>2</v>
      </c>
      <c r="C94" s="133">
        <v>9781449410186</v>
      </c>
      <c r="D94" s="132" t="s">
        <v>58</v>
      </c>
      <c r="E94" s="132">
        <v>1</v>
      </c>
      <c r="F94" s="132">
        <v>74</v>
      </c>
      <c r="G94" s="132">
        <v>501</v>
      </c>
      <c r="H94" s="132">
        <v>425250</v>
      </c>
      <c r="I94" s="132" t="str">
        <f t="shared" si="1"/>
        <v>Return</v>
      </c>
      <c r="J94" s="132">
        <v>1651.13</v>
      </c>
      <c r="K94" s="132">
        <v>6</v>
      </c>
    </row>
    <row r="95" spans="1:11" x14ac:dyDescent="0.2">
      <c r="A95" s="132">
        <v>2015</v>
      </c>
      <c r="B95" s="132">
        <v>2</v>
      </c>
      <c r="C95" s="133">
        <v>9781449414054</v>
      </c>
      <c r="D95" s="132" t="s">
        <v>83</v>
      </c>
      <c r="E95" s="132">
        <v>1</v>
      </c>
      <c r="F95" s="132">
        <v>74</v>
      </c>
      <c r="G95" s="132">
        <v>503</v>
      </c>
      <c r="H95" s="132">
        <v>425250</v>
      </c>
      <c r="I95" s="132" t="str">
        <f t="shared" si="1"/>
        <v>Return</v>
      </c>
      <c r="J95" s="132">
        <v>340.29</v>
      </c>
      <c r="K95" s="132">
        <v>3</v>
      </c>
    </row>
    <row r="96" spans="1:11" x14ac:dyDescent="0.2">
      <c r="A96" s="132">
        <v>2015</v>
      </c>
      <c r="B96" s="132">
        <v>2</v>
      </c>
      <c r="C96" s="133">
        <v>9781449414085</v>
      </c>
      <c r="D96" s="132" t="s">
        <v>84</v>
      </c>
      <c r="E96" s="132">
        <v>1</v>
      </c>
      <c r="F96" s="132">
        <v>74</v>
      </c>
      <c r="G96" s="132">
        <v>503</v>
      </c>
      <c r="H96" s="132">
        <v>425250</v>
      </c>
      <c r="I96" s="132" t="str">
        <f t="shared" si="1"/>
        <v>Return</v>
      </c>
      <c r="J96" s="132">
        <v>115.42</v>
      </c>
      <c r="K96" s="132">
        <v>1</v>
      </c>
    </row>
    <row r="97" spans="1:11" x14ac:dyDescent="0.2">
      <c r="A97" s="132">
        <v>2015</v>
      </c>
      <c r="B97" s="132">
        <v>2</v>
      </c>
      <c r="C97" s="133">
        <v>9781449414108</v>
      </c>
      <c r="D97" s="132" t="s">
        <v>279</v>
      </c>
      <c r="E97" s="132">
        <v>1</v>
      </c>
      <c r="F97" s="132">
        <v>74</v>
      </c>
      <c r="G97" s="132">
        <v>503</v>
      </c>
      <c r="H97" s="132">
        <v>425250</v>
      </c>
      <c r="I97" s="132" t="str">
        <f t="shared" si="1"/>
        <v>Return</v>
      </c>
      <c r="J97" s="132">
        <v>934.96</v>
      </c>
      <c r="K97" s="132">
        <v>2</v>
      </c>
    </row>
    <row r="98" spans="1:11" x14ac:dyDescent="0.2">
      <c r="A98" s="132">
        <v>2015</v>
      </c>
      <c r="B98" s="132">
        <v>2</v>
      </c>
      <c r="C98" s="133">
        <v>9781449418243</v>
      </c>
      <c r="D98" s="132" t="s">
        <v>304</v>
      </c>
      <c r="E98" s="132">
        <v>1</v>
      </c>
      <c r="F98" s="132">
        <v>74</v>
      </c>
      <c r="G98" s="132">
        <v>503</v>
      </c>
      <c r="H98" s="132">
        <v>425250</v>
      </c>
      <c r="I98" s="132" t="str">
        <f t="shared" si="1"/>
        <v>Return</v>
      </c>
      <c r="J98" s="132">
        <v>328.9</v>
      </c>
      <c r="K98" s="132">
        <v>2</v>
      </c>
    </row>
    <row r="99" spans="1:11" x14ac:dyDescent="0.2">
      <c r="A99" s="132">
        <v>2015</v>
      </c>
      <c r="B99" s="132">
        <v>2</v>
      </c>
      <c r="C99" s="133">
        <v>9781449418465</v>
      </c>
      <c r="D99" s="132" t="s">
        <v>59</v>
      </c>
      <c r="E99" s="132">
        <v>1</v>
      </c>
      <c r="F99" s="132">
        <v>74</v>
      </c>
      <c r="G99" s="132">
        <v>501</v>
      </c>
      <c r="H99" s="132">
        <v>425250</v>
      </c>
      <c r="I99" s="132" t="str">
        <f t="shared" si="1"/>
        <v>Return</v>
      </c>
      <c r="J99" s="132">
        <v>577.5</v>
      </c>
      <c r="K99" s="132">
        <v>2</v>
      </c>
    </row>
    <row r="100" spans="1:11" x14ac:dyDescent="0.2">
      <c r="A100" s="132">
        <v>2015</v>
      </c>
      <c r="B100" s="132">
        <v>2</v>
      </c>
      <c r="C100" s="133">
        <v>9781449423025</v>
      </c>
      <c r="D100" s="132" t="s">
        <v>281</v>
      </c>
      <c r="E100" s="132">
        <v>1</v>
      </c>
      <c r="F100" s="132">
        <v>74</v>
      </c>
      <c r="G100" s="132">
        <v>503</v>
      </c>
      <c r="H100" s="132">
        <v>425250</v>
      </c>
      <c r="I100" s="132" t="str">
        <f t="shared" si="1"/>
        <v>Return</v>
      </c>
      <c r="J100" s="132">
        <v>1153.3499999999999</v>
      </c>
      <c r="K100" s="132">
        <v>3</v>
      </c>
    </row>
    <row r="101" spans="1:11" x14ac:dyDescent="0.2">
      <c r="A101" s="132">
        <v>2015</v>
      </c>
      <c r="B101" s="132">
        <v>2</v>
      </c>
      <c r="C101" s="133">
        <v>9781449423094</v>
      </c>
      <c r="D101" s="132" t="s">
        <v>60</v>
      </c>
      <c r="E101" s="132">
        <v>1</v>
      </c>
      <c r="F101" s="132">
        <v>74</v>
      </c>
      <c r="G101" s="132">
        <v>503</v>
      </c>
      <c r="H101" s="132">
        <v>425250</v>
      </c>
      <c r="I101" s="132" t="str">
        <f t="shared" si="1"/>
        <v>Return</v>
      </c>
      <c r="J101" s="132">
        <v>363.48</v>
      </c>
      <c r="K101" s="132">
        <v>1</v>
      </c>
    </row>
    <row r="102" spans="1:11" x14ac:dyDescent="0.2">
      <c r="A102" s="132">
        <v>2015</v>
      </c>
      <c r="B102" s="132">
        <v>2</v>
      </c>
      <c r="C102" s="133">
        <v>9781449427757</v>
      </c>
      <c r="D102" s="132" t="s">
        <v>283</v>
      </c>
      <c r="E102" s="132">
        <v>1</v>
      </c>
      <c r="F102" s="132">
        <v>74</v>
      </c>
      <c r="G102" s="132">
        <v>503</v>
      </c>
      <c r="H102" s="132">
        <v>425250</v>
      </c>
      <c r="I102" s="132" t="str">
        <f t="shared" si="1"/>
        <v>Return</v>
      </c>
      <c r="J102" s="132">
        <v>234</v>
      </c>
      <c r="K102" s="132">
        <v>1</v>
      </c>
    </row>
    <row r="103" spans="1:11" x14ac:dyDescent="0.2">
      <c r="A103" s="132">
        <v>2015</v>
      </c>
      <c r="B103" s="132">
        <v>2</v>
      </c>
      <c r="C103" s="133">
        <v>9781449429379</v>
      </c>
      <c r="D103" s="132" t="s">
        <v>285</v>
      </c>
      <c r="E103" s="132">
        <v>1</v>
      </c>
      <c r="F103" s="132">
        <v>74</v>
      </c>
      <c r="G103" s="132">
        <v>503</v>
      </c>
      <c r="H103" s="132">
        <v>425250</v>
      </c>
      <c r="I103" s="132" t="str">
        <f t="shared" si="1"/>
        <v>Return</v>
      </c>
      <c r="J103" s="132">
        <v>182</v>
      </c>
      <c r="K103" s="132">
        <v>1</v>
      </c>
    </row>
    <row r="104" spans="1:11" x14ac:dyDescent="0.2">
      <c r="A104" s="132">
        <v>2015</v>
      </c>
      <c r="B104" s="132">
        <v>2</v>
      </c>
      <c r="C104" s="133">
        <v>9781449429386</v>
      </c>
      <c r="D104" s="132" t="s">
        <v>286</v>
      </c>
      <c r="E104" s="132">
        <v>1</v>
      </c>
      <c r="F104" s="132">
        <v>74</v>
      </c>
      <c r="G104" s="132">
        <v>503</v>
      </c>
      <c r="H104" s="132">
        <v>425250</v>
      </c>
      <c r="I104" s="132" t="str">
        <f t="shared" si="1"/>
        <v>Return</v>
      </c>
      <c r="J104" s="132">
        <v>481.5</v>
      </c>
      <c r="K104" s="132">
        <v>2</v>
      </c>
    </row>
    <row r="105" spans="1:11" x14ac:dyDescent="0.2">
      <c r="A105" s="132">
        <v>2015</v>
      </c>
      <c r="B105" s="132">
        <v>2</v>
      </c>
      <c r="C105" s="133">
        <v>9781449433833</v>
      </c>
      <c r="D105" s="132" t="s">
        <v>306</v>
      </c>
      <c r="E105" s="132">
        <v>1</v>
      </c>
      <c r="F105" s="132">
        <v>74</v>
      </c>
      <c r="G105" s="132">
        <v>503</v>
      </c>
      <c r="H105" s="132">
        <v>425250</v>
      </c>
      <c r="I105" s="132" t="str">
        <f t="shared" si="1"/>
        <v>Return</v>
      </c>
      <c r="J105" s="132">
        <v>164.45</v>
      </c>
      <c r="K105" s="132">
        <v>1</v>
      </c>
    </row>
    <row r="106" spans="1:11" x14ac:dyDescent="0.2">
      <c r="A106" s="132">
        <v>2015</v>
      </c>
      <c r="B106" s="132">
        <v>2</v>
      </c>
      <c r="C106" s="133">
        <v>9781449433918</v>
      </c>
      <c r="D106" s="132" t="s">
        <v>307</v>
      </c>
      <c r="E106" s="132">
        <v>1</v>
      </c>
      <c r="F106" s="132">
        <v>74</v>
      </c>
      <c r="G106" s="132">
        <v>503</v>
      </c>
      <c r="H106" s="132">
        <v>425250</v>
      </c>
      <c r="I106" s="132" t="str">
        <f t="shared" si="1"/>
        <v>Return</v>
      </c>
      <c r="J106" s="132">
        <v>155.47999999999999</v>
      </c>
      <c r="K106" s="132">
        <v>1</v>
      </c>
    </row>
    <row r="107" spans="1:11" x14ac:dyDescent="0.2">
      <c r="A107" s="132">
        <v>2015</v>
      </c>
      <c r="B107" s="132">
        <v>2</v>
      </c>
      <c r="C107" s="133">
        <v>9781449446598</v>
      </c>
      <c r="D107" s="132" t="s">
        <v>288</v>
      </c>
      <c r="E107" s="132">
        <v>1</v>
      </c>
      <c r="F107" s="132">
        <v>74</v>
      </c>
      <c r="G107" s="132">
        <v>503</v>
      </c>
      <c r="H107" s="132">
        <v>425250</v>
      </c>
      <c r="I107" s="132" t="str">
        <f t="shared" si="1"/>
        <v>Return</v>
      </c>
      <c r="J107" s="132">
        <v>384.45</v>
      </c>
      <c r="K107" s="132">
        <v>1</v>
      </c>
    </row>
    <row r="108" spans="1:11" x14ac:dyDescent="0.2">
      <c r="A108" s="132">
        <v>2015</v>
      </c>
      <c r="B108" s="132">
        <v>2</v>
      </c>
      <c r="C108" s="133">
        <v>9781449447151</v>
      </c>
      <c r="D108" s="132" t="s">
        <v>289</v>
      </c>
      <c r="E108" s="132">
        <v>1</v>
      </c>
      <c r="F108" s="132">
        <v>74</v>
      </c>
      <c r="G108" s="132">
        <v>503</v>
      </c>
      <c r="H108" s="132">
        <v>425250</v>
      </c>
      <c r="I108" s="132" t="str">
        <f t="shared" si="1"/>
        <v>Return</v>
      </c>
      <c r="J108" s="132">
        <v>1820</v>
      </c>
      <c r="K108" s="132">
        <v>1</v>
      </c>
    </row>
    <row r="109" spans="1:11" x14ac:dyDescent="0.2">
      <c r="A109" s="132">
        <v>2015</v>
      </c>
      <c r="B109" s="132">
        <v>2</v>
      </c>
      <c r="C109" s="133">
        <v>9781449449704</v>
      </c>
      <c r="D109" s="132" t="s">
        <v>290</v>
      </c>
      <c r="E109" s="132">
        <v>1</v>
      </c>
      <c r="F109" s="132">
        <v>74</v>
      </c>
      <c r="G109" s="132">
        <v>503</v>
      </c>
      <c r="H109" s="132">
        <v>425250</v>
      </c>
      <c r="I109" s="132" t="str">
        <f t="shared" si="1"/>
        <v>Return</v>
      </c>
      <c r="J109" s="132">
        <v>182</v>
      </c>
      <c r="K109" s="132">
        <v>1</v>
      </c>
    </row>
    <row r="110" spans="1:11" x14ac:dyDescent="0.2">
      <c r="A110" s="132">
        <v>2015</v>
      </c>
      <c r="B110" s="132">
        <v>2</v>
      </c>
      <c r="C110" s="133">
        <v>9781449450304</v>
      </c>
      <c r="D110" s="132" t="s">
        <v>309</v>
      </c>
      <c r="E110" s="132">
        <v>1</v>
      </c>
      <c r="F110" s="132">
        <v>74</v>
      </c>
      <c r="G110" s="132">
        <v>503</v>
      </c>
      <c r="H110" s="132">
        <v>425250</v>
      </c>
      <c r="I110" s="132" t="str">
        <f t="shared" si="1"/>
        <v>Return</v>
      </c>
      <c r="J110" s="132">
        <v>155.47999999999999</v>
      </c>
      <c r="K110" s="132">
        <v>1</v>
      </c>
    </row>
    <row r="111" spans="1:11" x14ac:dyDescent="0.2">
      <c r="A111" s="132">
        <v>2015</v>
      </c>
      <c r="B111" s="132">
        <v>2</v>
      </c>
      <c r="C111" s="133">
        <v>9781449450793</v>
      </c>
      <c r="D111" s="132" t="s">
        <v>291</v>
      </c>
      <c r="E111" s="132">
        <v>1</v>
      </c>
      <c r="F111" s="132">
        <v>74</v>
      </c>
      <c r="G111" s="132">
        <v>503</v>
      </c>
      <c r="H111" s="132">
        <v>425250</v>
      </c>
      <c r="I111" s="132" t="str">
        <f t="shared" si="1"/>
        <v>Return</v>
      </c>
      <c r="J111" s="132">
        <v>770</v>
      </c>
      <c r="K111" s="132">
        <v>4</v>
      </c>
    </row>
    <row r="112" spans="1:11" x14ac:dyDescent="0.2">
      <c r="A112" s="132">
        <v>2015</v>
      </c>
      <c r="B112" s="132">
        <v>2</v>
      </c>
      <c r="C112" s="133">
        <v>9781449462147</v>
      </c>
      <c r="D112" s="132" t="s">
        <v>220</v>
      </c>
      <c r="E112" s="132">
        <v>1</v>
      </c>
      <c r="F112" s="132">
        <v>74</v>
      </c>
      <c r="G112" s="132">
        <v>501</v>
      </c>
      <c r="H112" s="132">
        <v>425250</v>
      </c>
      <c r="I112" s="132" t="str">
        <f t="shared" si="1"/>
        <v>Return</v>
      </c>
      <c r="J112" s="132">
        <v>1099.45</v>
      </c>
      <c r="K112" s="132">
        <v>1</v>
      </c>
    </row>
    <row r="113" spans="7:12" x14ac:dyDescent="0.2">
      <c r="J113" s="135">
        <f>SUM(J2:J112)</f>
        <v>-393536.26000000007</v>
      </c>
    </row>
    <row r="115" spans="7:12" x14ac:dyDescent="0.2">
      <c r="G115" s="134" t="s">
        <v>63</v>
      </c>
      <c r="J115" s="136">
        <v>0.22500000000000001</v>
      </c>
    </row>
    <row r="116" spans="7:12" ht="13.5" thickBot="1" x14ac:dyDescent="0.25"/>
    <row r="117" spans="7:12" ht="15" x14ac:dyDescent="0.25">
      <c r="G117" s="137" t="s">
        <v>50</v>
      </c>
      <c r="H117" s="85" t="s">
        <v>51</v>
      </c>
      <c r="I117" s="85"/>
      <c r="J117" s="152">
        <f>-J113*J115</f>
        <v>88545.65850000002</v>
      </c>
      <c r="K117" s="139"/>
      <c r="L117" s="140"/>
    </row>
    <row r="118" spans="7:12" ht="15" x14ac:dyDescent="0.25">
      <c r="G118" s="141"/>
      <c r="H118" s="89" t="s">
        <v>52</v>
      </c>
      <c r="I118" s="89"/>
      <c r="J118" s="153">
        <f>J117/L118</f>
        <v>931.40910939050025</v>
      </c>
      <c r="K118" s="143" t="s">
        <v>53</v>
      </c>
      <c r="L118" s="144">
        <v>95.066343680000003</v>
      </c>
    </row>
    <row r="119" spans="7:12" ht="15.75" thickBot="1" x14ac:dyDescent="0.3">
      <c r="G119" s="145"/>
      <c r="H119" s="94" t="s">
        <v>61</v>
      </c>
      <c r="I119" s="94"/>
      <c r="J119" s="154">
        <f>J117/L119</f>
        <v>1427.1981783190636</v>
      </c>
      <c r="K119" s="147" t="s">
        <v>53</v>
      </c>
      <c r="L119" s="148">
        <v>62.041600000000003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4"/>
  <dimension ref="A1:M138"/>
  <sheetViews>
    <sheetView topLeftCell="A97" workbookViewId="0">
      <selection activeCell="I1" sqref="I1"/>
    </sheetView>
  </sheetViews>
  <sheetFormatPr defaultColWidth="9.140625" defaultRowHeight="12.75" x14ac:dyDescent="0.2"/>
  <cols>
    <col min="1" max="1" width="6" style="134" bestFit="1" customWidth="1"/>
    <col min="2" max="2" width="7.140625" style="134" bestFit="1" customWidth="1"/>
    <col min="3" max="3" width="16.5703125" style="134" bestFit="1" customWidth="1"/>
    <col min="4" max="4" width="50.42578125" style="134" bestFit="1" customWidth="1"/>
    <col min="5" max="5" width="10.5703125" style="134" bestFit="1" customWidth="1"/>
    <col min="6" max="6" width="7.140625" style="134" bestFit="1" customWidth="1"/>
    <col min="7" max="7" width="7.85546875" style="134" bestFit="1" customWidth="1"/>
    <col min="8" max="8" width="9.85546875" style="134" bestFit="1" customWidth="1"/>
    <col min="9" max="9" width="9.85546875" style="134" customWidth="1"/>
    <col min="10" max="10" width="15.5703125" style="134" bestFit="1" customWidth="1"/>
    <col min="11" max="11" width="9.28515625" style="134" bestFit="1" customWidth="1"/>
    <col min="12" max="12" width="16" style="134" bestFit="1" customWidth="1"/>
    <col min="13" max="16384" width="9.140625" style="134"/>
  </cols>
  <sheetData>
    <row r="1" spans="1:12" x14ac:dyDescent="0.2">
      <c r="A1" s="130" t="s">
        <v>34</v>
      </c>
      <c r="B1" s="131" t="s">
        <v>35</v>
      </c>
      <c r="C1" s="131" t="s">
        <v>36</v>
      </c>
      <c r="D1" s="131" t="s">
        <v>37</v>
      </c>
      <c r="E1" s="131" t="s">
        <v>38</v>
      </c>
      <c r="F1" s="131" t="s">
        <v>39</v>
      </c>
      <c r="G1" s="131" t="s">
        <v>40</v>
      </c>
      <c r="H1" s="131" t="s">
        <v>41</v>
      </c>
      <c r="I1" s="131" t="s">
        <v>263</v>
      </c>
      <c r="J1" s="131" t="s">
        <v>18</v>
      </c>
      <c r="K1" s="131" t="s">
        <v>42</v>
      </c>
      <c r="L1" s="131" t="s">
        <v>129</v>
      </c>
    </row>
    <row r="2" spans="1:12" x14ac:dyDescent="0.2">
      <c r="A2" s="155">
        <v>2015</v>
      </c>
      <c r="B2" s="155">
        <v>1</v>
      </c>
      <c r="C2" s="156">
        <v>9780740700033</v>
      </c>
      <c r="D2" s="155" t="s">
        <v>45</v>
      </c>
      <c r="E2" s="155">
        <v>1</v>
      </c>
      <c r="F2" s="155">
        <v>74</v>
      </c>
      <c r="G2" s="155">
        <v>503</v>
      </c>
      <c r="H2" s="155">
        <v>415050</v>
      </c>
      <c r="I2" s="155" t="str">
        <f t="shared" ref="I2:I33" si="0">IF(AND(H2&gt;420000,H2&lt;430000),"Return","Sale")</f>
        <v>Sale</v>
      </c>
      <c r="J2" s="155">
        <v>-726.96</v>
      </c>
      <c r="K2" s="155">
        <v>-2</v>
      </c>
    </row>
    <row r="3" spans="1:12" x14ac:dyDescent="0.2">
      <c r="A3" s="155">
        <v>2015</v>
      </c>
      <c r="B3" s="155">
        <v>1</v>
      </c>
      <c r="C3" s="156">
        <v>9780740705311</v>
      </c>
      <c r="D3" s="155" t="s">
        <v>46</v>
      </c>
      <c r="E3" s="155">
        <v>1</v>
      </c>
      <c r="F3" s="155">
        <v>74</v>
      </c>
      <c r="G3" s="155">
        <v>503</v>
      </c>
      <c r="H3" s="155">
        <v>415050</v>
      </c>
      <c r="I3" s="155" t="str">
        <f t="shared" si="0"/>
        <v>Sale</v>
      </c>
      <c r="J3" s="155">
        <v>-1446.93</v>
      </c>
      <c r="K3" s="155">
        <v>-4</v>
      </c>
    </row>
    <row r="4" spans="1:12" x14ac:dyDescent="0.2">
      <c r="A4" s="155">
        <v>2015</v>
      </c>
      <c r="B4" s="155">
        <v>1</v>
      </c>
      <c r="C4" s="156">
        <v>9780740713903</v>
      </c>
      <c r="D4" s="155" t="s">
        <v>68</v>
      </c>
      <c r="E4" s="155">
        <v>1</v>
      </c>
      <c r="F4" s="155">
        <v>74</v>
      </c>
      <c r="G4" s="155">
        <v>503</v>
      </c>
      <c r="H4" s="155">
        <v>415050</v>
      </c>
      <c r="I4" s="155" t="str">
        <f t="shared" si="0"/>
        <v>Sale</v>
      </c>
      <c r="J4" s="155">
        <v>-697.5</v>
      </c>
      <c r="K4" s="155">
        <v>-3</v>
      </c>
    </row>
    <row r="5" spans="1:12" x14ac:dyDescent="0.2">
      <c r="A5" s="155">
        <v>2015</v>
      </c>
      <c r="B5" s="155">
        <v>1</v>
      </c>
      <c r="C5" s="156">
        <v>9780740718397</v>
      </c>
      <c r="D5" s="155" t="s">
        <v>69</v>
      </c>
      <c r="E5" s="155">
        <v>1</v>
      </c>
      <c r="F5" s="155">
        <v>74</v>
      </c>
      <c r="G5" s="155">
        <v>503</v>
      </c>
      <c r="H5" s="155">
        <v>415050</v>
      </c>
      <c r="I5" s="155" t="str">
        <f t="shared" si="0"/>
        <v>Sale</v>
      </c>
      <c r="J5" s="155">
        <v>-697.5</v>
      </c>
      <c r="K5" s="155">
        <v>-3</v>
      </c>
    </row>
    <row r="6" spans="1:12" x14ac:dyDescent="0.2">
      <c r="A6" s="155">
        <v>2015</v>
      </c>
      <c r="B6" s="155">
        <v>1</v>
      </c>
      <c r="C6" s="156">
        <v>9780740732980</v>
      </c>
      <c r="D6" s="155" t="s">
        <v>75</v>
      </c>
      <c r="E6" s="155">
        <v>1</v>
      </c>
      <c r="F6" s="155">
        <v>74</v>
      </c>
      <c r="G6" s="155">
        <v>503</v>
      </c>
      <c r="H6" s="155">
        <v>415050</v>
      </c>
      <c r="I6" s="155" t="str">
        <f t="shared" si="0"/>
        <v>Sale</v>
      </c>
      <c r="J6" s="155">
        <v>-1102.5</v>
      </c>
      <c r="K6" s="155">
        <v>-4</v>
      </c>
    </row>
    <row r="7" spans="1:12" x14ac:dyDescent="0.2">
      <c r="A7" s="155">
        <v>2015</v>
      </c>
      <c r="B7" s="155">
        <v>1</v>
      </c>
      <c r="C7" s="156">
        <v>9780740738050</v>
      </c>
      <c r="D7" s="155" t="s">
        <v>76</v>
      </c>
      <c r="E7" s="155">
        <v>1</v>
      </c>
      <c r="F7" s="155">
        <v>74</v>
      </c>
      <c r="G7" s="155">
        <v>503</v>
      </c>
      <c r="H7" s="155">
        <v>415050</v>
      </c>
      <c r="I7" s="155" t="str">
        <f t="shared" si="0"/>
        <v>Sale</v>
      </c>
      <c r="J7" s="155">
        <v>-813.75</v>
      </c>
      <c r="K7" s="155">
        <v>-3</v>
      </c>
    </row>
    <row r="8" spans="1:12" x14ac:dyDescent="0.2">
      <c r="A8" s="155">
        <v>2015</v>
      </c>
      <c r="B8" s="155">
        <v>1</v>
      </c>
      <c r="C8" s="156">
        <v>9780740738401</v>
      </c>
      <c r="D8" s="155" t="s">
        <v>124</v>
      </c>
      <c r="E8" s="155">
        <v>1</v>
      </c>
      <c r="F8" s="155">
        <v>74</v>
      </c>
      <c r="G8" s="155">
        <v>503</v>
      </c>
      <c r="H8" s="155">
        <v>415050</v>
      </c>
      <c r="I8" s="155" t="str">
        <f t="shared" si="0"/>
        <v>Sale</v>
      </c>
      <c r="J8" s="155">
        <v>-414.96</v>
      </c>
      <c r="K8" s="155">
        <v>-2</v>
      </c>
    </row>
    <row r="9" spans="1:12" x14ac:dyDescent="0.2">
      <c r="A9" s="155">
        <v>2015</v>
      </c>
      <c r="B9" s="155">
        <v>1</v>
      </c>
      <c r="C9" s="156">
        <v>9780740746581</v>
      </c>
      <c r="D9" s="155" t="s">
        <v>77</v>
      </c>
      <c r="E9" s="155">
        <v>1</v>
      </c>
      <c r="F9" s="155">
        <v>74</v>
      </c>
      <c r="G9" s="155">
        <v>503</v>
      </c>
      <c r="H9" s="155">
        <v>415050</v>
      </c>
      <c r="I9" s="155" t="str">
        <f t="shared" si="0"/>
        <v>Sale</v>
      </c>
      <c r="J9" s="155">
        <v>-1810.41</v>
      </c>
      <c r="K9" s="155">
        <v>-5</v>
      </c>
    </row>
    <row r="10" spans="1:12" x14ac:dyDescent="0.2">
      <c r="A10" s="155">
        <v>2015</v>
      </c>
      <c r="B10" s="155">
        <v>1</v>
      </c>
      <c r="C10" s="156">
        <v>9780740754722</v>
      </c>
      <c r="D10" s="155" t="s">
        <v>125</v>
      </c>
      <c r="E10" s="155">
        <v>1</v>
      </c>
      <c r="F10" s="155">
        <v>74</v>
      </c>
      <c r="G10" s="155">
        <v>503</v>
      </c>
      <c r="H10" s="155">
        <v>415050</v>
      </c>
      <c r="I10" s="155" t="str">
        <f t="shared" si="0"/>
        <v>Sale</v>
      </c>
      <c r="J10" s="155">
        <v>-622.44000000000005</v>
      </c>
      <c r="K10" s="155">
        <v>-3</v>
      </c>
    </row>
    <row r="11" spans="1:12" x14ac:dyDescent="0.2">
      <c r="A11" s="155">
        <v>2015</v>
      </c>
      <c r="B11" s="155">
        <v>1</v>
      </c>
      <c r="C11" s="156">
        <v>9780740761584</v>
      </c>
      <c r="D11" s="155" t="s">
        <v>137</v>
      </c>
      <c r="E11" s="155">
        <v>1</v>
      </c>
      <c r="F11" s="155">
        <v>74</v>
      </c>
      <c r="G11" s="155">
        <v>503</v>
      </c>
      <c r="H11" s="155">
        <v>415050</v>
      </c>
      <c r="I11" s="155" t="str">
        <f t="shared" si="0"/>
        <v>Sale</v>
      </c>
      <c r="J11" s="155">
        <v>-414.96</v>
      </c>
      <c r="K11" s="155">
        <v>-2</v>
      </c>
    </row>
    <row r="12" spans="1:12" x14ac:dyDescent="0.2">
      <c r="A12" s="155">
        <v>2015</v>
      </c>
      <c r="B12" s="155">
        <v>1</v>
      </c>
      <c r="C12" s="156">
        <v>9780740761904</v>
      </c>
      <c r="D12" s="155" t="s">
        <v>47</v>
      </c>
      <c r="E12" s="155">
        <v>1</v>
      </c>
      <c r="F12" s="155">
        <v>74</v>
      </c>
      <c r="G12" s="155">
        <v>503</v>
      </c>
      <c r="H12" s="155">
        <v>415050</v>
      </c>
      <c r="I12" s="155" t="str">
        <f t="shared" si="0"/>
        <v>Sale</v>
      </c>
      <c r="J12" s="155">
        <v>-1102.5</v>
      </c>
      <c r="K12" s="155">
        <v>-4</v>
      </c>
    </row>
    <row r="13" spans="1:12" x14ac:dyDescent="0.2">
      <c r="A13" s="155">
        <v>2015</v>
      </c>
      <c r="B13" s="155">
        <v>1</v>
      </c>
      <c r="C13" s="156">
        <v>9780740768491</v>
      </c>
      <c r="D13" s="155" t="s">
        <v>213</v>
      </c>
      <c r="E13" s="155">
        <v>1</v>
      </c>
      <c r="F13" s="155">
        <v>74</v>
      </c>
      <c r="G13" s="155">
        <v>503</v>
      </c>
      <c r="H13" s="155">
        <v>415050</v>
      </c>
      <c r="I13" s="155" t="str">
        <f t="shared" si="0"/>
        <v>Sale</v>
      </c>
      <c r="J13" s="155">
        <v>-468</v>
      </c>
      <c r="K13" s="155">
        <v>-2</v>
      </c>
    </row>
    <row r="14" spans="1:12" x14ac:dyDescent="0.2">
      <c r="A14" s="155">
        <v>2015</v>
      </c>
      <c r="B14" s="155">
        <v>1</v>
      </c>
      <c r="C14" s="156">
        <v>9780740771118</v>
      </c>
      <c r="D14" s="155" t="s">
        <v>127</v>
      </c>
      <c r="E14" s="155">
        <v>1</v>
      </c>
      <c r="F14" s="155">
        <v>74</v>
      </c>
      <c r="G14" s="155">
        <v>503</v>
      </c>
      <c r="H14" s="155">
        <v>415050</v>
      </c>
      <c r="I14" s="155" t="str">
        <f t="shared" si="0"/>
        <v>Sale</v>
      </c>
      <c r="J14" s="155">
        <v>-829.92</v>
      </c>
      <c r="K14" s="155">
        <v>-4</v>
      </c>
    </row>
    <row r="15" spans="1:12" x14ac:dyDescent="0.2">
      <c r="A15" s="155">
        <v>2015</v>
      </c>
      <c r="B15" s="155">
        <v>1</v>
      </c>
      <c r="C15" s="156">
        <v>9780740773655</v>
      </c>
      <c r="D15" s="155" t="s">
        <v>79</v>
      </c>
      <c r="E15" s="155">
        <v>1</v>
      </c>
      <c r="F15" s="155">
        <v>74</v>
      </c>
      <c r="G15" s="155">
        <v>503</v>
      </c>
      <c r="H15" s="155">
        <v>415050</v>
      </c>
      <c r="I15" s="155" t="str">
        <f t="shared" si="0"/>
        <v>Sale</v>
      </c>
      <c r="J15" s="155">
        <v>-813.75</v>
      </c>
      <c r="K15" s="155">
        <v>-3</v>
      </c>
    </row>
    <row r="16" spans="1:12" x14ac:dyDescent="0.2">
      <c r="A16" s="155">
        <v>2015</v>
      </c>
      <c r="B16" s="155">
        <v>1</v>
      </c>
      <c r="C16" s="156">
        <v>9780740778063</v>
      </c>
      <c r="D16" s="155" t="s">
        <v>71</v>
      </c>
      <c r="E16" s="155">
        <v>1</v>
      </c>
      <c r="F16" s="155">
        <v>74</v>
      </c>
      <c r="G16" s="155">
        <v>503</v>
      </c>
      <c r="H16" s="155">
        <v>415050</v>
      </c>
      <c r="I16" s="155" t="str">
        <f t="shared" si="0"/>
        <v>Sale</v>
      </c>
      <c r="J16" s="155">
        <v>-1239.93</v>
      </c>
      <c r="K16" s="155">
        <v>-4</v>
      </c>
    </row>
    <row r="17" spans="1:11" x14ac:dyDescent="0.2">
      <c r="A17" s="155">
        <v>2015</v>
      </c>
      <c r="B17" s="155">
        <v>1</v>
      </c>
      <c r="C17" s="156">
        <v>9780740778155</v>
      </c>
      <c r="D17" s="155" t="s">
        <v>56</v>
      </c>
      <c r="E17" s="155">
        <v>1</v>
      </c>
      <c r="F17" s="155">
        <v>74</v>
      </c>
      <c r="G17" s="155">
        <v>503</v>
      </c>
      <c r="H17" s="155">
        <v>415050</v>
      </c>
      <c r="I17" s="155" t="str">
        <f t="shared" si="0"/>
        <v>Sale</v>
      </c>
      <c r="J17" s="155">
        <v>-1359.75</v>
      </c>
      <c r="K17" s="155">
        <v>-5</v>
      </c>
    </row>
    <row r="18" spans="1:11" x14ac:dyDescent="0.2">
      <c r="A18" s="155">
        <v>2015</v>
      </c>
      <c r="B18" s="155">
        <v>1</v>
      </c>
      <c r="C18" s="156">
        <v>9780740785344</v>
      </c>
      <c r="D18" s="155" t="s">
        <v>48</v>
      </c>
      <c r="E18" s="155">
        <v>1</v>
      </c>
      <c r="F18" s="155">
        <v>74</v>
      </c>
      <c r="G18" s="155">
        <v>503</v>
      </c>
      <c r="H18" s="155">
        <v>415050</v>
      </c>
      <c r="I18" s="155" t="str">
        <f t="shared" si="0"/>
        <v>Sale</v>
      </c>
      <c r="J18" s="155">
        <v>-1083.45</v>
      </c>
      <c r="K18" s="155">
        <v>-3</v>
      </c>
    </row>
    <row r="19" spans="1:11" x14ac:dyDescent="0.2">
      <c r="A19" s="155">
        <v>2015</v>
      </c>
      <c r="B19" s="155">
        <v>1</v>
      </c>
      <c r="C19" s="156">
        <v>9780836204155</v>
      </c>
      <c r="D19" s="155" t="s">
        <v>80</v>
      </c>
      <c r="E19" s="155">
        <v>1</v>
      </c>
      <c r="F19" s="155">
        <v>74</v>
      </c>
      <c r="G19" s="155">
        <v>503</v>
      </c>
      <c r="H19" s="155">
        <v>415050</v>
      </c>
      <c r="I19" s="155" t="str">
        <f t="shared" si="0"/>
        <v>Sale</v>
      </c>
      <c r="J19" s="155">
        <v>-1446.93</v>
      </c>
      <c r="K19" s="155">
        <v>-4</v>
      </c>
    </row>
    <row r="20" spans="1:11" x14ac:dyDescent="0.2">
      <c r="A20" s="155">
        <v>2015</v>
      </c>
      <c r="B20" s="155">
        <v>1</v>
      </c>
      <c r="C20" s="156">
        <v>9780836217469</v>
      </c>
      <c r="D20" s="155" t="s">
        <v>62</v>
      </c>
      <c r="E20" s="155">
        <v>1</v>
      </c>
      <c r="F20" s="155">
        <v>74</v>
      </c>
      <c r="G20" s="155">
        <v>503</v>
      </c>
      <c r="H20" s="155">
        <v>415050</v>
      </c>
      <c r="I20" s="155" t="str">
        <f t="shared" si="0"/>
        <v>Sale</v>
      </c>
      <c r="J20" s="155">
        <v>-1569.38</v>
      </c>
      <c r="K20" s="155">
        <v>-5</v>
      </c>
    </row>
    <row r="21" spans="1:11" x14ac:dyDescent="0.2">
      <c r="A21" s="155">
        <v>2015</v>
      </c>
      <c r="B21" s="155">
        <v>1</v>
      </c>
      <c r="C21" s="156">
        <v>9780836217797</v>
      </c>
      <c r="D21" s="155" t="s">
        <v>81</v>
      </c>
      <c r="E21" s="155">
        <v>1</v>
      </c>
      <c r="F21" s="155">
        <v>74</v>
      </c>
      <c r="G21" s="155">
        <v>503</v>
      </c>
      <c r="H21" s="155">
        <v>415050</v>
      </c>
      <c r="I21" s="155" t="str">
        <f t="shared" si="0"/>
        <v>Sale</v>
      </c>
      <c r="J21" s="155">
        <v>-618.45000000000005</v>
      </c>
      <c r="K21" s="155">
        <v>-3</v>
      </c>
    </row>
    <row r="22" spans="1:11" x14ac:dyDescent="0.2">
      <c r="A22" s="155">
        <v>2015</v>
      </c>
      <c r="B22" s="155">
        <v>1</v>
      </c>
      <c r="C22" s="156">
        <v>9780836228991</v>
      </c>
      <c r="D22" s="155" t="s">
        <v>49</v>
      </c>
      <c r="E22" s="155">
        <v>1</v>
      </c>
      <c r="F22" s="155">
        <v>74</v>
      </c>
      <c r="G22" s="155">
        <v>503</v>
      </c>
      <c r="H22" s="155">
        <v>415050</v>
      </c>
      <c r="I22" s="155" t="str">
        <f t="shared" si="0"/>
        <v>Sale</v>
      </c>
      <c r="J22" s="155">
        <v>-813.75</v>
      </c>
      <c r="K22" s="155">
        <v>-3</v>
      </c>
    </row>
    <row r="23" spans="1:11" x14ac:dyDescent="0.2">
      <c r="A23" s="155">
        <v>2015</v>
      </c>
      <c r="B23" s="155">
        <v>1</v>
      </c>
      <c r="C23" s="156">
        <v>9780836236682</v>
      </c>
      <c r="D23" s="155" t="s">
        <v>87</v>
      </c>
      <c r="E23" s="155">
        <v>1</v>
      </c>
      <c r="F23" s="155">
        <v>74</v>
      </c>
      <c r="G23" s="155">
        <v>503</v>
      </c>
      <c r="H23" s="155">
        <v>415050</v>
      </c>
      <c r="I23" s="155" t="str">
        <f t="shared" si="0"/>
        <v>Sale</v>
      </c>
      <c r="J23" s="155">
        <v>-813.75</v>
      </c>
      <c r="K23" s="155">
        <v>-3</v>
      </c>
    </row>
    <row r="24" spans="1:11" x14ac:dyDescent="0.2">
      <c r="A24" s="155">
        <v>2015</v>
      </c>
      <c r="B24" s="155">
        <v>1</v>
      </c>
      <c r="C24" s="156">
        <v>9780836267457</v>
      </c>
      <c r="D24" s="155" t="s">
        <v>82</v>
      </c>
      <c r="E24" s="155">
        <v>1</v>
      </c>
      <c r="F24" s="155">
        <v>74</v>
      </c>
      <c r="G24" s="155">
        <v>503</v>
      </c>
      <c r="H24" s="155">
        <v>415050</v>
      </c>
      <c r="I24" s="155" t="str">
        <f t="shared" si="0"/>
        <v>Sale</v>
      </c>
      <c r="J24" s="155">
        <v>-1083.45</v>
      </c>
      <c r="K24" s="155">
        <v>-3</v>
      </c>
    </row>
    <row r="25" spans="1:11" x14ac:dyDescent="0.2">
      <c r="A25" s="155">
        <v>2015</v>
      </c>
      <c r="B25" s="155">
        <v>1</v>
      </c>
      <c r="C25" s="156">
        <v>9781449401023</v>
      </c>
      <c r="D25" s="155" t="s">
        <v>72</v>
      </c>
      <c r="E25" s="155">
        <v>1</v>
      </c>
      <c r="F25" s="155">
        <v>74</v>
      </c>
      <c r="G25" s="155">
        <v>503</v>
      </c>
      <c r="H25" s="155">
        <v>415050</v>
      </c>
      <c r="I25" s="155" t="str">
        <f t="shared" si="0"/>
        <v>Sale</v>
      </c>
      <c r="J25" s="155">
        <v>-1467.9</v>
      </c>
      <c r="K25" s="155">
        <v>-4</v>
      </c>
    </row>
    <row r="26" spans="1:11" x14ac:dyDescent="0.2">
      <c r="A26" s="155">
        <v>2015</v>
      </c>
      <c r="B26" s="155">
        <v>1</v>
      </c>
      <c r="C26" s="156">
        <v>9781449401177</v>
      </c>
      <c r="D26" s="155" t="s">
        <v>131</v>
      </c>
      <c r="E26" s="155">
        <v>1</v>
      </c>
      <c r="F26" s="155">
        <v>74</v>
      </c>
      <c r="G26" s="155">
        <v>503</v>
      </c>
      <c r="H26" s="155">
        <v>415050</v>
      </c>
      <c r="I26" s="155" t="str">
        <f t="shared" si="0"/>
        <v>Sale</v>
      </c>
      <c r="J26" s="155">
        <v>-542.5</v>
      </c>
      <c r="K26" s="155">
        <v>-3</v>
      </c>
    </row>
    <row r="27" spans="1:11" x14ac:dyDescent="0.2">
      <c r="A27" s="155">
        <v>2015</v>
      </c>
      <c r="B27" s="155">
        <v>1</v>
      </c>
      <c r="C27" s="156">
        <v>9781449408176</v>
      </c>
      <c r="D27" s="155" t="s">
        <v>106</v>
      </c>
      <c r="E27" s="155">
        <v>1</v>
      </c>
      <c r="F27" s="155">
        <v>74</v>
      </c>
      <c r="G27" s="155">
        <v>503</v>
      </c>
      <c r="H27" s="155">
        <v>415050</v>
      </c>
      <c r="I27" s="155" t="str">
        <f t="shared" si="0"/>
        <v>Sale</v>
      </c>
      <c r="J27" s="155">
        <v>-715.5</v>
      </c>
      <c r="K27" s="155">
        <v>-3</v>
      </c>
    </row>
    <row r="28" spans="1:11" x14ac:dyDescent="0.2">
      <c r="A28" s="155">
        <v>2015</v>
      </c>
      <c r="B28" s="155">
        <v>1</v>
      </c>
      <c r="C28" s="156">
        <v>9781449408190</v>
      </c>
      <c r="D28" s="155" t="s">
        <v>57</v>
      </c>
      <c r="E28" s="155">
        <v>1</v>
      </c>
      <c r="F28" s="155">
        <v>74</v>
      </c>
      <c r="G28" s="155">
        <v>503</v>
      </c>
      <c r="H28" s="155">
        <v>415050</v>
      </c>
      <c r="I28" s="155" t="str">
        <f t="shared" si="0"/>
        <v>Sale</v>
      </c>
      <c r="J28" s="155">
        <v>-813.75</v>
      </c>
      <c r="K28" s="155">
        <v>-3</v>
      </c>
    </row>
    <row r="29" spans="1:11" x14ac:dyDescent="0.2">
      <c r="A29" s="155">
        <v>2015</v>
      </c>
      <c r="B29" s="155">
        <v>1</v>
      </c>
      <c r="C29" s="156">
        <v>9781449410186</v>
      </c>
      <c r="D29" s="155" t="s">
        <v>58</v>
      </c>
      <c r="E29" s="155">
        <v>1</v>
      </c>
      <c r="F29" s="155">
        <v>74</v>
      </c>
      <c r="G29" s="155">
        <v>501</v>
      </c>
      <c r="H29" s="155">
        <v>415050</v>
      </c>
      <c r="I29" s="155" t="str">
        <f t="shared" si="0"/>
        <v>Sale</v>
      </c>
      <c r="J29" s="155">
        <v>-4047.75</v>
      </c>
      <c r="K29" s="155">
        <v>-15</v>
      </c>
    </row>
    <row r="30" spans="1:11" x14ac:dyDescent="0.2">
      <c r="A30" s="155">
        <v>2015</v>
      </c>
      <c r="B30" s="155">
        <v>1</v>
      </c>
      <c r="C30" s="156">
        <v>9781449410230</v>
      </c>
      <c r="D30" s="155" t="s">
        <v>107</v>
      </c>
      <c r="E30" s="155">
        <v>1</v>
      </c>
      <c r="F30" s="155">
        <v>74</v>
      </c>
      <c r="G30" s="155">
        <v>503</v>
      </c>
      <c r="H30" s="155">
        <v>415050</v>
      </c>
      <c r="I30" s="155" t="str">
        <f t="shared" si="0"/>
        <v>Sale</v>
      </c>
      <c r="J30" s="155">
        <v>-468</v>
      </c>
      <c r="K30" s="155">
        <v>-2</v>
      </c>
    </row>
    <row r="31" spans="1:11" x14ac:dyDescent="0.2">
      <c r="A31" s="155">
        <v>2015</v>
      </c>
      <c r="B31" s="155">
        <v>1</v>
      </c>
      <c r="C31" s="156">
        <v>9781449414054</v>
      </c>
      <c r="D31" s="155" t="s">
        <v>83</v>
      </c>
      <c r="E31" s="155">
        <v>1</v>
      </c>
      <c r="F31" s="155">
        <v>74</v>
      </c>
      <c r="G31" s="155">
        <v>503</v>
      </c>
      <c r="H31" s="155">
        <v>415050</v>
      </c>
      <c r="I31" s="155" t="str">
        <f t="shared" si="0"/>
        <v>Sale</v>
      </c>
      <c r="J31" s="155">
        <v>-316.41000000000003</v>
      </c>
      <c r="K31" s="155">
        <v>-3</v>
      </c>
    </row>
    <row r="32" spans="1:11" x14ac:dyDescent="0.2">
      <c r="A32" s="155">
        <v>2015</v>
      </c>
      <c r="B32" s="155">
        <v>1</v>
      </c>
      <c r="C32" s="156">
        <v>9781449414061</v>
      </c>
      <c r="D32" s="155" t="s">
        <v>73</v>
      </c>
      <c r="E32" s="155">
        <v>1</v>
      </c>
      <c r="F32" s="155">
        <v>74</v>
      </c>
      <c r="G32" s="155">
        <v>503</v>
      </c>
      <c r="H32" s="155">
        <v>415050</v>
      </c>
      <c r="I32" s="155" t="str">
        <f t="shared" si="0"/>
        <v>Sale</v>
      </c>
      <c r="J32" s="155">
        <v>-206.96</v>
      </c>
      <c r="K32" s="155">
        <v>-2</v>
      </c>
    </row>
    <row r="33" spans="1:11" x14ac:dyDescent="0.2">
      <c r="A33" s="155">
        <v>2015</v>
      </c>
      <c r="B33" s="155">
        <v>1</v>
      </c>
      <c r="C33" s="156">
        <v>9781449414078</v>
      </c>
      <c r="D33" s="155" t="s">
        <v>91</v>
      </c>
      <c r="E33" s="155">
        <v>1</v>
      </c>
      <c r="F33" s="155">
        <v>74</v>
      </c>
      <c r="G33" s="155">
        <v>503</v>
      </c>
      <c r="H33" s="155">
        <v>415050</v>
      </c>
      <c r="I33" s="155" t="str">
        <f t="shared" si="0"/>
        <v>Sale</v>
      </c>
      <c r="J33" s="155">
        <v>-316.41000000000003</v>
      </c>
      <c r="K33" s="155">
        <v>-3</v>
      </c>
    </row>
    <row r="34" spans="1:11" x14ac:dyDescent="0.2">
      <c r="A34" s="155">
        <v>2015</v>
      </c>
      <c r="B34" s="155">
        <v>1</v>
      </c>
      <c r="C34" s="156">
        <v>9781449414085</v>
      </c>
      <c r="D34" s="155" t="s">
        <v>84</v>
      </c>
      <c r="E34" s="155">
        <v>1</v>
      </c>
      <c r="F34" s="155">
        <v>74</v>
      </c>
      <c r="G34" s="155">
        <v>503</v>
      </c>
      <c r="H34" s="155">
        <v>415050</v>
      </c>
      <c r="I34" s="155" t="str">
        <f t="shared" ref="I34:I65" si="1">IF(AND(H34&gt;420000,H34&lt;430000),"Return","Sale")</f>
        <v>Sale</v>
      </c>
      <c r="J34" s="155">
        <v>-316.41000000000003</v>
      </c>
      <c r="K34" s="155">
        <v>-3</v>
      </c>
    </row>
    <row r="35" spans="1:11" x14ac:dyDescent="0.2">
      <c r="A35" s="155">
        <v>2015</v>
      </c>
      <c r="B35" s="155">
        <v>1</v>
      </c>
      <c r="C35" s="156">
        <v>9781449414092</v>
      </c>
      <c r="D35" s="155" t="s">
        <v>85</v>
      </c>
      <c r="E35" s="155">
        <v>1</v>
      </c>
      <c r="F35" s="155">
        <v>74</v>
      </c>
      <c r="G35" s="155">
        <v>503</v>
      </c>
      <c r="H35" s="155">
        <v>415050</v>
      </c>
      <c r="I35" s="155" t="str">
        <f t="shared" si="1"/>
        <v>Sale</v>
      </c>
      <c r="J35" s="155">
        <v>-206.96</v>
      </c>
      <c r="K35" s="155">
        <v>-2</v>
      </c>
    </row>
    <row r="36" spans="1:11" x14ac:dyDescent="0.2">
      <c r="A36" s="155">
        <v>2015</v>
      </c>
      <c r="B36" s="155">
        <v>1</v>
      </c>
      <c r="C36" s="156">
        <v>9781449418465</v>
      </c>
      <c r="D36" s="155" t="s">
        <v>59</v>
      </c>
      <c r="E36" s="155">
        <v>1</v>
      </c>
      <c r="F36" s="155">
        <v>74</v>
      </c>
      <c r="G36" s="155">
        <v>501</v>
      </c>
      <c r="H36" s="155">
        <v>415050</v>
      </c>
      <c r="I36" s="155" t="str">
        <f t="shared" si="1"/>
        <v>Sale</v>
      </c>
      <c r="J36" s="155">
        <v>-2262.75</v>
      </c>
      <c r="K36" s="155">
        <v>-8</v>
      </c>
    </row>
    <row r="37" spans="1:11" x14ac:dyDescent="0.2">
      <c r="A37" s="155">
        <v>2015</v>
      </c>
      <c r="B37" s="155">
        <v>1</v>
      </c>
      <c r="C37" s="156">
        <v>9781449423094</v>
      </c>
      <c r="D37" s="155" t="s">
        <v>60</v>
      </c>
      <c r="E37" s="155">
        <v>1</v>
      </c>
      <c r="F37" s="155">
        <v>74</v>
      </c>
      <c r="G37" s="155">
        <v>503</v>
      </c>
      <c r="H37" s="155">
        <v>415050</v>
      </c>
      <c r="I37" s="155" t="str">
        <f t="shared" si="1"/>
        <v>Sale</v>
      </c>
      <c r="J37" s="155">
        <v>-2215.83</v>
      </c>
      <c r="K37" s="155">
        <v>-6</v>
      </c>
    </row>
    <row r="38" spans="1:11" x14ac:dyDescent="0.2">
      <c r="A38" s="155">
        <v>2015</v>
      </c>
      <c r="B38" s="155">
        <v>1</v>
      </c>
      <c r="C38" s="156">
        <v>9781449429362</v>
      </c>
      <c r="D38" s="155" t="s">
        <v>115</v>
      </c>
      <c r="E38" s="155">
        <v>1</v>
      </c>
      <c r="F38" s="155">
        <v>74</v>
      </c>
      <c r="G38" s="155">
        <v>503</v>
      </c>
      <c r="H38" s="155">
        <v>415050</v>
      </c>
      <c r="I38" s="155" t="str">
        <f t="shared" si="1"/>
        <v>Sale</v>
      </c>
      <c r="J38" s="155">
        <v>-963</v>
      </c>
      <c r="K38" s="155">
        <v>-4</v>
      </c>
    </row>
    <row r="39" spans="1:11" x14ac:dyDescent="0.2">
      <c r="A39" s="155">
        <v>2015</v>
      </c>
      <c r="B39" s="155">
        <v>1</v>
      </c>
      <c r="C39" s="156">
        <v>9781449436346</v>
      </c>
      <c r="D39" s="155" t="s">
        <v>242</v>
      </c>
      <c r="E39" s="155">
        <v>1</v>
      </c>
      <c r="F39" s="155">
        <v>74</v>
      </c>
      <c r="G39" s="155">
        <v>501</v>
      </c>
      <c r="H39" s="155">
        <v>415050</v>
      </c>
      <c r="I39" s="155" t="str">
        <f t="shared" si="1"/>
        <v>Sale</v>
      </c>
      <c r="J39" s="155">
        <v>-15680</v>
      </c>
      <c r="K39" s="155">
        <v>-82</v>
      </c>
    </row>
    <row r="40" spans="1:11" x14ac:dyDescent="0.2">
      <c r="A40" s="155">
        <v>2015</v>
      </c>
      <c r="B40" s="155">
        <v>1</v>
      </c>
      <c r="C40" s="156">
        <v>9781449436346</v>
      </c>
      <c r="D40" s="155" t="s">
        <v>242</v>
      </c>
      <c r="E40" s="155">
        <v>1</v>
      </c>
      <c r="F40" s="155">
        <v>74</v>
      </c>
      <c r="G40" s="155">
        <v>501</v>
      </c>
      <c r="H40" s="155">
        <v>415040</v>
      </c>
      <c r="I40" s="155" t="str">
        <f t="shared" si="1"/>
        <v>Sale</v>
      </c>
      <c r="J40" s="155">
        <v>-192.5</v>
      </c>
      <c r="K40" s="155">
        <v>-1</v>
      </c>
    </row>
    <row r="41" spans="1:11" x14ac:dyDescent="0.2">
      <c r="A41" s="155">
        <v>2015</v>
      </c>
      <c r="B41" s="155">
        <v>1</v>
      </c>
      <c r="C41" s="156">
        <v>9781449446604</v>
      </c>
      <c r="D41" s="155" t="s">
        <v>244</v>
      </c>
      <c r="E41" s="155">
        <v>1</v>
      </c>
      <c r="F41" s="155">
        <v>74</v>
      </c>
      <c r="G41" s="155">
        <v>501</v>
      </c>
      <c r="H41" s="155">
        <v>415050</v>
      </c>
      <c r="I41" s="155" t="str">
        <f t="shared" si="1"/>
        <v>Sale</v>
      </c>
      <c r="J41" s="155">
        <v>-12801.76</v>
      </c>
      <c r="K41" s="155">
        <v>-26</v>
      </c>
    </row>
    <row r="42" spans="1:11" x14ac:dyDescent="0.2">
      <c r="A42" s="155">
        <v>2015</v>
      </c>
      <c r="B42" s="155">
        <v>1</v>
      </c>
      <c r="C42" s="156">
        <v>9781449447953</v>
      </c>
      <c r="D42" s="155" t="s">
        <v>246</v>
      </c>
      <c r="E42" s="155">
        <v>1</v>
      </c>
      <c r="F42" s="155">
        <v>74</v>
      </c>
      <c r="G42" s="155">
        <v>501</v>
      </c>
      <c r="H42" s="155">
        <v>415050</v>
      </c>
      <c r="I42" s="155" t="str">
        <f t="shared" si="1"/>
        <v>Sale</v>
      </c>
      <c r="J42" s="155">
        <v>-8545.25</v>
      </c>
      <c r="K42" s="155">
        <v>-9</v>
      </c>
    </row>
    <row r="43" spans="1:11" x14ac:dyDescent="0.2">
      <c r="A43" s="155">
        <v>2015</v>
      </c>
      <c r="B43" s="155">
        <v>1</v>
      </c>
      <c r="C43" s="156">
        <v>9781449450625</v>
      </c>
      <c r="D43" s="155" t="s">
        <v>249</v>
      </c>
      <c r="E43" s="155">
        <v>1</v>
      </c>
      <c r="F43" s="155">
        <v>74</v>
      </c>
      <c r="G43" s="155">
        <v>501</v>
      </c>
      <c r="H43" s="155">
        <v>415050</v>
      </c>
      <c r="I43" s="155" t="str">
        <f t="shared" si="1"/>
        <v>Sale</v>
      </c>
      <c r="J43" s="155">
        <v>-310.95999999999998</v>
      </c>
      <c r="K43" s="155">
        <v>-2</v>
      </c>
    </row>
    <row r="44" spans="1:11" x14ac:dyDescent="0.2">
      <c r="A44" s="155">
        <v>2015</v>
      </c>
      <c r="B44" s="155">
        <v>1</v>
      </c>
      <c r="C44" s="156">
        <v>9781449450854</v>
      </c>
      <c r="D44" s="155" t="s">
        <v>253</v>
      </c>
      <c r="E44" s="155">
        <v>1</v>
      </c>
      <c r="F44" s="155">
        <v>74</v>
      </c>
      <c r="G44" s="155">
        <v>501</v>
      </c>
      <c r="H44" s="155">
        <v>415050</v>
      </c>
      <c r="I44" s="155" t="str">
        <f t="shared" si="1"/>
        <v>Sale</v>
      </c>
      <c r="J44" s="155">
        <v>-310.95999999999998</v>
      </c>
      <c r="K44" s="155">
        <v>-2</v>
      </c>
    </row>
    <row r="45" spans="1:11" x14ac:dyDescent="0.2">
      <c r="A45" s="155">
        <v>2015</v>
      </c>
      <c r="B45" s="155">
        <v>1</v>
      </c>
      <c r="C45" s="156">
        <v>9781449451004</v>
      </c>
      <c r="D45" s="155" t="s">
        <v>221</v>
      </c>
      <c r="E45" s="155">
        <v>1</v>
      </c>
      <c r="F45" s="155">
        <v>74</v>
      </c>
      <c r="G45" s="155">
        <v>501</v>
      </c>
      <c r="H45" s="155">
        <v>415050</v>
      </c>
      <c r="I45" s="155" t="str">
        <f t="shared" si="1"/>
        <v>Sale</v>
      </c>
      <c r="J45" s="155">
        <v>-310.95999999999998</v>
      </c>
      <c r="K45" s="155">
        <v>-2</v>
      </c>
    </row>
    <row r="46" spans="1:11" x14ac:dyDescent="0.2">
      <c r="A46" s="155">
        <v>2015</v>
      </c>
      <c r="B46" s="155">
        <v>1</v>
      </c>
      <c r="C46" s="156">
        <v>9781449457952</v>
      </c>
      <c r="D46" s="155" t="s">
        <v>271</v>
      </c>
      <c r="E46" s="155">
        <v>1</v>
      </c>
      <c r="F46" s="155">
        <v>74</v>
      </c>
      <c r="G46" s="155">
        <v>501</v>
      </c>
      <c r="H46" s="155">
        <v>415040</v>
      </c>
      <c r="I46" s="155" t="str">
        <f t="shared" si="1"/>
        <v>Sale</v>
      </c>
      <c r="J46" s="155">
        <v>-61601.55</v>
      </c>
      <c r="K46" s="155">
        <v>-239</v>
      </c>
    </row>
    <row r="47" spans="1:11" x14ac:dyDescent="0.2">
      <c r="A47" s="155">
        <v>2015</v>
      </c>
      <c r="B47" s="155">
        <v>1</v>
      </c>
      <c r="C47" s="156">
        <v>9781449457952</v>
      </c>
      <c r="D47" s="155" t="s">
        <v>271</v>
      </c>
      <c r="E47" s="155">
        <v>1</v>
      </c>
      <c r="F47" s="155">
        <v>74</v>
      </c>
      <c r="G47" s="155">
        <v>501</v>
      </c>
      <c r="H47" s="155">
        <v>415140</v>
      </c>
      <c r="I47" s="155" t="str">
        <f t="shared" si="1"/>
        <v>Sale</v>
      </c>
      <c r="J47" s="155">
        <v>-1226.1600000000001</v>
      </c>
      <c r="K47" s="155">
        <v>-5</v>
      </c>
    </row>
    <row r="48" spans="1:11" x14ac:dyDescent="0.2">
      <c r="A48" s="155">
        <v>2015</v>
      </c>
      <c r="B48" s="155">
        <v>1</v>
      </c>
      <c r="C48" s="156">
        <v>9781449460044</v>
      </c>
      <c r="D48" s="155" t="s">
        <v>260</v>
      </c>
      <c r="E48" s="155">
        <v>1</v>
      </c>
      <c r="F48" s="155">
        <v>74</v>
      </c>
      <c r="G48" s="155">
        <v>501</v>
      </c>
      <c r="H48" s="155">
        <v>415050</v>
      </c>
      <c r="I48" s="155" t="str">
        <f t="shared" si="1"/>
        <v>Sale</v>
      </c>
      <c r="J48" s="155">
        <v>-76187.3</v>
      </c>
      <c r="K48" s="155">
        <v>-24</v>
      </c>
    </row>
    <row r="49" spans="1:11" x14ac:dyDescent="0.2">
      <c r="A49" s="155">
        <v>2015</v>
      </c>
      <c r="B49" s="155">
        <v>1</v>
      </c>
      <c r="C49" s="156">
        <v>9781449461072</v>
      </c>
      <c r="D49" s="155" t="s">
        <v>219</v>
      </c>
      <c r="E49" s="155">
        <v>1</v>
      </c>
      <c r="F49" s="155">
        <v>74</v>
      </c>
      <c r="G49" s="155">
        <v>501</v>
      </c>
      <c r="H49" s="155">
        <v>415050</v>
      </c>
      <c r="I49" s="155" t="str">
        <f t="shared" si="1"/>
        <v>Sale</v>
      </c>
      <c r="J49" s="155">
        <v>-7410.15</v>
      </c>
      <c r="K49" s="155">
        <v>-27</v>
      </c>
    </row>
    <row r="50" spans="1:11" x14ac:dyDescent="0.2">
      <c r="A50" s="155">
        <v>2015</v>
      </c>
      <c r="B50" s="155">
        <v>1</v>
      </c>
      <c r="C50" s="156">
        <v>9781449461072</v>
      </c>
      <c r="D50" s="155" t="s">
        <v>219</v>
      </c>
      <c r="E50" s="155">
        <v>1</v>
      </c>
      <c r="F50" s="155">
        <v>74</v>
      </c>
      <c r="G50" s="155">
        <v>501</v>
      </c>
      <c r="H50" s="155">
        <v>415040</v>
      </c>
      <c r="I50" s="155" t="str">
        <f t="shared" si="1"/>
        <v>Sale</v>
      </c>
      <c r="J50" s="155">
        <v>-823.35</v>
      </c>
      <c r="K50" s="155">
        <v>-3</v>
      </c>
    </row>
    <row r="51" spans="1:11" x14ac:dyDescent="0.2">
      <c r="A51" s="155">
        <v>2015</v>
      </c>
      <c r="B51" s="155">
        <v>1</v>
      </c>
      <c r="C51" s="156">
        <v>9781449462147</v>
      </c>
      <c r="D51" s="155" t="s">
        <v>220</v>
      </c>
      <c r="E51" s="155">
        <v>1</v>
      </c>
      <c r="F51" s="155">
        <v>74</v>
      </c>
      <c r="G51" s="155">
        <v>501</v>
      </c>
      <c r="H51" s="155">
        <v>415050</v>
      </c>
      <c r="I51" s="155" t="str">
        <f t="shared" si="1"/>
        <v>Sale</v>
      </c>
      <c r="J51" s="155">
        <v>-27686.15</v>
      </c>
      <c r="K51" s="155">
        <v>-27</v>
      </c>
    </row>
    <row r="52" spans="1:11" x14ac:dyDescent="0.2">
      <c r="A52" s="155">
        <v>2015</v>
      </c>
      <c r="B52" s="155">
        <v>1</v>
      </c>
      <c r="C52" s="156">
        <v>9780740748479</v>
      </c>
      <c r="D52" s="155" t="s">
        <v>272</v>
      </c>
      <c r="E52" s="155">
        <v>1</v>
      </c>
      <c r="F52" s="155">
        <v>74</v>
      </c>
      <c r="G52" s="155">
        <v>503</v>
      </c>
      <c r="H52" s="155">
        <v>415050</v>
      </c>
      <c r="I52" s="155" t="str">
        <f t="shared" si="1"/>
        <v>Sale</v>
      </c>
      <c r="J52" s="155">
        <v>-791021.11</v>
      </c>
      <c r="K52" s="155">
        <v>-217</v>
      </c>
    </row>
    <row r="53" spans="1:11" x14ac:dyDescent="0.2">
      <c r="A53" s="155">
        <v>2015</v>
      </c>
      <c r="B53" s="155">
        <v>1</v>
      </c>
      <c r="C53" s="156">
        <v>9780740755668</v>
      </c>
      <c r="D53" s="155" t="s">
        <v>273</v>
      </c>
      <c r="E53" s="155">
        <v>1</v>
      </c>
      <c r="F53" s="155">
        <v>74</v>
      </c>
      <c r="G53" s="155">
        <v>503</v>
      </c>
      <c r="H53" s="155">
        <v>415050</v>
      </c>
      <c r="I53" s="155" t="str">
        <f t="shared" si="1"/>
        <v>Sale</v>
      </c>
      <c r="J53" s="155">
        <v>-414.96</v>
      </c>
      <c r="K53" s="155">
        <v>-2</v>
      </c>
    </row>
    <row r="54" spans="1:11" x14ac:dyDescent="0.2">
      <c r="A54" s="155">
        <v>2015</v>
      </c>
      <c r="B54" s="155">
        <v>1</v>
      </c>
      <c r="C54" s="156">
        <v>9780740777356</v>
      </c>
      <c r="D54" s="155" t="s">
        <v>274</v>
      </c>
      <c r="E54" s="155">
        <v>1</v>
      </c>
      <c r="F54" s="155">
        <v>74</v>
      </c>
      <c r="G54" s="155">
        <v>503</v>
      </c>
      <c r="H54" s="155">
        <v>415050</v>
      </c>
      <c r="I54" s="155" t="str">
        <f t="shared" si="1"/>
        <v>Sale</v>
      </c>
      <c r="J54" s="155">
        <v>-42140</v>
      </c>
      <c r="K54" s="155">
        <v>-23</v>
      </c>
    </row>
    <row r="55" spans="1:11" x14ac:dyDescent="0.2">
      <c r="A55" s="155">
        <v>2015</v>
      </c>
      <c r="B55" s="155">
        <v>1</v>
      </c>
      <c r="C55" s="156">
        <v>9780740785481</v>
      </c>
      <c r="D55" s="155" t="s">
        <v>275</v>
      </c>
      <c r="E55" s="155">
        <v>1</v>
      </c>
      <c r="F55" s="155">
        <v>74</v>
      </c>
      <c r="G55" s="155">
        <v>503</v>
      </c>
      <c r="H55" s="155">
        <v>415050</v>
      </c>
      <c r="I55" s="155" t="str">
        <f t="shared" si="1"/>
        <v>Sale</v>
      </c>
      <c r="J55" s="155">
        <v>-34278.57</v>
      </c>
      <c r="K55" s="155">
        <v>-22</v>
      </c>
    </row>
    <row r="56" spans="1:11" x14ac:dyDescent="0.2">
      <c r="A56" s="155">
        <v>2015</v>
      </c>
      <c r="B56" s="155">
        <v>1</v>
      </c>
      <c r="C56" s="156">
        <v>9781449401160</v>
      </c>
      <c r="D56" s="155" t="s">
        <v>276</v>
      </c>
      <c r="E56" s="155">
        <v>1</v>
      </c>
      <c r="F56" s="155">
        <v>74</v>
      </c>
      <c r="G56" s="155">
        <v>503</v>
      </c>
      <c r="H56" s="155">
        <v>415050</v>
      </c>
      <c r="I56" s="155" t="str">
        <f t="shared" si="1"/>
        <v>Sale</v>
      </c>
      <c r="J56" s="155">
        <v>-1281.8599999999999</v>
      </c>
      <c r="K56" s="155">
        <v>-4</v>
      </c>
    </row>
    <row r="57" spans="1:11" x14ac:dyDescent="0.2">
      <c r="A57" s="155">
        <v>2015</v>
      </c>
      <c r="B57" s="155">
        <v>1</v>
      </c>
      <c r="C57" s="156">
        <v>9781449402327</v>
      </c>
      <c r="D57" s="155" t="s">
        <v>277</v>
      </c>
      <c r="E57" s="155">
        <v>1</v>
      </c>
      <c r="F57" s="155">
        <v>74</v>
      </c>
      <c r="G57" s="155">
        <v>503</v>
      </c>
      <c r="H57" s="155">
        <v>415050</v>
      </c>
      <c r="I57" s="155" t="str">
        <f t="shared" si="1"/>
        <v>Sale</v>
      </c>
      <c r="J57" s="155">
        <v>-18629.310000000001</v>
      </c>
      <c r="K57" s="155">
        <v>-87</v>
      </c>
    </row>
    <row r="58" spans="1:11" x14ac:dyDescent="0.2">
      <c r="A58" s="155">
        <v>2015</v>
      </c>
      <c r="B58" s="155">
        <v>1</v>
      </c>
      <c r="C58" s="156">
        <v>9781449407186</v>
      </c>
      <c r="D58" s="155" t="s">
        <v>278</v>
      </c>
      <c r="E58" s="155">
        <v>1</v>
      </c>
      <c r="F58" s="155">
        <v>74</v>
      </c>
      <c r="G58" s="155">
        <v>503</v>
      </c>
      <c r="H58" s="155">
        <v>415050</v>
      </c>
      <c r="I58" s="155" t="str">
        <f t="shared" si="1"/>
        <v>Sale</v>
      </c>
      <c r="J58" s="155">
        <v>-19092.150000000001</v>
      </c>
      <c r="K58" s="155">
        <v>-89</v>
      </c>
    </row>
    <row r="59" spans="1:11" x14ac:dyDescent="0.2">
      <c r="A59" s="155">
        <v>2015</v>
      </c>
      <c r="B59" s="155">
        <v>1</v>
      </c>
      <c r="C59" s="156">
        <v>9781449414108</v>
      </c>
      <c r="D59" s="155" t="s">
        <v>279</v>
      </c>
      <c r="E59" s="155">
        <v>1</v>
      </c>
      <c r="F59" s="155">
        <v>74</v>
      </c>
      <c r="G59" s="155">
        <v>503</v>
      </c>
      <c r="H59" s="155">
        <v>415050</v>
      </c>
      <c r="I59" s="155" t="str">
        <f t="shared" si="1"/>
        <v>Sale</v>
      </c>
      <c r="J59" s="155">
        <v>-9124.85</v>
      </c>
      <c r="K59" s="155">
        <v>-19</v>
      </c>
    </row>
    <row r="60" spans="1:11" x14ac:dyDescent="0.2">
      <c r="A60" s="155">
        <v>2015</v>
      </c>
      <c r="B60" s="155">
        <v>1</v>
      </c>
      <c r="C60" s="156">
        <v>9781449420437</v>
      </c>
      <c r="D60" s="155" t="s">
        <v>280</v>
      </c>
      <c r="E60" s="155">
        <v>1</v>
      </c>
      <c r="F60" s="155">
        <v>74</v>
      </c>
      <c r="G60" s="155">
        <v>503</v>
      </c>
      <c r="H60" s="155">
        <v>415050</v>
      </c>
      <c r="I60" s="155" t="str">
        <f t="shared" si="1"/>
        <v>Sale</v>
      </c>
      <c r="J60" s="155">
        <v>-18010.86</v>
      </c>
      <c r="K60" s="155">
        <v>-84</v>
      </c>
    </row>
    <row r="61" spans="1:11" x14ac:dyDescent="0.2">
      <c r="A61" s="155">
        <v>2015</v>
      </c>
      <c r="B61" s="155">
        <v>1</v>
      </c>
      <c r="C61" s="156">
        <v>9781449423025</v>
      </c>
      <c r="D61" s="155" t="s">
        <v>281</v>
      </c>
      <c r="E61" s="155">
        <v>1</v>
      </c>
      <c r="F61" s="155">
        <v>74</v>
      </c>
      <c r="G61" s="155">
        <v>503</v>
      </c>
      <c r="H61" s="155">
        <v>415050</v>
      </c>
      <c r="I61" s="155" t="str">
        <f t="shared" si="1"/>
        <v>Sale</v>
      </c>
      <c r="J61" s="155">
        <v>-719.97</v>
      </c>
      <c r="K61" s="155">
        <v>-2</v>
      </c>
    </row>
    <row r="62" spans="1:11" x14ac:dyDescent="0.2">
      <c r="A62" s="155">
        <v>2015</v>
      </c>
      <c r="B62" s="155">
        <v>1</v>
      </c>
      <c r="C62" s="156">
        <v>9781449425661</v>
      </c>
      <c r="D62" s="155" t="s">
        <v>282</v>
      </c>
      <c r="E62" s="155">
        <v>1</v>
      </c>
      <c r="F62" s="155">
        <v>74</v>
      </c>
      <c r="G62" s="155">
        <v>503</v>
      </c>
      <c r="H62" s="155">
        <v>415050</v>
      </c>
      <c r="I62" s="155" t="str">
        <f t="shared" si="1"/>
        <v>Sale</v>
      </c>
      <c r="J62" s="155">
        <v>-16343.04</v>
      </c>
      <c r="K62" s="155">
        <v>-76</v>
      </c>
    </row>
    <row r="63" spans="1:11" x14ac:dyDescent="0.2">
      <c r="A63" s="155">
        <v>2015</v>
      </c>
      <c r="B63" s="155">
        <v>1</v>
      </c>
      <c r="C63" s="156">
        <v>9781449427757</v>
      </c>
      <c r="D63" s="155" t="s">
        <v>283</v>
      </c>
      <c r="E63" s="155">
        <v>1</v>
      </c>
      <c r="F63" s="155">
        <v>74</v>
      </c>
      <c r="G63" s="155">
        <v>503</v>
      </c>
      <c r="H63" s="155">
        <v>415050</v>
      </c>
      <c r="I63" s="155" t="str">
        <f t="shared" si="1"/>
        <v>Sale</v>
      </c>
      <c r="J63" s="155">
        <v>-1935</v>
      </c>
      <c r="K63" s="155">
        <v>-8</v>
      </c>
    </row>
    <row r="64" spans="1:11" x14ac:dyDescent="0.2">
      <c r="A64" s="155">
        <v>2015</v>
      </c>
      <c r="B64" s="155">
        <v>1</v>
      </c>
      <c r="C64" s="156">
        <v>9781449427771</v>
      </c>
      <c r="D64" s="155" t="s">
        <v>284</v>
      </c>
      <c r="E64" s="155">
        <v>1</v>
      </c>
      <c r="F64" s="155">
        <v>74</v>
      </c>
      <c r="G64" s="155">
        <v>503</v>
      </c>
      <c r="H64" s="155">
        <v>415050</v>
      </c>
      <c r="I64" s="155" t="str">
        <f t="shared" si="1"/>
        <v>Sale</v>
      </c>
      <c r="J64" s="155">
        <v>-21003.360000000001</v>
      </c>
      <c r="K64" s="155">
        <v>-98</v>
      </c>
    </row>
    <row r="65" spans="1:13" x14ac:dyDescent="0.2">
      <c r="A65" s="155">
        <v>2015</v>
      </c>
      <c r="B65" s="155">
        <v>1</v>
      </c>
      <c r="C65" s="156">
        <v>9781449429379</v>
      </c>
      <c r="D65" s="155" t="s">
        <v>285</v>
      </c>
      <c r="E65" s="155">
        <v>1</v>
      </c>
      <c r="F65" s="155">
        <v>74</v>
      </c>
      <c r="G65" s="155">
        <v>503</v>
      </c>
      <c r="H65" s="155">
        <v>415050</v>
      </c>
      <c r="I65" s="155" t="str">
        <f t="shared" si="1"/>
        <v>Sale</v>
      </c>
      <c r="J65" s="155">
        <v>-13874</v>
      </c>
      <c r="K65" s="155">
        <v>-74</v>
      </c>
    </row>
    <row r="66" spans="1:13" x14ac:dyDescent="0.2">
      <c r="A66" s="155">
        <v>2015</v>
      </c>
      <c r="B66" s="155">
        <v>1</v>
      </c>
      <c r="C66" s="156">
        <v>9781449429386</v>
      </c>
      <c r="D66" s="155" t="s">
        <v>286</v>
      </c>
      <c r="E66" s="155">
        <v>1</v>
      </c>
      <c r="F66" s="155">
        <v>74</v>
      </c>
      <c r="G66" s="155">
        <v>503</v>
      </c>
      <c r="H66" s="155">
        <v>415050</v>
      </c>
      <c r="I66" s="155" t="str">
        <f t="shared" ref="I66:I97" si="2">IF(AND(H66&gt;420000,H66&lt;430000),"Return","Sale")</f>
        <v>Sale</v>
      </c>
      <c r="J66" s="155">
        <v>-2448</v>
      </c>
      <c r="K66" s="155">
        <v>-10</v>
      </c>
    </row>
    <row r="67" spans="1:13" x14ac:dyDescent="0.2">
      <c r="A67" s="155">
        <v>2015</v>
      </c>
      <c r="B67" s="155">
        <v>1</v>
      </c>
      <c r="C67" s="156">
        <v>9781449436353</v>
      </c>
      <c r="D67" s="155" t="s">
        <v>287</v>
      </c>
      <c r="E67" s="155">
        <v>1</v>
      </c>
      <c r="F67" s="155">
        <v>74</v>
      </c>
      <c r="G67" s="155">
        <v>503</v>
      </c>
      <c r="H67" s="155">
        <v>415050</v>
      </c>
      <c r="I67" s="155" t="str">
        <f t="shared" si="2"/>
        <v>Sale</v>
      </c>
      <c r="J67" s="155">
        <v>-20173.439999999999</v>
      </c>
      <c r="K67" s="155">
        <v>-94</v>
      </c>
    </row>
    <row r="68" spans="1:13" x14ac:dyDescent="0.2">
      <c r="A68" s="155">
        <v>2015</v>
      </c>
      <c r="B68" s="155">
        <v>1</v>
      </c>
      <c r="C68" s="156">
        <v>9781449446598</v>
      </c>
      <c r="D68" s="155" t="s">
        <v>288</v>
      </c>
      <c r="E68" s="155">
        <v>1</v>
      </c>
      <c r="F68" s="155">
        <v>74</v>
      </c>
      <c r="G68" s="155">
        <v>503</v>
      </c>
      <c r="H68" s="155">
        <v>415050</v>
      </c>
      <c r="I68" s="155" t="str">
        <f t="shared" si="2"/>
        <v>Sale</v>
      </c>
      <c r="J68" s="155">
        <v>-726.96</v>
      </c>
      <c r="K68" s="155">
        <v>-2</v>
      </c>
    </row>
    <row r="69" spans="1:13" x14ac:dyDescent="0.2">
      <c r="A69" s="155">
        <v>2015</v>
      </c>
      <c r="B69" s="155">
        <v>1</v>
      </c>
      <c r="C69" s="156">
        <v>9781449447151</v>
      </c>
      <c r="D69" s="155" t="s">
        <v>289</v>
      </c>
      <c r="E69" s="155">
        <v>1</v>
      </c>
      <c r="F69" s="155">
        <v>74</v>
      </c>
      <c r="G69" s="155">
        <v>503</v>
      </c>
      <c r="H69" s="155">
        <v>415050</v>
      </c>
      <c r="I69" s="155" t="str">
        <f t="shared" si="2"/>
        <v>Sale</v>
      </c>
      <c r="J69" s="155">
        <v>-11095</v>
      </c>
      <c r="K69" s="155">
        <v>-6</v>
      </c>
    </row>
    <row r="70" spans="1:13" x14ac:dyDescent="0.2">
      <c r="A70" s="155">
        <v>2015</v>
      </c>
      <c r="B70" s="155">
        <v>1</v>
      </c>
      <c r="C70" s="156">
        <v>9781449449704</v>
      </c>
      <c r="D70" s="155" t="s">
        <v>290</v>
      </c>
      <c r="E70" s="155">
        <v>1</v>
      </c>
      <c r="F70" s="155">
        <v>74</v>
      </c>
      <c r="G70" s="155">
        <v>503</v>
      </c>
      <c r="H70" s="155">
        <v>415050</v>
      </c>
      <c r="I70" s="155" t="str">
        <f t="shared" si="2"/>
        <v>Sale</v>
      </c>
      <c r="J70" s="155">
        <v>-1806</v>
      </c>
      <c r="K70" s="155">
        <v>-10</v>
      </c>
    </row>
    <row r="71" spans="1:13" x14ac:dyDescent="0.2">
      <c r="A71" s="155">
        <v>2015</v>
      </c>
      <c r="B71" s="155">
        <v>1</v>
      </c>
      <c r="C71" s="156">
        <v>9781449449704</v>
      </c>
      <c r="D71" s="155" t="s">
        <v>290</v>
      </c>
      <c r="E71" s="155">
        <v>1</v>
      </c>
      <c r="F71" s="155">
        <v>74</v>
      </c>
      <c r="G71" s="155">
        <v>503</v>
      </c>
      <c r="H71" s="155">
        <v>415040</v>
      </c>
      <c r="I71" s="155" t="str">
        <f t="shared" si="2"/>
        <v>Sale</v>
      </c>
      <c r="J71" s="155">
        <v>-192.5</v>
      </c>
      <c r="K71" s="155">
        <v>-1</v>
      </c>
    </row>
    <row r="72" spans="1:13" x14ac:dyDescent="0.2">
      <c r="A72" s="155">
        <v>2015</v>
      </c>
      <c r="B72" s="155">
        <v>1</v>
      </c>
      <c r="C72" s="156">
        <v>9781449450793</v>
      </c>
      <c r="D72" s="155" t="s">
        <v>291</v>
      </c>
      <c r="E72" s="155">
        <v>1</v>
      </c>
      <c r="F72" s="155">
        <v>74</v>
      </c>
      <c r="G72" s="155">
        <v>503</v>
      </c>
      <c r="H72" s="155">
        <v>415050</v>
      </c>
      <c r="I72" s="155" t="str">
        <f t="shared" si="2"/>
        <v>Sale</v>
      </c>
      <c r="J72" s="155">
        <v>-542.5</v>
      </c>
      <c r="K72" s="155">
        <v>-3</v>
      </c>
    </row>
    <row r="73" spans="1:13" x14ac:dyDescent="0.2">
      <c r="A73" s="155">
        <v>2015</v>
      </c>
      <c r="B73" s="155">
        <v>1</v>
      </c>
      <c r="C73" s="156">
        <v>9781449456146</v>
      </c>
      <c r="D73" s="155" t="s">
        <v>292</v>
      </c>
      <c r="E73" s="155">
        <v>1</v>
      </c>
      <c r="F73" s="155">
        <v>74</v>
      </c>
      <c r="G73" s="155">
        <v>503</v>
      </c>
      <c r="H73" s="155">
        <v>415050</v>
      </c>
      <c r="I73" s="155" t="str">
        <f t="shared" si="2"/>
        <v>Sale</v>
      </c>
      <c r="J73" s="155">
        <v>-54186.41</v>
      </c>
      <c r="K73" s="155">
        <v>-201</v>
      </c>
    </row>
    <row r="74" spans="1:13" x14ac:dyDescent="0.2">
      <c r="A74" s="155">
        <v>2015</v>
      </c>
      <c r="B74" s="155">
        <v>1</v>
      </c>
      <c r="C74" s="156">
        <v>9781449409777</v>
      </c>
      <c r="D74" s="155" t="s">
        <v>293</v>
      </c>
      <c r="E74" s="155">
        <v>1</v>
      </c>
      <c r="F74" s="155">
        <v>74</v>
      </c>
      <c r="G74" s="155">
        <v>503</v>
      </c>
      <c r="H74" s="155">
        <v>415050</v>
      </c>
      <c r="I74" s="155" t="str">
        <f t="shared" si="2"/>
        <v>Sale</v>
      </c>
      <c r="J74" s="155">
        <v>-726.96</v>
      </c>
      <c r="K74" s="155">
        <v>-2</v>
      </c>
    </row>
    <row r="75" spans="1:13" x14ac:dyDescent="0.2">
      <c r="A75" s="155">
        <v>2015</v>
      </c>
      <c r="B75" s="155">
        <v>1</v>
      </c>
      <c r="C75" s="156">
        <v>9781449414849</v>
      </c>
      <c r="D75" s="155" t="s">
        <v>294</v>
      </c>
      <c r="E75" s="155">
        <v>1</v>
      </c>
      <c r="F75" s="155">
        <v>74</v>
      </c>
      <c r="G75" s="155">
        <v>503</v>
      </c>
      <c r="H75" s="155">
        <v>415050</v>
      </c>
      <c r="I75" s="155" t="str">
        <f t="shared" si="2"/>
        <v>Sale</v>
      </c>
      <c r="J75" s="155">
        <v>-414.96</v>
      </c>
      <c r="K75" s="155">
        <v>-2</v>
      </c>
    </row>
    <row r="76" spans="1:13" x14ac:dyDescent="0.2">
      <c r="A76" s="155">
        <v>2015</v>
      </c>
      <c r="B76" s="155">
        <v>1</v>
      </c>
      <c r="C76" s="156">
        <v>9781449423032</v>
      </c>
      <c r="D76" s="155" t="s">
        <v>295</v>
      </c>
      <c r="E76" s="155">
        <v>1</v>
      </c>
      <c r="F76" s="155">
        <v>74</v>
      </c>
      <c r="G76" s="155">
        <v>503</v>
      </c>
      <c r="H76" s="155">
        <v>415050</v>
      </c>
      <c r="I76" s="155" t="str">
        <f t="shared" si="2"/>
        <v>Sale</v>
      </c>
      <c r="J76" s="155">
        <v>-1431.5</v>
      </c>
      <c r="K76" s="155">
        <v>-8</v>
      </c>
    </row>
    <row r="77" spans="1:13" x14ac:dyDescent="0.2">
      <c r="A77" s="155">
        <v>2015</v>
      </c>
      <c r="B77" s="155">
        <v>1</v>
      </c>
      <c r="C77" s="156">
        <v>9781449423049</v>
      </c>
      <c r="D77" s="155" t="s">
        <v>296</v>
      </c>
      <c r="E77" s="155">
        <v>1</v>
      </c>
      <c r="F77" s="155">
        <v>74</v>
      </c>
      <c r="G77" s="155">
        <v>503</v>
      </c>
      <c r="H77" s="155">
        <v>415050</v>
      </c>
      <c r="I77" s="155" t="str">
        <f t="shared" si="2"/>
        <v>Sale</v>
      </c>
      <c r="J77" s="155">
        <v>-364</v>
      </c>
      <c r="K77" s="155">
        <v>-2</v>
      </c>
    </row>
    <row r="78" spans="1:13" x14ac:dyDescent="0.2">
      <c r="A78" s="155">
        <v>2015</v>
      </c>
      <c r="B78" s="155">
        <v>1</v>
      </c>
      <c r="C78" s="156">
        <v>9781449425586</v>
      </c>
      <c r="D78" s="155" t="s">
        <v>297</v>
      </c>
      <c r="E78" s="155">
        <v>1</v>
      </c>
      <c r="F78" s="155">
        <v>74</v>
      </c>
      <c r="G78" s="155">
        <v>503</v>
      </c>
      <c r="H78" s="155">
        <v>415050</v>
      </c>
      <c r="I78" s="155" t="str">
        <f t="shared" si="2"/>
        <v>Sale</v>
      </c>
      <c r="J78" s="155">
        <v>-364</v>
      </c>
      <c r="K78" s="155">
        <v>-2</v>
      </c>
      <c r="L78" s="134">
        <f>-SUM(K2:K78)</f>
        <v>1735</v>
      </c>
      <c r="M78" s="134">
        <f>-SUM(J2:J78)</f>
        <v>1332279.3700000001</v>
      </c>
    </row>
    <row r="79" spans="1:13" x14ac:dyDescent="0.2">
      <c r="A79" s="155">
        <v>2015</v>
      </c>
      <c r="B79" s="155">
        <v>1</v>
      </c>
      <c r="C79" s="156">
        <v>9780740700033</v>
      </c>
      <c r="D79" s="155" t="s">
        <v>45</v>
      </c>
      <c r="E79" s="155">
        <v>1</v>
      </c>
      <c r="F79" s="155">
        <v>74</v>
      </c>
      <c r="G79" s="155">
        <v>503</v>
      </c>
      <c r="H79" s="155">
        <v>425250</v>
      </c>
      <c r="I79" s="155" t="str">
        <f t="shared" si="2"/>
        <v>Return</v>
      </c>
      <c r="J79" s="155">
        <v>5116.68</v>
      </c>
      <c r="K79" s="155">
        <v>14</v>
      </c>
      <c r="L79" s="134">
        <f>-SUM(K79:K131)</f>
        <v>-535</v>
      </c>
      <c r="M79" s="134">
        <f>-SUM(J79:J131)</f>
        <v>-140966.91</v>
      </c>
    </row>
    <row r="80" spans="1:13" x14ac:dyDescent="0.2">
      <c r="A80" s="155">
        <v>2015</v>
      </c>
      <c r="B80" s="155">
        <v>1</v>
      </c>
      <c r="C80" s="156">
        <v>9780740705311</v>
      </c>
      <c r="D80" s="155" t="s">
        <v>46</v>
      </c>
      <c r="E80" s="155">
        <v>1</v>
      </c>
      <c r="F80" s="155">
        <v>74</v>
      </c>
      <c r="G80" s="155">
        <v>503</v>
      </c>
      <c r="H80" s="155">
        <v>425250</v>
      </c>
      <c r="I80" s="155" t="str">
        <f t="shared" si="2"/>
        <v>Return</v>
      </c>
      <c r="J80" s="155">
        <v>4431.66</v>
      </c>
      <c r="K80" s="155">
        <v>12</v>
      </c>
    </row>
    <row r="81" spans="1:11" x14ac:dyDescent="0.2">
      <c r="A81" s="155">
        <v>2015</v>
      </c>
      <c r="B81" s="155">
        <v>1</v>
      </c>
      <c r="C81" s="156">
        <v>9780740713903</v>
      </c>
      <c r="D81" s="155" t="s">
        <v>68</v>
      </c>
      <c r="E81" s="155">
        <v>1</v>
      </c>
      <c r="F81" s="155">
        <v>74</v>
      </c>
      <c r="G81" s="155">
        <v>503</v>
      </c>
      <c r="H81" s="155">
        <v>425250</v>
      </c>
      <c r="I81" s="155" t="str">
        <f t="shared" si="2"/>
        <v>Return</v>
      </c>
      <c r="J81" s="155">
        <v>1800</v>
      </c>
      <c r="K81" s="155">
        <v>8</v>
      </c>
    </row>
    <row r="82" spans="1:11" x14ac:dyDescent="0.2">
      <c r="A82" s="155">
        <v>2015</v>
      </c>
      <c r="B82" s="155">
        <v>1</v>
      </c>
      <c r="C82" s="156">
        <v>9780740718397</v>
      </c>
      <c r="D82" s="155" t="s">
        <v>69</v>
      </c>
      <c r="E82" s="155">
        <v>1</v>
      </c>
      <c r="F82" s="155">
        <v>74</v>
      </c>
      <c r="G82" s="155">
        <v>503</v>
      </c>
      <c r="H82" s="155">
        <v>425250</v>
      </c>
      <c r="I82" s="155" t="str">
        <f t="shared" si="2"/>
        <v>Return</v>
      </c>
      <c r="J82" s="155">
        <v>1872</v>
      </c>
      <c r="K82" s="155">
        <v>8</v>
      </c>
    </row>
    <row r="83" spans="1:11" x14ac:dyDescent="0.2">
      <c r="A83" s="155">
        <v>2015</v>
      </c>
      <c r="B83" s="155">
        <v>1</v>
      </c>
      <c r="C83" s="156">
        <v>9780740721946</v>
      </c>
      <c r="D83" s="155" t="s">
        <v>55</v>
      </c>
      <c r="E83" s="155">
        <v>1</v>
      </c>
      <c r="F83" s="155">
        <v>74</v>
      </c>
      <c r="G83" s="155">
        <v>503</v>
      </c>
      <c r="H83" s="155">
        <v>425250</v>
      </c>
      <c r="I83" s="155" t="str">
        <f t="shared" si="2"/>
        <v>Return</v>
      </c>
      <c r="J83" s="155">
        <v>1937.25</v>
      </c>
      <c r="K83" s="155">
        <v>7</v>
      </c>
    </row>
    <row r="84" spans="1:11" x14ac:dyDescent="0.2">
      <c r="A84" s="155">
        <v>2015</v>
      </c>
      <c r="B84" s="155">
        <v>1</v>
      </c>
      <c r="C84" s="156">
        <v>9780740732980</v>
      </c>
      <c r="D84" s="155" t="s">
        <v>75</v>
      </c>
      <c r="E84" s="155">
        <v>1</v>
      </c>
      <c r="F84" s="155">
        <v>74</v>
      </c>
      <c r="G84" s="155">
        <v>503</v>
      </c>
      <c r="H84" s="155">
        <v>425250</v>
      </c>
      <c r="I84" s="155" t="str">
        <f t="shared" si="2"/>
        <v>Return</v>
      </c>
      <c r="J84" s="155">
        <v>2152.5</v>
      </c>
      <c r="K84" s="155">
        <v>8</v>
      </c>
    </row>
    <row r="85" spans="1:11" x14ac:dyDescent="0.2">
      <c r="A85" s="155">
        <v>2015</v>
      </c>
      <c r="B85" s="155">
        <v>1</v>
      </c>
      <c r="C85" s="156">
        <v>9780740738050</v>
      </c>
      <c r="D85" s="155" t="s">
        <v>76</v>
      </c>
      <c r="E85" s="155">
        <v>1</v>
      </c>
      <c r="F85" s="155">
        <v>74</v>
      </c>
      <c r="G85" s="155">
        <v>503</v>
      </c>
      <c r="H85" s="155">
        <v>425250</v>
      </c>
      <c r="I85" s="155" t="str">
        <f t="shared" si="2"/>
        <v>Return</v>
      </c>
      <c r="J85" s="155">
        <v>2934.75</v>
      </c>
      <c r="K85" s="155">
        <v>11</v>
      </c>
    </row>
    <row r="86" spans="1:11" x14ac:dyDescent="0.2">
      <c r="A86" s="155">
        <v>2015</v>
      </c>
      <c r="B86" s="155">
        <v>1</v>
      </c>
      <c r="C86" s="156">
        <v>9780740738401</v>
      </c>
      <c r="D86" s="155" t="s">
        <v>124</v>
      </c>
      <c r="E86" s="155">
        <v>1</v>
      </c>
      <c r="F86" s="155">
        <v>74</v>
      </c>
      <c r="G86" s="155">
        <v>503</v>
      </c>
      <c r="H86" s="155">
        <v>425250</v>
      </c>
      <c r="I86" s="155" t="str">
        <f t="shared" si="2"/>
        <v>Return</v>
      </c>
      <c r="J86" s="155">
        <v>636.41</v>
      </c>
      <c r="K86" s="155">
        <v>3</v>
      </c>
    </row>
    <row r="87" spans="1:11" x14ac:dyDescent="0.2">
      <c r="A87" s="155">
        <v>2015</v>
      </c>
      <c r="B87" s="155">
        <v>1</v>
      </c>
      <c r="C87" s="156">
        <v>9780740746581</v>
      </c>
      <c r="D87" s="155" t="s">
        <v>77</v>
      </c>
      <c r="E87" s="155">
        <v>1</v>
      </c>
      <c r="F87" s="155">
        <v>74</v>
      </c>
      <c r="G87" s="155">
        <v>503</v>
      </c>
      <c r="H87" s="155">
        <v>425250</v>
      </c>
      <c r="I87" s="155" t="str">
        <f t="shared" si="2"/>
        <v>Return</v>
      </c>
      <c r="J87" s="155">
        <v>3334.23</v>
      </c>
      <c r="K87" s="155">
        <v>9</v>
      </c>
    </row>
    <row r="88" spans="1:11" x14ac:dyDescent="0.2">
      <c r="A88" s="155">
        <v>2015</v>
      </c>
      <c r="B88" s="155">
        <v>1</v>
      </c>
      <c r="C88" s="156">
        <v>9780740754722</v>
      </c>
      <c r="D88" s="155" t="s">
        <v>125</v>
      </c>
      <c r="E88" s="155">
        <v>1</v>
      </c>
      <c r="F88" s="155">
        <v>74</v>
      </c>
      <c r="G88" s="155">
        <v>503</v>
      </c>
      <c r="H88" s="155">
        <v>425250</v>
      </c>
      <c r="I88" s="155" t="str">
        <f t="shared" si="2"/>
        <v>Return</v>
      </c>
      <c r="J88" s="155">
        <v>219.45</v>
      </c>
      <c r="K88" s="155">
        <v>1</v>
      </c>
    </row>
    <row r="89" spans="1:11" x14ac:dyDescent="0.2">
      <c r="A89" s="155">
        <v>2015</v>
      </c>
      <c r="B89" s="155">
        <v>1</v>
      </c>
      <c r="C89" s="156">
        <v>9780740755330</v>
      </c>
      <c r="D89" s="155" t="s">
        <v>133</v>
      </c>
      <c r="E89" s="155">
        <v>1</v>
      </c>
      <c r="F89" s="155">
        <v>74</v>
      </c>
      <c r="G89" s="155">
        <v>503</v>
      </c>
      <c r="H89" s="155">
        <v>425250</v>
      </c>
      <c r="I89" s="155" t="str">
        <f t="shared" si="2"/>
        <v>Return</v>
      </c>
      <c r="J89" s="155">
        <v>3596.25</v>
      </c>
      <c r="K89" s="155">
        <v>13</v>
      </c>
    </row>
    <row r="90" spans="1:11" x14ac:dyDescent="0.2">
      <c r="A90" s="155">
        <v>2015</v>
      </c>
      <c r="B90" s="155">
        <v>1</v>
      </c>
      <c r="C90" s="156">
        <v>9780740757365</v>
      </c>
      <c r="D90" s="155" t="s">
        <v>96</v>
      </c>
      <c r="E90" s="155">
        <v>1</v>
      </c>
      <c r="F90" s="155">
        <v>74</v>
      </c>
      <c r="G90" s="155">
        <v>503</v>
      </c>
      <c r="H90" s="155">
        <v>425250</v>
      </c>
      <c r="I90" s="155" t="str">
        <f t="shared" si="2"/>
        <v>Return</v>
      </c>
      <c r="J90" s="155">
        <v>2055.06</v>
      </c>
      <c r="K90" s="155">
        <v>6</v>
      </c>
    </row>
    <row r="91" spans="1:11" x14ac:dyDescent="0.2">
      <c r="A91" s="155">
        <v>2015</v>
      </c>
      <c r="B91" s="155">
        <v>1</v>
      </c>
      <c r="C91" s="156">
        <v>9780740761584</v>
      </c>
      <c r="D91" s="155" t="s">
        <v>137</v>
      </c>
      <c r="E91" s="155">
        <v>1</v>
      </c>
      <c r="F91" s="155">
        <v>74</v>
      </c>
      <c r="G91" s="155">
        <v>503</v>
      </c>
      <c r="H91" s="155">
        <v>425250</v>
      </c>
      <c r="I91" s="155" t="str">
        <f t="shared" si="2"/>
        <v>Return</v>
      </c>
      <c r="J91" s="155">
        <v>197.51</v>
      </c>
      <c r="K91" s="155">
        <v>1</v>
      </c>
    </row>
    <row r="92" spans="1:11" x14ac:dyDescent="0.2">
      <c r="A92" s="155">
        <v>2015</v>
      </c>
      <c r="B92" s="155">
        <v>1</v>
      </c>
      <c r="C92" s="156">
        <v>9780740761904</v>
      </c>
      <c r="D92" s="155" t="s">
        <v>47</v>
      </c>
      <c r="E92" s="155">
        <v>1</v>
      </c>
      <c r="F92" s="155">
        <v>74</v>
      </c>
      <c r="G92" s="155">
        <v>503</v>
      </c>
      <c r="H92" s="155">
        <v>425250</v>
      </c>
      <c r="I92" s="155" t="str">
        <f t="shared" si="2"/>
        <v>Return</v>
      </c>
      <c r="J92" s="155">
        <v>3213</v>
      </c>
      <c r="K92" s="155">
        <v>12</v>
      </c>
    </row>
    <row r="93" spans="1:11" x14ac:dyDescent="0.2">
      <c r="A93" s="155">
        <v>2015</v>
      </c>
      <c r="B93" s="155">
        <v>1</v>
      </c>
      <c r="C93" s="156">
        <v>9780740763793</v>
      </c>
      <c r="D93" s="155" t="s">
        <v>70</v>
      </c>
      <c r="E93" s="155">
        <v>1</v>
      </c>
      <c r="F93" s="155">
        <v>74</v>
      </c>
      <c r="G93" s="155">
        <v>503</v>
      </c>
      <c r="H93" s="155">
        <v>425250</v>
      </c>
      <c r="I93" s="155" t="str">
        <f t="shared" si="2"/>
        <v>Return</v>
      </c>
      <c r="J93" s="155">
        <v>1895.25</v>
      </c>
      <c r="K93" s="155">
        <v>7</v>
      </c>
    </row>
    <row r="94" spans="1:11" x14ac:dyDescent="0.2">
      <c r="A94" s="155">
        <v>2015</v>
      </c>
      <c r="B94" s="155">
        <v>1</v>
      </c>
      <c r="C94" s="156">
        <v>9780740771118</v>
      </c>
      <c r="D94" s="155" t="s">
        <v>127</v>
      </c>
      <c r="E94" s="155">
        <v>1</v>
      </c>
      <c r="F94" s="155">
        <v>74</v>
      </c>
      <c r="G94" s="155">
        <v>503</v>
      </c>
      <c r="H94" s="155">
        <v>425250</v>
      </c>
      <c r="I94" s="155" t="str">
        <f t="shared" si="2"/>
        <v>Return</v>
      </c>
      <c r="J94" s="155">
        <v>438.9</v>
      </c>
      <c r="K94" s="155">
        <v>2</v>
      </c>
    </row>
    <row r="95" spans="1:11" x14ac:dyDescent="0.2">
      <c r="A95" s="155">
        <v>2015</v>
      </c>
      <c r="B95" s="155">
        <v>1</v>
      </c>
      <c r="C95" s="156">
        <v>9780740772276</v>
      </c>
      <c r="D95" s="155" t="s">
        <v>78</v>
      </c>
      <c r="E95" s="155">
        <v>1</v>
      </c>
      <c r="F95" s="155">
        <v>74</v>
      </c>
      <c r="G95" s="155">
        <v>503</v>
      </c>
      <c r="H95" s="155">
        <v>425250</v>
      </c>
      <c r="I95" s="155" t="str">
        <f t="shared" si="2"/>
        <v>Return</v>
      </c>
      <c r="J95" s="155">
        <v>2184</v>
      </c>
      <c r="K95" s="155">
        <v>8</v>
      </c>
    </row>
    <row r="96" spans="1:11" x14ac:dyDescent="0.2">
      <c r="A96" s="155">
        <v>2015</v>
      </c>
      <c r="B96" s="155">
        <v>1</v>
      </c>
      <c r="C96" s="156">
        <v>9780740773655</v>
      </c>
      <c r="D96" s="155" t="s">
        <v>79</v>
      </c>
      <c r="E96" s="155">
        <v>1</v>
      </c>
      <c r="F96" s="155">
        <v>74</v>
      </c>
      <c r="G96" s="155">
        <v>503</v>
      </c>
      <c r="H96" s="155">
        <v>425250</v>
      </c>
      <c r="I96" s="155" t="str">
        <f t="shared" si="2"/>
        <v>Return</v>
      </c>
      <c r="J96" s="155">
        <v>3050.25</v>
      </c>
      <c r="K96" s="155">
        <v>11</v>
      </c>
    </row>
    <row r="97" spans="1:11" x14ac:dyDescent="0.2">
      <c r="A97" s="155">
        <v>2015</v>
      </c>
      <c r="B97" s="155">
        <v>1</v>
      </c>
      <c r="C97" s="156">
        <v>9780740778063</v>
      </c>
      <c r="D97" s="155" t="s">
        <v>71</v>
      </c>
      <c r="E97" s="155">
        <v>1</v>
      </c>
      <c r="F97" s="155">
        <v>74</v>
      </c>
      <c r="G97" s="155">
        <v>503</v>
      </c>
      <c r="H97" s="155">
        <v>425250</v>
      </c>
      <c r="I97" s="155" t="str">
        <f t="shared" si="2"/>
        <v>Return</v>
      </c>
      <c r="J97" s="155">
        <v>3516.13</v>
      </c>
      <c r="K97" s="155">
        <v>11</v>
      </c>
    </row>
    <row r="98" spans="1:11" x14ac:dyDescent="0.2">
      <c r="A98" s="155">
        <v>2015</v>
      </c>
      <c r="B98" s="155">
        <v>1</v>
      </c>
      <c r="C98" s="156">
        <v>9780740778155</v>
      </c>
      <c r="D98" s="155" t="s">
        <v>56</v>
      </c>
      <c r="E98" s="155">
        <v>1</v>
      </c>
      <c r="F98" s="155">
        <v>74</v>
      </c>
      <c r="G98" s="155">
        <v>503</v>
      </c>
      <c r="H98" s="155">
        <v>425250</v>
      </c>
      <c r="I98" s="155" t="str">
        <f t="shared" ref="I98:I129" si="3">IF(AND(H98&gt;420000,H98&lt;430000),"Return","Sale")</f>
        <v>Return</v>
      </c>
      <c r="J98" s="155">
        <v>1884.75</v>
      </c>
      <c r="K98" s="155">
        <v>7</v>
      </c>
    </row>
    <row r="99" spans="1:11" x14ac:dyDescent="0.2">
      <c r="A99" s="155">
        <v>2015</v>
      </c>
      <c r="B99" s="155">
        <v>1</v>
      </c>
      <c r="C99" s="156">
        <v>9780740785344</v>
      </c>
      <c r="D99" s="155" t="s">
        <v>48</v>
      </c>
      <c r="E99" s="155">
        <v>1</v>
      </c>
      <c r="F99" s="155">
        <v>74</v>
      </c>
      <c r="G99" s="155">
        <v>503</v>
      </c>
      <c r="H99" s="155">
        <v>425250</v>
      </c>
      <c r="I99" s="155" t="str">
        <f t="shared" si="3"/>
        <v>Return</v>
      </c>
      <c r="J99" s="155">
        <v>4893</v>
      </c>
      <c r="K99" s="155">
        <v>13</v>
      </c>
    </row>
    <row r="100" spans="1:11" x14ac:dyDescent="0.2">
      <c r="A100" s="155">
        <v>2015</v>
      </c>
      <c r="B100" s="155">
        <v>1</v>
      </c>
      <c r="C100" s="156">
        <v>9780740797552</v>
      </c>
      <c r="D100" s="155" t="s">
        <v>99</v>
      </c>
      <c r="E100" s="155">
        <v>1</v>
      </c>
      <c r="F100" s="155">
        <v>74</v>
      </c>
      <c r="G100" s="155">
        <v>501</v>
      </c>
      <c r="H100" s="155">
        <v>425250</v>
      </c>
      <c r="I100" s="155" t="str">
        <f t="shared" si="3"/>
        <v>Return</v>
      </c>
      <c r="J100" s="155">
        <v>2055.06</v>
      </c>
      <c r="K100" s="155">
        <v>6</v>
      </c>
    </row>
    <row r="101" spans="1:11" x14ac:dyDescent="0.2">
      <c r="A101" s="155">
        <v>2015</v>
      </c>
      <c r="B101" s="155">
        <v>1</v>
      </c>
      <c r="C101" s="156">
        <v>9780836204155</v>
      </c>
      <c r="D101" s="155" t="s">
        <v>80</v>
      </c>
      <c r="E101" s="155">
        <v>1</v>
      </c>
      <c r="F101" s="155">
        <v>74</v>
      </c>
      <c r="G101" s="155">
        <v>503</v>
      </c>
      <c r="H101" s="155">
        <v>425250</v>
      </c>
      <c r="I101" s="155" t="str">
        <f t="shared" si="3"/>
        <v>Return</v>
      </c>
      <c r="J101" s="155">
        <v>4403.7</v>
      </c>
      <c r="K101" s="155">
        <v>12</v>
      </c>
    </row>
    <row r="102" spans="1:11" x14ac:dyDescent="0.2">
      <c r="A102" s="155">
        <v>2015</v>
      </c>
      <c r="B102" s="155">
        <v>1</v>
      </c>
      <c r="C102" s="156">
        <v>9780836217797</v>
      </c>
      <c r="D102" s="155" t="s">
        <v>81</v>
      </c>
      <c r="E102" s="155">
        <v>1</v>
      </c>
      <c r="F102" s="155">
        <v>74</v>
      </c>
      <c r="G102" s="155">
        <v>503</v>
      </c>
      <c r="H102" s="155">
        <v>425250</v>
      </c>
      <c r="I102" s="155" t="str">
        <f t="shared" si="3"/>
        <v>Return</v>
      </c>
      <c r="J102" s="155">
        <v>1935.15</v>
      </c>
      <c r="K102" s="155">
        <v>9</v>
      </c>
    </row>
    <row r="103" spans="1:11" x14ac:dyDescent="0.2">
      <c r="A103" s="155">
        <v>2015</v>
      </c>
      <c r="B103" s="155">
        <v>1</v>
      </c>
      <c r="C103" s="156">
        <v>9780836228991</v>
      </c>
      <c r="D103" s="155" t="s">
        <v>49</v>
      </c>
      <c r="E103" s="155">
        <v>1</v>
      </c>
      <c r="F103" s="155">
        <v>74</v>
      </c>
      <c r="G103" s="155">
        <v>503</v>
      </c>
      <c r="H103" s="155">
        <v>425250</v>
      </c>
      <c r="I103" s="155" t="str">
        <f t="shared" si="3"/>
        <v>Return</v>
      </c>
      <c r="J103" s="155">
        <v>2226</v>
      </c>
      <c r="K103" s="155">
        <v>8</v>
      </c>
    </row>
    <row r="104" spans="1:11" x14ac:dyDescent="0.2">
      <c r="A104" s="155">
        <v>2015</v>
      </c>
      <c r="B104" s="155">
        <v>1</v>
      </c>
      <c r="C104" s="156">
        <v>9780836236682</v>
      </c>
      <c r="D104" s="155" t="s">
        <v>87</v>
      </c>
      <c r="E104" s="155">
        <v>1</v>
      </c>
      <c r="F104" s="155">
        <v>74</v>
      </c>
      <c r="G104" s="155">
        <v>503</v>
      </c>
      <c r="H104" s="155">
        <v>425250</v>
      </c>
      <c r="I104" s="155" t="str">
        <f t="shared" si="3"/>
        <v>Return</v>
      </c>
      <c r="J104" s="155">
        <v>2546.25</v>
      </c>
      <c r="K104" s="155">
        <v>9</v>
      </c>
    </row>
    <row r="105" spans="1:11" x14ac:dyDescent="0.2">
      <c r="A105" s="155">
        <v>2015</v>
      </c>
      <c r="B105" s="155">
        <v>1</v>
      </c>
      <c r="C105" s="156">
        <v>9780836251821</v>
      </c>
      <c r="D105" s="155" t="s">
        <v>128</v>
      </c>
      <c r="E105" s="155">
        <v>1</v>
      </c>
      <c r="F105" s="155">
        <v>74</v>
      </c>
      <c r="G105" s="155">
        <v>503</v>
      </c>
      <c r="H105" s="155">
        <v>425250</v>
      </c>
      <c r="I105" s="155" t="str">
        <f t="shared" si="3"/>
        <v>Return</v>
      </c>
      <c r="J105" s="155">
        <v>3050.25</v>
      </c>
      <c r="K105" s="155">
        <v>11</v>
      </c>
    </row>
    <row r="106" spans="1:11" x14ac:dyDescent="0.2">
      <c r="A106" s="155">
        <v>2015</v>
      </c>
      <c r="B106" s="155">
        <v>1</v>
      </c>
      <c r="C106" s="156">
        <v>9780836267457</v>
      </c>
      <c r="D106" s="155" t="s">
        <v>82</v>
      </c>
      <c r="E106" s="155">
        <v>1</v>
      </c>
      <c r="F106" s="155">
        <v>74</v>
      </c>
      <c r="G106" s="155">
        <v>503</v>
      </c>
      <c r="H106" s="155">
        <v>425250</v>
      </c>
      <c r="I106" s="155" t="str">
        <f t="shared" si="3"/>
        <v>Return</v>
      </c>
      <c r="J106" s="155">
        <v>6297.99</v>
      </c>
      <c r="K106" s="155">
        <v>17</v>
      </c>
    </row>
    <row r="107" spans="1:11" x14ac:dyDescent="0.2">
      <c r="A107" s="155">
        <v>2015</v>
      </c>
      <c r="B107" s="155">
        <v>1</v>
      </c>
      <c r="C107" s="156">
        <v>9780836278446</v>
      </c>
      <c r="D107" s="155" t="s">
        <v>134</v>
      </c>
      <c r="E107" s="155">
        <v>1</v>
      </c>
      <c r="F107" s="155">
        <v>74</v>
      </c>
      <c r="G107" s="155">
        <v>503</v>
      </c>
      <c r="H107" s="155">
        <v>425250</v>
      </c>
      <c r="I107" s="155" t="str">
        <f t="shared" si="3"/>
        <v>Return</v>
      </c>
      <c r="J107" s="155">
        <v>1845</v>
      </c>
      <c r="K107" s="155">
        <v>8</v>
      </c>
    </row>
    <row r="108" spans="1:11" x14ac:dyDescent="0.2">
      <c r="A108" s="155">
        <v>2015</v>
      </c>
      <c r="B108" s="155">
        <v>1</v>
      </c>
      <c r="C108" s="156">
        <v>9781449401023</v>
      </c>
      <c r="D108" s="155" t="s">
        <v>72</v>
      </c>
      <c r="E108" s="155">
        <v>1</v>
      </c>
      <c r="F108" s="155">
        <v>74</v>
      </c>
      <c r="G108" s="155">
        <v>503</v>
      </c>
      <c r="H108" s="155">
        <v>425250</v>
      </c>
      <c r="I108" s="155" t="str">
        <f t="shared" si="3"/>
        <v>Return</v>
      </c>
      <c r="J108" s="155">
        <v>4445.6400000000003</v>
      </c>
      <c r="K108" s="155">
        <v>12</v>
      </c>
    </row>
    <row r="109" spans="1:11" x14ac:dyDescent="0.2">
      <c r="A109" s="155">
        <v>2015</v>
      </c>
      <c r="B109" s="155">
        <v>1</v>
      </c>
      <c r="C109" s="156">
        <v>9781449408190</v>
      </c>
      <c r="D109" s="155" t="s">
        <v>57</v>
      </c>
      <c r="E109" s="155">
        <v>1</v>
      </c>
      <c r="F109" s="155">
        <v>74</v>
      </c>
      <c r="G109" s="155">
        <v>503</v>
      </c>
      <c r="H109" s="155">
        <v>425250</v>
      </c>
      <c r="I109" s="155" t="str">
        <f t="shared" si="3"/>
        <v>Return</v>
      </c>
      <c r="J109" s="155">
        <v>1895.25</v>
      </c>
      <c r="K109" s="155">
        <v>7</v>
      </c>
    </row>
    <row r="110" spans="1:11" x14ac:dyDescent="0.2">
      <c r="A110" s="155">
        <v>2015</v>
      </c>
      <c r="B110" s="155">
        <v>1</v>
      </c>
      <c r="C110" s="156">
        <v>9781449414047</v>
      </c>
      <c r="D110" s="155" t="s">
        <v>54</v>
      </c>
      <c r="E110" s="155">
        <v>1</v>
      </c>
      <c r="F110" s="155">
        <v>74</v>
      </c>
      <c r="G110" s="155">
        <v>503</v>
      </c>
      <c r="H110" s="155">
        <v>425250</v>
      </c>
      <c r="I110" s="155" t="str">
        <f t="shared" si="3"/>
        <v>Return</v>
      </c>
      <c r="J110" s="155">
        <v>656.7</v>
      </c>
      <c r="K110" s="155">
        <v>6</v>
      </c>
    </row>
    <row r="111" spans="1:11" x14ac:dyDescent="0.2">
      <c r="A111" s="155">
        <v>2015</v>
      </c>
      <c r="B111" s="155">
        <v>1</v>
      </c>
      <c r="C111" s="156">
        <v>9781449414054</v>
      </c>
      <c r="D111" s="155" t="s">
        <v>83</v>
      </c>
      <c r="E111" s="155">
        <v>1</v>
      </c>
      <c r="F111" s="155">
        <v>74</v>
      </c>
      <c r="G111" s="155">
        <v>503</v>
      </c>
      <c r="H111" s="155">
        <v>425250</v>
      </c>
      <c r="I111" s="155" t="str">
        <f t="shared" si="3"/>
        <v>Return</v>
      </c>
      <c r="J111" s="155">
        <v>547.25</v>
      </c>
      <c r="K111" s="155">
        <v>5</v>
      </c>
    </row>
    <row r="112" spans="1:11" x14ac:dyDescent="0.2">
      <c r="A112" s="155">
        <v>2015</v>
      </c>
      <c r="B112" s="155">
        <v>1</v>
      </c>
      <c r="C112" s="156">
        <v>9781449414061</v>
      </c>
      <c r="D112" s="155" t="s">
        <v>73</v>
      </c>
      <c r="E112" s="155">
        <v>1</v>
      </c>
      <c r="F112" s="155">
        <v>74</v>
      </c>
      <c r="G112" s="155">
        <v>503</v>
      </c>
      <c r="H112" s="155">
        <v>425250</v>
      </c>
      <c r="I112" s="155" t="str">
        <f t="shared" si="3"/>
        <v>Return</v>
      </c>
      <c r="J112" s="155">
        <v>985.05</v>
      </c>
      <c r="K112" s="155">
        <v>9</v>
      </c>
    </row>
    <row r="113" spans="1:11" x14ac:dyDescent="0.2">
      <c r="A113" s="155">
        <v>2015</v>
      </c>
      <c r="B113" s="155">
        <v>1</v>
      </c>
      <c r="C113" s="156">
        <v>9781449414078</v>
      </c>
      <c r="D113" s="155" t="s">
        <v>91</v>
      </c>
      <c r="E113" s="155">
        <v>1</v>
      </c>
      <c r="F113" s="155">
        <v>74</v>
      </c>
      <c r="G113" s="155">
        <v>503</v>
      </c>
      <c r="H113" s="155">
        <v>425250</v>
      </c>
      <c r="I113" s="155" t="str">
        <f t="shared" si="3"/>
        <v>Return</v>
      </c>
      <c r="J113" s="155">
        <v>1094.5</v>
      </c>
      <c r="K113" s="155">
        <v>10</v>
      </c>
    </row>
    <row r="114" spans="1:11" x14ac:dyDescent="0.2">
      <c r="A114" s="155">
        <v>2015</v>
      </c>
      <c r="B114" s="155">
        <v>1</v>
      </c>
      <c r="C114" s="156">
        <v>9781449414085</v>
      </c>
      <c r="D114" s="155" t="s">
        <v>84</v>
      </c>
      <c r="E114" s="155">
        <v>1</v>
      </c>
      <c r="F114" s="155">
        <v>74</v>
      </c>
      <c r="G114" s="155">
        <v>503</v>
      </c>
      <c r="H114" s="155">
        <v>425250</v>
      </c>
      <c r="I114" s="155" t="str">
        <f t="shared" si="3"/>
        <v>Return</v>
      </c>
      <c r="J114" s="155">
        <v>755.21</v>
      </c>
      <c r="K114" s="155">
        <v>7</v>
      </c>
    </row>
    <row r="115" spans="1:11" x14ac:dyDescent="0.2">
      <c r="A115" s="155">
        <v>2015</v>
      </c>
      <c r="B115" s="155">
        <v>1</v>
      </c>
      <c r="C115" s="156">
        <v>9781449414092</v>
      </c>
      <c r="D115" s="155" t="s">
        <v>85</v>
      </c>
      <c r="E115" s="155">
        <v>1</v>
      </c>
      <c r="F115" s="155">
        <v>74</v>
      </c>
      <c r="G115" s="155">
        <v>503</v>
      </c>
      <c r="H115" s="155">
        <v>425250</v>
      </c>
      <c r="I115" s="155" t="str">
        <f t="shared" si="3"/>
        <v>Return</v>
      </c>
      <c r="J115" s="155">
        <v>974.11</v>
      </c>
      <c r="K115" s="155">
        <v>9</v>
      </c>
    </row>
    <row r="116" spans="1:11" x14ac:dyDescent="0.2">
      <c r="A116" s="155">
        <v>2015</v>
      </c>
      <c r="B116" s="155">
        <v>1</v>
      </c>
      <c r="C116" s="156">
        <v>9781449418465</v>
      </c>
      <c r="D116" s="155" t="s">
        <v>59</v>
      </c>
      <c r="E116" s="155">
        <v>1</v>
      </c>
      <c r="F116" s="155">
        <v>74</v>
      </c>
      <c r="G116" s="155">
        <v>501</v>
      </c>
      <c r="H116" s="155">
        <v>425250</v>
      </c>
      <c r="I116" s="155" t="str">
        <f t="shared" si="3"/>
        <v>Return</v>
      </c>
      <c r="J116" s="155">
        <v>1443.75</v>
      </c>
      <c r="K116" s="155">
        <v>5</v>
      </c>
    </row>
    <row r="117" spans="1:11" x14ac:dyDescent="0.2">
      <c r="A117" s="155">
        <v>2015</v>
      </c>
      <c r="B117" s="155">
        <v>1</v>
      </c>
      <c r="C117" s="156">
        <v>9781449423094</v>
      </c>
      <c r="D117" s="155" t="s">
        <v>60</v>
      </c>
      <c r="E117" s="155">
        <v>1</v>
      </c>
      <c r="F117" s="155">
        <v>74</v>
      </c>
      <c r="G117" s="155">
        <v>503</v>
      </c>
      <c r="H117" s="155">
        <v>425250</v>
      </c>
      <c r="I117" s="155" t="str">
        <f t="shared" si="3"/>
        <v>Return</v>
      </c>
      <c r="J117" s="155">
        <v>4830.09</v>
      </c>
      <c r="K117" s="155">
        <v>13</v>
      </c>
    </row>
    <row r="118" spans="1:11" x14ac:dyDescent="0.2">
      <c r="A118" s="155">
        <v>2015</v>
      </c>
      <c r="B118" s="155">
        <v>1</v>
      </c>
      <c r="C118" s="156">
        <v>9781449462147</v>
      </c>
      <c r="D118" s="155" t="s">
        <v>220</v>
      </c>
      <c r="E118" s="155">
        <v>1</v>
      </c>
      <c r="F118" s="155">
        <v>74</v>
      </c>
      <c r="G118" s="155">
        <v>501</v>
      </c>
      <c r="H118" s="155">
        <v>425250</v>
      </c>
      <c r="I118" s="155" t="str">
        <f t="shared" si="3"/>
        <v>Return</v>
      </c>
      <c r="J118" s="155">
        <v>1099.45</v>
      </c>
      <c r="K118" s="155">
        <v>1</v>
      </c>
    </row>
    <row r="119" spans="1:11" x14ac:dyDescent="0.2">
      <c r="A119" s="155">
        <v>2015</v>
      </c>
      <c r="B119" s="155">
        <v>1</v>
      </c>
      <c r="C119" s="156">
        <v>9780740755668</v>
      </c>
      <c r="D119" s="155" t="s">
        <v>273</v>
      </c>
      <c r="E119" s="155">
        <v>1</v>
      </c>
      <c r="F119" s="155">
        <v>74</v>
      </c>
      <c r="G119" s="155">
        <v>503</v>
      </c>
      <c r="H119" s="155">
        <v>425250</v>
      </c>
      <c r="I119" s="155" t="str">
        <f t="shared" si="3"/>
        <v>Return</v>
      </c>
      <c r="J119" s="155">
        <v>219.45</v>
      </c>
      <c r="K119" s="155">
        <v>1</v>
      </c>
    </row>
    <row r="120" spans="1:11" x14ac:dyDescent="0.2">
      <c r="A120" s="155">
        <v>2015</v>
      </c>
      <c r="B120" s="155">
        <v>1</v>
      </c>
      <c r="C120" s="156">
        <v>9780740777356</v>
      </c>
      <c r="D120" s="155" t="s">
        <v>274</v>
      </c>
      <c r="E120" s="155">
        <v>1</v>
      </c>
      <c r="F120" s="155">
        <v>74</v>
      </c>
      <c r="G120" s="155">
        <v>503</v>
      </c>
      <c r="H120" s="155">
        <v>425250</v>
      </c>
      <c r="I120" s="155" t="str">
        <f t="shared" si="3"/>
        <v>Return</v>
      </c>
      <c r="J120" s="155">
        <v>1499.5</v>
      </c>
      <c r="K120" s="155">
        <v>1</v>
      </c>
    </row>
    <row r="121" spans="1:11" x14ac:dyDescent="0.2">
      <c r="A121" s="155">
        <v>2015</v>
      </c>
      <c r="B121" s="155">
        <v>1</v>
      </c>
      <c r="C121" s="156">
        <v>9781449402327</v>
      </c>
      <c r="D121" s="155" t="s">
        <v>277</v>
      </c>
      <c r="E121" s="155">
        <v>1</v>
      </c>
      <c r="F121" s="155">
        <v>74</v>
      </c>
      <c r="G121" s="155">
        <v>503</v>
      </c>
      <c r="H121" s="155">
        <v>425250</v>
      </c>
      <c r="I121" s="155" t="str">
        <f t="shared" si="3"/>
        <v>Return</v>
      </c>
      <c r="J121" s="155">
        <v>6032.88</v>
      </c>
      <c r="K121" s="155">
        <v>28</v>
      </c>
    </row>
    <row r="122" spans="1:11" x14ac:dyDescent="0.2">
      <c r="A122" s="155">
        <v>2015</v>
      </c>
      <c r="B122" s="155">
        <v>1</v>
      </c>
      <c r="C122" s="156">
        <v>9781449407186</v>
      </c>
      <c r="D122" s="155" t="s">
        <v>278</v>
      </c>
      <c r="E122" s="155">
        <v>1</v>
      </c>
      <c r="F122" s="155">
        <v>74</v>
      </c>
      <c r="G122" s="155">
        <v>503</v>
      </c>
      <c r="H122" s="155">
        <v>425250</v>
      </c>
      <c r="I122" s="155" t="str">
        <f t="shared" si="3"/>
        <v>Return</v>
      </c>
      <c r="J122" s="155">
        <v>6463.8</v>
      </c>
      <c r="K122" s="155">
        <v>30</v>
      </c>
    </row>
    <row r="123" spans="1:11" x14ac:dyDescent="0.2">
      <c r="A123" s="155">
        <v>2015</v>
      </c>
      <c r="B123" s="155">
        <v>1</v>
      </c>
      <c r="C123" s="156">
        <v>9781449414108</v>
      </c>
      <c r="D123" s="155" t="s">
        <v>279</v>
      </c>
      <c r="E123" s="155">
        <v>1</v>
      </c>
      <c r="F123" s="155">
        <v>74</v>
      </c>
      <c r="G123" s="155">
        <v>503</v>
      </c>
      <c r="H123" s="155">
        <v>425250</v>
      </c>
      <c r="I123" s="155" t="str">
        <f t="shared" si="3"/>
        <v>Return</v>
      </c>
      <c r="J123" s="155">
        <v>494.45</v>
      </c>
      <c r="K123" s="155">
        <v>1</v>
      </c>
    </row>
    <row r="124" spans="1:11" x14ac:dyDescent="0.2">
      <c r="A124" s="155">
        <v>2015</v>
      </c>
      <c r="B124" s="155">
        <v>1</v>
      </c>
      <c r="C124" s="156">
        <v>9781449420437</v>
      </c>
      <c r="D124" s="155" t="s">
        <v>280</v>
      </c>
      <c r="E124" s="155">
        <v>1</v>
      </c>
      <c r="F124" s="155">
        <v>74</v>
      </c>
      <c r="G124" s="155">
        <v>503</v>
      </c>
      <c r="H124" s="155">
        <v>425250</v>
      </c>
      <c r="I124" s="155" t="str">
        <f t="shared" si="3"/>
        <v>Return</v>
      </c>
      <c r="J124" s="155">
        <v>5821.41</v>
      </c>
      <c r="K124" s="155">
        <v>27</v>
      </c>
    </row>
    <row r="125" spans="1:11" x14ac:dyDescent="0.2">
      <c r="A125" s="155">
        <v>2015</v>
      </c>
      <c r="B125" s="155">
        <v>1</v>
      </c>
      <c r="C125" s="156">
        <v>9781449425661</v>
      </c>
      <c r="D125" s="155" t="s">
        <v>282</v>
      </c>
      <c r="E125" s="155">
        <v>1</v>
      </c>
      <c r="F125" s="155">
        <v>74</v>
      </c>
      <c r="G125" s="155">
        <v>503</v>
      </c>
      <c r="H125" s="155">
        <v>425250</v>
      </c>
      <c r="I125" s="155" t="str">
        <f t="shared" si="3"/>
        <v>Return</v>
      </c>
      <c r="J125" s="155">
        <v>5171.04</v>
      </c>
      <c r="K125" s="155">
        <v>24</v>
      </c>
    </row>
    <row r="126" spans="1:11" x14ac:dyDescent="0.2">
      <c r="A126" s="155">
        <v>2015</v>
      </c>
      <c r="B126" s="155">
        <v>1</v>
      </c>
      <c r="C126" s="156">
        <v>9781449427771</v>
      </c>
      <c r="D126" s="155" t="s">
        <v>284</v>
      </c>
      <c r="E126" s="155">
        <v>1</v>
      </c>
      <c r="F126" s="155">
        <v>74</v>
      </c>
      <c r="G126" s="155">
        <v>503</v>
      </c>
      <c r="H126" s="155">
        <v>425250</v>
      </c>
      <c r="I126" s="155" t="str">
        <f t="shared" si="3"/>
        <v>Return</v>
      </c>
      <c r="J126" s="155">
        <v>6463.8</v>
      </c>
      <c r="K126" s="155">
        <v>30</v>
      </c>
    </row>
    <row r="127" spans="1:11" x14ac:dyDescent="0.2">
      <c r="A127" s="155">
        <v>2015</v>
      </c>
      <c r="B127" s="155">
        <v>1</v>
      </c>
      <c r="C127" s="156">
        <v>9781449429379</v>
      </c>
      <c r="D127" s="155" t="s">
        <v>285</v>
      </c>
      <c r="E127" s="155">
        <v>1</v>
      </c>
      <c r="F127" s="155">
        <v>74</v>
      </c>
      <c r="G127" s="155">
        <v>503</v>
      </c>
      <c r="H127" s="155">
        <v>425250</v>
      </c>
      <c r="I127" s="155" t="str">
        <f t="shared" si="3"/>
        <v>Return</v>
      </c>
      <c r="J127" s="155">
        <v>4158</v>
      </c>
      <c r="K127" s="155">
        <v>22</v>
      </c>
    </row>
    <row r="128" spans="1:11" x14ac:dyDescent="0.2">
      <c r="A128" s="155">
        <v>2015</v>
      </c>
      <c r="B128" s="155">
        <v>1</v>
      </c>
      <c r="C128" s="156">
        <v>9781449436353</v>
      </c>
      <c r="D128" s="155" t="s">
        <v>287</v>
      </c>
      <c r="E128" s="155">
        <v>1</v>
      </c>
      <c r="F128" s="155">
        <v>74</v>
      </c>
      <c r="G128" s="155">
        <v>503</v>
      </c>
      <c r="H128" s="155">
        <v>425250</v>
      </c>
      <c r="I128" s="155" t="str">
        <f t="shared" si="3"/>
        <v>Return</v>
      </c>
      <c r="J128" s="155">
        <v>6463.8</v>
      </c>
      <c r="K128" s="155">
        <v>30</v>
      </c>
    </row>
    <row r="129" spans="1:12" x14ac:dyDescent="0.2">
      <c r="A129" s="155">
        <v>2015</v>
      </c>
      <c r="B129" s="155">
        <v>1</v>
      </c>
      <c r="C129" s="156">
        <v>9781449447151</v>
      </c>
      <c r="D129" s="155" t="s">
        <v>289</v>
      </c>
      <c r="E129" s="155">
        <v>1</v>
      </c>
      <c r="F129" s="155">
        <v>74</v>
      </c>
      <c r="G129" s="155">
        <v>503</v>
      </c>
      <c r="H129" s="155">
        <v>425250</v>
      </c>
      <c r="I129" s="155" t="str">
        <f t="shared" si="3"/>
        <v>Return</v>
      </c>
      <c r="J129" s="155">
        <v>2800</v>
      </c>
      <c r="K129" s="155">
        <v>2</v>
      </c>
    </row>
    <row r="130" spans="1:12" x14ac:dyDescent="0.2">
      <c r="A130" s="155">
        <v>2015</v>
      </c>
      <c r="B130" s="155">
        <v>1</v>
      </c>
      <c r="C130" s="156">
        <v>9781449456146</v>
      </c>
      <c r="D130" s="155" t="s">
        <v>292</v>
      </c>
      <c r="E130" s="155">
        <v>1</v>
      </c>
      <c r="F130" s="155">
        <v>74</v>
      </c>
      <c r="G130" s="155">
        <v>503</v>
      </c>
      <c r="H130" s="155">
        <v>425250</v>
      </c>
      <c r="I130" s="155" t="str">
        <f>IF(AND(H130&gt;420000,H130&lt;430000),"Return","Sale")</f>
        <v>Return</v>
      </c>
      <c r="J130" s="155">
        <v>548.9</v>
      </c>
      <c r="K130" s="155">
        <v>2</v>
      </c>
    </row>
    <row r="131" spans="1:12" x14ac:dyDescent="0.2">
      <c r="A131" s="155">
        <v>2015</v>
      </c>
      <c r="B131" s="155">
        <v>1</v>
      </c>
      <c r="C131" s="156">
        <v>9781449409777</v>
      </c>
      <c r="D131" s="155" t="s">
        <v>293</v>
      </c>
      <c r="E131" s="155">
        <v>1</v>
      </c>
      <c r="F131" s="155">
        <v>74</v>
      </c>
      <c r="G131" s="155">
        <v>503</v>
      </c>
      <c r="H131" s="155">
        <v>425250</v>
      </c>
      <c r="I131" s="155" t="str">
        <f>IF(AND(H131&gt;420000,H131&lt;430000),"Return","Sale")</f>
        <v>Return</v>
      </c>
      <c r="J131" s="155">
        <v>384.45</v>
      </c>
      <c r="K131" s="155">
        <v>1</v>
      </c>
    </row>
    <row r="132" spans="1:12" x14ac:dyDescent="0.2">
      <c r="J132" s="135">
        <f>SUM(J2:J131)</f>
        <v>-1191312.4600000009</v>
      </c>
    </row>
    <row r="134" spans="1:12" x14ac:dyDescent="0.2">
      <c r="G134" s="134" t="s">
        <v>63</v>
      </c>
      <c r="J134" s="136">
        <v>0.22500000000000001</v>
      </c>
    </row>
    <row r="135" spans="1:12" ht="13.5" thickBot="1" x14ac:dyDescent="0.25"/>
    <row r="136" spans="1:12" ht="15" x14ac:dyDescent="0.25">
      <c r="G136" s="137" t="s">
        <v>50</v>
      </c>
      <c r="H136" s="85" t="s">
        <v>51</v>
      </c>
      <c r="I136" s="85"/>
      <c r="J136" s="152">
        <f>-J132*J134</f>
        <v>268045.30350000021</v>
      </c>
      <c r="K136" s="139"/>
      <c r="L136" s="140"/>
    </row>
    <row r="137" spans="1:12" ht="15" x14ac:dyDescent="0.25">
      <c r="G137" s="141"/>
      <c r="H137" s="89" t="s">
        <v>52</v>
      </c>
      <c r="I137" s="89"/>
      <c r="J137" s="153">
        <f>J136/L137</f>
        <v>2840.502858069</v>
      </c>
      <c r="K137" s="143" t="s">
        <v>53</v>
      </c>
      <c r="L137" s="144">
        <v>94.365440519999993</v>
      </c>
    </row>
    <row r="138" spans="1:12" ht="15.75" thickBot="1" x14ac:dyDescent="0.3">
      <c r="G138" s="145"/>
      <c r="H138" s="94" t="s">
        <v>61</v>
      </c>
      <c r="I138" s="94"/>
      <c r="J138" s="154">
        <f>J136/L138</f>
        <v>4309.3268859764794</v>
      </c>
      <c r="K138" s="147" t="s">
        <v>53</v>
      </c>
      <c r="L138" s="148">
        <v>62.2012</v>
      </c>
    </row>
  </sheetData>
  <autoFilter ref="A1:L131" xr:uid="{00000000-0009-0000-0000-000014000000}">
    <sortState xmlns:xlrd2="http://schemas.microsoft.com/office/spreadsheetml/2017/richdata2" ref="A2:L132">
      <sortCondition descending="1" ref="I1:I131"/>
    </sortState>
  </autoFilter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15"/>
  <dimension ref="A1:L87"/>
  <sheetViews>
    <sheetView topLeftCell="A64" workbookViewId="0">
      <selection activeCell="I2" sqref="I2"/>
    </sheetView>
  </sheetViews>
  <sheetFormatPr defaultRowHeight="12.75" x14ac:dyDescent="0.2"/>
  <cols>
    <col min="4" max="4" width="41.85546875" bestFit="1" customWidth="1"/>
    <col min="9" max="9" width="10.42578125" bestFit="1" customWidth="1"/>
    <col min="10" max="10" width="12.42578125" bestFit="1" customWidth="1"/>
  </cols>
  <sheetData>
    <row r="1" spans="1:12" x14ac:dyDescent="0.2">
      <c r="A1" s="130" t="s">
        <v>34</v>
      </c>
      <c r="B1" s="131" t="s">
        <v>35</v>
      </c>
      <c r="C1" s="131" t="s">
        <v>36</v>
      </c>
      <c r="D1" s="131" t="s">
        <v>37</v>
      </c>
      <c r="E1" s="131" t="s">
        <v>38</v>
      </c>
      <c r="F1" s="131" t="s">
        <v>39</v>
      </c>
      <c r="G1" s="131" t="s">
        <v>40</v>
      </c>
      <c r="H1" s="131" t="s">
        <v>41</v>
      </c>
      <c r="I1" s="131" t="s">
        <v>263</v>
      </c>
      <c r="J1" s="131" t="s">
        <v>18</v>
      </c>
      <c r="K1" s="131" t="s">
        <v>42</v>
      </c>
      <c r="L1" s="131" t="s">
        <v>129</v>
      </c>
    </row>
    <row r="2" spans="1:12" x14ac:dyDescent="0.2">
      <c r="A2" s="132" t="s">
        <v>89</v>
      </c>
      <c r="B2" s="132" t="s">
        <v>222</v>
      </c>
      <c r="C2" s="132" t="s">
        <v>224</v>
      </c>
      <c r="D2" s="132" t="s">
        <v>97</v>
      </c>
      <c r="E2" s="132" t="s">
        <v>65</v>
      </c>
      <c r="F2" s="132">
        <v>74</v>
      </c>
      <c r="G2" s="132" t="s">
        <v>67</v>
      </c>
      <c r="H2" s="132">
        <v>415040</v>
      </c>
      <c r="I2" s="132" t="str">
        <f>IF(AND(H2&gt;420000,H2&lt;430000),"Return","Sale")</f>
        <v>Sale</v>
      </c>
      <c r="J2" s="132">
        <v>-13828.75</v>
      </c>
      <c r="K2" s="132">
        <v>-92</v>
      </c>
      <c r="L2" s="134"/>
    </row>
    <row r="3" spans="1:12" x14ac:dyDescent="0.2">
      <c r="A3" s="132" t="s">
        <v>89</v>
      </c>
      <c r="B3" s="132" t="s">
        <v>222</v>
      </c>
      <c r="C3" s="132" t="s">
        <v>225</v>
      </c>
      <c r="D3" s="132" t="s">
        <v>98</v>
      </c>
      <c r="E3" s="132" t="s">
        <v>65</v>
      </c>
      <c r="F3" s="132">
        <v>74</v>
      </c>
      <c r="G3" s="132" t="s">
        <v>67</v>
      </c>
      <c r="H3" s="132">
        <v>415040</v>
      </c>
      <c r="I3" s="132" t="str">
        <f t="shared" ref="I3:I66" si="0">IF(AND(H3&gt;420000,H3&lt;430000),"Return","Sale")</f>
        <v>Sale</v>
      </c>
      <c r="J3" s="132">
        <v>-15607.8</v>
      </c>
      <c r="K3" s="132">
        <v>-104</v>
      </c>
      <c r="L3" s="134"/>
    </row>
    <row r="4" spans="1:12" x14ac:dyDescent="0.2">
      <c r="A4" s="132" t="s">
        <v>89</v>
      </c>
      <c r="B4" s="132" t="s">
        <v>222</v>
      </c>
      <c r="C4" s="132" t="s">
        <v>148</v>
      </c>
      <c r="D4" s="132" t="s">
        <v>100</v>
      </c>
      <c r="E4" s="132" t="s">
        <v>65</v>
      </c>
      <c r="F4" s="132">
        <v>74</v>
      </c>
      <c r="G4" s="132" t="s">
        <v>66</v>
      </c>
      <c r="H4" s="132">
        <v>415040</v>
      </c>
      <c r="I4" s="132" t="str">
        <f t="shared" si="0"/>
        <v>Sale</v>
      </c>
      <c r="J4" s="132">
        <v>-1976.7</v>
      </c>
      <c r="K4" s="132">
        <v>-6</v>
      </c>
      <c r="L4" s="134"/>
    </row>
    <row r="5" spans="1:12" x14ac:dyDescent="0.2">
      <c r="A5" s="132" t="s">
        <v>89</v>
      </c>
      <c r="B5" s="132" t="s">
        <v>222</v>
      </c>
      <c r="C5" s="132" t="s">
        <v>229</v>
      </c>
      <c r="D5" s="132" t="s">
        <v>101</v>
      </c>
      <c r="E5" s="132" t="s">
        <v>65</v>
      </c>
      <c r="F5" s="132">
        <v>74</v>
      </c>
      <c r="G5" s="132" t="s">
        <v>67</v>
      </c>
      <c r="H5" s="132">
        <v>415040</v>
      </c>
      <c r="I5" s="132" t="str">
        <f t="shared" si="0"/>
        <v>Sale</v>
      </c>
      <c r="J5" s="132">
        <v>-17342</v>
      </c>
      <c r="K5" s="132">
        <v>-116</v>
      </c>
      <c r="L5" s="134"/>
    </row>
    <row r="6" spans="1:12" x14ac:dyDescent="0.2">
      <c r="A6" s="132" t="s">
        <v>89</v>
      </c>
      <c r="B6" s="132" t="s">
        <v>222</v>
      </c>
      <c r="C6" s="132" t="s">
        <v>230</v>
      </c>
      <c r="D6" s="132" t="s">
        <v>102</v>
      </c>
      <c r="E6" s="132" t="s">
        <v>65</v>
      </c>
      <c r="F6" s="132">
        <v>74</v>
      </c>
      <c r="G6" s="132" t="s">
        <v>67</v>
      </c>
      <c r="H6" s="132">
        <v>415040</v>
      </c>
      <c r="I6" s="132" t="str">
        <f t="shared" si="0"/>
        <v>Sale</v>
      </c>
      <c r="J6" s="132">
        <v>-18687.5</v>
      </c>
      <c r="K6" s="132">
        <v>-125</v>
      </c>
      <c r="L6" s="134"/>
    </row>
    <row r="7" spans="1:12" x14ac:dyDescent="0.2">
      <c r="A7" s="132" t="s">
        <v>89</v>
      </c>
      <c r="B7" s="132" t="s">
        <v>222</v>
      </c>
      <c r="C7" s="132" t="s">
        <v>231</v>
      </c>
      <c r="D7" s="132" t="s">
        <v>103</v>
      </c>
      <c r="E7" s="132" t="s">
        <v>65</v>
      </c>
      <c r="F7" s="132">
        <v>74</v>
      </c>
      <c r="G7" s="132" t="s">
        <v>67</v>
      </c>
      <c r="H7" s="132">
        <v>415040</v>
      </c>
      <c r="I7" s="132" t="str">
        <f t="shared" si="0"/>
        <v>Sale</v>
      </c>
      <c r="J7" s="132">
        <v>-18687.5</v>
      </c>
      <c r="K7" s="132">
        <v>-125</v>
      </c>
      <c r="L7" s="134"/>
    </row>
    <row r="8" spans="1:12" x14ac:dyDescent="0.2">
      <c r="A8" s="132" t="s">
        <v>89</v>
      </c>
      <c r="B8" s="132" t="s">
        <v>222</v>
      </c>
      <c r="C8" s="132" t="s">
        <v>232</v>
      </c>
      <c r="D8" s="132" t="s">
        <v>104</v>
      </c>
      <c r="E8" s="132" t="s">
        <v>65</v>
      </c>
      <c r="F8" s="132">
        <v>74</v>
      </c>
      <c r="G8" s="132" t="s">
        <v>67</v>
      </c>
      <c r="H8" s="132">
        <v>415040</v>
      </c>
      <c r="I8" s="132" t="str">
        <f t="shared" si="0"/>
        <v>Sale</v>
      </c>
      <c r="J8" s="132">
        <v>-18687.5</v>
      </c>
      <c r="K8" s="132">
        <v>-125</v>
      </c>
      <c r="L8" s="134"/>
    </row>
    <row r="9" spans="1:12" x14ac:dyDescent="0.2">
      <c r="A9" s="132" t="s">
        <v>89</v>
      </c>
      <c r="B9" s="132" t="s">
        <v>222</v>
      </c>
      <c r="C9" s="132" t="s">
        <v>233</v>
      </c>
      <c r="D9" s="132" t="s">
        <v>105</v>
      </c>
      <c r="E9" s="132" t="s">
        <v>65</v>
      </c>
      <c r="F9" s="132">
        <v>74</v>
      </c>
      <c r="G9" s="132" t="s">
        <v>67</v>
      </c>
      <c r="H9" s="132">
        <v>415040</v>
      </c>
      <c r="I9" s="132" t="str">
        <f t="shared" si="0"/>
        <v>Sale</v>
      </c>
      <c r="J9" s="132">
        <v>-16160.95</v>
      </c>
      <c r="K9" s="132">
        <v>-108</v>
      </c>
      <c r="L9" s="134"/>
    </row>
    <row r="10" spans="1:12" x14ac:dyDescent="0.2">
      <c r="A10" s="132" t="s">
        <v>89</v>
      </c>
      <c r="B10" s="132" t="s">
        <v>222</v>
      </c>
      <c r="C10" s="132" t="s">
        <v>235</v>
      </c>
      <c r="D10" s="132" t="s">
        <v>108</v>
      </c>
      <c r="E10" s="132" t="s">
        <v>65</v>
      </c>
      <c r="F10" s="132">
        <v>74</v>
      </c>
      <c r="G10" s="132" t="s">
        <v>67</v>
      </c>
      <c r="H10" s="132">
        <v>415040</v>
      </c>
      <c r="I10" s="132" t="str">
        <f t="shared" si="0"/>
        <v>Sale</v>
      </c>
      <c r="J10" s="132">
        <v>-15562.95</v>
      </c>
      <c r="K10" s="132">
        <v>-104</v>
      </c>
      <c r="L10" s="134"/>
    </row>
    <row r="11" spans="1:12" x14ac:dyDescent="0.2">
      <c r="A11" s="132" t="s">
        <v>89</v>
      </c>
      <c r="B11" s="132" t="s">
        <v>222</v>
      </c>
      <c r="C11" s="132" t="s">
        <v>236</v>
      </c>
      <c r="D11" s="132" t="s">
        <v>109</v>
      </c>
      <c r="E11" s="132" t="s">
        <v>65</v>
      </c>
      <c r="F11" s="132">
        <v>74</v>
      </c>
      <c r="G11" s="132" t="s">
        <v>66</v>
      </c>
      <c r="H11" s="132">
        <v>415040</v>
      </c>
      <c r="I11" s="132" t="str">
        <f t="shared" si="0"/>
        <v>Sale</v>
      </c>
      <c r="J11" s="132">
        <v>-384.45</v>
      </c>
      <c r="K11" s="132">
        <v>-1</v>
      </c>
      <c r="L11" s="134"/>
    </row>
    <row r="12" spans="1:12" x14ac:dyDescent="0.2">
      <c r="A12" s="132" t="s">
        <v>89</v>
      </c>
      <c r="B12" s="132" t="s">
        <v>222</v>
      </c>
      <c r="C12" s="132" t="s">
        <v>237</v>
      </c>
      <c r="D12" s="132" t="s">
        <v>113</v>
      </c>
      <c r="E12" s="132" t="s">
        <v>65</v>
      </c>
      <c r="F12" s="132">
        <v>74</v>
      </c>
      <c r="G12" s="132" t="s">
        <v>67</v>
      </c>
      <c r="H12" s="132">
        <v>415040</v>
      </c>
      <c r="I12" s="132" t="str">
        <f t="shared" si="0"/>
        <v>Sale</v>
      </c>
      <c r="J12" s="132">
        <v>-15861.95</v>
      </c>
      <c r="K12" s="132">
        <v>-106</v>
      </c>
      <c r="L12" s="134"/>
    </row>
    <row r="13" spans="1:12" x14ac:dyDescent="0.2">
      <c r="A13" s="132" t="s">
        <v>89</v>
      </c>
      <c r="B13" s="132" t="s">
        <v>222</v>
      </c>
      <c r="C13" s="132" t="s">
        <v>150</v>
      </c>
      <c r="D13" s="132" t="s">
        <v>132</v>
      </c>
      <c r="E13" s="132" t="s">
        <v>65</v>
      </c>
      <c r="F13" s="132">
        <v>74</v>
      </c>
      <c r="G13" s="132" t="s">
        <v>66</v>
      </c>
      <c r="H13" s="132">
        <v>415040</v>
      </c>
      <c r="I13" s="132" t="str">
        <f t="shared" si="0"/>
        <v>Sale</v>
      </c>
      <c r="J13" s="132">
        <v>-3217.5</v>
      </c>
      <c r="K13" s="132">
        <v>-13</v>
      </c>
      <c r="L13" s="134"/>
    </row>
    <row r="14" spans="1:12" x14ac:dyDescent="0.2">
      <c r="A14" s="132" t="s">
        <v>89</v>
      </c>
      <c r="B14" s="132" t="s">
        <v>222</v>
      </c>
      <c r="C14" s="132" t="s">
        <v>151</v>
      </c>
      <c r="D14" s="132" t="s">
        <v>116</v>
      </c>
      <c r="E14" s="132" t="s">
        <v>65</v>
      </c>
      <c r="F14" s="132">
        <v>74</v>
      </c>
      <c r="G14" s="132" t="s">
        <v>66</v>
      </c>
      <c r="H14" s="132">
        <v>415040</v>
      </c>
      <c r="I14" s="132" t="str">
        <f t="shared" si="0"/>
        <v>Sale</v>
      </c>
      <c r="J14" s="132">
        <v>-3167.5</v>
      </c>
      <c r="K14" s="132">
        <v>-17</v>
      </c>
      <c r="L14" s="134"/>
    </row>
    <row r="15" spans="1:12" x14ac:dyDescent="0.2">
      <c r="A15" s="132" t="s">
        <v>89</v>
      </c>
      <c r="B15" s="132" t="s">
        <v>222</v>
      </c>
      <c r="C15" s="132" t="s">
        <v>152</v>
      </c>
      <c r="D15" s="132" t="s">
        <v>153</v>
      </c>
      <c r="E15" s="132" t="s">
        <v>65</v>
      </c>
      <c r="F15" s="132">
        <v>74</v>
      </c>
      <c r="G15" s="132" t="s">
        <v>66</v>
      </c>
      <c r="H15" s="132">
        <v>415040</v>
      </c>
      <c r="I15" s="132" t="str">
        <f t="shared" si="0"/>
        <v>Sale</v>
      </c>
      <c r="J15" s="132">
        <v>-1732.5</v>
      </c>
      <c r="K15" s="132">
        <v>-7</v>
      </c>
      <c r="L15" s="134"/>
    </row>
    <row r="16" spans="1:12" x14ac:dyDescent="0.2">
      <c r="A16" s="132" t="s">
        <v>89</v>
      </c>
      <c r="B16" s="132" t="s">
        <v>222</v>
      </c>
      <c r="C16" s="132" t="s">
        <v>238</v>
      </c>
      <c r="D16" s="132" t="s">
        <v>117</v>
      </c>
      <c r="E16" s="132" t="s">
        <v>65</v>
      </c>
      <c r="F16" s="132">
        <v>74</v>
      </c>
      <c r="G16" s="132" t="s">
        <v>67</v>
      </c>
      <c r="H16" s="132">
        <v>415040</v>
      </c>
      <c r="I16" s="132" t="str">
        <f t="shared" si="0"/>
        <v>Sale</v>
      </c>
      <c r="J16" s="132">
        <v>-16445</v>
      </c>
      <c r="K16" s="132">
        <v>-110</v>
      </c>
      <c r="L16" s="134"/>
    </row>
    <row r="17" spans="1:12" x14ac:dyDescent="0.2">
      <c r="A17" s="132" t="s">
        <v>89</v>
      </c>
      <c r="B17" s="132" t="s">
        <v>222</v>
      </c>
      <c r="C17" s="132" t="s">
        <v>239</v>
      </c>
      <c r="D17" s="132" t="s">
        <v>118</v>
      </c>
      <c r="E17" s="132" t="s">
        <v>65</v>
      </c>
      <c r="F17" s="132">
        <v>74</v>
      </c>
      <c r="G17" s="132" t="s">
        <v>67</v>
      </c>
      <c r="H17" s="132">
        <v>415040</v>
      </c>
      <c r="I17" s="132" t="str">
        <f t="shared" si="0"/>
        <v>Sale</v>
      </c>
      <c r="J17" s="132">
        <v>-17043</v>
      </c>
      <c r="K17" s="132">
        <v>-114</v>
      </c>
      <c r="L17" s="134"/>
    </row>
    <row r="18" spans="1:12" x14ac:dyDescent="0.2">
      <c r="A18" s="132" t="s">
        <v>89</v>
      </c>
      <c r="B18" s="132" t="s">
        <v>222</v>
      </c>
      <c r="C18" s="132" t="s">
        <v>240</v>
      </c>
      <c r="D18" s="132" t="s">
        <v>119</v>
      </c>
      <c r="E18" s="132" t="s">
        <v>65</v>
      </c>
      <c r="F18" s="132">
        <v>74</v>
      </c>
      <c r="G18" s="132" t="s">
        <v>67</v>
      </c>
      <c r="H18" s="132">
        <v>415040</v>
      </c>
      <c r="I18" s="132" t="str">
        <f t="shared" si="0"/>
        <v>Sale</v>
      </c>
      <c r="J18" s="132">
        <v>-16445</v>
      </c>
      <c r="K18" s="132">
        <v>-110</v>
      </c>
      <c r="L18" s="134"/>
    </row>
    <row r="19" spans="1:12" x14ac:dyDescent="0.2">
      <c r="A19" s="132" t="s">
        <v>89</v>
      </c>
      <c r="B19" s="132" t="s">
        <v>222</v>
      </c>
      <c r="C19" s="132" t="s">
        <v>241</v>
      </c>
      <c r="D19" s="132" t="s">
        <v>242</v>
      </c>
      <c r="E19" s="132" t="s">
        <v>65</v>
      </c>
      <c r="F19" s="132">
        <v>74</v>
      </c>
      <c r="G19" s="132" t="s">
        <v>67</v>
      </c>
      <c r="H19" s="132">
        <v>415040</v>
      </c>
      <c r="I19" s="132" t="str">
        <f t="shared" si="0"/>
        <v>Sale</v>
      </c>
      <c r="J19" s="132">
        <v>-33880</v>
      </c>
      <c r="K19" s="132">
        <v>-177</v>
      </c>
      <c r="L19" s="134"/>
    </row>
    <row r="20" spans="1:12" x14ac:dyDescent="0.2">
      <c r="A20" s="132" t="s">
        <v>89</v>
      </c>
      <c r="B20" s="132" t="s">
        <v>222</v>
      </c>
      <c r="C20" s="132" t="s">
        <v>154</v>
      </c>
      <c r="D20" s="132" t="s">
        <v>155</v>
      </c>
      <c r="E20" s="132" t="s">
        <v>65</v>
      </c>
      <c r="F20" s="132">
        <v>74</v>
      </c>
      <c r="G20" s="132" t="s">
        <v>156</v>
      </c>
      <c r="H20" s="132">
        <v>415040</v>
      </c>
      <c r="I20" s="132" t="str">
        <f t="shared" si="0"/>
        <v>Sale</v>
      </c>
      <c r="J20" s="132">
        <v>-2102.73</v>
      </c>
      <c r="K20" s="132">
        <v>-10</v>
      </c>
      <c r="L20" s="134"/>
    </row>
    <row r="21" spans="1:12" x14ac:dyDescent="0.2">
      <c r="A21" s="132" t="s">
        <v>89</v>
      </c>
      <c r="B21" s="132" t="s">
        <v>222</v>
      </c>
      <c r="C21" s="132" t="s">
        <v>157</v>
      </c>
      <c r="D21" s="132" t="s">
        <v>158</v>
      </c>
      <c r="E21" s="132" t="s">
        <v>65</v>
      </c>
      <c r="F21" s="132">
        <v>74</v>
      </c>
      <c r="G21" s="132" t="s">
        <v>66</v>
      </c>
      <c r="H21" s="132">
        <v>415040</v>
      </c>
      <c r="I21" s="132" t="str">
        <f t="shared" si="0"/>
        <v>Sale</v>
      </c>
      <c r="J21" s="132">
        <v>-384.45</v>
      </c>
      <c r="K21" s="132">
        <v>-1</v>
      </c>
      <c r="L21" s="134"/>
    </row>
    <row r="22" spans="1:12" x14ac:dyDescent="0.2">
      <c r="A22" s="132" t="s">
        <v>89</v>
      </c>
      <c r="B22" s="132" t="s">
        <v>222</v>
      </c>
      <c r="C22" s="132" t="s">
        <v>243</v>
      </c>
      <c r="D22" s="132" t="s">
        <v>244</v>
      </c>
      <c r="E22" s="132" t="s">
        <v>65</v>
      </c>
      <c r="F22" s="132">
        <v>74</v>
      </c>
      <c r="G22" s="132" t="s">
        <v>67</v>
      </c>
      <c r="H22" s="132">
        <v>415040</v>
      </c>
      <c r="I22" s="132" t="str">
        <f t="shared" si="0"/>
        <v>Sale</v>
      </c>
      <c r="J22" s="132">
        <v>-26475.55</v>
      </c>
      <c r="K22" s="132">
        <v>-54</v>
      </c>
      <c r="L22" s="134"/>
    </row>
    <row r="23" spans="1:12" x14ac:dyDescent="0.2">
      <c r="A23" s="132" t="s">
        <v>89</v>
      </c>
      <c r="B23" s="132" t="s">
        <v>222</v>
      </c>
      <c r="C23" s="132" t="s">
        <v>159</v>
      </c>
      <c r="D23" s="132" t="s">
        <v>120</v>
      </c>
      <c r="E23" s="132" t="s">
        <v>65</v>
      </c>
      <c r="F23" s="132">
        <v>74</v>
      </c>
      <c r="G23" s="132" t="s">
        <v>67</v>
      </c>
      <c r="H23" s="132">
        <v>415040</v>
      </c>
      <c r="I23" s="132" t="str">
        <f t="shared" si="0"/>
        <v>Sale</v>
      </c>
      <c r="J23" s="132">
        <v>-180425</v>
      </c>
      <c r="K23" s="132">
        <v>-101</v>
      </c>
      <c r="L23" s="134"/>
    </row>
    <row r="24" spans="1:12" x14ac:dyDescent="0.2">
      <c r="A24" s="132" t="s">
        <v>89</v>
      </c>
      <c r="B24" s="132" t="s">
        <v>222</v>
      </c>
      <c r="C24" s="132" t="s">
        <v>245</v>
      </c>
      <c r="D24" s="132" t="s">
        <v>246</v>
      </c>
      <c r="E24" s="132" t="s">
        <v>65</v>
      </c>
      <c r="F24" s="132">
        <v>74</v>
      </c>
      <c r="G24" s="132" t="s">
        <v>67</v>
      </c>
      <c r="H24" s="132">
        <v>415040</v>
      </c>
      <c r="I24" s="132" t="str">
        <f t="shared" si="0"/>
        <v>Sale</v>
      </c>
      <c r="J24" s="132">
        <v>-65168.78</v>
      </c>
      <c r="K24" s="132">
        <v>-67</v>
      </c>
      <c r="L24" s="134"/>
    </row>
    <row r="25" spans="1:12" x14ac:dyDescent="0.2">
      <c r="A25" s="132" t="s">
        <v>89</v>
      </c>
      <c r="B25" s="132" t="s">
        <v>222</v>
      </c>
      <c r="C25" s="132" t="s">
        <v>160</v>
      </c>
      <c r="D25" s="132" t="s">
        <v>121</v>
      </c>
      <c r="E25" s="132" t="s">
        <v>65</v>
      </c>
      <c r="F25" s="132">
        <v>74</v>
      </c>
      <c r="G25" s="132" t="s">
        <v>66</v>
      </c>
      <c r="H25" s="132">
        <v>415040</v>
      </c>
      <c r="I25" s="132" t="str">
        <f t="shared" si="0"/>
        <v>Sale</v>
      </c>
      <c r="J25" s="132">
        <v>-1347.5</v>
      </c>
      <c r="K25" s="132">
        <v>-7</v>
      </c>
      <c r="L25" s="134"/>
    </row>
    <row r="26" spans="1:12" x14ac:dyDescent="0.2">
      <c r="A26" s="132" t="s">
        <v>89</v>
      </c>
      <c r="B26" s="132" t="s">
        <v>222</v>
      </c>
      <c r="C26" s="132" t="s">
        <v>247</v>
      </c>
      <c r="D26" s="132" t="s">
        <v>122</v>
      </c>
      <c r="E26" s="132" t="s">
        <v>65</v>
      </c>
      <c r="F26" s="132">
        <v>74</v>
      </c>
      <c r="G26" s="132" t="s">
        <v>67</v>
      </c>
      <c r="H26" s="132">
        <v>415040</v>
      </c>
      <c r="I26" s="132" t="str">
        <f t="shared" si="0"/>
        <v>Sale</v>
      </c>
      <c r="J26" s="132">
        <v>-8073</v>
      </c>
      <c r="K26" s="132">
        <v>-54</v>
      </c>
      <c r="L26" s="134"/>
    </row>
    <row r="27" spans="1:12" x14ac:dyDescent="0.2">
      <c r="A27" s="132" t="s">
        <v>89</v>
      </c>
      <c r="B27" s="132" t="s">
        <v>222</v>
      </c>
      <c r="C27" s="132" t="s">
        <v>248</v>
      </c>
      <c r="D27" s="132" t="s">
        <v>249</v>
      </c>
      <c r="E27" s="132" t="s">
        <v>65</v>
      </c>
      <c r="F27" s="132">
        <v>74</v>
      </c>
      <c r="G27" s="132" t="s">
        <v>67</v>
      </c>
      <c r="H27" s="132">
        <v>415040</v>
      </c>
      <c r="I27" s="132" t="str">
        <f t="shared" si="0"/>
        <v>Sale</v>
      </c>
      <c r="J27" s="132">
        <v>-18687.5</v>
      </c>
      <c r="K27" s="132">
        <v>-125</v>
      </c>
      <c r="L27" s="134"/>
    </row>
    <row r="28" spans="1:12" x14ac:dyDescent="0.2">
      <c r="A28" s="132" t="s">
        <v>89</v>
      </c>
      <c r="B28" s="132" t="s">
        <v>222</v>
      </c>
      <c r="C28" s="132" t="s">
        <v>250</v>
      </c>
      <c r="D28" s="132" t="s">
        <v>251</v>
      </c>
      <c r="E28" s="132" t="s">
        <v>65</v>
      </c>
      <c r="F28" s="132">
        <v>74</v>
      </c>
      <c r="G28" s="132" t="s">
        <v>67</v>
      </c>
      <c r="H28" s="132">
        <v>415040</v>
      </c>
      <c r="I28" s="132" t="str">
        <f t="shared" si="0"/>
        <v>Sale</v>
      </c>
      <c r="J28" s="132">
        <v>-14800.5</v>
      </c>
      <c r="K28" s="132">
        <v>-99</v>
      </c>
      <c r="L28" s="134"/>
    </row>
    <row r="29" spans="1:12" x14ac:dyDescent="0.2">
      <c r="A29" s="132" t="s">
        <v>89</v>
      </c>
      <c r="B29" s="132" t="s">
        <v>222</v>
      </c>
      <c r="C29" s="132" t="s">
        <v>161</v>
      </c>
      <c r="D29" s="132" t="s">
        <v>123</v>
      </c>
      <c r="E29" s="132" t="s">
        <v>65</v>
      </c>
      <c r="F29" s="132">
        <v>74</v>
      </c>
      <c r="G29" s="132" t="s">
        <v>66</v>
      </c>
      <c r="H29" s="132">
        <v>415040</v>
      </c>
      <c r="I29" s="132" t="str">
        <f t="shared" si="0"/>
        <v>Sale</v>
      </c>
      <c r="J29" s="132">
        <v>-577.5</v>
      </c>
      <c r="K29" s="132">
        <v>-3</v>
      </c>
      <c r="L29" s="134"/>
    </row>
    <row r="30" spans="1:12" x14ac:dyDescent="0.2">
      <c r="A30" s="132" t="s">
        <v>89</v>
      </c>
      <c r="B30" s="132" t="s">
        <v>222</v>
      </c>
      <c r="C30" s="132" t="s">
        <v>252</v>
      </c>
      <c r="D30" s="132" t="s">
        <v>253</v>
      </c>
      <c r="E30" s="132" t="s">
        <v>65</v>
      </c>
      <c r="F30" s="132">
        <v>74</v>
      </c>
      <c r="G30" s="132" t="s">
        <v>67</v>
      </c>
      <c r="H30" s="132">
        <v>415040</v>
      </c>
      <c r="I30" s="132" t="str">
        <f t="shared" si="0"/>
        <v>Sale</v>
      </c>
      <c r="J30" s="132">
        <v>-18687.5</v>
      </c>
      <c r="K30" s="132">
        <v>-125</v>
      </c>
      <c r="L30" s="134"/>
    </row>
    <row r="31" spans="1:12" x14ac:dyDescent="0.2">
      <c r="A31" s="132" t="s">
        <v>89</v>
      </c>
      <c r="B31" s="132" t="s">
        <v>222</v>
      </c>
      <c r="C31" s="132" t="s">
        <v>254</v>
      </c>
      <c r="D31" s="132" t="s">
        <v>221</v>
      </c>
      <c r="E31" s="132" t="s">
        <v>65</v>
      </c>
      <c r="F31" s="132">
        <v>74</v>
      </c>
      <c r="G31" s="132" t="s">
        <v>67</v>
      </c>
      <c r="H31" s="132">
        <v>415040</v>
      </c>
      <c r="I31" s="132" t="str">
        <f t="shared" si="0"/>
        <v>Sale</v>
      </c>
      <c r="J31" s="132">
        <v>-18687.5</v>
      </c>
      <c r="K31" s="132">
        <v>-125</v>
      </c>
      <c r="L31" s="134"/>
    </row>
    <row r="32" spans="1:12" x14ac:dyDescent="0.2">
      <c r="A32" s="132" t="s">
        <v>89</v>
      </c>
      <c r="B32" s="132" t="s">
        <v>222</v>
      </c>
      <c r="C32" s="132" t="s">
        <v>255</v>
      </c>
      <c r="D32" s="132" t="s">
        <v>256</v>
      </c>
      <c r="E32" s="132" t="s">
        <v>65</v>
      </c>
      <c r="F32" s="132">
        <v>74</v>
      </c>
      <c r="G32" s="132" t="s">
        <v>67</v>
      </c>
      <c r="H32" s="132">
        <v>415040</v>
      </c>
      <c r="I32" s="132" t="str">
        <f t="shared" si="0"/>
        <v>Sale</v>
      </c>
      <c r="J32" s="132">
        <v>-16546.25</v>
      </c>
      <c r="K32" s="132">
        <v>-87</v>
      </c>
      <c r="L32" s="134"/>
    </row>
    <row r="33" spans="1:12" x14ac:dyDescent="0.2">
      <c r="A33" s="132" t="s">
        <v>89</v>
      </c>
      <c r="B33" s="132" t="s">
        <v>222</v>
      </c>
      <c r="C33" s="132" t="s">
        <v>257</v>
      </c>
      <c r="D33" s="132" t="s">
        <v>258</v>
      </c>
      <c r="E33" s="132" t="s">
        <v>65</v>
      </c>
      <c r="F33" s="132">
        <v>74</v>
      </c>
      <c r="G33" s="132" t="s">
        <v>67</v>
      </c>
      <c r="H33" s="132">
        <v>415040</v>
      </c>
      <c r="I33" s="132" t="str">
        <f t="shared" si="0"/>
        <v>Sale</v>
      </c>
      <c r="J33" s="132">
        <v>-40169.730000000003</v>
      </c>
      <c r="K33" s="132">
        <v>-94</v>
      </c>
      <c r="L33" s="134"/>
    </row>
    <row r="34" spans="1:12" x14ac:dyDescent="0.2">
      <c r="A34" s="132" t="s">
        <v>89</v>
      </c>
      <c r="B34" s="132" t="s">
        <v>222</v>
      </c>
      <c r="C34" s="132" t="s">
        <v>259</v>
      </c>
      <c r="D34" s="132" t="s">
        <v>260</v>
      </c>
      <c r="E34" s="132" t="s">
        <v>65</v>
      </c>
      <c r="F34" s="132">
        <v>74</v>
      </c>
      <c r="G34" s="132" t="s">
        <v>67</v>
      </c>
      <c r="H34" s="132">
        <v>415040</v>
      </c>
      <c r="I34" s="132" t="str">
        <f t="shared" si="0"/>
        <v>Sale</v>
      </c>
      <c r="J34" s="132">
        <v>-175320.78</v>
      </c>
      <c r="K34" s="132">
        <v>-55</v>
      </c>
      <c r="L34" s="134"/>
    </row>
    <row r="35" spans="1:12" x14ac:dyDescent="0.2">
      <c r="A35" s="132" t="s">
        <v>89</v>
      </c>
      <c r="B35" s="132" t="s">
        <v>222</v>
      </c>
      <c r="C35" s="132" t="s">
        <v>261</v>
      </c>
      <c r="D35" s="132" t="s">
        <v>219</v>
      </c>
      <c r="E35" s="132" t="s">
        <v>65</v>
      </c>
      <c r="F35" s="132">
        <v>74</v>
      </c>
      <c r="G35" s="132" t="s">
        <v>67</v>
      </c>
      <c r="H35" s="132">
        <v>415040</v>
      </c>
      <c r="I35" s="132" t="str">
        <f t="shared" si="0"/>
        <v>Sale</v>
      </c>
      <c r="J35" s="132">
        <v>-68612.5</v>
      </c>
      <c r="K35" s="132">
        <v>-250</v>
      </c>
      <c r="L35" s="134"/>
    </row>
    <row r="36" spans="1:12" x14ac:dyDescent="0.2">
      <c r="A36" s="132" t="s">
        <v>89</v>
      </c>
      <c r="B36" s="132" t="s">
        <v>222</v>
      </c>
      <c r="C36" s="132" t="s">
        <v>262</v>
      </c>
      <c r="D36" s="132" t="s">
        <v>220</v>
      </c>
      <c r="E36" s="132" t="s">
        <v>65</v>
      </c>
      <c r="F36" s="132">
        <v>74</v>
      </c>
      <c r="G36" s="132" t="s">
        <v>67</v>
      </c>
      <c r="H36" s="132">
        <v>415040</v>
      </c>
      <c r="I36" s="132" t="str">
        <f t="shared" si="0"/>
        <v>Sale</v>
      </c>
      <c r="J36" s="132">
        <v>-207036.43</v>
      </c>
      <c r="K36" s="132">
        <v>-203</v>
      </c>
      <c r="L36" s="134"/>
    </row>
    <row r="37" spans="1:12" x14ac:dyDescent="0.2">
      <c r="A37" s="132" t="s">
        <v>89</v>
      </c>
      <c r="B37" s="132" t="s">
        <v>222</v>
      </c>
      <c r="C37" s="132" t="s">
        <v>163</v>
      </c>
      <c r="D37" s="132" t="s">
        <v>46</v>
      </c>
      <c r="E37" s="132" t="s">
        <v>65</v>
      </c>
      <c r="F37" s="132">
        <v>74</v>
      </c>
      <c r="G37" s="132" t="s">
        <v>66</v>
      </c>
      <c r="H37" s="132">
        <v>415050</v>
      </c>
      <c r="I37" s="132" t="str">
        <f t="shared" si="0"/>
        <v>Sale</v>
      </c>
      <c r="J37" s="132">
        <v>-768.9</v>
      </c>
      <c r="K37" s="132">
        <v>-2</v>
      </c>
      <c r="L37" s="134"/>
    </row>
    <row r="38" spans="1:12" x14ac:dyDescent="0.2">
      <c r="A38" s="132" t="s">
        <v>89</v>
      </c>
      <c r="B38" s="132" t="s">
        <v>222</v>
      </c>
      <c r="C38" s="132" t="s">
        <v>165</v>
      </c>
      <c r="D38" s="132" t="s">
        <v>69</v>
      </c>
      <c r="E38" s="132" t="s">
        <v>65</v>
      </c>
      <c r="F38" s="132">
        <v>74</v>
      </c>
      <c r="G38" s="132" t="s">
        <v>66</v>
      </c>
      <c r="H38" s="132">
        <v>415050</v>
      </c>
      <c r="I38" s="132" t="str">
        <f t="shared" si="0"/>
        <v>Sale</v>
      </c>
      <c r="J38" s="132">
        <v>-742.5</v>
      </c>
      <c r="K38" s="132">
        <v>-3</v>
      </c>
      <c r="L38" s="134"/>
    </row>
    <row r="39" spans="1:12" x14ac:dyDescent="0.2">
      <c r="A39" s="132" t="s">
        <v>89</v>
      </c>
      <c r="B39" s="132" t="s">
        <v>222</v>
      </c>
      <c r="C39" s="132" t="s">
        <v>166</v>
      </c>
      <c r="D39" s="132" t="s">
        <v>55</v>
      </c>
      <c r="E39" s="132" t="s">
        <v>65</v>
      </c>
      <c r="F39" s="132">
        <v>74</v>
      </c>
      <c r="G39" s="132" t="s">
        <v>66</v>
      </c>
      <c r="H39" s="132">
        <v>415050</v>
      </c>
      <c r="I39" s="132" t="str">
        <f t="shared" si="0"/>
        <v>Sale</v>
      </c>
      <c r="J39" s="132">
        <v>-826.88</v>
      </c>
      <c r="K39" s="132">
        <v>-3</v>
      </c>
      <c r="L39" s="134"/>
    </row>
    <row r="40" spans="1:12" x14ac:dyDescent="0.2">
      <c r="A40" s="132" t="s">
        <v>89</v>
      </c>
      <c r="B40" s="132" t="s">
        <v>222</v>
      </c>
      <c r="C40" s="132" t="s">
        <v>198</v>
      </c>
      <c r="D40" s="132" t="s">
        <v>124</v>
      </c>
      <c r="E40" s="132" t="s">
        <v>65</v>
      </c>
      <c r="F40" s="132">
        <v>74</v>
      </c>
      <c r="G40" s="132" t="s">
        <v>66</v>
      </c>
      <c r="H40" s="132">
        <v>415050</v>
      </c>
      <c r="I40" s="132" t="str">
        <f t="shared" si="0"/>
        <v>Sale</v>
      </c>
      <c r="J40" s="132">
        <v>-219.45</v>
      </c>
      <c r="K40" s="132">
        <v>-1</v>
      </c>
      <c r="L40" s="134"/>
    </row>
    <row r="41" spans="1:12" x14ac:dyDescent="0.2">
      <c r="A41" s="132" t="s">
        <v>89</v>
      </c>
      <c r="B41" s="132" t="s">
        <v>222</v>
      </c>
      <c r="C41" s="132" t="s">
        <v>169</v>
      </c>
      <c r="D41" s="132" t="s">
        <v>77</v>
      </c>
      <c r="E41" s="132" t="s">
        <v>65</v>
      </c>
      <c r="F41" s="132">
        <v>74</v>
      </c>
      <c r="G41" s="132" t="s">
        <v>66</v>
      </c>
      <c r="H41" s="132">
        <v>415050</v>
      </c>
      <c r="I41" s="132" t="str">
        <f t="shared" si="0"/>
        <v>Sale</v>
      </c>
      <c r="J41" s="132">
        <v>-768.9</v>
      </c>
      <c r="K41" s="132">
        <v>-2</v>
      </c>
      <c r="L41" s="134"/>
    </row>
    <row r="42" spans="1:12" x14ac:dyDescent="0.2">
      <c r="A42" s="132" t="s">
        <v>89</v>
      </c>
      <c r="B42" s="132" t="s">
        <v>222</v>
      </c>
      <c r="C42" s="132" t="s">
        <v>170</v>
      </c>
      <c r="D42" s="132" t="s">
        <v>43</v>
      </c>
      <c r="E42" s="132" t="s">
        <v>65</v>
      </c>
      <c r="F42" s="132">
        <v>74</v>
      </c>
      <c r="G42" s="132" t="s">
        <v>67</v>
      </c>
      <c r="H42" s="132">
        <v>415050</v>
      </c>
      <c r="I42" s="132" t="str">
        <f t="shared" si="0"/>
        <v>Sale</v>
      </c>
      <c r="J42" s="132">
        <v>-315960.5</v>
      </c>
      <c r="K42" s="132">
        <v>-77</v>
      </c>
      <c r="L42" s="134"/>
    </row>
    <row r="43" spans="1:12" x14ac:dyDescent="0.2">
      <c r="A43" s="132" t="s">
        <v>89</v>
      </c>
      <c r="B43" s="132" t="s">
        <v>222</v>
      </c>
      <c r="C43" s="132" t="s">
        <v>199</v>
      </c>
      <c r="D43" s="132" t="s">
        <v>125</v>
      </c>
      <c r="E43" s="132" t="s">
        <v>65</v>
      </c>
      <c r="F43" s="132">
        <v>74</v>
      </c>
      <c r="G43" s="132" t="s">
        <v>66</v>
      </c>
      <c r="H43" s="132">
        <v>415050</v>
      </c>
      <c r="I43" s="132" t="str">
        <f t="shared" si="0"/>
        <v>Sale</v>
      </c>
      <c r="J43" s="132">
        <v>-638.4</v>
      </c>
      <c r="K43" s="132">
        <v>-3</v>
      </c>
      <c r="L43" s="134"/>
    </row>
    <row r="44" spans="1:12" x14ac:dyDescent="0.2">
      <c r="A44" s="132" t="s">
        <v>89</v>
      </c>
      <c r="B44" s="132" t="s">
        <v>222</v>
      </c>
      <c r="C44" s="132" t="s">
        <v>201</v>
      </c>
      <c r="D44" s="132" t="s">
        <v>126</v>
      </c>
      <c r="E44" s="132" t="s">
        <v>65</v>
      </c>
      <c r="F44" s="132">
        <v>74</v>
      </c>
      <c r="G44" s="132" t="s">
        <v>66</v>
      </c>
      <c r="H44" s="132">
        <v>415050</v>
      </c>
      <c r="I44" s="132" t="str">
        <f t="shared" si="0"/>
        <v>Sale</v>
      </c>
      <c r="J44" s="132">
        <v>-219.45</v>
      </c>
      <c r="K44" s="132">
        <v>-1</v>
      </c>
      <c r="L44" s="134"/>
    </row>
    <row r="45" spans="1:12" x14ac:dyDescent="0.2">
      <c r="A45" s="132" t="s">
        <v>89</v>
      </c>
      <c r="B45" s="132" t="s">
        <v>222</v>
      </c>
      <c r="C45" s="132" t="s">
        <v>172</v>
      </c>
      <c r="D45" s="132" t="s">
        <v>70</v>
      </c>
      <c r="E45" s="132" t="s">
        <v>65</v>
      </c>
      <c r="F45" s="132">
        <v>74</v>
      </c>
      <c r="G45" s="132" t="s">
        <v>66</v>
      </c>
      <c r="H45" s="132">
        <v>415050</v>
      </c>
      <c r="I45" s="132" t="str">
        <f t="shared" si="0"/>
        <v>Sale</v>
      </c>
      <c r="J45" s="132">
        <v>-288.75</v>
      </c>
      <c r="K45" s="132">
        <v>-1</v>
      </c>
      <c r="L45" s="134"/>
    </row>
    <row r="46" spans="1:12" x14ac:dyDescent="0.2">
      <c r="A46" s="132" t="s">
        <v>89</v>
      </c>
      <c r="B46" s="132" t="s">
        <v>222</v>
      </c>
      <c r="C46" s="132" t="s">
        <v>223</v>
      </c>
      <c r="D46" s="132" t="s">
        <v>127</v>
      </c>
      <c r="E46" s="132" t="s">
        <v>65</v>
      </c>
      <c r="F46" s="132">
        <v>74</v>
      </c>
      <c r="G46" s="132" t="s">
        <v>66</v>
      </c>
      <c r="H46" s="132">
        <v>415050</v>
      </c>
      <c r="I46" s="132" t="str">
        <f t="shared" si="0"/>
        <v>Sale</v>
      </c>
      <c r="J46" s="132">
        <v>-438.9</v>
      </c>
      <c r="K46" s="132">
        <v>-2</v>
      </c>
      <c r="L46" s="134"/>
    </row>
    <row r="47" spans="1:12" x14ac:dyDescent="0.2">
      <c r="A47" s="132" t="s">
        <v>89</v>
      </c>
      <c r="B47" s="132" t="s">
        <v>222</v>
      </c>
      <c r="C47" s="132" t="s">
        <v>175</v>
      </c>
      <c r="D47" s="132" t="s">
        <v>140</v>
      </c>
      <c r="E47" s="132" t="s">
        <v>65</v>
      </c>
      <c r="F47" s="132">
        <v>74</v>
      </c>
      <c r="G47" s="132" t="s">
        <v>67</v>
      </c>
      <c r="H47" s="132">
        <v>415050</v>
      </c>
      <c r="I47" s="132" t="str">
        <f t="shared" si="0"/>
        <v>Sale</v>
      </c>
      <c r="J47" s="132">
        <v>-13300</v>
      </c>
      <c r="K47" s="132">
        <v>-7</v>
      </c>
      <c r="L47" s="134"/>
    </row>
    <row r="48" spans="1:12" x14ac:dyDescent="0.2">
      <c r="A48" s="132" t="s">
        <v>89</v>
      </c>
      <c r="B48" s="132" t="s">
        <v>222</v>
      </c>
      <c r="C48" s="132" t="s">
        <v>176</v>
      </c>
      <c r="D48" s="132" t="s">
        <v>71</v>
      </c>
      <c r="E48" s="132" t="s">
        <v>65</v>
      </c>
      <c r="F48" s="132">
        <v>74</v>
      </c>
      <c r="G48" s="132" t="s">
        <v>66</v>
      </c>
      <c r="H48" s="132">
        <v>415050</v>
      </c>
      <c r="I48" s="132" t="str">
        <f t="shared" si="0"/>
        <v>Sale</v>
      </c>
      <c r="J48" s="132">
        <v>-658.9</v>
      </c>
      <c r="K48" s="132">
        <v>-2</v>
      </c>
      <c r="L48" s="134"/>
    </row>
    <row r="49" spans="1:12" x14ac:dyDescent="0.2">
      <c r="A49" s="132" t="s">
        <v>89</v>
      </c>
      <c r="B49" s="132" t="s">
        <v>222</v>
      </c>
      <c r="C49" s="132" t="s">
        <v>177</v>
      </c>
      <c r="D49" s="132" t="s">
        <v>56</v>
      </c>
      <c r="E49" s="132" t="s">
        <v>65</v>
      </c>
      <c r="F49" s="132">
        <v>74</v>
      </c>
      <c r="G49" s="132" t="s">
        <v>66</v>
      </c>
      <c r="H49" s="132">
        <v>415050</v>
      </c>
      <c r="I49" s="132" t="str">
        <f t="shared" si="0"/>
        <v>Sale</v>
      </c>
      <c r="J49" s="132">
        <v>-866.25</v>
      </c>
      <c r="K49" s="132">
        <v>-3</v>
      </c>
      <c r="L49" s="134"/>
    </row>
    <row r="50" spans="1:12" x14ac:dyDescent="0.2">
      <c r="A50" s="132" t="s">
        <v>89</v>
      </c>
      <c r="B50" s="132" t="s">
        <v>222</v>
      </c>
      <c r="C50" s="132" t="s">
        <v>178</v>
      </c>
      <c r="D50" s="132" t="s">
        <v>48</v>
      </c>
      <c r="E50" s="132" t="s">
        <v>65</v>
      </c>
      <c r="F50" s="132">
        <v>74</v>
      </c>
      <c r="G50" s="132" t="s">
        <v>66</v>
      </c>
      <c r="H50" s="132">
        <v>415050</v>
      </c>
      <c r="I50" s="132" t="str">
        <f t="shared" si="0"/>
        <v>Sale</v>
      </c>
      <c r="J50" s="132">
        <v>-768.9</v>
      </c>
      <c r="K50" s="132">
        <v>-2</v>
      </c>
      <c r="L50" s="134"/>
    </row>
    <row r="51" spans="1:12" x14ac:dyDescent="0.2">
      <c r="A51" s="132" t="s">
        <v>89</v>
      </c>
      <c r="B51" s="132" t="s">
        <v>222</v>
      </c>
      <c r="C51" s="132" t="s">
        <v>179</v>
      </c>
      <c r="D51" s="132" t="s">
        <v>44</v>
      </c>
      <c r="E51" s="132" t="s">
        <v>65</v>
      </c>
      <c r="F51" s="132">
        <v>74</v>
      </c>
      <c r="G51" s="132" t="s">
        <v>67</v>
      </c>
      <c r="H51" s="132">
        <v>415050</v>
      </c>
      <c r="I51" s="132" t="str">
        <f t="shared" si="0"/>
        <v>Sale</v>
      </c>
      <c r="J51" s="132">
        <v>-6447.85</v>
      </c>
      <c r="K51" s="132">
        <v>-4</v>
      </c>
      <c r="L51" s="134"/>
    </row>
    <row r="52" spans="1:12" x14ac:dyDescent="0.2">
      <c r="A52" s="132" t="s">
        <v>89</v>
      </c>
      <c r="B52" s="132" t="s">
        <v>222</v>
      </c>
      <c r="C52" s="132" t="s">
        <v>180</v>
      </c>
      <c r="D52" s="132" t="s">
        <v>80</v>
      </c>
      <c r="E52" s="132" t="s">
        <v>65</v>
      </c>
      <c r="F52" s="132">
        <v>74</v>
      </c>
      <c r="G52" s="132" t="s">
        <v>66</v>
      </c>
      <c r="H52" s="132">
        <v>415050</v>
      </c>
      <c r="I52" s="132" t="str">
        <f t="shared" si="0"/>
        <v>Sale</v>
      </c>
      <c r="J52" s="132">
        <v>-768.9</v>
      </c>
      <c r="K52" s="132">
        <v>-2</v>
      </c>
      <c r="L52" s="134"/>
    </row>
    <row r="53" spans="1:12" x14ac:dyDescent="0.2">
      <c r="A53" s="132" t="s">
        <v>89</v>
      </c>
      <c r="B53" s="132" t="s">
        <v>222</v>
      </c>
      <c r="C53" s="132" t="s">
        <v>181</v>
      </c>
      <c r="D53" s="132" t="s">
        <v>62</v>
      </c>
      <c r="E53" s="132" t="s">
        <v>65</v>
      </c>
      <c r="F53" s="132">
        <v>74</v>
      </c>
      <c r="G53" s="132" t="s">
        <v>66</v>
      </c>
      <c r="H53" s="132">
        <v>415050</v>
      </c>
      <c r="I53" s="132" t="str">
        <f t="shared" si="0"/>
        <v>Sale</v>
      </c>
      <c r="J53" s="132">
        <v>-2635.6</v>
      </c>
      <c r="K53" s="132">
        <v>-8</v>
      </c>
      <c r="L53" s="134"/>
    </row>
    <row r="54" spans="1:12" x14ac:dyDescent="0.2">
      <c r="A54" s="132" t="s">
        <v>89</v>
      </c>
      <c r="B54" s="132" t="s">
        <v>222</v>
      </c>
      <c r="C54" s="132" t="s">
        <v>182</v>
      </c>
      <c r="D54" s="132" t="s">
        <v>81</v>
      </c>
      <c r="E54" s="132" t="s">
        <v>65</v>
      </c>
      <c r="F54" s="132">
        <v>74</v>
      </c>
      <c r="G54" s="132" t="s">
        <v>66</v>
      </c>
      <c r="H54" s="132">
        <v>415050</v>
      </c>
      <c r="I54" s="132" t="str">
        <f t="shared" si="0"/>
        <v>Sale</v>
      </c>
      <c r="J54" s="132">
        <v>-658.35</v>
      </c>
      <c r="K54" s="132">
        <v>-3</v>
      </c>
      <c r="L54" s="134"/>
    </row>
    <row r="55" spans="1:12" x14ac:dyDescent="0.2">
      <c r="A55" s="132" t="s">
        <v>89</v>
      </c>
      <c r="B55" s="132" t="s">
        <v>222</v>
      </c>
      <c r="C55" s="132" t="s">
        <v>185</v>
      </c>
      <c r="D55" s="132" t="s">
        <v>82</v>
      </c>
      <c r="E55" s="132" t="s">
        <v>65</v>
      </c>
      <c r="F55" s="132">
        <v>74</v>
      </c>
      <c r="G55" s="132" t="s">
        <v>66</v>
      </c>
      <c r="H55" s="132">
        <v>415050</v>
      </c>
      <c r="I55" s="132" t="str">
        <f t="shared" si="0"/>
        <v>Sale</v>
      </c>
      <c r="J55" s="132">
        <v>-1153.3499999999999</v>
      </c>
      <c r="K55" s="132">
        <v>-3</v>
      </c>
      <c r="L55" s="134"/>
    </row>
    <row r="56" spans="1:12" x14ac:dyDescent="0.2">
      <c r="A56" s="132" t="s">
        <v>89</v>
      </c>
      <c r="B56" s="132" t="s">
        <v>222</v>
      </c>
      <c r="C56" s="132" t="s">
        <v>186</v>
      </c>
      <c r="D56" s="132" t="s">
        <v>72</v>
      </c>
      <c r="E56" s="132" t="s">
        <v>65</v>
      </c>
      <c r="F56" s="132">
        <v>74</v>
      </c>
      <c r="G56" s="132" t="s">
        <v>66</v>
      </c>
      <c r="H56" s="132">
        <v>415050</v>
      </c>
      <c r="I56" s="132" t="str">
        <f t="shared" si="0"/>
        <v>Sale</v>
      </c>
      <c r="J56" s="132">
        <v>-1153.3499999999999</v>
      </c>
      <c r="K56" s="132">
        <v>-3</v>
      </c>
      <c r="L56" s="134"/>
    </row>
    <row r="57" spans="1:12" x14ac:dyDescent="0.2">
      <c r="A57" s="132" t="s">
        <v>89</v>
      </c>
      <c r="B57" s="132" t="s">
        <v>222</v>
      </c>
      <c r="C57" s="132" t="s">
        <v>205</v>
      </c>
      <c r="D57" s="132" t="s">
        <v>90</v>
      </c>
      <c r="E57" s="132" t="s">
        <v>65</v>
      </c>
      <c r="F57" s="132">
        <v>74</v>
      </c>
      <c r="G57" s="132" t="s">
        <v>67</v>
      </c>
      <c r="H57" s="132">
        <v>415050</v>
      </c>
      <c r="I57" s="132" t="str">
        <f t="shared" si="0"/>
        <v>Sale</v>
      </c>
      <c r="J57" s="132">
        <v>-2721.18</v>
      </c>
      <c r="K57" s="132">
        <v>-13</v>
      </c>
      <c r="L57" s="134"/>
    </row>
    <row r="58" spans="1:12" x14ac:dyDescent="0.2">
      <c r="A58" s="132" t="s">
        <v>89</v>
      </c>
      <c r="B58" s="132" t="s">
        <v>222</v>
      </c>
      <c r="C58" s="132" t="s">
        <v>187</v>
      </c>
      <c r="D58" s="132" t="s">
        <v>141</v>
      </c>
      <c r="E58" s="132" t="s">
        <v>65</v>
      </c>
      <c r="F58" s="132">
        <v>74</v>
      </c>
      <c r="G58" s="132" t="s">
        <v>67</v>
      </c>
      <c r="H58" s="132">
        <v>415050</v>
      </c>
      <c r="I58" s="132" t="str">
        <f t="shared" si="0"/>
        <v>Sale</v>
      </c>
      <c r="J58" s="132">
        <v>-2074.8000000000002</v>
      </c>
      <c r="K58" s="132">
        <v>-10</v>
      </c>
      <c r="L58" s="134"/>
    </row>
    <row r="59" spans="1:12" x14ac:dyDescent="0.2">
      <c r="A59" s="132" t="s">
        <v>89</v>
      </c>
      <c r="B59" s="132" t="s">
        <v>222</v>
      </c>
      <c r="C59" s="132" t="s">
        <v>189</v>
      </c>
      <c r="D59" s="132" t="s">
        <v>58</v>
      </c>
      <c r="E59" s="132" t="s">
        <v>65</v>
      </c>
      <c r="F59" s="132">
        <v>74</v>
      </c>
      <c r="G59" s="132" t="s">
        <v>67</v>
      </c>
      <c r="H59" s="132">
        <v>415050</v>
      </c>
      <c r="I59" s="132" t="str">
        <f t="shared" si="0"/>
        <v>Sale</v>
      </c>
      <c r="J59" s="132">
        <v>-866.25</v>
      </c>
      <c r="K59" s="132">
        <v>-3</v>
      </c>
      <c r="L59" s="134"/>
    </row>
    <row r="60" spans="1:12" x14ac:dyDescent="0.2">
      <c r="A60" s="132" t="s">
        <v>89</v>
      </c>
      <c r="B60" s="132" t="s">
        <v>222</v>
      </c>
      <c r="C60" s="132" t="s">
        <v>191</v>
      </c>
      <c r="D60" s="132" t="s">
        <v>91</v>
      </c>
      <c r="E60" s="132" t="s">
        <v>65</v>
      </c>
      <c r="F60" s="132">
        <v>74</v>
      </c>
      <c r="G60" s="132" t="s">
        <v>66</v>
      </c>
      <c r="H60" s="132">
        <v>415050</v>
      </c>
      <c r="I60" s="132" t="str">
        <f t="shared" si="0"/>
        <v>Sale</v>
      </c>
      <c r="J60" s="132">
        <v>-1484.55</v>
      </c>
      <c r="K60" s="132">
        <v>-14</v>
      </c>
      <c r="L60" s="134"/>
    </row>
    <row r="61" spans="1:12" x14ac:dyDescent="0.2">
      <c r="A61" s="132" t="s">
        <v>89</v>
      </c>
      <c r="B61" s="132" t="s">
        <v>222</v>
      </c>
      <c r="C61" s="132" t="s">
        <v>210</v>
      </c>
      <c r="D61" s="132" t="s">
        <v>85</v>
      </c>
      <c r="E61" s="132" t="s">
        <v>65</v>
      </c>
      <c r="F61" s="132">
        <v>74</v>
      </c>
      <c r="G61" s="132" t="s">
        <v>66</v>
      </c>
      <c r="H61" s="132">
        <v>415050</v>
      </c>
      <c r="I61" s="132" t="str">
        <f t="shared" si="0"/>
        <v>Sale</v>
      </c>
      <c r="J61" s="132">
        <v>-109.45</v>
      </c>
      <c r="K61" s="132">
        <v>-1</v>
      </c>
      <c r="L61" s="134"/>
    </row>
    <row r="62" spans="1:12" x14ac:dyDescent="0.2">
      <c r="A62" s="132" t="s">
        <v>89</v>
      </c>
      <c r="B62" s="132" t="s">
        <v>222</v>
      </c>
      <c r="C62" s="132" t="s">
        <v>211</v>
      </c>
      <c r="D62" s="132" t="s">
        <v>74</v>
      </c>
      <c r="E62" s="132" t="s">
        <v>65</v>
      </c>
      <c r="F62" s="132">
        <v>74</v>
      </c>
      <c r="G62" s="132" t="s">
        <v>67</v>
      </c>
      <c r="H62" s="132">
        <v>415050</v>
      </c>
      <c r="I62" s="132" t="str">
        <f t="shared" si="0"/>
        <v>Sale</v>
      </c>
      <c r="J62" s="132">
        <v>-6652.6</v>
      </c>
      <c r="K62" s="132">
        <v>-14</v>
      </c>
      <c r="L62" s="134"/>
    </row>
    <row r="63" spans="1:12" x14ac:dyDescent="0.2">
      <c r="A63" s="132" t="s">
        <v>89</v>
      </c>
      <c r="B63" s="132" t="s">
        <v>222</v>
      </c>
      <c r="C63" s="132" t="s">
        <v>192</v>
      </c>
      <c r="D63" s="132" t="s">
        <v>59</v>
      </c>
      <c r="E63" s="132" t="s">
        <v>65</v>
      </c>
      <c r="F63" s="132">
        <v>74</v>
      </c>
      <c r="G63" s="132" t="s">
        <v>67</v>
      </c>
      <c r="H63" s="132">
        <v>415050</v>
      </c>
      <c r="I63" s="132" t="str">
        <f t="shared" si="0"/>
        <v>Sale</v>
      </c>
      <c r="J63" s="132">
        <v>-2021.25</v>
      </c>
      <c r="K63" s="132">
        <v>-7</v>
      </c>
      <c r="L63" s="134"/>
    </row>
    <row r="64" spans="1:12" x14ac:dyDescent="0.2">
      <c r="A64" s="132" t="s">
        <v>89</v>
      </c>
      <c r="B64" s="132" t="s">
        <v>222</v>
      </c>
      <c r="C64" s="132" t="s">
        <v>193</v>
      </c>
      <c r="D64" s="132" t="s">
        <v>92</v>
      </c>
      <c r="E64" s="132" t="s">
        <v>65</v>
      </c>
      <c r="F64" s="132">
        <v>74</v>
      </c>
      <c r="G64" s="132" t="s">
        <v>67</v>
      </c>
      <c r="H64" s="132">
        <v>415050</v>
      </c>
      <c r="I64" s="132" t="str">
        <f t="shared" si="0"/>
        <v>Sale</v>
      </c>
      <c r="J64" s="132">
        <v>-3128.16</v>
      </c>
      <c r="K64" s="132">
        <v>-15</v>
      </c>
      <c r="L64" s="134"/>
    </row>
    <row r="65" spans="1:12" x14ac:dyDescent="0.2">
      <c r="A65" s="132" t="s">
        <v>89</v>
      </c>
      <c r="B65" s="132" t="s">
        <v>222</v>
      </c>
      <c r="C65" s="132" t="s">
        <v>194</v>
      </c>
      <c r="D65" s="132" t="s">
        <v>60</v>
      </c>
      <c r="E65" s="132" t="s">
        <v>65</v>
      </c>
      <c r="F65" s="132">
        <v>74</v>
      </c>
      <c r="G65" s="132" t="s">
        <v>66</v>
      </c>
      <c r="H65" s="132">
        <v>415050</v>
      </c>
      <c r="I65" s="132" t="str">
        <f t="shared" si="0"/>
        <v>Sale</v>
      </c>
      <c r="J65" s="132">
        <v>-1153.3499999999999</v>
      </c>
      <c r="K65" s="132">
        <v>-3</v>
      </c>
      <c r="L65" s="134"/>
    </row>
    <row r="66" spans="1:12" x14ac:dyDescent="0.2">
      <c r="A66" s="132" t="s">
        <v>89</v>
      </c>
      <c r="B66" s="132" t="s">
        <v>222</v>
      </c>
      <c r="C66" s="132" t="s">
        <v>195</v>
      </c>
      <c r="D66" s="132" t="s">
        <v>93</v>
      </c>
      <c r="E66" s="132" t="s">
        <v>65</v>
      </c>
      <c r="F66" s="132">
        <v>74</v>
      </c>
      <c r="G66" s="132" t="s">
        <v>67</v>
      </c>
      <c r="H66" s="132">
        <v>415050</v>
      </c>
      <c r="I66" s="132" t="str">
        <f t="shared" si="0"/>
        <v>Sale</v>
      </c>
      <c r="J66" s="132">
        <v>-3140.13</v>
      </c>
      <c r="K66" s="132">
        <v>-15</v>
      </c>
      <c r="L66" s="134"/>
    </row>
    <row r="67" spans="1:12" x14ac:dyDescent="0.2">
      <c r="A67" s="132" t="s">
        <v>89</v>
      </c>
      <c r="B67" s="132" t="s">
        <v>222</v>
      </c>
      <c r="C67" s="132" t="s">
        <v>196</v>
      </c>
      <c r="D67" s="132" t="s">
        <v>142</v>
      </c>
      <c r="E67" s="132" t="s">
        <v>65</v>
      </c>
      <c r="F67" s="132">
        <v>74</v>
      </c>
      <c r="G67" s="132" t="s">
        <v>66</v>
      </c>
      <c r="H67" s="132">
        <v>415050</v>
      </c>
      <c r="I67" s="132" t="str">
        <f t="shared" ref="I67:I80" si="1">IF(AND(H67&gt;420000,H67&lt;430000),"Return","Sale")</f>
        <v>Sale</v>
      </c>
      <c r="J67" s="132">
        <v>-2573.5500000000002</v>
      </c>
      <c r="K67" s="132">
        <v>-12</v>
      </c>
      <c r="L67" s="134"/>
    </row>
    <row r="68" spans="1:12" x14ac:dyDescent="0.2">
      <c r="A68" s="132" t="s">
        <v>89</v>
      </c>
      <c r="B68" s="132" t="s">
        <v>222</v>
      </c>
      <c r="C68" s="132" t="s">
        <v>197</v>
      </c>
      <c r="D68" s="132" t="s">
        <v>143</v>
      </c>
      <c r="E68" s="132" t="s">
        <v>65</v>
      </c>
      <c r="F68" s="132">
        <v>74</v>
      </c>
      <c r="G68" s="132" t="s">
        <v>67</v>
      </c>
      <c r="H68" s="132">
        <v>415050</v>
      </c>
      <c r="I68" s="132" t="str">
        <f t="shared" si="1"/>
        <v>Sale</v>
      </c>
      <c r="J68" s="132">
        <v>-88946.75</v>
      </c>
      <c r="K68" s="132">
        <v>-330</v>
      </c>
      <c r="L68" s="134"/>
    </row>
    <row r="69" spans="1:12" x14ac:dyDescent="0.2">
      <c r="A69" s="132" t="s">
        <v>89</v>
      </c>
      <c r="B69" s="132" t="s">
        <v>222</v>
      </c>
      <c r="C69" s="132" t="s">
        <v>245</v>
      </c>
      <c r="D69" s="132" t="s">
        <v>246</v>
      </c>
      <c r="E69" s="132" t="s">
        <v>65</v>
      </c>
      <c r="F69" s="132">
        <v>74</v>
      </c>
      <c r="G69" s="132" t="s">
        <v>67</v>
      </c>
      <c r="H69" s="132">
        <v>415140</v>
      </c>
      <c r="I69" s="132" t="str">
        <f t="shared" si="1"/>
        <v>Sale</v>
      </c>
      <c r="J69" s="132">
        <v>-2710.38</v>
      </c>
      <c r="K69" s="132">
        <v>-3</v>
      </c>
      <c r="L69" s="134"/>
    </row>
    <row r="70" spans="1:12" x14ac:dyDescent="0.2">
      <c r="A70" s="132" t="s">
        <v>89</v>
      </c>
      <c r="B70" s="132" t="s">
        <v>222</v>
      </c>
      <c r="C70" s="132" t="s">
        <v>255</v>
      </c>
      <c r="D70" s="132" t="s">
        <v>256</v>
      </c>
      <c r="E70" s="132" t="s">
        <v>65</v>
      </c>
      <c r="F70" s="132">
        <v>74</v>
      </c>
      <c r="G70" s="132" t="s">
        <v>67</v>
      </c>
      <c r="H70" s="132">
        <v>415140</v>
      </c>
      <c r="I70" s="132" t="str">
        <f t="shared" si="1"/>
        <v>Sale</v>
      </c>
      <c r="J70" s="132">
        <v>-527.35</v>
      </c>
      <c r="K70" s="132">
        <v>-3</v>
      </c>
      <c r="L70" s="134"/>
    </row>
    <row r="71" spans="1:12" x14ac:dyDescent="0.2">
      <c r="A71" s="132" t="s">
        <v>89</v>
      </c>
      <c r="B71" s="132" t="s">
        <v>222</v>
      </c>
      <c r="C71" s="132" t="s">
        <v>257</v>
      </c>
      <c r="D71" s="132" t="s">
        <v>258</v>
      </c>
      <c r="E71" s="132" t="s">
        <v>65</v>
      </c>
      <c r="F71" s="132">
        <v>74</v>
      </c>
      <c r="G71" s="132" t="s">
        <v>67</v>
      </c>
      <c r="H71" s="132">
        <v>415140</v>
      </c>
      <c r="I71" s="132" t="str">
        <f t="shared" si="1"/>
        <v>Sale</v>
      </c>
      <c r="J71" s="132">
        <v>-1204.47</v>
      </c>
      <c r="K71" s="132">
        <v>-3</v>
      </c>
      <c r="L71" s="134"/>
    </row>
    <row r="72" spans="1:12" x14ac:dyDescent="0.2">
      <c r="A72" s="132" t="s">
        <v>89</v>
      </c>
      <c r="B72" s="132" t="s">
        <v>222</v>
      </c>
      <c r="C72" s="132" t="s">
        <v>259</v>
      </c>
      <c r="D72" s="132" t="s">
        <v>260</v>
      </c>
      <c r="E72" s="132" t="s">
        <v>65</v>
      </c>
      <c r="F72" s="132">
        <v>74</v>
      </c>
      <c r="G72" s="132" t="s">
        <v>67</v>
      </c>
      <c r="H72" s="132">
        <v>415140</v>
      </c>
      <c r="I72" s="132" t="str">
        <f t="shared" si="1"/>
        <v>Sale</v>
      </c>
      <c r="J72" s="132">
        <v>-9038.61</v>
      </c>
      <c r="K72" s="132">
        <v>-3</v>
      </c>
      <c r="L72" s="134"/>
    </row>
    <row r="73" spans="1:12" x14ac:dyDescent="0.2">
      <c r="A73" s="132" t="s">
        <v>89</v>
      </c>
      <c r="B73" s="132" t="s">
        <v>222</v>
      </c>
      <c r="C73" s="132" t="s">
        <v>170</v>
      </c>
      <c r="D73" s="132" t="s">
        <v>43</v>
      </c>
      <c r="E73" s="132" t="s">
        <v>65</v>
      </c>
      <c r="F73" s="132">
        <v>74</v>
      </c>
      <c r="G73" s="132" t="s">
        <v>67</v>
      </c>
      <c r="H73" s="132">
        <v>425250</v>
      </c>
      <c r="I73" s="132" t="str">
        <f t="shared" si="1"/>
        <v>Return</v>
      </c>
      <c r="J73" s="132">
        <v>4159.4799999999996</v>
      </c>
      <c r="K73" s="132">
        <v>1</v>
      </c>
      <c r="L73" s="134"/>
    </row>
    <row r="74" spans="1:12" x14ac:dyDescent="0.2">
      <c r="A74" s="132" t="s">
        <v>89</v>
      </c>
      <c r="B74" s="132" t="s">
        <v>222</v>
      </c>
      <c r="C74" s="132" t="s">
        <v>226</v>
      </c>
      <c r="D74" s="132" t="s">
        <v>227</v>
      </c>
      <c r="E74" s="132" t="s">
        <v>65</v>
      </c>
      <c r="F74" s="132">
        <v>74</v>
      </c>
      <c r="G74" s="132" t="s">
        <v>66</v>
      </c>
      <c r="H74" s="132">
        <v>425250</v>
      </c>
      <c r="I74" s="132" t="str">
        <f t="shared" si="1"/>
        <v>Return</v>
      </c>
      <c r="J74" s="132">
        <v>399.5</v>
      </c>
      <c r="K74" s="132">
        <v>1</v>
      </c>
      <c r="L74" s="134"/>
    </row>
    <row r="75" spans="1:12" x14ac:dyDescent="0.2">
      <c r="A75" s="132" t="s">
        <v>89</v>
      </c>
      <c r="B75" s="132" t="s">
        <v>222</v>
      </c>
      <c r="C75" s="132" t="s">
        <v>228</v>
      </c>
      <c r="D75" s="132" t="s">
        <v>218</v>
      </c>
      <c r="E75" s="132" t="s">
        <v>65</v>
      </c>
      <c r="F75" s="132">
        <v>74</v>
      </c>
      <c r="G75" s="132" t="s">
        <v>66</v>
      </c>
      <c r="H75" s="132">
        <v>425250</v>
      </c>
      <c r="I75" s="132" t="str">
        <f t="shared" si="1"/>
        <v>Return</v>
      </c>
      <c r="J75" s="132">
        <v>399.5</v>
      </c>
      <c r="K75" s="132">
        <v>1</v>
      </c>
      <c r="L75" s="134"/>
    </row>
    <row r="76" spans="1:12" x14ac:dyDescent="0.2">
      <c r="A76" s="132" t="s">
        <v>89</v>
      </c>
      <c r="B76" s="132" t="s">
        <v>222</v>
      </c>
      <c r="C76" s="132" t="s">
        <v>188</v>
      </c>
      <c r="D76" s="132" t="s">
        <v>57</v>
      </c>
      <c r="E76" s="132" t="s">
        <v>65</v>
      </c>
      <c r="F76" s="132">
        <v>74</v>
      </c>
      <c r="G76" s="132" t="s">
        <v>66</v>
      </c>
      <c r="H76" s="132">
        <v>425250</v>
      </c>
      <c r="I76" s="132" t="str">
        <f t="shared" si="1"/>
        <v>Return</v>
      </c>
      <c r="J76" s="132">
        <v>1155</v>
      </c>
      <c r="K76" s="132">
        <v>4</v>
      </c>
      <c r="L76" s="134"/>
    </row>
    <row r="77" spans="1:12" x14ac:dyDescent="0.2">
      <c r="A77" s="132" t="s">
        <v>89</v>
      </c>
      <c r="B77" s="132" t="s">
        <v>222</v>
      </c>
      <c r="C77" s="132" t="s">
        <v>234</v>
      </c>
      <c r="D77" s="132" t="s">
        <v>215</v>
      </c>
      <c r="E77" s="132" t="s">
        <v>65</v>
      </c>
      <c r="F77" s="132">
        <v>74</v>
      </c>
      <c r="G77" s="132" t="s">
        <v>66</v>
      </c>
      <c r="H77" s="132">
        <v>425250</v>
      </c>
      <c r="I77" s="132" t="str">
        <f t="shared" si="1"/>
        <v>Return</v>
      </c>
      <c r="J77" s="132">
        <v>1649.45</v>
      </c>
      <c r="K77" s="132">
        <v>1</v>
      </c>
      <c r="L77" s="134"/>
    </row>
    <row r="78" spans="1:12" x14ac:dyDescent="0.2">
      <c r="A78" s="132" t="s">
        <v>89</v>
      </c>
      <c r="B78" s="132" t="s">
        <v>222</v>
      </c>
      <c r="C78" s="132" t="s">
        <v>191</v>
      </c>
      <c r="D78" s="132" t="s">
        <v>91</v>
      </c>
      <c r="E78" s="132" t="s">
        <v>65</v>
      </c>
      <c r="F78" s="132">
        <v>74</v>
      </c>
      <c r="G78" s="132" t="s">
        <v>66</v>
      </c>
      <c r="H78" s="132">
        <v>425250</v>
      </c>
      <c r="I78" s="132" t="str">
        <f t="shared" si="1"/>
        <v>Return</v>
      </c>
      <c r="J78" s="132">
        <v>1203.95</v>
      </c>
      <c r="K78" s="132">
        <v>11</v>
      </c>
      <c r="L78" s="134"/>
    </row>
    <row r="79" spans="1:12" x14ac:dyDescent="0.2">
      <c r="A79" s="132" t="s">
        <v>89</v>
      </c>
      <c r="B79" s="132" t="s">
        <v>222</v>
      </c>
      <c r="C79" s="132" t="s">
        <v>210</v>
      </c>
      <c r="D79" s="132" t="s">
        <v>85</v>
      </c>
      <c r="E79" s="132" t="s">
        <v>65</v>
      </c>
      <c r="F79" s="132">
        <v>74</v>
      </c>
      <c r="G79" s="132" t="s">
        <v>66</v>
      </c>
      <c r="H79" s="132">
        <v>425250</v>
      </c>
      <c r="I79" s="132" t="str">
        <f t="shared" si="1"/>
        <v>Return</v>
      </c>
      <c r="J79" s="132">
        <v>328.35</v>
      </c>
      <c r="K79" s="132">
        <v>3</v>
      </c>
      <c r="L79" s="134"/>
    </row>
    <row r="80" spans="1:12" x14ac:dyDescent="0.2">
      <c r="A80" s="132" t="s">
        <v>89</v>
      </c>
      <c r="B80" s="132" t="s">
        <v>222</v>
      </c>
      <c r="C80" s="132" t="s">
        <v>192</v>
      </c>
      <c r="D80" s="132" t="s">
        <v>59</v>
      </c>
      <c r="E80" s="132" t="s">
        <v>65</v>
      </c>
      <c r="F80" s="132">
        <v>74</v>
      </c>
      <c r="G80" s="132" t="s">
        <v>67</v>
      </c>
      <c r="H80" s="132">
        <v>425250</v>
      </c>
      <c r="I80" s="132" t="str">
        <f t="shared" si="1"/>
        <v>Return</v>
      </c>
      <c r="J80" s="132">
        <v>525</v>
      </c>
      <c r="K80" s="132">
        <v>2</v>
      </c>
      <c r="L80" s="134"/>
    </row>
    <row r="81" spans="1:12" x14ac:dyDescent="0.2">
      <c r="A81" s="134"/>
      <c r="B81" s="134"/>
      <c r="C81" s="134"/>
      <c r="D81" s="134"/>
      <c r="E81" s="134"/>
      <c r="F81" s="134"/>
      <c r="G81" s="134"/>
      <c r="H81" s="134"/>
      <c r="I81" s="134"/>
      <c r="J81" s="135">
        <f>SUM(J2:J80)</f>
        <v>-1575638.4299999997</v>
      </c>
      <c r="K81" s="134"/>
      <c r="L81" s="134"/>
    </row>
    <row r="83" spans="1:12" x14ac:dyDescent="0.2">
      <c r="G83" s="134" t="s">
        <v>63</v>
      </c>
      <c r="H83" s="134"/>
      <c r="I83" s="134"/>
      <c r="J83" s="136">
        <v>0.22500000000000001</v>
      </c>
    </row>
    <row r="84" spans="1:12" ht="13.5" thickBot="1" x14ac:dyDescent="0.25"/>
    <row r="85" spans="1:12" ht="15" x14ac:dyDescent="0.25">
      <c r="G85" s="137" t="s">
        <v>50</v>
      </c>
      <c r="H85" s="85" t="s">
        <v>51</v>
      </c>
      <c r="I85" s="85"/>
      <c r="J85" s="152">
        <f>-J81*J83</f>
        <v>354518.64674999996</v>
      </c>
      <c r="K85" s="139"/>
      <c r="L85" s="140"/>
    </row>
    <row r="86" spans="1:12" ht="15" x14ac:dyDescent="0.25">
      <c r="G86" s="141"/>
      <c r="H86" s="89" t="s">
        <v>52</v>
      </c>
      <c r="I86" s="89"/>
      <c r="J86" s="153">
        <f>J85/L86</f>
        <v>3613.5923503116114</v>
      </c>
      <c r="K86" s="143" t="s">
        <v>53</v>
      </c>
      <c r="L86" s="144">
        <v>98.106983959999994</v>
      </c>
    </row>
    <row r="87" spans="1:12" ht="15.75" thickBot="1" x14ac:dyDescent="0.3">
      <c r="G87" s="145"/>
      <c r="H87" s="94" t="s">
        <v>61</v>
      </c>
      <c r="I87" s="94"/>
      <c r="J87" s="154">
        <f>J85/L87</f>
        <v>5647.6834843020179</v>
      </c>
      <c r="K87" s="147" t="s">
        <v>53</v>
      </c>
      <c r="L87" s="148">
        <v>62.772399999999998</v>
      </c>
    </row>
  </sheetData>
  <autoFilter ref="A1:L81" xr:uid="{00000000-0009-0000-0000-000015000000}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16"/>
  <dimension ref="A1:L70"/>
  <sheetViews>
    <sheetView workbookViewId="0">
      <selection activeCell="I2" sqref="I2"/>
    </sheetView>
  </sheetViews>
  <sheetFormatPr defaultRowHeight="12.75" x14ac:dyDescent="0.2"/>
  <cols>
    <col min="2" max="2" width="9.42578125" customWidth="1"/>
    <col min="3" max="3" width="14.140625" bestFit="1" customWidth="1"/>
    <col min="4" max="4" width="40.28515625" bestFit="1" customWidth="1"/>
    <col min="5" max="5" width="8.28515625" bestFit="1" customWidth="1"/>
    <col min="6" max="6" width="5.7109375" bestFit="1" customWidth="1"/>
    <col min="7" max="7" width="9.28515625" customWidth="1"/>
    <col min="8" max="8" width="7.42578125" bestFit="1" customWidth="1"/>
    <col min="9" max="9" width="16.140625" bestFit="1" customWidth="1"/>
    <col min="10" max="10" width="11" bestFit="1" customWidth="1"/>
    <col min="11" max="11" width="7.85546875" bestFit="1" customWidth="1"/>
  </cols>
  <sheetData>
    <row r="1" spans="1:12" x14ac:dyDescent="0.2">
      <c r="A1" s="130" t="s">
        <v>34</v>
      </c>
      <c r="B1" s="131" t="s">
        <v>35</v>
      </c>
      <c r="C1" s="131" t="s">
        <v>36</v>
      </c>
      <c r="D1" s="131" t="s">
        <v>37</v>
      </c>
      <c r="E1" s="131" t="s">
        <v>38</v>
      </c>
      <c r="F1" s="131" t="s">
        <v>39</v>
      </c>
      <c r="G1" s="131" t="s">
        <v>40</v>
      </c>
      <c r="H1" s="131" t="s">
        <v>41</v>
      </c>
      <c r="I1" s="131" t="s">
        <v>264</v>
      </c>
      <c r="J1" s="131" t="s">
        <v>18</v>
      </c>
      <c r="K1" s="131" t="s">
        <v>42</v>
      </c>
      <c r="L1" s="131" t="s">
        <v>129</v>
      </c>
    </row>
    <row r="2" spans="1:12" x14ac:dyDescent="0.2">
      <c r="A2" s="132">
        <v>2014</v>
      </c>
      <c r="B2" s="132">
        <v>11</v>
      </c>
      <c r="C2" s="133">
        <v>9780740779893</v>
      </c>
      <c r="D2" s="132" t="s">
        <v>97</v>
      </c>
      <c r="E2" s="132">
        <v>1</v>
      </c>
      <c r="F2" s="132">
        <v>74</v>
      </c>
      <c r="G2" s="132">
        <v>501</v>
      </c>
      <c r="H2" s="132">
        <v>415040</v>
      </c>
      <c r="I2" s="132" t="str">
        <f>IF(AND(H2&gt;420000,H2&lt;430000),"Return","Sale")</f>
        <v>Sale</v>
      </c>
      <c r="J2" s="132">
        <v>-2466.75</v>
      </c>
      <c r="K2" s="132">
        <v>-15</v>
      </c>
      <c r="L2" s="134"/>
    </row>
    <row r="3" spans="1:12" x14ac:dyDescent="0.2">
      <c r="A3" s="132">
        <v>2014</v>
      </c>
      <c r="B3" s="132">
        <v>11</v>
      </c>
      <c r="C3" s="133">
        <v>9780740791208</v>
      </c>
      <c r="D3" s="132" t="s">
        <v>98</v>
      </c>
      <c r="E3" s="132">
        <v>1</v>
      </c>
      <c r="F3" s="132">
        <v>74</v>
      </c>
      <c r="G3" s="132">
        <v>501</v>
      </c>
      <c r="H3" s="132">
        <v>415040</v>
      </c>
      <c r="I3" s="132" t="str">
        <f t="shared" ref="I3:I63" si="0">IF(AND(H3&gt;420000,H3&lt;430000),"Return","Sale")</f>
        <v>Sale</v>
      </c>
      <c r="J3" s="132">
        <v>-633.88</v>
      </c>
      <c r="K3" s="132">
        <v>-4</v>
      </c>
      <c r="L3" s="134"/>
    </row>
    <row r="4" spans="1:12" x14ac:dyDescent="0.2">
      <c r="A4" s="132">
        <v>2014</v>
      </c>
      <c r="B4" s="132">
        <v>11</v>
      </c>
      <c r="C4" s="133">
        <v>9781449401160</v>
      </c>
      <c r="D4" s="132" t="s">
        <v>100</v>
      </c>
      <c r="E4" s="132">
        <v>1</v>
      </c>
      <c r="F4" s="132">
        <v>74</v>
      </c>
      <c r="G4" s="132">
        <v>503</v>
      </c>
      <c r="H4" s="132">
        <v>415040</v>
      </c>
      <c r="I4" s="132" t="str">
        <f t="shared" si="0"/>
        <v>Sale</v>
      </c>
      <c r="J4" s="132">
        <v>-329.45</v>
      </c>
      <c r="K4" s="132">
        <v>-1</v>
      </c>
      <c r="L4" s="134"/>
    </row>
    <row r="5" spans="1:12" x14ac:dyDescent="0.2">
      <c r="A5" s="132">
        <v>2014</v>
      </c>
      <c r="B5" s="132">
        <v>11</v>
      </c>
      <c r="C5" s="133">
        <v>9781449401375</v>
      </c>
      <c r="D5" s="132" t="s">
        <v>101</v>
      </c>
      <c r="E5" s="132">
        <v>1</v>
      </c>
      <c r="F5" s="132">
        <v>74</v>
      </c>
      <c r="G5" s="132">
        <v>501</v>
      </c>
      <c r="H5" s="132">
        <v>415040</v>
      </c>
      <c r="I5" s="132" t="str">
        <f t="shared" si="0"/>
        <v>Sale</v>
      </c>
      <c r="J5" s="132">
        <v>-304.98</v>
      </c>
      <c r="K5" s="132">
        <v>-2</v>
      </c>
      <c r="L5" s="134"/>
    </row>
    <row r="6" spans="1:12" x14ac:dyDescent="0.2">
      <c r="A6" s="132">
        <v>2014</v>
      </c>
      <c r="B6" s="132">
        <v>11</v>
      </c>
      <c r="C6" s="133">
        <v>9781449401382</v>
      </c>
      <c r="D6" s="132" t="s">
        <v>102</v>
      </c>
      <c r="E6" s="132">
        <v>1</v>
      </c>
      <c r="F6" s="132">
        <v>74</v>
      </c>
      <c r="G6" s="132">
        <v>501</v>
      </c>
      <c r="H6" s="132">
        <v>415040</v>
      </c>
      <c r="I6" s="132" t="str">
        <f t="shared" si="0"/>
        <v>Sale</v>
      </c>
      <c r="J6" s="132">
        <v>-304.98</v>
      </c>
      <c r="K6" s="132">
        <v>-2</v>
      </c>
      <c r="L6" s="134"/>
    </row>
    <row r="7" spans="1:12" x14ac:dyDescent="0.2">
      <c r="A7" s="132">
        <v>2014</v>
      </c>
      <c r="B7" s="132">
        <v>11</v>
      </c>
      <c r="C7" s="133">
        <v>9781449408176</v>
      </c>
      <c r="D7" s="132" t="s">
        <v>106</v>
      </c>
      <c r="E7" s="132">
        <v>1</v>
      </c>
      <c r="F7" s="132">
        <v>74</v>
      </c>
      <c r="G7" s="132">
        <v>503</v>
      </c>
      <c r="H7" s="132">
        <v>415040</v>
      </c>
      <c r="I7" s="132" t="str">
        <f t="shared" si="0"/>
        <v>Sale</v>
      </c>
      <c r="J7" s="132">
        <v>-495</v>
      </c>
      <c r="K7" s="132">
        <v>-2</v>
      </c>
      <c r="L7" s="134"/>
    </row>
    <row r="8" spans="1:12" x14ac:dyDescent="0.2">
      <c r="A8" s="132">
        <v>2014</v>
      </c>
      <c r="B8" s="132">
        <v>11</v>
      </c>
      <c r="C8" s="133">
        <v>9781449418243</v>
      </c>
      <c r="D8" s="132" t="s">
        <v>108</v>
      </c>
      <c r="E8" s="132">
        <v>1</v>
      </c>
      <c r="F8" s="132">
        <v>74</v>
      </c>
      <c r="G8" s="132">
        <v>501</v>
      </c>
      <c r="H8" s="132">
        <v>415040</v>
      </c>
      <c r="I8" s="132" t="str">
        <f t="shared" si="0"/>
        <v>Sale</v>
      </c>
      <c r="J8" s="132">
        <v>-304.98</v>
      </c>
      <c r="K8" s="132">
        <v>-2</v>
      </c>
      <c r="L8" s="134"/>
    </row>
    <row r="9" spans="1:12" x14ac:dyDescent="0.2">
      <c r="A9" s="132">
        <v>2014</v>
      </c>
      <c r="B9" s="132">
        <v>11</v>
      </c>
      <c r="C9" s="133">
        <v>9781449423025</v>
      </c>
      <c r="D9" s="132" t="s">
        <v>109</v>
      </c>
      <c r="E9" s="132">
        <v>1</v>
      </c>
      <c r="F9" s="132">
        <v>74</v>
      </c>
      <c r="G9" s="132">
        <v>503</v>
      </c>
      <c r="H9" s="132">
        <v>415040</v>
      </c>
      <c r="I9" s="132" t="str">
        <f t="shared" si="0"/>
        <v>Sale</v>
      </c>
      <c r="J9" s="132">
        <v>-384.45</v>
      </c>
      <c r="K9" s="132">
        <v>-1</v>
      </c>
      <c r="L9" s="134"/>
    </row>
    <row r="10" spans="1:12" x14ac:dyDescent="0.2">
      <c r="A10" s="132">
        <v>2014</v>
      </c>
      <c r="B10" s="132">
        <v>11</v>
      </c>
      <c r="C10" s="133">
        <v>9781449427399</v>
      </c>
      <c r="D10" s="132" t="s">
        <v>113</v>
      </c>
      <c r="E10" s="132">
        <v>1</v>
      </c>
      <c r="F10" s="132">
        <v>74</v>
      </c>
      <c r="G10" s="132">
        <v>501</v>
      </c>
      <c r="H10" s="132">
        <v>415040</v>
      </c>
      <c r="I10" s="132" t="str">
        <f t="shared" si="0"/>
        <v>Sale</v>
      </c>
      <c r="J10" s="132">
        <v>-304.98</v>
      </c>
      <c r="K10" s="132">
        <v>-2</v>
      </c>
      <c r="L10" s="134"/>
    </row>
    <row r="11" spans="1:12" x14ac:dyDescent="0.2">
      <c r="A11" s="132">
        <v>2014</v>
      </c>
      <c r="B11" s="132">
        <v>11</v>
      </c>
      <c r="C11" s="133">
        <v>9781449427740</v>
      </c>
      <c r="D11" s="132" t="s">
        <v>114</v>
      </c>
      <c r="E11" s="132">
        <v>1</v>
      </c>
      <c r="F11" s="132">
        <v>74</v>
      </c>
      <c r="G11" s="132">
        <v>503</v>
      </c>
      <c r="H11" s="132">
        <v>415040</v>
      </c>
      <c r="I11" s="132" t="str">
        <f t="shared" si="0"/>
        <v>Sale</v>
      </c>
      <c r="J11" s="132">
        <v>-495</v>
      </c>
      <c r="K11" s="132">
        <v>-2</v>
      </c>
      <c r="L11" s="134"/>
    </row>
    <row r="12" spans="1:12" x14ac:dyDescent="0.2">
      <c r="A12" s="132">
        <v>2014</v>
      </c>
      <c r="B12" s="132">
        <v>11</v>
      </c>
      <c r="C12" s="133">
        <v>9781449427757</v>
      </c>
      <c r="D12" s="132" t="s">
        <v>132</v>
      </c>
      <c r="E12" s="132">
        <v>1</v>
      </c>
      <c r="F12" s="132">
        <v>74</v>
      </c>
      <c r="G12" s="132">
        <v>503</v>
      </c>
      <c r="H12" s="132">
        <v>415040</v>
      </c>
      <c r="I12" s="132" t="str">
        <f t="shared" si="0"/>
        <v>Sale</v>
      </c>
      <c r="J12" s="132">
        <v>-1732.5</v>
      </c>
      <c r="K12" s="132">
        <v>-7</v>
      </c>
      <c r="L12" s="134"/>
    </row>
    <row r="13" spans="1:12" x14ac:dyDescent="0.2">
      <c r="A13" s="132">
        <v>2014</v>
      </c>
      <c r="B13" s="132">
        <v>11</v>
      </c>
      <c r="C13" s="133">
        <v>9781449429386</v>
      </c>
      <c r="D13" s="132" t="s">
        <v>153</v>
      </c>
      <c r="E13" s="132">
        <v>1</v>
      </c>
      <c r="F13" s="132">
        <v>74</v>
      </c>
      <c r="G13" s="132">
        <v>503</v>
      </c>
      <c r="H13" s="132">
        <v>415040</v>
      </c>
      <c r="I13" s="132" t="str">
        <f t="shared" si="0"/>
        <v>Sale</v>
      </c>
      <c r="J13" s="132">
        <v>-1980</v>
      </c>
      <c r="K13" s="132">
        <v>-8</v>
      </c>
      <c r="L13" s="134"/>
    </row>
    <row r="14" spans="1:12" x14ac:dyDescent="0.2">
      <c r="A14" s="132">
        <v>2014</v>
      </c>
      <c r="B14" s="132">
        <v>11</v>
      </c>
      <c r="C14" s="133">
        <v>9781449433833</v>
      </c>
      <c r="D14" s="132" t="s">
        <v>117</v>
      </c>
      <c r="E14" s="132">
        <v>1</v>
      </c>
      <c r="F14" s="132">
        <v>74</v>
      </c>
      <c r="G14" s="132">
        <v>501</v>
      </c>
      <c r="H14" s="132">
        <v>415040</v>
      </c>
      <c r="I14" s="132" t="str">
        <f t="shared" si="0"/>
        <v>Sale</v>
      </c>
      <c r="J14" s="132">
        <v>-304.98</v>
      </c>
      <c r="K14" s="132">
        <v>-2</v>
      </c>
      <c r="L14" s="134"/>
    </row>
    <row r="15" spans="1:12" x14ac:dyDescent="0.2">
      <c r="A15" s="132">
        <v>2014</v>
      </c>
      <c r="B15" s="132">
        <v>11</v>
      </c>
      <c r="C15" s="133">
        <v>9781449433963</v>
      </c>
      <c r="D15" s="132" t="s">
        <v>119</v>
      </c>
      <c r="E15" s="132">
        <v>1</v>
      </c>
      <c r="F15" s="132">
        <v>74</v>
      </c>
      <c r="G15" s="132">
        <v>501</v>
      </c>
      <c r="H15" s="132">
        <v>415040</v>
      </c>
      <c r="I15" s="132" t="str">
        <f t="shared" si="0"/>
        <v>Sale</v>
      </c>
      <c r="J15" s="132">
        <v>-164.45</v>
      </c>
      <c r="K15" s="132">
        <v>-1</v>
      </c>
      <c r="L15" s="134"/>
    </row>
    <row r="16" spans="1:12" x14ac:dyDescent="0.2">
      <c r="A16" s="132">
        <v>2014</v>
      </c>
      <c r="B16" s="132">
        <v>11</v>
      </c>
      <c r="C16" s="133">
        <v>9781449438821</v>
      </c>
      <c r="D16" s="132" t="s">
        <v>214</v>
      </c>
      <c r="E16" s="132">
        <v>1</v>
      </c>
      <c r="F16" s="132">
        <v>74</v>
      </c>
      <c r="G16" s="132">
        <v>501</v>
      </c>
      <c r="H16" s="132">
        <v>415040</v>
      </c>
      <c r="I16" s="132" t="str">
        <f t="shared" si="0"/>
        <v>Sale</v>
      </c>
      <c r="J16" s="132">
        <v>-1925</v>
      </c>
      <c r="K16" s="132">
        <v>-1</v>
      </c>
      <c r="L16" s="134"/>
    </row>
    <row r="17" spans="1:12" x14ac:dyDescent="0.2">
      <c r="A17" s="132">
        <v>2014</v>
      </c>
      <c r="B17" s="132">
        <v>11</v>
      </c>
      <c r="C17" s="133">
        <v>9781449449704</v>
      </c>
      <c r="D17" s="132" t="s">
        <v>121</v>
      </c>
      <c r="E17" s="132">
        <v>1</v>
      </c>
      <c r="F17" s="132">
        <v>74</v>
      </c>
      <c r="G17" s="132">
        <v>503</v>
      </c>
      <c r="H17" s="132">
        <v>415040</v>
      </c>
      <c r="I17" s="132" t="str">
        <f t="shared" si="0"/>
        <v>Sale</v>
      </c>
      <c r="J17" s="132">
        <v>-770</v>
      </c>
      <c r="K17" s="132">
        <v>-4</v>
      </c>
      <c r="L17" s="134"/>
    </row>
    <row r="18" spans="1:12" x14ac:dyDescent="0.2">
      <c r="A18" s="132">
        <v>2014</v>
      </c>
      <c r="B18" s="132">
        <v>11</v>
      </c>
      <c r="C18" s="133">
        <v>9781449450793</v>
      </c>
      <c r="D18" s="132" t="s">
        <v>123</v>
      </c>
      <c r="E18" s="132">
        <v>1</v>
      </c>
      <c r="F18" s="132">
        <v>74</v>
      </c>
      <c r="G18" s="132">
        <v>503</v>
      </c>
      <c r="H18" s="132">
        <v>415040</v>
      </c>
      <c r="I18" s="132" t="str">
        <f t="shared" si="0"/>
        <v>Sale</v>
      </c>
      <c r="J18" s="132">
        <v>-1155</v>
      </c>
      <c r="K18" s="132">
        <v>-6</v>
      </c>
      <c r="L18" s="134"/>
    </row>
    <row r="19" spans="1:12" x14ac:dyDescent="0.2">
      <c r="A19" s="132">
        <v>2014</v>
      </c>
      <c r="B19" s="132">
        <v>11</v>
      </c>
      <c r="C19" s="133">
        <v>9781449451004</v>
      </c>
      <c r="D19" s="132" t="s">
        <v>221</v>
      </c>
      <c r="E19" s="132">
        <v>1</v>
      </c>
      <c r="F19" s="132">
        <v>74</v>
      </c>
      <c r="G19" s="132">
        <v>501</v>
      </c>
      <c r="H19" s="132">
        <v>415040</v>
      </c>
      <c r="I19" s="132" t="str">
        <f t="shared" si="0"/>
        <v>Sale</v>
      </c>
      <c r="J19" s="132">
        <v>-164.45</v>
      </c>
      <c r="K19" s="132">
        <v>-1</v>
      </c>
      <c r="L19" s="134"/>
    </row>
    <row r="20" spans="1:12" x14ac:dyDescent="0.2">
      <c r="A20" s="132">
        <v>2014</v>
      </c>
      <c r="B20" s="132">
        <v>11</v>
      </c>
      <c r="C20" s="133">
        <v>9781449461072</v>
      </c>
      <c r="D20" s="132" t="s">
        <v>219</v>
      </c>
      <c r="E20" s="132">
        <v>1</v>
      </c>
      <c r="F20" s="132">
        <v>74</v>
      </c>
      <c r="G20" s="132">
        <v>501</v>
      </c>
      <c r="H20" s="132">
        <v>415040</v>
      </c>
      <c r="I20" s="132" t="str">
        <f t="shared" si="0"/>
        <v>Sale</v>
      </c>
      <c r="J20" s="132">
        <v>-73477.75</v>
      </c>
      <c r="K20" s="132">
        <v>-275</v>
      </c>
      <c r="L20" s="134"/>
    </row>
    <row r="21" spans="1:12" x14ac:dyDescent="0.2">
      <c r="A21" s="132">
        <v>2014</v>
      </c>
      <c r="B21" s="132">
        <v>11</v>
      </c>
      <c r="C21" s="133">
        <v>9781449462147</v>
      </c>
      <c r="D21" s="132" t="s">
        <v>220</v>
      </c>
      <c r="E21" s="132">
        <v>1</v>
      </c>
      <c r="F21" s="132">
        <v>74</v>
      </c>
      <c r="G21" s="132">
        <v>501</v>
      </c>
      <c r="H21" s="132">
        <v>415040</v>
      </c>
      <c r="I21" s="132" t="str">
        <f t="shared" si="0"/>
        <v>Sale</v>
      </c>
      <c r="J21" s="132">
        <v>-40679.65</v>
      </c>
      <c r="K21" s="132">
        <v>-37</v>
      </c>
      <c r="L21" s="134"/>
    </row>
    <row r="22" spans="1:12" x14ac:dyDescent="0.2">
      <c r="A22" s="132">
        <v>2014</v>
      </c>
      <c r="B22" s="132">
        <v>11</v>
      </c>
      <c r="C22" s="133">
        <v>9780740718397</v>
      </c>
      <c r="D22" s="132" t="s">
        <v>69</v>
      </c>
      <c r="E22" s="132">
        <v>1</v>
      </c>
      <c r="F22" s="132">
        <v>74</v>
      </c>
      <c r="G22" s="132">
        <v>503</v>
      </c>
      <c r="H22" s="132">
        <v>415050</v>
      </c>
      <c r="I22" s="132" t="str">
        <f t="shared" si="0"/>
        <v>Sale</v>
      </c>
      <c r="J22" s="132">
        <v>-247.5</v>
      </c>
      <c r="K22" s="132">
        <v>-1</v>
      </c>
      <c r="L22" s="134"/>
    </row>
    <row r="23" spans="1:12" x14ac:dyDescent="0.2">
      <c r="A23" s="132">
        <v>2014</v>
      </c>
      <c r="B23" s="132">
        <v>11</v>
      </c>
      <c r="C23" s="133">
        <v>9780740738401</v>
      </c>
      <c r="D23" s="132" t="s">
        <v>124</v>
      </c>
      <c r="E23" s="132">
        <v>1</v>
      </c>
      <c r="F23" s="132">
        <v>74</v>
      </c>
      <c r="G23" s="132">
        <v>503</v>
      </c>
      <c r="H23" s="132">
        <v>415050</v>
      </c>
      <c r="I23" s="132" t="str">
        <f t="shared" si="0"/>
        <v>Sale</v>
      </c>
      <c r="J23" s="132">
        <v>-219.45</v>
      </c>
      <c r="K23" s="132">
        <v>-1</v>
      </c>
      <c r="L23" s="134"/>
    </row>
    <row r="24" spans="1:12" x14ac:dyDescent="0.2">
      <c r="A24" s="132">
        <v>2014</v>
      </c>
      <c r="B24" s="132">
        <v>11</v>
      </c>
      <c r="C24" s="133">
        <v>9780740755668</v>
      </c>
      <c r="D24" s="132" t="s">
        <v>126</v>
      </c>
      <c r="E24" s="132">
        <v>1</v>
      </c>
      <c r="F24" s="132">
        <v>74</v>
      </c>
      <c r="G24" s="132">
        <v>503</v>
      </c>
      <c r="H24" s="132">
        <v>415050</v>
      </c>
      <c r="I24" s="132" t="str">
        <f t="shared" si="0"/>
        <v>Sale</v>
      </c>
      <c r="J24" s="132">
        <v>-219.45</v>
      </c>
      <c r="K24" s="132">
        <v>-1</v>
      </c>
      <c r="L24" s="134"/>
    </row>
    <row r="25" spans="1:12" x14ac:dyDescent="0.2">
      <c r="A25" s="132">
        <v>2014</v>
      </c>
      <c r="B25" s="132">
        <v>11</v>
      </c>
      <c r="C25" s="133">
        <v>9780740763793</v>
      </c>
      <c r="D25" s="132" t="s">
        <v>70</v>
      </c>
      <c r="E25" s="132">
        <v>1</v>
      </c>
      <c r="F25" s="132">
        <v>74</v>
      </c>
      <c r="G25" s="132">
        <v>503</v>
      </c>
      <c r="H25" s="132">
        <v>415050</v>
      </c>
      <c r="I25" s="132" t="str">
        <f t="shared" si="0"/>
        <v>Sale</v>
      </c>
      <c r="J25" s="132">
        <v>-577.5</v>
      </c>
      <c r="K25" s="132">
        <v>-2</v>
      </c>
      <c r="L25" s="134"/>
    </row>
    <row r="26" spans="1:12" x14ac:dyDescent="0.2">
      <c r="A26" s="132">
        <v>2014</v>
      </c>
      <c r="B26" s="132">
        <v>11</v>
      </c>
      <c r="C26" s="133">
        <v>9780740777356</v>
      </c>
      <c r="D26" s="132" t="s">
        <v>140</v>
      </c>
      <c r="E26" s="132">
        <v>1</v>
      </c>
      <c r="F26" s="132">
        <v>74</v>
      </c>
      <c r="G26" s="132">
        <v>501</v>
      </c>
      <c r="H26" s="132">
        <v>415050</v>
      </c>
      <c r="I26" s="132" t="str">
        <f t="shared" si="0"/>
        <v>Sale</v>
      </c>
      <c r="J26" s="132">
        <v>-5775</v>
      </c>
      <c r="K26" s="132">
        <v>-3</v>
      </c>
      <c r="L26" s="134"/>
    </row>
    <row r="27" spans="1:12" x14ac:dyDescent="0.2">
      <c r="A27" s="132">
        <v>2014</v>
      </c>
      <c r="B27" s="132">
        <v>11</v>
      </c>
      <c r="C27" s="133">
        <v>9780740778063</v>
      </c>
      <c r="D27" s="132" t="s">
        <v>71</v>
      </c>
      <c r="E27" s="132">
        <v>1</v>
      </c>
      <c r="F27" s="132">
        <v>74</v>
      </c>
      <c r="G27" s="132">
        <v>503</v>
      </c>
      <c r="H27" s="132">
        <v>415050</v>
      </c>
      <c r="I27" s="132" t="str">
        <f t="shared" si="0"/>
        <v>Sale</v>
      </c>
      <c r="J27" s="132">
        <v>-988.35</v>
      </c>
      <c r="K27" s="132">
        <v>-3</v>
      </c>
      <c r="L27" s="134"/>
    </row>
    <row r="28" spans="1:12" x14ac:dyDescent="0.2">
      <c r="A28" s="132">
        <v>2014</v>
      </c>
      <c r="B28" s="132">
        <v>11</v>
      </c>
      <c r="C28" s="133">
        <v>9780740785344</v>
      </c>
      <c r="D28" s="132" t="s">
        <v>48</v>
      </c>
      <c r="E28" s="132">
        <v>1</v>
      </c>
      <c r="F28" s="132">
        <v>74</v>
      </c>
      <c r="G28" s="132">
        <v>503</v>
      </c>
      <c r="H28" s="132">
        <v>415050</v>
      </c>
      <c r="I28" s="132" t="str">
        <f t="shared" si="0"/>
        <v>Sale</v>
      </c>
      <c r="J28" s="132">
        <v>-384.45</v>
      </c>
      <c r="K28" s="132">
        <v>-1</v>
      </c>
      <c r="L28" s="134"/>
    </row>
    <row r="29" spans="1:12" x14ac:dyDescent="0.2">
      <c r="A29" s="132">
        <v>2014</v>
      </c>
      <c r="B29" s="132">
        <v>11</v>
      </c>
      <c r="C29" s="133">
        <v>9780740785481</v>
      </c>
      <c r="D29" s="132" t="s">
        <v>44</v>
      </c>
      <c r="E29" s="132">
        <v>1</v>
      </c>
      <c r="F29" s="132">
        <v>74</v>
      </c>
      <c r="G29" s="132">
        <v>501</v>
      </c>
      <c r="H29" s="132">
        <v>415050</v>
      </c>
      <c r="I29" s="132" t="str">
        <f t="shared" si="0"/>
        <v>Sale</v>
      </c>
      <c r="J29" s="132">
        <v>-8247.25</v>
      </c>
      <c r="K29" s="132">
        <v>-5</v>
      </c>
      <c r="L29" s="134"/>
    </row>
    <row r="30" spans="1:12" x14ac:dyDescent="0.2">
      <c r="A30" s="132">
        <v>2014</v>
      </c>
      <c r="B30" s="132">
        <v>11</v>
      </c>
      <c r="C30" s="133">
        <v>9780836217469</v>
      </c>
      <c r="D30" s="132" t="s">
        <v>62</v>
      </c>
      <c r="E30" s="132">
        <v>1</v>
      </c>
      <c r="F30" s="132">
        <v>74</v>
      </c>
      <c r="G30" s="132">
        <v>503</v>
      </c>
      <c r="H30" s="132">
        <v>415050</v>
      </c>
      <c r="I30" s="132" t="str">
        <f t="shared" si="0"/>
        <v>Sale</v>
      </c>
      <c r="J30" s="132">
        <v>-658.9</v>
      </c>
      <c r="K30" s="132">
        <v>-2</v>
      </c>
      <c r="L30" s="134"/>
    </row>
    <row r="31" spans="1:12" x14ac:dyDescent="0.2">
      <c r="A31" s="132">
        <v>2014</v>
      </c>
      <c r="B31" s="132">
        <v>11</v>
      </c>
      <c r="C31" s="133">
        <v>9781449401023</v>
      </c>
      <c r="D31" s="132" t="s">
        <v>72</v>
      </c>
      <c r="E31" s="132">
        <v>1</v>
      </c>
      <c r="F31" s="132">
        <v>74</v>
      </c>
      <c r="G31" s="132">
        <v>503</v>
      </c>
      <c r="H31" s="132">
        <v>415050</v>
      </c>
      <c r="I31" s="132" t="str">
        <f t="shared" si="0"/>
        <v>Sale</v>
      </c>
      <c r="J31" s="132">
        <v>-768.9</v>
      </c>
      <c r="K31" s="132">
        <v>-2</v>
      </c>
      <c r="L31" s="134"/>
    </row>
    <row r="32" spans="1:12" x14ac:dyDescent="0.2">
      <c r="A32" s="132">
        <v>2014</v>
      </c>
      <c r="B32" s="132">
        <v>11</v>
      </c>
      <c r="C32" s="133">
        <v>9781449402327</v>
      </c>
      <c r="D32" s="132" t="s">
        <v>90</v>
      </c>
      <c r="E32" s="132">
        <v>1</v>
      </c>
      <c r="F32" s="132">
        <v>74</v>
      </c>
      <c r="G32" s="132">
        <v>501</v>
      </c>
      <c r="H32" s="132">
        <v>415050</v>
      </c>
      <c r="I32" s="132" t="str">
        <f t="shared" si="0"/>
        <v>Sale</v>
      </c>
      <c r="J32" s="132">
        <v>-1695.75</v>
      </c>
      <c r="K32" s="132">
        <v>-8</v>
      </c>
      <c r="L32" s="134"/>
    </row>
    <row r="33" spans="1:12" x14ac:dyDescent="0.2">
      <c r="A33" s="132">
        <v>2014</v>
      </c>
      <c r="B33" s="132">
        <v>11</v>
      </c>
      <c r="C33" s="133">
        <v>9781449407186</v>
      </c>
      <c r="D33" s="132" t="s">
        <v>141</v>
      </c>
      <c r="E33" s="132">
        <v>1</v>
      </c>
      <c r="F33" s="132">
        <v>74</v>
      </c>
      <c r="G33" s="132">
        <v>501</v>
      </c>
      <c r="H33" s="132">
        <v>415050</v>
      </c>
      <c r="I33" s="132" t="str">
        <f t="shared" si="0"/>
        <v>Sale</v>
      </c>
      <c r="J33" s="132">
        <v>-1061.3399999999999</v>
      </c>
      <c r="K33" s="132">
        <v>-5</v>
      </c>
      <c r="L33" s="134"/>
    </row>
    <row r="34" spans="1:12" x14ac:dyDescent="0.2">
      <c r="A34" s="132">
        <v>2014</v>
      </c>
      <c r="B34" s="132">
        <v>11</v>
      </c>
      <c r="C34" s="133">
        <v>9781449414078</v>
      </c>
      <c r="D34" s="132" t="s">
        <v>91</v>
      </c>
      <c r="E34" s="132">
        <v>1</v>
      </c>
      <c r="F34" s="132">
        <v>74</v>
      </c>
      <c r="G34" s="132">
        <v>503</v>
      </c>
      <c r="H34" s="132">
        <v>415050</v>
      </c>
      <c r="I34" s="132" t="str">
        <f t="shared" si="0"/>
        <v>Sale</v>
      </c>
      <c r="J34" s="132">
        <v>-109.45</v>
      </c>
      <c r="K34" s="132">
        <v>-1</v>
      </c>
      <c r="L34" s="134"/>
    </row>
    <row r="35" spans="1:12" x14ac:dyDescent="0.2">
      <c r="A35" s="132">
        <v>2014</v>
      </c>
      <c r="B35" s="132">
        <v>11</v>
      </c>
      <c r="C35" s="133">
        <v>9781449418465</v>
      </c>
      <c r="D35" s="132" t="s">
        <v>59</v>
      </c>
      <c r="E35" s="132">
        <v>1</v>
      </c>
      <c r="F35" s="132">
        <v>74</v>
      </c>
      <c r="G35" s="132">
        <v>501</v>
      </c>
      <c r="H35" s="132">
        <v>415050</v>
      </c>
      <c r="I35" s="132" t="str">
        <f t="shared" si="0"/>
        <v>Sale</v>
      </c>
      <c r="J35" s="132">
        <v>-2598.75</v>
      </c>
      <c r="K35" s="132">
        <v>-9</v>
      </c>
      <c r="L35" s="134"/>
    </row>
    <row r="36" spans="1:12" x14ac:dyDescent="0.2">
      <c r="A36" s="132">
        <v>2014</v>
      </c>
      <c r="B36" s="132">
        <v>11</v>
      </c>
      <c r="C36" s="133">
        <v>9781449420437</v>
      </c>
      <c r="D36" s="132" t="s">
        <v>92</v>
      </c>
      <c r="E36" s="132">
        <v>1</v>
      </c>
      <c r="F36" s="132">
        <v>74</v>
      </c>
      <c r="G36" s="132">
        <v>501</v>
      </c>
      <c r="H36" s="132">
        <v>415050</v>
      </c>
      <c r="I36" s="132" t="str">
        <f t="shared" si="0"/>
        <v>Sale</v>
      </c>
      <c r="J36" s="132">
        <v>-1915.2</v>
      </c>
      <c r="K36" s="132">
        <v>-9</v>
      </c>
      <c r="L36" s="134"/>
    </row>
    <row r="37" spans="1:12" x14ac:dyDescent="0.2">
      <c r="A37" s="132">
        <v>2014</v>
      </c>
      <c r="B37" s="132">
        <v>11</v>
      </c>
      <c r="C37" s="133">
        <v>9781449425661</v>
      </c>
      <c r="D37" s="132" t="s">
        <v>93</v>
      </c>
      <c r="E37" s="132">
        <v>1</v>
      </c>
      <c r="F37" s="132">
        <v>74</v>
      </c>
      <c r="G37" s="132">
        <v>501</v>
      </c>
      <c r="H37" s="132">
        <v>415050</v>
      </c>
      <c r="I37" s="132" t="str">
        <f t="shared" si="0"/>
        <v>Sale</v>
      </c>
      <c r="J37" s="132">
        <v>-438.9</v>
      </c>
      <c r="K37" s="132">
        <v>-2</v>
      </c>
      <c r="L37" s="134"/>
    </row>
    <row r="38" spans="1:12" x14ac:dyDescent="0.2">
      <c r="A38" s="132">
        <v>2014</v>
      </c>
      <c r="B38" s="132">
        <v>11</v>
      </c>
      <c r="C38" s="133">
        <v>9781449425678</v>
      </c>
      <c r="D38" s="132" t="s">
        <v>64</v>
      </c>
      <c r="E38" s="132">
        <v>1</v>
      </c>
      <c r="F38" s="132">
        <v>74</v>
      </c>
      <c r="G38" s="132">
        <v>501</v>
      </c>
      <c r="H38" s="132">
        <v>415050</v>
      </c>
      <c r="I38" s="132" t="str">
        <f t="shared" si="0"/>
        <v>Sale</v>
      </c>
      <c r="J38" s="132">
        <v>-2586.3000000000002</v>
      </c>
      <c r="K38" s="132">
        <v>-7</v>
      </c>
      <c r="L38" s="134"/>
    </row>
    <row r="39" spans="1:12" x14ac:dyDescent="0.2">
      <c r="A39" s="132">
        <v>2014</v>
      </c>
      <c r="B39" s="132">
        <v>11</v>
      </c>
      <c r="C39" s="133">
        <v>9781449433253</v>
      </c>
      <c r="D39" s="132" t="s">
        <v>94</v>
      </c>
      <c r="E39" s="132">
        <v>1</v>
      </c>
      <c r="F39" s="132">
        <v>74</v>
      </c>
      <c r="G39" s="132">
        <v>503</v>
      </c>
      <c r="H39" s="132">
        <v>415050</v>
      </c>
      <c r="I39" s="132" t="str">
        <f t="shared" si="0"/>
        <v>Sale</v>
      </c>
      <c r="J39" s="132">
        <v>-264075.98</v>
      </c>
      <c r="K39" s="132">
        <v>-84</v>
      </c>
      <c r="L39" s="134"/>
    </row>
    <row r="40" spans="1:12" x14ac:dyDescent="0.2">
      <c r="A40" s="132">
        <v>2014</v>
      </c>
      <c r="B40" s="132">
        <v>11</v>
      </c>
      <c r="C40" s="133">
        <v>9781449456146</v>
      </c>
      <c r="D40" s="132" t="s">
        <v>143</v>
      </c>
      <c r="E40" s="132">
        <v>1</v>
      </c>
      <c r="F40" s="132">
        <v>74</v>
      </c>
      <c r="G40" s="132">
        <v>501</v>
      </c>
      <c r="H40" s="132">
        <v>415050</v>
      </c>
      <c r="I40" s="132" t="str">
        <f t="shared" si="0"/>
        <v>Sale</v>
      </c>
      <c r="J40" s="132">
        <v>-23927.05</v>
      </c>
      <c r="K40" s="132">
        <v>-89</v>
      </c>
      <c r="L40" s="134"/>
    </row>
    <row r="41" spans="1:12" x14ac:dyDescent="0.2">
      <c r="A41" s="132">
        <v>2014</v>
      </c>
      <c r="B41" s="132">
        <v>11</v>
      </c>
      <c r="C41" s="133">
        <v>9781449462147</v>
      </c>
      <c r="D41" s="132" t="s">
        <v>220</v>
      </c>
      <c r="E41" s="132">
        <v>1</v>
      </c>
      <c r="F41" s="132">
        <v>74</v>
      </c>
      <c r="G41" s="132">
        <v>501</v>
      </c>
      <c r="H41" s="132">
        <v>415140</v>
      </c>
      <c r="I41" s="132" t="str">
        <f t="shared" si="0"/>
        <v>Sale</v>
      </c>
      <c r="J41" s="132">
        <v>-5022.22</v>
      </c>
      <c r="K41" s="132">
        <v>-5</v>
      </c>
      <c r="L41" s="134"/>
    </row>
    <row r="42" spans="1:12" x14ac:dyDescent="0.2">
      <c r="A42" s="132">
        <v>2014</v>
      </c>
      <c r="B42" s="132">
        <v>11</v>
      </c>
      <c r="C42" s="133">
        <v>9780740732980</v>
      </c>
      <c r="D42" s="132" t="s">
        <v>75</v>
      </c>
      <c r="E42" s="132">
        <v>1</v>
      </c>
      <c r="F42" s="132">
        <v>74</v>
      </c>
      <c r="G42" s="132">
        <v>503</v>
      </c>
      <c r="H42" s="132">
        <v>415150</v>
      </c>
      <c r="I42" s="132" t="str">
        <f t="shared" si="0"/>
        <v>Sale</v>
      </c>
      <c r="J42" s="132">
        <v>-1308.3699999999999</v>
      </c>
      <c r="K42" s="132">
        <v>-5</v>
      </c>
      <c r="L42" s="134"/>
    </row>
    <row r="43" spans="1:12" x14ac:dyDescent="0.2">
      <c r="A43" s="132">
        <v>2014</v>
      </c>
      <c r="B43" s="132">
        <v>11</v>
      </c>
      <c r="C43" s="133">
        <v>9780740757365</v>
      </c>
      <c r="D43" s="132" t="s">
        <v>96</v>
      </c>
      <c r="E43" s="132">
        <v>1</v>
      </c>
      <c r="F43" s="132">
        <v>74</v>
      </c>
      <c r="G43" s="132">
        <v>503</v>
      </c>
      <c r="H43" s="132">
        <v>425240</v>
      </c>
      <c r="I43" s="132" t="str">
        <f t="shared" si="0"/>
        <v>Return</v>
      </c>
      <c r="J43" s="132">
        <v>699</v>
      </c>
      <c r="K43" s="132">
        <v>2</v>
      </c>
      <c r="L43" s="134"/>
    </row>
    <row r="44" spans="1:12" x14ac:dyDescent="0.2">
      <c r="A44" s="132">
        <v>2014</v>
      </c>
      <c r="B44" s="132">
        <v>11</v>
      </c>
      <c r="C44" s="133">
        <v>9780740797552</v>
      </c>
      <c r="D44" s="132" t="s">
        <v>99</v>
      </c>
      <c r="E44" s="132">
        <v>1</v>
      </c>
      <c r="F44" s="132">
        <v>74</v>
      </c>
      <c r="G44" s="132">
        <v>501</v>
      </c>
      <c r="H44" s="132">
        <v>425240</v>
      </c>
      <c r="I44" s="132" t="str">
        <f t="shared" si="0"/>
        <v>Return</v>
      </c>
      <c r="J44" s="132">
        <v>1398</v>
      </c>
      <c r="K44" s="132">
        <v>4</v>
      </c>
      <c r="L44" s="134"/>
    </row>
    <row r="45" spans="1:12" x14ac:dyDescent="0.2">
      <c r="A45" s="132">
        <v>2014</v>
      </c>
      <c r="B45" s="132">
        <v>11</v>
      </c>
      <c r="C45" s="133">
        <v>9781449446598</v>
      </c>
      <c r="D45" s="132" t="s">
        <v>158</v>
      </c>
      <c r="E45" s="132">
        <v>1</v>
      </c>
      <c r="F45" s="132">
        <v>74</v>
      </c>
      <c r="G45" s="132">
        <v>503</v>
      </c>
      <c r="H45" s="132">
        <v>425240</v>
      </c>
      <c r="I45" s="132" t="str">
        <f t="shared" si="0"/>
        <v>Return</v>
      </c>
      <c r="J45" s="132">
        <v>363.48</v>
      </c>
      <c r="K45" s="132">
        <v>1</v>
      </c>
      <c r="L45" s="134"/>
    </row>
    <row r="46" spans="1:12" x14ac:dyDescent="0.2">
      <c r="A46" s="132">
        <v>2014</v>
      </c>
      <c r="B46" s="132">
        <v>11</v>
      </c>
      <c r="C46" s="133">
        <v>9781449447151</v>
      </c>
      <c r="D46" s="132" t="s">
        <v>120</v>
      </c>
      <c r="E46" s="132">
        <v>1</v>
      </c>
      <c r="F46" s="132">
        <v>74</v>
      </c>
      <c r="G46" s="132">
        <v>501</v>
      </c>
      <c r="H46" s="132">
        <v>425240</v>
      </c>
      <c r="I46" s="132" t="str">
        <f t="shared" si="0"/>
        <v>Return</v>
      </c>
      <c r="J46" s="132">
        <v>6020</v>
      </c>
      <c r="K46" s="132">
        <v>4</v>
      </c>
      <c r="L46" s="134"/>
    </row>
    <row r="47" spans="1:12" x14ac:dyDescent="0.2">
      <c r="A47" s="132">
        <v>2014</v>
      </c>
      <c r="B47" s="132">
        <v>11</v>
      </c>
      <c r="C47" s="133">
        <v>9781449450793</v>
      </c>
      <c r="D47" s="132" t="s">
        <v>123</v>
      </c>
      <c r="E47" s="132">
        <v>1</v>
      </c>
      <c r="F47" s="132">
        <v>74</v>
      </c>
      <c r="G47" s="132">
        <v>503</v>
      </c>
      <c r="H47" s="132">
        <v>425240</v>
      </c>
      <c r="I47" s="132" t="str">
        <f t="shared" si="0"/>
        <v>Return</v>
      </c>
      <c r="J47" s="132">
        <v>385</v>
      </c>
      <c r="K47" s="132">
        <v>2</v>
      </c>
      <c r="L47" s="134"/>
    </row>
    <row r="48" spans="1:12" x14ac:dyDescent="0.2">
      <c r="A48" s="132">
        <v>2014</v>
      </c>
      <c r="B48" s="132">
        <v>11</v>
      </c>
      <c r="C48" s="133">
        <v>9780740705311</v>
      </c>
      <c r="D48" s="132" t="s">
        <v>46</v>
      </c>
      <c r="E48" s="132">
        <v>1</v>
      </c>
      <c r="F48" s="132">
        <v>74</v>
      </c>
      <c r="G48" s="132">
        <v>503</v>
      </c>
      <c r="H48" s="132">
        <v>425250</v>
      </c>
      <c r="I48" s="132" t="str">
        <f t="shared" si="0"/>
        <v>Return</v>
      </c>
      <c r="J48" s="132">
        <v>726.96</v>
      </c>
      <c r="K48" s="132">
        <v>2</v>
      </c>
      <c r="L48" s="134"/>
    </row>
    <row r="49" spans="1:12" x14ac:dyDescent="0.2">
      <c r="A49" s="132">
        <v>2014</v>
      </c>
      <c r="B49" s="132">
        <v>11</v>
      </c>
      <c r="C49" s="133">
        <v>9780740746581</v>
      </c>
      <c r="D49" s="132" t="s">
        <v>77</v>
      </c>
      <c r="E49" s="132">
        <v>1</v>
      </c>
      <c r="F49" s="132">
        <v>74</v>
      </c>
      <c r="G49" s="132">
        <v>503</v>
      </c>
      <c r="H49" s="132">
        <v>425250</v>
      </c>
      <c r="I49" s="132" t="str">
        <f t="shared" si="0"/>
        <v>Return</v>
      </c>
      <c r="J49" s="132">
        <v>363.48</v>
      </c>
      <c r="K49" s="132">
        <v>1</v>
      </c>
      <c r="L49" s="134"/>
    </row>
    <row r="50" spans="1:12" x14ac:dyDescent="0.2">
      <c r="A50" s="132">
        <v>2014</v>
      </c>
      <c r="B50" s="132">
        <v>11</v>
      </c>
      <c r="C50" s="133">
        <v>9780740748479</v>
      </c>
      <c r="D50" s="132" t="s">
        <v>43</v>
      </c>
      <c r="E50" s="132">
        <v>1</v>
      </c>
      <c r="F50" s="132">
        <v>74</v>
      </c>
      <c r="G50" s="132">
        <v>501</v>
      </c>
      <c r="H50" s="132">
        <v>425250</v>
      </c>
      <c r="I50" s="132" t="str">
        <f t="shared" si="0"/>
        <v>Return</v>
      </c>
      <c r="J50" s="132">
        <v>24956.880000000001</v>
      </c>
      <c r="K50" s="132">
        <v>6</v>
      </c>
      <c r="L50" s="134"/>
    </row>
    <row r="51" spans="1:12" x14ac:dyDescent="0.2">
      <c r="A51" s="132">
        <v>2014</v>
      </c>
      <c r="B51" s="132">
        <v>11</v>
      </c>
      <c r="C51" s="133">
        <v>9780740755330</v>
      </c>
      <c r="D51" s="132" t="s">
        <v>133</v>
      </c>
      <c r="E51" s="132">
        <v>1</v>
      </c>
      <c r="F51" s="132">
        <v>74</v>
      </c>
      <c r="G51" s="132">
        <v>503</v>
      </c>
      <c r="H51" s="132">
        <v>425250</v>
      </c>
      <c r="I51" s="132" t="str">
        <f t="shared" si="0"/>
        <v>Return</v>
      </c>
      <c r="J51" s="132">
        <v>262.5</v>
      </c>
      <c r="K51" s="132">
        <v>1</v>
      </c>
      <c r="L51" s="134"/>
    </row>
    <row r="52" spans="1:12" x14ac:dyDescent="0.2">
      <c r="A52" s="132">
        <v>2014</v>
      </c>
      <c r="B52" s="132">
        <v>11</v>
      </c>
      <c r="C52" s="133">
        <v>9780740761584</v>
      </c>
      <c r="D52" s="132" t="s">
        <v>137</v>
      </c>
      <c r="E52" s="132">
        <v>1</v>
      </c>
      <c r="F52" s="132">
        <v>74</v>
      </c>
      <c r="G52" s="132">
        <v>503</v>
      </c>
      <c r="H52" s="132">
        <v>425250</v>
      </c>
      <c r="I52" s="132" t="str">
        <f t="shared" si="0"/>
        <v>Return</v>
      </c>
      <c r="J52" s="132">
        <v>197.51</v>
      </c>
      <c r="K52" s="132">
        <v>1</v>
      </c>
      <c r="L52" s="134"/>
    </row>
    <row r="53" spans="1:12" x14ac:dyDescent="0.2">
      <c r="A53" s="132">
        <v>2014</v>
      </c>
      <c r="B53" s="132">
        <v>11</v>
      </c>
      <c r="C53" s="133">
        <v>9780740785481</v>
      </c>
      <c r="D53" s="132" t="s">
        <v>44</v>
      </c>
      <c r="E53" s="132">
        <v>1</v>
      </c>
      <c r="F53" s="132">
        <v>74</v>
      </c>
      <c r="G53" s="132">
        <v>501</v>
      </c>
      <c r="H53" s="132">
        <v>425250</v>
      </c>
      <c r="I53" s="132" t="str">
        <f t="shared" si="0"/>
        <v>Return</v>
      </c>
      <c r="J53" s="132">
        <v>1649.45</v>
      </c>
      <c r="K53" s="132">
        <v>1</v>
      </c>
      <c r="L53" s="134"/>
    </row>
    <row r="54" spans="1:12" x14ac:dyDescent="0.2">
      <c r="A54" s="132">
        <v>2014</v>
      </c>
      <c r="B54" s="132">
        <v>11</v>
      </c>
      <c r="C54" s="133">
        <v>9780836204155</v>
      </c>
      <c r="D54" s="132" t="s">
        <v>80</v>
      </c>
      <c r="E54" s="132">
        <v>1</v>
      </c>
      <c r="F54" s="132">
        <v>74</v>
      </c>
      <c r="G54" s="132">
        <v>503</v>
      </c>
      <c r="H54" s="132">
        <v>425250</v>
      </c>
      <c r="I54" s="132" t="str">
        <f t="shared" si="0"/>
        <v>Return</v>
      </c>
      <c r="J54" s="132">
        <v>363.48</v>
      </c>
      <c r="K54" s="132">
        <v>1</v>
      </c>
      <c r="L54" s="134"/>
    </row>
    <row r="55" spans="1:12" x14ac:dyDescent="0.2">
      <c r="A55" s="132">
        <v>2014</v>
      </c>
      <c r="B55" s="132">
        <v>11</v>
      </c>
      <c r="C55" s="133">
        <v>9780836217469</v>
      </c>
      <c r="D55" s="132" t="s">
        <v>62</v>
      </c>
      <c r="E55" s="132">
        <v>1</v>
      </c>
      <c r="F55" s="132">
        <v>74</v>
      </c>
      <c r="G55" s="132">
        <v>503</v>
      </c>
      <c r="H55" s="132">
        <v>425250</v>
      </c>
      <c r="I55" s="132" t="str">
        <f t="shared" si="0"/>
        <v>Return</v>
      </c>
      <c r="J55" s="132">
        <v>311.48</v>
      </c>
      <c r="K55" s="132">
        <v>1</v>
      </c>
      <c r="L55" s="134"/>
    </row>
    <row r="56" spans="1:12" x14ac:dyDescent="0.2">
      <c r="A56" s="132">
        <v>2014</v>
      </c>
      <c r="B56" s="132">
        <v>11</v>
      </c>
      <c r="C56" s="133">
        <v>9780836217797</v>
      </c>
      <c r="D56" s="132" t="s">
        <v>81</v>
      </c>
      <c r="E56" s="132">
        <v>1</v>
      </c>
      <c r="F56" s="132">
        <v>74</v>
      </c>
      <c r="G56" s="132">
        <v>503</v>
      </c>
      <c r="H56" s="132">
        <v>425250</v>
      </c>
      <c r="I56" s="132" t="str">
        <f t="shared" si="0"/>
        <v>Return</v>
      </c>
      <c r="J56" s="132">
        <v>207.48</v>
      </c>
      <c r="K56" s="132">
        <v>1</v>
      </c>
      <c r="L56" s="134"/>
    </row>
    <row r="57" spans="1:12" x14ac:dyDescent="0.2">
      <c r="A57" s="132">
        <v>2014</v>
      </c>
      <c r="B57" s="132">
        <v>11</v>
      </c>
      <c r="C57" s="133">
        <v>9781449402327</v>
      </c>
      <c r="D57" s="132" t="s">
        <v>90</v>
      </c>
      <c r="E57" s="132">
        <v>1</v>
      </c>
      <c r="F57" s="132">
        <v>74</v>
      </c>
      <c r="G57" s="132">
        <v>501</v>
      </c>
      <c r="H57" s="132">
        <v>425250</v>
      </c>
      <c r="I57" s="132" t="str">
        <f t="shared" si="0"/>
        <v>Return</v>
      </c>
      <c r="J57" s="132">
        <v>207.48</v>
      </c>
      <c r="K57" s="132">
        <v>1</v>
      </c>
      <c r="L57" s="134"/>
    </row>
    <row r="58" spans="1:12" x14ac:dyDescent="0.2">
      <c r="A58" s="132">
        <v>2014</v>
      </c>
      <c r="B58" s="132">
        <v>11</v>
      </c>
      <c r="C58" s="133">
        <v>9781449407186</v>
      </c>
      <c r="D58" s="132" t="s">
        <v>141</v>
      </c>
      <c r="E58" s="132">
        <v>1</v>
      </c>
      <c r="F58" s="132">
        <v>74</v>
      </c>
      <c r="G58" s="132">
        <v>501</v>
      </c>
      <c r="H58" s="132">
        <v>425250</v>
      </c>
      <c r="I58" s="132" t="str">
        <f t="shared" si="0"/>
        <v>Return</v>
      </c>
      <c r="J58" s="132">
        <v>219.45</v>
      </c>
      <c r="K58" s="132">
        <v>1</v>
      </c>
      <c r="L58" s="134"/>
    </row>
    <row r="59" spans="1:12" x14ac:dyDescent="0.2">
      <c r="A59" s="132">
        <v>2014</v>
      </c>
      <c r="B59" s="132">
        <v>11</v>
      </c>
      <c r="C59" s="133">
        <v>9781449414061</v>
      </c>
      <c r="D59" s="132" t="s">
        <v>73</v>
      </c>
      <c r="E59" s="132">
        <v>1</v>
      </c>
      <c r="F59" s="132">
        <v>74</v>
      </c>
      <c r="G59" s="132">
        <v>503</v>
      </c>
      <c r="H59" s="132">
        <v>425250</v>
      </c>
      <c r="I59" s="132" t="str">
        <f t="shared" si="0"/>
        <v>Return</v>
      </c>
      <c r="J59" s="132">
        <v>103.48</v>
      </c>
      <c r="K59" s="132">
        <v>1</v>
      </c>
      <c r="L59" s="134"/>
    </row>
    <row r="60" spans="1:12" x14ac:dyDescent="0.2">
      <c r="A60" s="132">
        <v>2014</v>
      </c>
      <c r="B60" s="132">
        <v>11</v>
      </c>
      <c r="C60" s="133">
        <v>9781449414108</v>
      </c>
      <c r="D60" s="132" t="s">
        <v>74</v>
      </c>
      <c r="E60" s="132">
        <v>1</v>
      </c>
      <c r="F60" s="132">
        <v>74</v>
      </c>
      <c r="G60" s="132">
        <v>501</v>
      </c>
      <c r="H60" s="132">
        <v>425250</v>
      </c>
      <c r="I60" s="132" t="str">
        <f t="shared" si="0"/>
        <v>Return</v>
      </c>
      <c r="J60" s="132">
        <v>467.48</v>
      </c>
      <c r="K60" s="132">
        <v>1</v>
      </c>
      <c r="L60" s="134"/>
    </row>
    <row r="61" spans="1:12" x14ac:dyDescent="0.2">
      <c r="A61" s="132">
        <v>2014</v>
      </c>
      <c r="B61" s="132">
        <v>11</v>
      </c>
      <c r="C61" s="133">
        <v>9781449423094</v>
      </c>
      <c r="D61" s="132" t="s">
        <v>60</v>
      </c>
      <c r="E61" s="132">
        <v>1</v>
      </c>
      <c r="F61" s="132">
        <v>74</v>
      </c>
      <c r="G61" s="132">
        <v>503</v>
      </c>
      <c r="H61" s="132">
        <v>425250</v>
      </c>
      <c r="I61" s="132" t="str">
        <f t="shared" si="0"/>
        <v>Return</v>
      </c>
      <c r="J61" s="132">
        <v>363.48</v>
      </c>
      <c r="K61" s="132">
        <v>1</v>
      </c>
      <c r="L61" s="134"/>
    </row>
    <row r="62" spans="1:12" x14ac:dyDescent="0.2">
      <c r="A62" s="132">
        <v>2014</v>
      </c>
      <c r="B62" s="132">
        <v>11</v>
      </c>
      <c r="C62" s="133">
        <v>9781449427771</v>
      </c>
      <c r="D62" s="132" t="s">
        <v>142</v>
      </c>
      <c r="E62" s="132">
        <v>1</v>
      </c>
      <c r="F62" s="132">
        <v>74</v>
      </c>
      <c r="G62" s="132">
        <v>503</v>
      </c>
      <c r="H62" s="132">
        <v>425250</v>
      </c>
      <c r="I62" s="132" t="str">
        <f t="shared" si="0"/>
        <v>Return</v>
      </c>
      <c r="J62" s="132">
        <v>207.48</v>
      </c>
      <c r="K62" s="132">
        <v>1</v>
      </c>
      <c r="L62" s="134"/>
    </row>
    <row r="63" spans="1:12" x14ac:dyDescent="0.2">
      <c r="A63" s="132">
        <v>2014</v>
      </c>
      <c r="B63" s="132">
        <v>11</v>
      </c>
      <c r="C63" s="133">
        <v>9781449433253</v>
      </c>
      <c r="D63" s="132" t="s">
        <v>94</v>
      </c>
      <c r="E63" s="132">
        <v>1</v>
      </c>
      <c r="F63" s="132">
        <v>74</v>
      </c>
      <c r="G63" s="132">
        <v>503</v>
      </c>
      <c r="H63" s="132">
        <v>425250</v>
      </c>
      <c r="I63" s="132" t="str">
        <f t="shared" si="0"/>
        <v>Return</v>
      </c>
      <c r="J63" s="132">
        <v>9898.35</v>
      </c>
      <c r="K63" s="132">
        <v>3</v>
      </c>
      <c r="L63" s="134"/>
    </row>
    <row r="64" spans="1:12" x14ac:dyDescent="0.2">
      <c r="A64" s="134"/>
      <c r="B64" s="134"/>
      <c r="C64" s="134"/>
      <c r="D64" s="134"/>
      <c r="E64" s="134"/>
      <c r="F64" s="134"/>
      <c r="G64" s="134"/>
      <c r="H64" s="134"/>
      <c r="I64" s="134"/>
      <c r="J64" s="135">
        <f>SUM(J2:J63)</f>
        <v>-401832.39000000013</v>
      </c>
      <c r="K64" s="134"/>
      <c r="L64" s="134"/>
    </row>
    <row r="65" spans="1:12" x14ac:dyDescent="0.2">
      <c r="A65" s="134"/>
      <c r="B65" s="134"/>
      <c r="C65" s="134"/>
      <c r="D65" s="134"/>
      <c r="E65" s="134"/>
      <c r="F65" s="134"/>
      <c r="G65" s="134"/>
      <c r="H65" s="134"/>
      <c r="I65" s="134"/>
      <c r="J65" s="134"/>
      <c r="K65" s="134"/>
      <c r="L65" s="134"/>
    </row>
    <row r="66" spans="1:12" x14ac:dyDescent="0.2">
      <c r="A66" s="134"/>
      <c r="B66" s="134"/>
      <c r="C66" s="134"/>
      <c r="D66" s="134"/>
      <c r="E66" s="134"/>
      <c r="F66" s="134"/>
      <c r="G66" s="134" t="s">
        <v>63</v>
      </c>
      <c r="H66" s="134"/>
      <c r="I66" s="134"/>
      <c r="J66" s="136">
        <v>0.22500000000000001</v>
      </c>
      <c r="K66" s="134"/>
      <c r="L66" s="134"/>
    </row>
    <row r="67" spans="1:12" ht="13.5" thickBot="1" x14ac:dyDescent="0.25">
      <c r="A67" s="134"/>
      <c r="B67" s="134"/>
      <c r="C67" s="134"/>
      <c r="D67" s="134"/>
      <c r="E67" s="134"/>
      <c r="F67" s="134"/>
      <c r="G67" s="134"/>
      <c r="H67" s="134"/>
      <c r="I67" s="134"/>
      <c r="J67" s="134"/>
      <c r="K67" s="134"/>
      <c r="L67" s="134"/>
    </row>
    <row r="68" spans="1:12" ht="15" x14ac:dyDescent="0.25">
      <c r="A68" s="134"/>
      <c r="B68" s="134"/>
      <c r="C68" s="134"/>
      <c r="D68" s="134"/>
      <c r="E68" s="134"/>
      <c r="F68" s="134"/>
      <c r="G68" s="137" t="s">
        <v>50</v>
      </c>
      <c r="H68" s="85" t="s">
        <v>51</v>
      </c>
      <c r="I68" s="85"/>
      <c r="J68" s="152">
        <f>-J64*J66</f>
        <v>90412.287750000032</v>
      </c>
      <c r="K68" s="139"/>
      <c r="L68" s="140"/>
    </row>
    <row r="69" spans="1:12" ht="15" x14ac:dyDescent="0.25">
      <c r="A69" s="134"/>
      <c r="B69" s="134"/>
      <c r="C69" s="134"/>
      <c r="D69" s="134"/>
      <c r="E69" s="134"/>
      <c r="F69" s="134"/>
      <c r="G69" s="141"/>
      <c r="H69" s="89" t="s">
        <v>52</v>
      </c>
      <c r="I69" s="89"/>
      <c r="J69" s="153">
        <f>J68/L69</f>
        <v>928.61939925732077</v>
      </c>
      <c r="K69" s="143" t="s">
        <v>53</v>
      </c>
      <c r="L69" s="144">
        <v>97.362049319999997</v>
      </c>
    </row>
    <row r="70" spans="1:12" ht="15.75" thickBot="1" x14ac:dyDescent="0.3">
      <c r="A70" s="134"/>
      <c r="B70" s="134"/>
      <c r="C70" s="134"/>
      <c r="D70" s="134"/>
      <c r="E70" s="134"/>
      <c r="F70" s="134"/>
      <c r="G70" s="145"/>
      <c r="H70" s="94" t="s">
        <v>61</v>
      </c>
      <c r="I70" s="94"/>
      <c r="J70" s="154">
        <f>J68/L70</f>
        <v>1465.9185836676065</v>
      </c>
      <c r="K70" s="147" t="s">
        <v>53</v>
      </c>
      <c r="L70" s="148">
        <v>61.676200000000001</v>
      </c>
    </row>
  </sheetData>
  <autoFilter ref="A1:L1" xr:uid="{00000000-0009-0000-0000-000016000000}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17"/>
  <dimension ref="A1:L41"/>
  <sheetViews>
    <sheetView workbookViewId="0">
      <selection activeCell="I2" sqref="I2"/>
    </sheetView>
  </sheetViews>
  <sheetFormatPr defaultRowHeight="12.75" x14ac:dyDescent="0.2"/>
  <cols>
    <col min="1" max="1" width="5" bestFit="1" customWidth="1"/>
    <col min="2" max="2" width="6.28515625" bestFit="1" customWidth="1"/>
    <col min="3" max="3" width="14.140625" bestFit="1" customWidth="1"/>
    <col min="4" max="4" width="41.85546875" bestFit="1" customWidth="1"/>
    <col min="5" max="5" width="8.28515625" bestFit="1" customWidth="1"/>
    <col min="7" max="7" width="14.140625" bestFit="1" customWidth="1"/>
    <col min="8" max="8" width="7.42578125" bestFit="1" customWidth="1"/>
    <col min="9" max="9" width="9" customWidth="1"/>
    <col min="10" max="10" width="11" bestFit="1" customWidth="1"/>
    <col min="11" max="11" width="7.85546875" bestFit="1" customWidth="1"/>
    <col min="12" max="12" width="12.28515625" bestFit="1" customWidth="1"/>
  </cols>
  <sheetData>
    <row r="1" spans="1:12" x14ac:dyDescent="0.2">
      <c r="A1" s="130" t="s">
        <v>34</v>
      </c>
      <c r="B1" s="131" t="s">
        <v>35</v>
      </c>
      <c r="C1" s="131" t="s">
        <v>36</v>
      </c>
      <c r="D1" s="131" t="s">
        <v>37</v>
      </c>
      <c r="E1" s="131" t="s">
        <v>38</v>
      </c>
      <c r="F1" s="131" t="s">
        <v>39</v>
      </c>
      <c r="G1" s="131" t="s">
        <v>40</v>
      </c>
      <c r="H1" s="131" t="s">
        <v>41</v>
      </c>
      <c r="I1" s="131" t="s">
        <v>264</v>
      </c>
      <c r="J1" s="131" t="s">
        <v>18</v>
      </c>
      <c r="K1" s="131" t="s">
        <v>42</v>
      </c>
      <c r="L1" s="131" t="s">
        <v>129</v>
      </c>
    </row>
    <row r="2" spans="1:12" x14ac:dyDescent="0.2">
      <c r="A2" s="132" t="s">
        <v>89</v>
      </c>
      <c r="B2" s="132" t="s">
        <v>217</v>
      </c>
      <c r="C2" s="133">
        <v>9781449401375</v>
      </c>
      <c r="D2" s="132" t="s">
        <v>101</v>
      </c>
      <c r="E2" s="132" t="s">
        <v>65</v>
      </c>
      <c r="F2" s="132">
        <v>74</v>
      </c>
      <c r="G2" s="132" t="s">
        <v>67</v>
      </c>
      <c r="H2" s="132">
        <v>415040</v>
      </c>
      <c r="I2" s="132" t="str">
        <f>IF(AND(H2&gt;420000,H2&lt;430000),"Return","Sale")</f>
        <v>Sale</v>
      </c>
      <c r="J2" s="132">
        <v>-493.35</v>
      </c>
      <c r="K2" s="132">
        <v>-3</v>
      </c>
      <c r="L2" s="134"/>
    </row>
    <row r="3" spans="1:12" x14ac:dyDescent="0.2">
      <c r="A3" s="132" t="s">
        <v>89</v>
      </c>
      <c r="B3" s="132" t="s">
        <v>217</v>
      </c>
      <c r="C3" s="133">
        <v>9781449401382</v>
      </c>
      <c r="D3" s="132" t="s">
        <v>102</v>
      </c>
      <c r="E3" s="132" t="s">
        <v>65</v>
      </c>
      <c r="F3" s="132">
        <v>74</v>
      </c>
      <c r="G3" s="132" t="s">
        <v>67</v>
      </c>
      <c r="H3" s="132">
        <v>415040</v>
      </c>
      <c r="I3" s="132" t="str">
        <f t="shared" ref="I3:I34" si="0">IF(AND(H3&gt;420000,H3&lt;430000),"Return","Sale")</f>
        <v>Sale</v>
      </c>
      <c r="J3" s="132">
        <v>-493.35</v>
      </c>
      <c r="K3" s="132">
        <v>-3</v>
      </c>
      <c r="L3" s="134"/>
    </row>
    <row r="4" spans="1:12" x14ac:dyDescent="0.2">
      <c r="A4" s="132" t="s">
        <v>89</v>
      </c>
      <c r="B4" s="132" t="s">
        <v>217</v>
      </c>
      <c r="C4" s="133">
        <v>9781449401399</v>
      </c>
      <c r="D4" s="132" t="s">
        <v>103</v>
      </c>
      <c r="E4" s="132" t="s">
        <v>65</v>
      </c>
      <c r="F4" s="132">
        <v>74</v>
      </c>
      <c r="G4" s="132" t="s">
        <v>67</v>
      </c>
      <c r="H4" s="132">
        <v>415040</v>
      </c>
      <c r="I4" s="132" t="str">
        <f t="shared" si="0"/>
        <v>Sale</v>
      </c>
      <c r="J4" s="132">
        <v>-493.35</v>
      </c>
      <c r="K4" s="132">
        <v>-3</v>
      </c>
      <c r="L4" s="134"/>
    </row>
    <row r="5" spans="1:12" x14ac:dyDescent="0.2">
      <c r="A5" s="132" t="s">
        <v>89</v>
      </c>
      <c r="B5" s="132" t="s">
        <v>217</v>
      </c>
      <c r="C5" s="133">
        <v>9781449401405</v>
      </c>
      <c r="D5" s="132" t="s">
        <v>104</v>
      </c>
      <c r="E5" s="132" t="s">
        <v>65</v>
      </c>
      <c r="F5" s="132">
        <v>74</v>
      </c>
      <c r="G5" s="132" t="s">
        <v>67</v>
      </c>
      <c r="H5" s="132">
        <v>415040</v>
      </c>
      <c r="I5" s="132" t="str">
        <f t="shared" si="0"/>
        <v>Sale</v>
      </c>
      <c r="J5" s="132">
        <v>-493.35</v>
      </c>
      <c r="K5" s="132">
        <v>-3</v>
      </c>
      <c r="L5" s="134"/>
    </row>
    <row r="6" spans="1:12" x14ac:dyDescent="0.2">
      <c r="A6" s="132" t="s">
        <v>89</v>
      </c>
      <c r="B6" s="132" t="s">
        <v>217</v>
      </c>
      <c r="C6" s="133">
        <v>9781449408176</v>
      </c>
      <c r="D6" s="132" t="s">
        <v>106</v>
      </c>
      <c r="E6" s="132" t="s">
        <v>65</v>
      </c>
      <c r="F6" s="132">
        <v>74</v>
      </c>
      <c r="G6" s="132" t="s">
        <v>66</v>
      </c>
      <c r="H6" s="132">
        <v>415040</v>
      </c>
      <c r="I6" s="132" t="str">
        <f t="shared" si="0"/>
        <v>Sale</v>
      </c>
      <c r="J6" s="132">
        <v>-742.5</v>
      </c>
      <c r="K6" s="132">
        <v>-3</v>
      </c>
      <c r="L6" s="134"/>
    </row>
    <row r="7" spans="1:12" x14ac:dyDescent="0.2">
      <c r="A7" s="132" t="s">
        <v>89</v>
      </c>
      <c r="B7" s="132" t="s">
        <v>217</v>
      </c>
      <c r="C7" s="133">
        <v>9781449410230</v>
      </c>
      <c r="D7" s="132" t="s">
        <v>107</v>
      </c>
      <c r="E7" s="132" t="s">
        <v>65</v>
      </c>
      <c r="F7" s="132">
        <v>74</v>
      </c>
      <c r="G7" s="132" t="s">
        <v>66</v>
      </c>
      <c r="H7" s="132">
        <v>415040</v>
      </c>
      <c r="I7" s="132" t="str">
        <f t="shared" si="0"/>
        <v>Sale</v>
      </c>
      <c r="J7" s="132">
        <v>-990</v>
      </c>
      <c r="K7" s="132">
        <v>-4</v>
      </c>
      <c r="L7" s="134"/>
    </row>
    <row r="8" spans="1:12" x14ac:dyDescent="0.2">
      <c r="A8" s="132" t="s">
        <v>89</v>
      </c>
      <c r="B8" s="132" t="s">
        <v>217</v>
      </c>
      <c r="C8" s="133">
        <v>9781449423025</v>
      </c>
      <c r="D8" s="132" t="s">
        <v>109</v>
      </c>
      <c r="E8" s="132" t="s">
        <v>65</v>
      </c>
      <c r="F8" s="132">
        <v>74</v>
      </c>
      <c r="G8" s="132" t="s">
        <v>66</v>
      </c>
      <c r="H8" s="132">
        <v>415040</v>
      </c>
      <c r="I8" s="132" t="str">
        <f t="shared" si="0"/>
        <v>Sale</v>
      </c>
      <c r="J8" s="132">
        <v>-384.45</v>
      </c>
      <c r="K8" s="132">
        <v>-1</v>
      </c>
      <c r="L8" s="134"/>
    </row>
    <row r="9" spans="1:12" x14ac:dyDescent="0.2">
      <c r="A9" s="132" t="s">
        <v>89</v>
      </c>
      <c r="B9" s="132" t="s">
        <v>217</v>
      </c>
      <c r="C9" s="133">
        <v>9781449427740</v>
      </c>
      <c r="D9" s="132" t="s">
        <v>114</v>
      </c>
      <c r="E9" s="132" t="s">
        <v>65</v>
      </c>
      <c r="F9" s="132">
        <v>74</v>
      </c>
      <c r="G9" s="132" t="s">
        <v>66</v>
      </c>
      <c r="H9" s="132">
        <v>415040</v>
      </c>
      <c r="I9" s="132" t="str">
        <f t="shared" si="0"/>
        <v>Sale</v>
      </c>
      <c r="J9" s="132">
        <v>-742.5</v>
      </c>
      <c r="K9" s="132">
        <v>-3</v>
      </c>
      <c r="L9" s="134"/>
    </row>
    <row r="10" spans="1:12" x14ac:dyDescent="0.2">
      <c r="A10" s="132" t="s">
        <v>89</v>
      </c>
      <c r="B10" s="132" t="s">
        <v>217</v>
      </c>
      <c r="C10" s="133">
        <v>9781449427757</v>
      </c>
      <c r="D10" s="132" t="s">
        <v>132</v>
      </c>
      <c r="E10" s="132" t="s">
        <v>65</v>
      </c>
      <c r="F10" s="132">
        <v>74</v>
      </c>
      <c r="G10" s="132" t="s">
        <v>66</v>
      </c>
      <c r="H10" s="132">
        <v>415040</v>
      </c>
      <c r="I10" s="132" t="str">
        <f t="shared" si="0"/>
        <v>Sale</v>
      </c>
      <c r="J10" s="132">
        <v>-247.5</v>
      </c>
      <c r="K10" s="132">
        <v>-1</v>
      </c>
      <c r="L10" s="134"/>
    </row>
    <row r="11" spans="1:12" x14ac:dyDescent="0.2">
      <c r="A11" s="132" t="s">
        <v>89</v>
      </c>
      <c r="B11" s="132" t="s">
        <v>217</v>
      </c>
      <c r="C11" s="133">
        <v>9781449429379</v>
      </c>
      <c r="D11" s="132" t="s">
        <v>116</v>
      </c>
      <c r="E11" s="132" t="s">
        <v>65</v>
      </c>
      <c r="F11" s="132">
        <v>74</v>
      </c>
      <c r="G11" s="132" t="s">
        <v>66</v>
      </c>
      <c r="H11" s="132">
        <v>415040</v>
      </c>
      <c r="I11" s="132" t="str">
        <f t="shared" si="0"/>
        <v>Sale</v>
      </c>
      <c r="J11" s="132">
        <v>-8277.5</v>
      </c>
      <c r="K11" s="132">
        <v>-43</v>
      </c>
      <c r="L11" s="134"/>
    </row>
    <row r="12" spans="1:12" x14ac:dyDescent="0.2">
      <c r="A12" s="132" t="s">
        <v>89</v>
      </c>
      <c r="B12" s="132" t="s">
        <v>217</v>
      </c>
      <c r="C12" s="133">
        <v>9781449429386</v>
      </c>
      <c r="D12" s="132" t="s">
        <v>153</v>
      </c>
      <c r="E12" s="132" t="s">
        <v>65</v>
      </c>
      <c r="F12" s="132">
        <v>74</v>
      </c>
      <c r="G12" s="132" t="s">
        <v>66</v>
      </c>
      <c r="H12" s="132">
        <v>415040</v>
      </c>
      <c r="I12" s="132" t="str">
        <f t="shared" si="0"/>
        <v>Sale</v>
      </c>
      <c r="J12" s="132">
        <v>-1732.5</v>
      </c>
      <c r="K12" s="132">
        <v>-7</v>
      </c>
      <c r="L12" s="134"/>
    </row>
    <row r="13" spans="1:12" x14ac:dyDescent="0.2">
      <c r="A13" s="132" t="s">
        <v>89</v>
      </c>
      <c r="B13" s="132" t="s">
        <v>217</v>
      </c>
      <c r="C13" s="133">
        <v>9781449436353</v>
      </c>
      <c r="D13" s="132" t="s">
        <v>155</v>
      </c>
      <c r="E13" s="132" t="s">
        <v>65</v>
      </c>
      <c r="F13" s="132">
        <v>74</v>
      </c>
      <c r="G13" s="132" t="s">
        <v>156</v>
      </c>
      <c r="H13" s="132">
        <v>415040</v>
      </c>
      <c r="I13" s="132" t="str">
        <f t="shared" si="0"/>
        <v>Sale</v>
      </c>
      <c r="J13" s="132">
        <v>-7293.72</v>
      </c>
      <c r="K13" s="132">
        <v>-34</v>
      </c>
      <c r="L13" s="134"/>
    </row>
    <row r="14" spans="1:12" x14ac:dyDescent="0.2">
      <c r="A14" s="132" t="s">
        <v>89</v>
      </c>
      <c r="B14" s="132" t="s">
        <v>217</v>
      </c>
      <c r="C14" s="133">
        <v>9781449446598</v>
      </c>
      <c r="D14" s="132" t="s">
        <v>158</v>
      </c>
      <c r="E14" s="132" t="s">
        <v>65</v>
      </c>
      <c r="F14" s="132">
        <v>74</v>
      </c>
      <c r="G14" s="132" t="s">
        <v>66</v>
      </c>
      <c r="H14" s="132">
        <v>415040</v>
      </c>
      <c r="I14" s="132" t="str">
        <f t="shared" si="0"/>
        <v>Sale</v>
      </c>
      <c r="J14" s="132">
        <v>-384.45</v>
      </c>
      <c r="K14" s="132">
        <v>-1</v>
      </c>
      <c r="L14" s="134"/>
    </row>
    <row r="15" spans="1:12" x14ac:dyDescent="0.2">
      <c r="A15" s="132" t="s">
        <v>89</v>
      </c>
      <c r="B15" s="132" t="s">
        <v>217</v>
      </c>
      <c r="C15" s="133">
        <v>9781449447151</v>
      </c>
      <c r="D15" s="132" t="s">
        <v>120</v>
      </c>
      <c r="E15" s="132" t="s">
        <v>65</v>
      </c>
      <c r="F15" s="132">
        <v>74</v>
      </c>
      <c r="G15" s="132" t="s">
        <v>67</v>
      </c>
      <c r="H15" s="132">
        <v>415040</v>
      </c>
      <c r="I15" s="132" t="str">
        <f t="shared" si="0"/>
        <v>Sale</v>
      </c>
      <c r="J15" s="132">
        <v>-5775</v>
      </c>
      <c r="K15" s="132">
        <v>-3</v>
      </c>
      <c r="L15" s="134"/>
    </row>
    <row r="16" spans="1:12" x14ac:dyDescent="0.2">
      <c r="A16" s="132" t="s">
        <v>89</v>
      </c>
      <c r="B16" s="132" t="s">
        <v>217</v>
      </c>
      <c r="C16" s="133">
        <v>9781449461072</v>
      </c>
      <c r="D16" s="132" t="s">
        <v>219</v>
      </c>
      <c r="E16" s="132" t="s">
        <v>65</v>
      </c>
      <c r="F16" s="132">
        <v>74</v>
      </c>
      <c r="G16" s="132" t="s">
        <v>67</v>
      </c>
      <c r="H16" s="132">
        <v>415040</v>
      </c>
      <c r="I16" s="132" t="str">
        <f t="shared" si="0"/>
        <v>Sale</v>
      </c>
      <c r="J16" s="132">
        <v>-115580.88</v>
      </c>
      <c r="K16" s="132">
        <v>-421</v>
      </c>
      <c r="L16" s="134"/>
    </row>
    <row r="17" spans="1:12" x14ac:dyDescent="0.2">
      <c r="A17" s="132" t="s">
        <v>89</v>
      </c>
      <c r="B17" s="132" t="s">
        <v>217</v>
      </c>
      <c r="C17" s="133">
        <v>9781449462147</v>
      </c>
      <c r="D17" s="132" t="s">
        <v>220</v>
      </c>
      <c r="E17" s="132" t="s">
        <v>65</v>
      </c>
      <c r="F17" s="132">
        <v>74</v>
      </c>
      <c r="G17" s="132" t="s">
        <v>67</v>
      </c>
      <c r="H17" s="132">
        <v>415040</v>
      </c>
      <c r="I17" s="132" t="str">
        <f t="shared" si="0"/>
        <v>Sale</v>
      </c>
      <c r="J17" s="132">
        <v>-168315.8</v>
      </c>
      <c r="K17" s="132">
        <v>-153</v>
      </c>
      <c r="L17" s="134"/>
    </row>
    <row r="18" spans="1:12" x14ac:dyDescent="0.2">
      <c r="A18" s="132" t="s">
        <v>89</v>
      </c>
      <c r="B18" s="132" t="s">
        <v>217</v>
      </c>
      <c r="C18" s="133">
        <v>9780740772276</v>
      </c>
      <c r="D18" s="132" t="s">
        <v>78</v>
      </c>
      <c r="E18" s="132" t="s">
        <v>65</v>
      </c>
      <c r="F18" s="132">
        <v>74</v>
      </c>
      <c r="G18" s="132" t="s">
        <v>66</v>
      </c>
      <c r="H18" s="132">
        <v>415050</v>
      </c>
      <c r="I18" s="132" t="str">
        <f t="shared" si="0"/>
        <v>Sale</v>
      </c>
      <c r="J18" s="132">
        <v>-577.5</v>
      </c>
      <c r="K18" s="132">
        <v>-2</v>
      </c>
      <c r="L18" s="134"/>
    </row>
    <row r="19" spans="1:12" x14ac:dyDescent="0.2">
      <c r="A19" s="132" t="s">
        <v>89</v>
      </c>
      <c r="B19" s="132" t="s">
        <v>217</v>
      </c>
      <c r="C19" s="133">
        <v>9780740777356</v>
      </c>
      <c r="D19" s="132" t="s">
        <v>140</v>
      </c>
      <c r="E19" s="132" t="s">
        <v>65</v>
      </c>
      <c r="F19" s="132">
        <v>74</v>
      </c>
      <c r="G19" s="132" t="s">
        <v>67</v>
      </c>
      <c r="H19" s="132">
        <v>415050</v>
      </c>
      <c r="I19" s="132" t="str">
        <f t="shared" si="0"/>
        <v>Sale</v>
      </c>
      <c r="J19" s="132">
        <v>-15295</v>
      </c>
      <c r="K19" s="132">
        <v>-8</v>
      </c>
      <c r="L19" s="134"/>
    </row>
    <row r="20" spans="1:12" x14ac:dyDescent="0.2">
      <c r="A20" s="132" t="s">
        <v>89</v>
      </c>
      <c r="B20" s="132" t="s">
        <v>217</v>
      </c>
      <c r="C20" s="133">
        <v>9780740785481</v>
      </c>
      <c r="D20" s="132" t="s">
        <v>44</v>
      </c>
      <c r="E20" s="132" t="s">
        <v>65</v>
      </c>
      <c r="F20" s="132">
        <v>74</v>
      </c>
      <c r="G20" s="132" t="s">
        <v>67</v>
      </c>
      <c r="H20" s="132">
        <v>415050</v>
      </c>
      <c r="I20" s="132" t="str">
        <f t="shared" si="0"/>
        <v>Sale</v>
      </c>
      <c r="J20" s="132">
        <v>-4858.38</v>
      </c>
      <c r="K20" s="132">
        <v>-3</v>
      </c>
      <c r="L20" s="134"/>
    </row>
    <row r="21" spans="1:12" x14ac:dyDescent="0.2">
      <c r="A21" s="132" t="s">
        <v>89</v>
      </c>
      <c r="B21" s="132" t="s">
        <v>217</v>
      </c>
      <c r="C21" s="133">
        <v>9780836217469</v>
      </c>
      <c r="D21" s="132" t="s">
        <v>62</v>
      </c>
      <c r="E21" s="132" t="s">
        <v>65</v>
      </c>
      <c r="F21" s="132">
        <v>74</v>
      </c>
      <c r="G21" s="132" t="s">
        <v>66</v>
      </c>
      <c r="H21" s="132">
        <v>415050</v>
      </c>
      <c r="I21" s="132" t="str">
        <f t="shared" si="0"/>
        <v>Sale</v>
      </c>
      <c r="J21" s="132">
        <v>-329.45</v>
      </c>
      <c r="K21" s="132">
        <v>-1</v>
      </c>
      <c r="L21" s="134"/>
    </row>
    <row r="22" spans="1:12" x14ac:dyDescent="0.2">
      <c r="A22" s="132" t="s">
        <v>89</v>
      </c>
      <c r="B22" s="132" t="s">
        <v>217</v>
      </c>
      <c r="C22" s="133">
        <v>9781449402327</v>
      </c>
      <c r="D22" s="132" t="s">
        <v>90</v>
      </c>
      <c r="E22" s="132" t="s">
        <v>65</v>
      </c>
      <c r="F22" s="132">
        <v>74</v>
      </c>
      <c r="G22" s="132" t="s">
        <v>67</v>
      </c>
      <c r="H22" s="132">
        <v>415050</v>
      </c>
      <c r="I22" s="132" t="str">
        <f t="shared" si="0"/>
        <v>Sale</v>
      </c>
      <c r="J22" s="132">
        <v>-8817.9</v>
      </c>
      <c r="K22" s="132">
        <v>-41</v>
      </c>
      <c r="L22" s="134"/>
    </row>
    <row r="23" spans="1:12" x14ac:dyDescent="0.2">
      <c r="A23" s="132" t="s">
        <v>89</v>
      </c>
      <c r="B23" s="132" t="s">
        <v>217</v>
      </c>
      <c r="C23" s="133">
        <v>9781449407186</v>
      </c>
      <c r="D23" s="132" t="s">
        <v>141</v>
      </c>
      <c r="E23" s="132" t="s">
        <v>65</v>
      </c>
      <c r="F23" s="132">
        <v>74</v>
      </c>
      <c r="G23" s="132" t="s">
        <v>67</v>
      </c>
      <c r="H23" s="132">
        <v>415050</v>
      </c>
      <c r="I23" s="132" t="str">
        <f t="shared" si="0"/>
        <v>Sale</v>
      </c>
      <c r="J23" s="132">
        <v>-8781.99</v>
      </c>
      <c r="K23" s="132">
        <v>-41</v>
      </c>
      <c r="L23" s="134"/>
    </row>
    <row r="24" spans="1:12" x14ac:dyDescent="0.2">
      <c r="A24" s="132" t="s">
        <v>89</v>
      </c>
      <c r="B24" s="132" t="s">
        <v>217</v>
      </c>
      <c r="C24" s="133">
        <v>9781449410186</v>
      </c>
      <c r="D24" s="132" t="s">
        <v>58</v>
      </c>
      <c r="E24" s="132" t="s">
        <v>65</v>
      </c>
      <c r="F24" s="132">
        <v>74</v>
      </c>
      <c r="G24" s="132" t="s">
        <v>67</v>
      </c>
      <c r="H24" s="132">
        <v>415050</v>
      </c>
      <c r="I24" s="132" t="str">
        <f t="shared" si="0"/>
        <v>Sale</v>
      </c>
      <c r="J24" s="132">
        <v>-288.75</v>
      </c>
      <c r="K24" s="132">
        <v>-1</v>
      </c>
      <c r="L24" s="134"/>
    </row>
    <row r="25" spans="1:12" x14ac:dyDescent="0.2">
      <c r="A25" s="132" t="s">
        <v>89</v>
      </c>
      <c r="B25" s="132" t="s">
        <v>217</v>
      </c>
      <c r="C25" s="133">
        <v>9781449418465</v>
      </c>
      <c r="D25" s="132" t="s">
        <v>59</v>
      </c>
      <c r="E25" s="132" t="s">
        <v>65</v>
      </c>
      <c r="F25" s="132">
        <v>74</v>
      </c>
      <c r="G25" s="132" t="s">
        <v>67</v>
      </c>
      <c r="H25" s="132">
        <v>415050</v>
      </c>
      <c r="I25" s="132" t="str">
        <f t="shared" si="0"/>
        <v>Sale</v>
      </c>
      <c r="J25" s="132">
        <v>-1123.5</v>
      </c>
      <c r="K25" s="132">
        <v>-4</v>
      </c>
      <c r="L25" s="134"/>
    </row>
    <row r="26" spans="1:12" x14ac:dyDescent="0.2">
      <c r="A26" s="132" t="s">
        <v>89</v>
      </c>
      <c r="B26" s="132" t="s">
        <v>217</v>
      </c>
      <c r="C26" s="133">
        <v>9781449420437</v>
      </c>
      <c r="D26" s="132" t="s">
        <v>92</v>
      </c>
      <c r="E26" s="132" t="s">
        <v>65</v>
      </c>
      <c r="F26" s="132">
        <v>74</v>
      </c>
      <c r="G26" s="132" t="s">
        <v>67</v>
      </c>
      <c r="H26" s="132">
        <v>415050</v>
      </c>
      <c r="I26" s="132" t="str">
        <f t="shared" si="0"/>
        <v>Sale</v>
      </c>
      <c r="J26" s="132">
        <v>-8598.4500000000007</v>
      </c>
      <c r="K26" s="132">
        <v>-40</v>
      </c>
      <c r="L26" s="134"/>
    </row>
    <row r="27" spans="1:12" x14ac:dyDescent="0.2">
      <c r="A27" s="132" t="s">
        <v>89</v>
      </c>
      <c r="B27" s="132" t="s">
        <v>217</v>
      </c>
      <c r="C27" s="133">
        <v>9781449425661</v>
      </c>
      <c r="D27" s="132" t="s">
        <v>93</v>
      </c>
      <c r="E27" s="132" t="s">
        <v>65</v>
      </c>
      <c r="F27" s="132">
        <v>74</v>
      </c>
      <c r="G27" s="132" t="s">
        <v>67</v>
      </c>
      <c r="H27" s="132">
        <v>415050</v>
      </c>
      <c r="I27" s="132" t="str">
        <f t="shared" si="0"/>
        <v>Sale</v>
      </c>
      <c r="J27" s="132">
        <v>-8562.5400000000009</v>
      </c>
      <c r="K27" s="132">
        <v>-40</v>
      </c>
      <c r="L27" s="134"/>
    </row>
    <row r="28" spans="1:12" x14ac:dyDescent="0.2">
      <c r="A28" s="132" t="s">
        <v>89</v>
      </c>
      <c r="B28" s="132" t="s">
        <v>217</v>
      </c>
      <c r="C28" s="133">
        <v>9781449425678</v>
      </c>
      <c r="D28" s="132" t="s">
        <v>64</v>
      </c>
      <c r="E28" s="132" t="s">
        <v>65</v>
      </c>
      <c r="F28" s="132">
        <v>74</v>
      </c>
      <c r="G28" s="132" t="s">
        <v>67</v>
      </c>
      <c r="H28" s="132">
        <v>415050</v>
      </c>
      <c r="I28" s="132" t="str">
        <f t="shared" si="0"/>
        <v>Sale</v>
      </c>
      <c r="J28" s="132">
        <v>-16153.89</v>
      </c>
      <c r="K28" s="132">
        <v>-43</v>
      </c>
      <c r="L28" s="134"/>
    </row>
    <row r="29" spans="1:12" x14ac:dyDescent="0.2">
      <c r="A29" s="132" t="s">
        <v>89</v>
      </c>
      <c r="B29" s="132" t="s">
        <v>217</v>
      </c>
      <c r="C29" s="133">
        <v>9781449427771</v>
      </c>
      <c r="D29" s="132" t="s">
        <v>142</v>
      </c>
      <c r="E29" s="132" t="s">
        <v>65</v>
      </c>
      <c r="F29" s="132">
        <v>74</v>
      </c>
      <c r="G29" s="132" t="s">
        <v>66</v>
      </c>
      <c r="H29" s="132">
        <v>415050</v>
      </c>
      <c r="I29" s="132" t="str">
        <f t="shared" si="0"/>
        <v>Sale</v>
      </c>
      <c r="J29" s="132">
        <v>-9879.24</v>
      </c>
      <c r="K29" s="132">
        <v>-46</v>
      </c>
      <c r="L29" s="134"/>
    </row>
    <row r="30" spans="1:12" x14ac:dyDescent="0.2">
      <c r="A30" s="132" t="s">
        <v>89</v>
      </c>
      <c r="B30" s="132" t="s">
        <v>217</v>
      </c>
      <c r="C30" s="133">
        <v>9781449433253</v>
      </c>
      <c r="D30" s="132" t="s">
        <v>94</v>
      </c>
      <c r="E30" s="132" t="s">
        <v>65</v>
      </c>
      <c r="F30" s="132">
        <v>74</v>
      </c>
      <c r="G30" s="132" t="s">
        <v>66</v>
      </c>
      <c r="H30" s="132">
        <v>415050</v>
      </c>
      <c r="I30" s="132" t="str">
        <f t="shared" si="0"/>
        <v>Sale</v>
      </c>
      <c r="J30" s="132">
        <v>-307508.74</v>
      </c>
      <c r="K30" s="132">
        <v>-97</v>
      </c>
      <c r="L30" s="134"/>
    </row>
    <row r="31" spans="1:12" x14ac:dyDescent="0.2">
      <c r="A31" s="132" t="s">
        <v>89</v>
      </c>
      <c r="B31" s="132" t="s">
        <v>217</v>
      </c>
      <c r="C31" s="133">
        <v>9781449456146</v>
      </c>
      <c r="D31" s="132" t="s">
        <v>143</v>
      </c>
      <c r="E31" s="132" t="s">
        <v>65</v>
      </c>
      <c r="F31" s="132">
        <v>74</v>
      </c>
      <c r="G31" s="132" t="s">
        <v>67</v>
      </c>
      <c r="H31" s="132">
        <v>415050</v>
      </c>
      <c r="I31" s="132" t="str">
        <f t="shared" si="0"/>
        <v>Sale</v>
      </c>
      <c r="J31" s="132">
        <v>-17260.41</v>
      </c>
      <c r="K31" s="132">
        <v>-63</v>
      </c>
      <c r="L31" s="134"/>
    </row>
    <row r="32" spans="1:12" x14ac:dyDescent="0.2">
      <c r="A32" s="132" t="s">
        <v>89</v>
      </c>
      <c r="B32" s="132" t="s">
        <v>217</v>
      </c>
      <c r="C32" s="133">
        <v>9780836217247</v>
      </c>
      <c r="D32" s="132" t="s">
        <v>218</v>
      </c>
      <c r="E32" s="132" t="s">
        <v>65</v>
      </c>
      <c r="F32" s="132">
        <v>74</v>
      </c>
      <c r="G32" s="132" t="s">
        <v>66</v>
      </c>
      <c r="H32" s="132">
        <v>425250</v>
      </c>
      <c r="I32" s="132" t="str">
        <f t="shared" si="0"/>
        <v>Return</v>
      </c>
      <c r="J32" s="132">
        <v>399.5</v>
      </c>
      <c r="K32" s="132">
        <v>1</v>
      </c>
      <c r="L32" s="134"/>
    </row>
    <row r="33" spans="1:12" x14ac:dyDescent="0.2">
      <c r="A33" s="132" t="s">
        <v>89</v>
      </c>
      <c r="B33" s="132" t="s">
        <v>217</v>
      </c>
      <c r="C33" s="133">
        <v>9780836217469</v>
      </c>
      <c r="D33" s="132" t="s">
        <v>62</v>
      </c>
      <c r="E33" s="132" t="s">
        <v>65</v>
      </c>
      <c r="F33" s="132">
        <v>74</v>
      </c>
      <c r="G33" s="132" t="s">
        <v>66</v>
      </c>
      <c r="H33" s="132">
        <v>425250</v>
      </c>
      <c r="I33" s="132" t="str">
        <f t="shared" si="0"/>
        <v>Return</v>
      </c>
      <c r="J33" s="132">
        <v>898.5</v>
      </c>
      <c r="K33" s="132">
        <v>3</v>
      </c>
      <c r="L33" s="134"/>
    </row>
    <row r="34" spans="1:12" x14ac:dyDescent="0.2">
      <c r="A34" s="132" t="s">
        <v>89</v>
      </c>
      <c r="B34" s="132" t="s">
        <v>217</v>
      </c>
      <c r="C34" s="133">
        <v>9780836220629</v>
      </c>
      <c r="D34" s="132" t="s">
        <v>138</v>
      </c>
      <c r="E34" s="132" t="s">
        <v>65</v>
      </c>
      <c r="F34" s="132">
        <v>74</v>
      </c>
      <c r="G34" s="132" t="s">
        <v>66</v>
      </c>
      <c r="H34" s="132">
        <v>425250</v>
      </c>
      <c r="I34" s="132" t="str">
        <f t="shared" si="0"/>
        <v>Return</v>
      </c>
      <c r="J34" s="132">
        <v>399.5</v>
      </c>
      <c r="K34" s="132">
        <v>1</v>
      </c>
      <c r="L34" s="134"/>
    </row>
    <row r="35" spans="1:12" x14ac:dyDescent="0.2">
      <c r="A35" s="134"/>
      <c r="B35" s="134"/>
      <c r="C35" s="134"/>
      <c r="D35" s="134"/>
      <c r="E35" s="134"/>
      <c r="F35" s="134"/>
      <c r="G35" s="134"/>
      <c r="H35" s="134"/>
      <c r="I35" s="134"/>
      <c r="J35" s="135">
        <f>SUM(J2:J34)</f>
        <v>-718778.44000000006</v>
      </c>
      <c r="K35" s="134"/>
      <c r="L35" s="134"/>
    </row>
    <row r="36" spans="1:12" x14ac:dyDescent="0.2">
      <c r="A36" s="134"/>
      <c r="B36" s="134"/>
      <c r="C36" s="134"/>
      <c r="D36" s="134"/>
      <c r="E36" s="134"/>
      <c r="F36" s="134"/>
      <c r="G36" s="134"/>
      <c r="H36" s="134"/>
      <c r="I36" s="134"/>
      <c r="J36" s="134"/>
      <c r="K36" s="134"/>
      <c r="L36" s="134"/>
    </row>
    <row r="37" spans="1:12" x14ac:dyDescent="0.2">
      <c r="A37" s="134"/>
      <c r="B37" s="134"/>
      <c r="C37" s="134"/>
      <c r="D37" s="134"/>
      <c r="E37" s="134"/>
      <c r="F37" s="134"/>
      <c r="G37" s="134" t="s">
        <v>63</v>
      </c>
      <c r="H37" s="134"/>
      <c r="I37" s="134"/>
      <c r="J37" s="136">
        <v>0.22500000000000001</v>
      </c>
      <c r="K37" s="134"/>
      <c r="L37" s="134"/>
    </row>
    <row r="38" spans="1:12" ht="13.5" thickBot="1" x14ac:dyDescent="0.25">
      <c r="A38" s="134"/>
      <c r="B38" s="134"/>
      <c r="C38" s="134"/>
      <c r="D38" s="134"/>
      <c r="E38" s="134"/>
      <c r="F38" s="134"/>
      <c r="G38" s="134"/>
      <c r="H38" s="134"/>
      <c r="I38" s="134"/>
      <c r="J38" s="134"/>
      <c r="K38" s="134"/>
      <c r="L38" s="134"/>
    </row>
    <row r="39" spans="1:12" ht="15" x14ac:dyDescent="0.25">
      <c r="A39" s="134"/>
      <c r="B39" s="134"/>
      <c r="C39" s="134"/>
      <c r="D39" s="134"/>
      <c r="E39" s="134"/>
      <c r="F39" s="134"/>
      <c r="G39" s="137" t="s">
        <v>50</v>
      </c>
      <c r="H39" s="85" t="s">
        <v>51</v>
      </c>
      <c r="I39" s="85"/>
      <c r="J39" s="138">
        <f>-J35*J37</f>
        <v>161725.149</v>
      </c>
      <c r="K39" s="139"/>
      <c r="L39" s="140"/>
    </row>
    <row r="40" spans="1:12" ht="15" x14ac:dyDescent="0.25">
      <c r="A40" s="134"/>
      <c r="B40" s="134"/>
      <c r="C40" s="134"/>
      <c r="D40" s="134"/>
      <c r="E40" s="134"/>
      <c r="F40" s="134"/>
      <c r="G40" s="141"/>
      <c r="H40" s="89" t="s">
        <v>52</v>
      </c>
      <c r="I40" s="89"/>
      <c r="J40" s="142">
        <f>J39/L40</f>
        <v>1638.668804590417</v>
      </c>
      <c r="K40" s="143" t="s">
        <v>53</v>
      </c>
      <c r="L40" s="144">
        <v>98.693005290000002</v>
      </c>
    </row>
    <row r="41" spans="1:12" ht="15.75" thickBot="1" x14ac:dyDescent="0.3">
      <c r="A41" s="134"/>
      <c r="B41" s="134"/>
      <c r="C41" s="134"/>
      <c r="D41" s="134"/>
      <c r="E41" s="134"/>
      <c r="F41" s="134"/>
      <c r="G41" s="145"/>
      <c r="H41" s="94" t="s">
        <v>61</v>
      </c>
      <c r="I41" s="94"/>
      <c r="J41" s="146">
        <f>J39/L41</f>
        <v>2634.4878371400132</v>
      </c>
      <c r="K41" s="147" t="s">
        <v>53</v>
      </c>
      <c r="L41" s="148">
        <v>61.387700000000002</v>
      </c>
    </row>
  </sheetData>
  <autoFilter ref="A1:L1" xr:uid="{00000000-0009-0000-0000-000017000000}">
    <sortState xmlns:xlrd2="http://schemas.microsoft.com/office/spreadsheetml/2017/richdata2" ref="A2:K35">
      <sortCondition ref="H1"/>
    </sortState>
  </autoFilter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18"/>
  <dimension ref="A1:L89"/>
  <sheetViews>
    <sheetView workbookViewId="0">
      <selection activeCell="I2" sqref="I2"/>
    </sheetView>
  </sheetViews>
  <sheetFormatPr defaultRowHeight="12.75" x14ac:dyDescent="0.2"/>
  <cols>
    <col min="1" max="1" width="5" bestFit="1" customWidth="1"/>
    <col min="2" max="2" width="6.28515625" bestFit="1" customWidth="1"/>
    <col min="3" max="3" width="14.140625" bestFit="1" customWidth="1"/>
    <col min="4" max="4" width="41.85546875" bestFit="1" customWidth="1"/>
    <col min="5" max="5" width="8.28515625" bestFit="1" customWidth="1"/>
    <col min="6" max="6" width="5.7109375" bestFit="1" customWidth="1"/>
    <col min="8" max="8" width="7.42578125" bestFit="1" customWidth="1"/>
    <col min="9" max="9" width="7.42578125" customWidth="1"/>
    <col min="10" max="10" width="11" bestFit="1" customWidth="1"/>
    <col min="11" max="11" width="7.85546875" bestFit="1" customWidth="1"/>
  </cols>
  <sheetData>
    <row r="1" spans="1:12" x14ac:dyDescent="0.2">
      <c r="A1" s="130" t="s">
        <v>34</v>
      </c>
      <c r="B1" s="131" t="s">
        <v>35</v>
      </c>
      <c r="C1" s="131" t="s">
        <v>36</v>
      </c>
      <c r="D1" s="131" t="s">
        <v>37</v>
      </c>
      <c r="E1" s="131" t="s">
        <v>38</v>
      </c>
      <c r="F1" s="131" t="s">
        <v>39</v>
      </c>
      <c r="G1" s="131" t="s">
        <v>40</v>
      </c>
      <c r="H1" s="131" t="s">
        <v>41</v>
      </c>
      <c r="I1" s="131" t="s">
        <v>264</v>
      </c>
      <c r="J1" s="131" t="s">
        <v>18</v>
      </c>
      <c r="K1" s="131" t="s">
        <v>42</v>
      </c>
      <c r="L1" s="131" t="s">
        <v>129</v>
      </c>
    </row>
    <row r="2" spans="1:12" x14ac:dyDescent="0.2">
      <c r="A2" s="132">
        <v>2014</v>
      </c>
      <c r="B2" s="132">
        <v>9</v>
      </c>
      <c r="C2" s="133">
        <v>9780740768491</v>
      </c>
      <c r="D2" s="132" t="s">
        <v>213</v>
      </c>
      <c r="E2" s="132">
        <v>1</v>
      </c>
      <c r="F2" s="132">
        <v>74</v>
      </c>
      <c r="G2" s="132">
        <v>503</v>
      </c>
      <c r="H2" s="132">
        <v>415040</v>
      </c>
      <c r="I2" s="132" t="str">
        <f>IF(AND(H2&gt;420000,H2&lt;430000),"Return","Sale")</f>
        <v>Sale</v>
      </c>
      <c r="J2" s="132">
        <v>-495</v>
      </c>
      <c r="K2" s="132">
        <v>-2</v>
      </c>
      <c r="L2" s="134"/>
    </row>
    <row r="3" spans="1:12" x14ac:dyDescent="0.2">
      <c r="A3" s="132">
        <v>2014</v>
      </c>
      <c r="B3" s="132">
        <v>9</v>
      </c>
      <c r="C3" s="133">
        <v>9780740779893</v>
      </c>
      <c r="D3" s="132" t="s">
        <v>97</v>
      </c>
      <c r="E3" s="132">
        <v>1</v>
      </c>
      <c r="F3" s="132">
        <v>74</v>
      </c>
      <c r="G3" s="132">
        <v>501</v>
      </c>
      <c r="H3" s="132">
        <v>415040</v>
      </c>
      <c r="I3" s="132" t="str">
        <f t="shared" ref="I3:I66" si="0">IF(AND(H3&gt;420000,H3&lt;430000),"Return","Sale")</f>
        <v>Sale</v>
      </c>
      <c r="J3" s="132">
        <v>-986.7</v>
      </c>
      <c r="K3" s="132">
        <v>-6</v>
      </c>
      <c r="L3" s="134"/>
    </row>
    <row r="4" spans="1:12" x14ac:dyDescent="0.2">
      <c r="A4" s="132">
        <v>2014</v>
      </c>
      <c r="B4" s="132">
        <v>9</v>
      </c>
      <c r="C4" s="133">
        <v>9780740791208</v>
      </c>
      <c r="D4" s="132" t="s">
        <v>98</v>
      </c>
      <c r="E4" s="132">
        <v>1</v>
      </c>
      <c r="F4" s="132">
        <v>74</v>
      </c>
      <c r="G4" s="132">
        <v>501</v>
      </c>
      <c r="H4" s="132">
        <v>415040</v>
      </c>
      <c r="I4" s="132" t="str">
        <f t="shared" si="0"/>
        <v>Sale</v>
      </c>
      <c r="J4" s="132">
        <v>-986.7</v>
      </c>
      <c r="K4" s="132">
        <v>-6</v>
      </c>
      <c r="L4" s="134"/>
    </row>
    <row r="5" spans="1:12" x14ac:dyDescent="0.2">
      <c r="A5" s="132">
        <v>2014</v>
      </c>
      <c r="B5" s="132">
        <v>9</v>
      </c>
      <c r="C5" s="133">
        <v>9781449401160</v>
      </c>
      <c r="D5" s="132" t="s">
        <v>100</v>
      </c>
      <c r="E5" s="132">
        <v>1</v>
      </c>
      <c r="F5" s="132">
        <v>74</v>
      </c>
      <c r="G5" s="132">
        <v>503</v>
      </c>
      <c r="H5" s="132">
        <v>415040</v>
      </c>
      <c r="I5" s="132" t="str">
        <f t="shared" si="0"/>
        <v>Sale</v>
      </c>
      <c r="J5" s="132">
        <v>-658.9</v>
      </c>
      <c r="K5" s="132">
        <v>-2</v>
      </c>
      <c r="L5" s="134"/>
    </row>
    <row r="6" spans="1:12" x14ac:dyDescent="0.2">
      <c r="A6" s="132">
        <v>2014</v>
      </c>
      <c r="B6" s="132">
        <v>9</v>
      </c>
      <c r="C6" s="133">
        <v>9781449401375</v>
      </c>
      <c r="D6" s="132" t="s">
        <v>101</v>
      </c>
      <c r="E6" s="132">
        <v>1</v>
      </c>
      <c r="F6" s="132">
        <v>74</v>
      </c>
      <c r="G6" s="132">
        <v>501</v>
      </c>
      <c r="H6" s="132">
        <v>415040</v>
      </c>
      <c r="I6" s="132" t="str">
        <f t="shared" si="0"/>
        <v>Sale</v>
      </c>
      <c r="J6" s="132">
        <v>-986.7</v>
      </c>
      <c r="K6" s="132">
        <v>-6</v>
      </c>
      <c r="L6" s="134"/>
    </row>
    <row r="7" spans="1:12" x14ac:dyDescent="0.2">
      <c r="A7" s="132">
        <v>2014</v>
      </c>
      <c r="B7" s="132">
        <v>9</v>
      </c>
      <c r="C7" s="133">
        <v>9781449401382</v>
      </c>
      <c r="D7" s="132" t="s">
        <v>102</v>
      </c>
      <c r="E7" s="132">
        <v>1</v>
      </c>
      <c r="F7" s="132">
        <v>74</v>
      </c>
      <c r="G7" s="132">
        <v>501</v>
      </c>
      <c r="H7" s="132">
        <v>415040</v>
      </c>
      <c r="I7" s="132" t="str">
        <f t="shared" si="0"/>
        <v>Sale</v>
      </c>
      <c r="J7" s="132">
        <v>-986.7</v>
      </c>
      <c r="K7" s="132">
        <v>-6</v>
      </c>
      <c r="L7" s="134"/>
    </row>
    <row r="8" spans="1:12" x14ac:dyDescent="0.2">
      <c r="A8" s="132">
        <v>2014</v>
      </c>
      <c r="B8" s="132">
        <v>9</v>
      </c>
      <c r="C8" s="133">
        <v>9781449401399</v>
      </c>
      <c r="D8" s="132" t="s">
        <v>103</v>
      </c>
      <c r="E8" s="132">
        <v>1</v>
      </c>
      <c r="F8" s="132">
        <v>74</v>
      </c>
      <c r="G8" s="132">
        <v>501</v>
      </c>
      <c r="H8" s="132">
        <v>415040</v>
      </c>
      <c r="I8" s="132" t="str">
        <f t="shared" si="0"/>
        <v>Sale</v>
      </c>
      <c r="J8" s="132">
        <v>-986.7</v>
      </c>
      <c r="K8" s="132">
        <v>-6</v>
      </c>
      <c r="L8" s="134"/>
    </row>
    <row r="9" spans="1:12" x14ac:dyDescent="0.2">
      <c r="A9" s="132">
        <v>2014</v>
      </c>
      <c r="B9" s="132">
        <v>9</v>
      </c>
      <c r="C9" s="133">
        <v>9781449401405</v>
      </c>
      <c r="D9" s="132" t="s">
        <v>104</v>
      </c>
      <c r="E9" s="132">
        <v>1</v>
      </c>
      <c r="F9" s="132">
        <v>74</v>
      </c>
      <c r="G9" s="132">
        <v>501</v>
      </c>
      <c r="H9" s="132">
        <v>415040</v>
      </c>
      <c r="I9" s="132" t="str">
        <f t="shared" si="0"/>
        <v>Sale</v>
      </c>
      <c r="J9" s="132">
        <v>-986.7</v>
      </c>
      <c r="K9" s="132">
        <v>-6</v>
      </c>
      <c r="L9" s="134"/>
    </row>
    <row r="10" spans="1:12" x14ac:dyDescent="0.2">
      <c r="A10" s="132">
        <v>2014</v>
      </c>
      <c r="B10" s="132">
        <v>9</v>
      </c>
      <c r="C10" s="133">
        <v>9781449403102</v>
      </c>
      <c r="D10" s="132" t="s">
        <v>105</v>
      </c>
      <c r="E10" s="132">
        <v>1</v>
      </c>
      <c r="F10" s="132">
        <v>74</v>
      </c>
      <c r="G10" s="132">
        <v>501</v>
      </c>
      <c r="H10" s="132">
        <v>415040</v>
      </c>
      <c r="I10" s="132" t="str">
        <f t="shared" si="0"/>
        <v>Sale</v>
      </c>
      <c r="J10" s="132">
        <v>-986.7</v>
      </c>
      <c r="K10" s="132">
        <v>-6</v>
      </c>
      <c r="L10" s="134"/>
    </row>
    <row r="11" spans="1:12" x14ac:dyDescent="0.2">
      <c r="A11" s="132">
        <v>2014</v>
      </c>
      <c r="B11" s="132">
        <v>9</v>
      </c>
      <c r="C11" s="133">
        <v>9781449407940</v>
      </c>
      <c r="D11" s="132" t="s">
        <v>216</v>
      </c>
      <c r="E11" s="132">
        <v>1</v>
      </c>
      <c r="F11" s="132">
        <v>74</v>
      </c>
      <c r="G11" s="132">
        <v>503</v>
      </c>
      <c r="H11" s="132">
        <v>415040</v>
      </c>
      <c r="I11" s="132" t="str">
        <f t="shared" si="0"/>
        <v>Sale</v>
      </c>
      <c r="J11" s="132">
        <v>-495</v>
      </c>
      <c r="K11" s="132">
        <v>-2</v>
      </c>
      <c r="L11" s="134"/>
    </row>
    <row r="12" spans="1:12" x14ac:dyDescent="0.2">
      <c r="A12" s="132">
        <v>2014</v>
      </c>
      <c r="B12" s="132">
        <v>9</v>
      </c>
      <c r="C12" s="133">
        <v>9781449418243</v>
      </c>
      <c r="D12" s="132" t="s">
        <v>108</v>
      </c>
      <c r="E12" s="132">
        <v>1</v>
      </c>
      <c r="F12" s="132">
        <v>74</v>
      </c>
      <c r="G12" s="132">
        <v>501</v>
      </c>
      <c r="H12" s="132">
        <v>415040</v>
      </c>
      <c r="I12" s="132" t="str">
        <f t="shared" si="0"/>
        <v>Sale</v>
      </c>
      <c r="J12" s="132">
        <v>-986.7</v>
      </c>
      <c r="K12" s="132">
        <v>-6</v>
      </c>
      <c r="L12" s="134"/>
    </row>
    <row r="13" spans="1:12" x14ac:dyDescent="0.2">
      <c r="A13" s="132">
        <v>2014</v>
      </c>
      <c r="B13" s="132">
        <v>9</v>
      </c>
      <c r="C13" s="133">
        <v>9781449423025</v>
      </c>
      <c r="D13" s="132" t="s">
        <v>109</v>
      </c>
      <c r="E13" s="132">
        <v>1</v>
      </c>
      <c r="F13" s="132">
        <v>74</v>
      </c>
      <c r="G13" s="132">
        <v>503</v>
      </c>
      <c r="H13" s="132">
        <v>415040</v>
      </c>
      <c r="I13" s="132" t="str">
        <f t="shared" si="0"/>
        <v>Sale</v>
      </c>
      <c r="J13" s="132">
        <v>-384.45</v>
      </c>
      <c r="K13" s="132">
        <v>-1</v>
      </c>
      <c r="L13" s="134"/>
    </row>
    <row r="14" spans="1:12" x14ac:dyDescent="0.2">
      <c r="A14" s="132">
        <v>2014</v>
      </c>
      <c r="B14" s="132">
        <v>9</v>
      </c>
      <c r="C14" s="133">
        <v>9781449423049</v>
      </c>
      <c r="D14" s="132" t="s">
        <v>111</v>
      </c>
      <c r="E14" s="132">
        <v>1</v>
      </c>
      <c r="F14" s="132">
        <v>74</v>
      </c>
      <c r="G14" s="132">
        <v>503</v>
      </c>
      <c r="H14" s="132">
        <v>415040</v>
      </c>
      <c r="I14" s="132" t="str">
        <f t="shared" si="0"/>
        <v>Sale</v>
      </c>
      <c r="J14" s="132">
        <v>-385</v>
      </c>
      <c r="K14" s="132">
        <v>-2</v>
      </c>
      <c r="L14" s="134"/>
    </row>
    <row r="15" spans="1:12" x14ac:dyDescent="0.2">
      <c r="A15" s="132">
        <v>2014</v>
      </c>
      <c r="B15" s="132">
        <v>9</v>
      </c>
      <c r="C15" s="133">
        <v>9781449425586</v>
      </c>
      <c r="D15" s="132" t="s">
        <v>112</v>
      </c>
      <c r="E15" s="132">
        <v>1</v>
      </c>
      <c r="F15" s="132">
        <v>74</v>
      </c>
      <c r="G15" s="132">
        <v>503</v>
      </c>
      <c r="H15" s="132">
        <v>415040</v>
      </c>
      <c r="I15" s="132" t="str">
        <f t="shared" si="0"/>
        <v>Sale</v>
      </c>
      <c r="J15" s="132">
        <v>-385</v>
      </c>
      <c r="K15" s="132">
        <v>-2</v>
      </c>
      <c r="L15" s="134"/>
    </row>
    <row r="16" spans="1:12" x14ac:dyDescent="0.2">
      <c r="A16" s="132">
        <v>2014</v>
      </c>
      <c r="B16" s="132">
        <v>9</v>
      </c>
      <c r="C16" s="133">
        <v>9781449427399</v>
      </c>
      <c r="D16" s="132" t="s">
        <v>113</v>
      </c>
      <c r="E16" s="132">
        <v>1</v>
      </c>
      <c r="F16" s="132">
        <v>74</v>
      </c>
      <c r="G16" s="132">
        <v>501</v>
      </c>
      <c r="H16" s="132">
        <v>415040</v>
      </c>
      <c r="I16" s="132" t="str">
        <f t="shared" si="0"/>
        <v>Sale</v>
      </c>
      <c r="J16" s="132">
        <v>-986.7</v>
      </c>
      <c r="K16" s="132">
        <v>-6</v>
      </c>
      <c r="L16" s="134"/>
    </row>
    <row r="17" spans="1:12" x14ac:dyDescent="0.2">
      <c r="A17" s="132">
        <v>2014</v>
      </c>
      <c r="B17" s="132">
        <v>9</v>
      </c>
      <c r="C17" s="133">
        <v>9781449427740</v>
      </c>
      <c r="D17" s="132" t="s">
        <v>114</v>
      </c>
      <c r="E17" s="132">
        <v>1</v>
      </c>
      <c r="F17" s="132">
        <v>74</v>
      </c>
      <c r="G17" s="132">
        <v>503</v>
      </c>
      <c r="H17" s="132">
        <v>415040</v>
      </c>
      <c r="I17" s="132" t="str">
        <f t="shared" si="0"/>
        <v>Sale</v>
      </c>
      <c r="J17" s="132">
        <v>-495</v>
      </c>
      <c r="K17" s="132">
        <v>-2</v>
      </c>
      <c r="L17" s="134"/>
    </row>
    <row r="18" spans="1:12" x14ac:dyDescent="0.2">
      <c r="A18" s="132">
        <v>2014</v>
      </c>
      <c r="B18" s="132">
        <v>9</v>
      </c>
      <c r="C18" s="133">
        <v>9781449429379</v>
      </c>
      <c r="D18" s="132" t="s">
        <v>116</v>
      </c>
      <c r="E18" s="132">
        <v>1</v>
      </c>
      <c r="F18" s="132">
        <v>74</v>
      </c>
      <c r="G18" s="132">
        <v>503</v>
      </c>
      <c r="H18" s="132">
        <v>415040</v>
      </c>
      <c r="I18" s="132" t="str">
        <f t="shared" si="0"/>
        <v>Sale</v>
      </c>
      <c r="J18" s="132">
        <v>-10850</v>
      </c>
      <c r="K18" s="132">
        <v>-58</v>
      </c>
      <c r="L18" s="134"/>
    </row>
    <row r="19" spans="1:12" x14ac:dyDescent="0.2">
      <c r="A19" s="132">
        <v>2014</v>
      </c>
      <c r="B19" s="132">
        <v>9</v>
      </c>
      <c r="C19" s="133">
        <v>9781449429386</v>
      </c>
      <c r="D19" s="132" t="s">
        <v>153</v>
      </c>
      <c r="E19" s="132">
        <v>1</v>
      </c>
      <c r="F19" s="132">
        <v>74</v>
      </c>
      <c r="G19" s="132">
        <v>503</v>
      </c>
      <c r="H19" s="132">
        <v>415040</v>
      </c>
      <c r="I19" s="132" t="str">
        <f t="shared" si="0"/>
        <v>Sale</v>
      </c>
      <c r="J19" s="132">
        <v>-990</v>
      </c>
      <c r="K19" s="132">
        <v>-4</v>
      </c>
      <c r="L19" s="134"/>
    </row>
    <row r="20" spans="1:12" x14ac:dyDescent="0.2">
      <c r="A20" s="132">
        <v>2014</v>
      </c>
      <c r="B20" s="132">
        <v>9</v>
      </c>
      <c r="C20" s="133">
        <v>9781449433833</v>
      </c>
      <c r="D20" s="132" t="s">
        <v>117</v>
      </c>
      <c r="E20" s="132">
        <v>1</v>
      </c>
      <c r="F20" s="132">
        <v>74</v>
      </c>
      <c r="G20" s="132">
        <v>501</v>
      </c>
      <c r="H20" s="132">
        <v>415040</v>
      </c>
      <c r="I20" s="132" t="str">
        <f t="shared" si="0"/>
        <v>Sale</v>
      </c>
      <c r="J20" s="132">
        <v>-986.7</v>
      </c>
      <c r="K20" s="132">
        <v>-6</v>
      </c>
      <c r="L20" s="134"/>
    </row>
    <row r="21" spans="1:12" x14ac:dyDescent="0.2">
      <c r="A21" s="132">
        <v>2014</v>
      </c>
      <c r="B21" s="132">
        <v>9</v>
      </c>
      <c r="C21" s="133">
        <v>9781449433918</v>
      </c>
      <c r="D21" s="132" t="s">
        <v>118</v>
      </c>
      <c r="E21" s="132">
        <v>1</v>
      </c>
      <c r="F21" s="132">
        <v>74</v>
      </c>
      <c r="G21" s="132">
        <v>501</v>
      </c>
      <c r="H21" s="132">
        <v>415040</v>
      </c>
      <c r="I21" s="132" t="str">
        <f t="shared" si="0"/>
        <v>Sale</v>
      </c>
      <c r="J21" s="132">
        <v>-657.8</v>
      </c>
      <c r="K21" s="132">
        <v>-4</v>
      </c>
      <c r="L21" s="134"/>
    </row>
    <row r="22" spans="1:12" x14ac:dyDescent="0.2">
      <c r="A22" s="132">
        <v>2014</v>
      </c>
      <c r="B22" s="132">
        <v>9</v>
      </c>
      <c r="C22" s="133">
        <v>9781449433963</v>
      </c>
      <c r="D22" s="132" t="s">
        <v>119</v>
      </c>
      <c r="E22" s="132">
        <v>1</v>
      </c>
      <c r="F22" s="132">
        <v>74</v>
      </c>
      <c r="G22" s="132">
        <v>501</v>
      </c>
      <c r="H22" s="132">
        <v>415040</v>
      </c>
      <c r="I22" s="132" t="str">
        <f t="shared" si="0"/>
        <v>Sale</v>
      </c>
      <c r="J22" s="132">
        <v>-986.7</v>
      </c>
      <c r="K22" s="132">
        <v>-6</v>
      </c>
      <c r="L22" s="134"/>
    </row>
    <row r="23" spans="1:12" x14ac:dyDescent="0.2">
      <c r="A23" s="132">
        <v>2014</v>
      </c>
      <c r="B23" s="132">
        <v>9</v>
      </c>
      <c r="C23" s="133">
        <v>9781449436353</v>
      </c>
      <c r="D23" s="132" t="s">
        <v>155</v>
      </c>
      <c r="E23" s="132">
        <v>1</v>
      </c>
      <c r="F23" s="132">
        <v>74</v>
      </c>
      <c r="G23" s="132">
        <v>504</v>
      </c>
      <c r="H23" s="132">
        <v>415040</v>
      </c>
      <c r="I23" s="132" t="str">
        <f t="shared" si="0"/>
        <v>Sale</v>
      </c>
      <c r="J23" s="132">
        <v>-13905.15</v>
      </c>
      <c r="K23" s="132">
        <v>-65</v>
      </c>
      <c r="L23" s="134"/>
    </row>
    <row r="24" spans="1:12" x14ac:dyDescent="0.2">
      <c r="A24" s="132">
        <v>2014</v>
      </c>
      <c r="B24" s="132">
        <v>9</v>
      </c>
      <c r="C24" s="133">
        <v>9781449446598</v>
      </c>
      <c r="D24" s="132" t="s">
        <v>158</v>
      </c>
      <c r="E24" s="132">
        <v>1</v>
      </c>
      <c r="F24" s="132">
        <v>74</v>
      </c>
      <c r="G24" s="132">
        <v>503</v>
      </c>
      <c r="H24" s="132">
        <v>415040</v>
      </c>
      <c r="I24" s="132" t="str">
        <f t="shared" si="0"/>
        <v>Sale</v>
      </c>
      <c r="J24" s="132">
        <v>-1537.8</v>
      </c>
      <c r="K24" s="132">
        <v>-4</v>
      </c>
      <c r="L24" s="134"/>
    </row>
    <row r="25" spans="1:12" x14ac:dyDescent="0.2">
      <c r="A25" s="132">
        <v>2014</v>
      </c>
      <c r="B25" s="132">
        <v>9</v>
      </c>
      <c r="C25" s="133">
        <v>9781449447151</v>
      </c>
      <c r="D25" s="132" t="s">
        <v>120</v>
      </c>
      <c r="E25" s="132">
        <v>1</v>
      </c>
      <c r="F25" s="132">
        <v>74</v>
      </c>
      <c r="G25" s="132">
        <v>501</v>
      </c>
      <c r="H25" s="132">
        <v>415040</v>
      </c>
      <c r="I25" s="132" t="str">
        <f t="shared" si="0"/>
        <v>Sale</v>
      </c>
      <c r="J25" s="132">
        <v>-1925</v>
      </c>
      <c r="K25" s="132">
        <v>-1</v>
      </c>
      <c r="L25" s="134"/>
    </row>
    <row r="26" spans="1:12" x14ac:dyDescent="0.2">
      <c r="A26" s="132">
        <v>2014</v>
      </c>
      <c r="B26" s="132">
        <v>9</v>
      </c>
      <c r="C26" s="133">
        <v>9781449449704</v>
      </c>
      <c r="D26" s="132" t="s">
        <v>121</v>
      </c>
      <c r="E26" s="132">
        <v>1</v>
      </c>
      <c r="F26" s="132">
        <v>74</v>
      </c>
      <c r="G26" s="132">
        <v>503</v>
      </c>
      <c r="H26" s="132">
        <v>415040</v>
      </c>
      <c r="I26" s="132" t="str">
        <f t="shared" si="0"/>
        <v>Sale</v>
      </c>
      <c r="J26" s="132">
        <v>-192.5</v>
      </c>
      <c r="K26" s="132">
        <v>-1</v>
      </c>
      <c r="L26" s="134"/>
    </row>
    <row r="27" spans="1:12" x14ac:dyDescent="0.2">
      <c r="A27" s="132">
        <v>2014</v>
      </c>
      <c r="B27" s="132">
        <v>9</v>
      </c>
      <c r="C27" s="133">
        <v>9781449450304</v>
      </c>
      <c r="D27" s="132" t="s">
        <v>122</v>
      </c>
      <c r="E27" s="132">
        <v>1</v>
      </c>
      <c r="F27" s="132">
        <v>74</v>
      </c>
      <c r="G27" s="132">
        <v>501</v>
      </c>
      <c r="H27" s="132">
        <v>415040</v>
      </c>
      <c r="I27" s="132" t="str">
        <f t="shared" si="0"/>
        <v>Sale</v>
      </c>
      <c r="J27" s="132">
        <v>-328.9</v>
      </c>
      <c r="K27" s="132">
        <v>-2</v>
      </c>
      <c r="L27" s="134"/>
    </row>
    <row r="28" spans="1:12" x14ac:dyDescent="0.2">
      <c r="A28" s="132">
        <v>2014</v>
      </c>
      <c r="B28" s="132">
        <v>9</v>
      </c>
      <c r="C28" s="133">
        <v>9781449450793</v>
      </c>
      <c r="D28" s="132" t="s">
        <v>123</v>
      </c>
      <c r="E28" s="132">
        <v>1</v>
      </c>
      <c r="F28" s="132">
        <v>74</v>
      </c>
      <c r="G28" s="132">
        <v>503</v>
      </c>
      <c r="H28" s="132">
        <v>415040</v>
      </c>
      <c r="I28" s="132" t="str">
        <f t="shared" si="0"/>
        <v>Sale</v>
      </c>
      <c r="J28" s="132">
        <v>-577.5</v>
      </c>
      <c r="K28" s="132">
        <v>-3</v>
      </c>
      <c r="L28" s="134"/>
    </row>
    <row r="29" spans="1:12" x14ac:dyDescent="0.2">
      <c r="A29" s="132">
        <v>2014</v>
      </c>
      <c r="B29" s="132">
        <v>9</v>
      </c>
      <c r="C29" s="133">
        <v>9780740713903</v>
      </c>
      <c r="D29" s="132" t="s">
        <v>68</v>
      </c>
      <c r="E29" s="132">
        <v>1</v>
      </c>
      <c r="F29" s="132">
        <v>74</v>
      </c>
      <c r="G29" s="132">
        <v>503</v>
      </c>
      <c r="H29" s="132">
        <v>415050</v>
      </c>
      <c r="I29" s="132" t="str">
        <f t="shared" si="0"/>
        <v>Sale</v>
      </c>
      <c r="J29" s="132">
        <v>-990</v>
      </c>
      <c r="K29" s="132">
        <v>-4</v>
      </c>
      <c r="L29" s="134"/>
    </row>
    <row r="30" spans="1:12" x14ac:dyDescent="0.2">
      <c r="A30" s="132">
        <v>2014</v>
      </c>
      <c r="B30" s="132">
        <v>9</v>
      </c>
      <c r="C30" s="133">
        <v>9780740718397</v>
      </c>
      <c r="D30" s="132" t="s">
        <v>69</v>
      </c>
      <c r="E30" s="132">
        <v>1</v>
      </c>
      <c r="F30" s="132">
        <v>74</v>
      </c>
      <c r="G30" s="132">
        <v>503</v>
      </c>
      <c r="H30" s="132">
        <v>415050</v>
      </c>
      <c r="I30" s="132" t="str">
        <f t="shared" si="0"/>
        <v>Sale</v>
      </c>
      <c r="J30" s="132">
        <v>-1980</v>
      </c>
      <c r="K30" s="132">
        <v>-8</v>
      </c>
      <c r="L30" s="134"/>
    </row>
    <row r="31" spans="1:12" x14ac:dyDescent="0.2">
      <c r="A31" s="132">
        <v>2014</v>
      </c>
      <c r="B31" s="132">
        <v>9</v>
      </c>
      <c r="C31" s="133">
        <v>9780740732980</v>
      </c>
      <c r="D31" s="132" t="s">
        <v>75</v>
      </c>
      <c r="E31" s="132">
        <v>1</v>
      </c>
      <c r="F31" s="132">
        <v>74</v>
      </c>
      <c r="G31" s="132">
        <v>503</v>
      </c>
      <c r="H31" s="132">
        <v>415050</v>
      </c>
      <c r="I31" s="132" t="str">
        <f t="shared" si="0"/>
        <v>Sale</v>
      </c>
      <c r="J31" s="132">
        <v>-1155</v>
      </c>
      <c r="K31" s="132">
        <v>-4</v>
      </c>
      <c r="L31" s="134"/>
    </row>
    <row r="32" spans="1:12" x14ac:dyDescent="0.2">
      <c r="A32" s="132">
        <v>2014</v>
      </c>
      <c r="B32" s="132">
        <v>9</v>
      </c>
      <c r="C32" s="133">
        <v>9780740746581</v>
      </c>
      <c r="D32" s="132" t="s">
        <v>77</v>
      </c>
      <c r="E32" s="132">
        <v>1</v>
      </c>
      <c r="F32" s="132">
        <v>74</v>
      </c>
      <c r="G32" s="132">
        <v>503</v>
      </c>
      <c r="H32" s="132">
        <v>415050</v>
      </c>
      <c r="I32" s="132" t="str">
        <f t="shared" si="0"/>
        <v>Sale</v>
      </c>
      <c r="J32" s="132">
        <v>-1922.25</v>
      </c>
      <c r="K32" s="132">
        <v>-5</v>
      </c>
      <c r="L32" s="134"/>
    </row>
    <row r="33" spans="1:12" x14ac:dyDescent="0.2">
      <c r="A33" s="132">
        <v>2014</v>
      </c>
      <c r="B33" s="132">
        <v>9</v>
      </c>
      <c r="C33" s="133">
        <v>9780740761584</v>
      </c>
      <c r="D33" s="132" t="s">
        <v>137</v>
      </c>
      <c r="E33" s="132">
        <v>1</v>
      </c>
      <c r="F33" s="132">
        <v>74</v>
      </c>
      <c r="G33" s="132">
        <v>503</v>
      </c>
      <c r="H33" s="132">
        <v>415050</v>
      </c>
      <c r="I33" s="132" t="str">
        <f t="shared" si="0"/>
        <v>Sale</v>
      </c>
      <c r="J33" s="132">
        <v>-877.8</v>
      </c>
      <c r="K33" s="132">
        <v>-4</v>
      </c>
      <c r="L33" s="134"/>
    </row>
    <row r="34" spans="1:12" x14ac:dyDescent="0.2">
      <c r="A34" s="132">
        <v>2014</v>
      </c>
      <c r="B34" s="132">
        <v>9</v>
      </c>
      <c r="C34" s="133">
        <v>9780740761904</v>
      </c>
      <c r="D34" s="132" t="s">
        <v>47</v>
      </c>
      <c r="E34" s="132">
        <v>1</v>
      </c>
      <c r="F34" s="132">
        <v>74</v>
      </c>
      <c r="G34" s="132">
        <v>503</v>
      </c>
      <c r="H34" s="132">
        <v>415050</v>
      </c>
      <c r="I34" s="132" t="str">
        <f t="shared" si="0"/>
        <v>Sale</v>
      </c>
      <c r="J34" s="132">
        <v>-1155</v>
      </c>
      <c r="K34" s="132">
        <v>-4</v>
      </c>
      <c r="L34" s="134"/>
    </row>
    <row r="35" spans="1:12" x14ac:dyDescent="0.2">
      <c r="A35" s="132">
        <v>2014</v>
      </c>
      <c r="B35" s="132">
        <v>9</v>
      </c>
      <c r="C35" s="133">
        <v>9780740763793</v>
      </c>
      <c r="D35" s="132" t="s">
        <v>70</v>
      </c>
      <c r="E35" s="132">
        <v>1</v>
      </c>
      <c r="F35" s="132">
        <v>74</v>
      </c>
      <c r="G35" s="132">
        <v>503</v>
      </c>
      <c r="H35" s="132">
        <v>415050</v>
      </c>
      <c r="I35" s="132" t="str">
        <f t="shared" si="0"/>
        <v>Sale</v>
      </c>
      <c r="J35" s="132">
        <v>-1155</v>
      </c>
      <c r="K35" s="132">
        <v>-4</v>
      </c>
      <c r="L35" s="134"/>
    </row>
    <row r="36" spans="1:12" x14ac:dyDescent="0.2">
      <c r="A36" s="132">
        <v>2014</v>
      </c>
      <c r="B36" s="132">
        <v>9</v>
      </c>
      <c r="C36" s="133">
        <v>9780740771118</v>
      </c>
      <c r="D36" s="132" t="s">
        <v>127</v>
      </c>
      <c r="E36" s="132">
        <v>1</v>
      </c>
      <c r="F36" s="132">
        <v>74</v>
      </c>
      <c r="G36" s="132">
        <v>503</v>
      </c>
      <c r="H36" s="132">
        <v>415050</v>
      </c>
      <c r="I36" s="132" t="str">
        <f t="shared" si="0"/>
        <v>Sale</v>
      </c>
      <c r="J36" s="132">
        <v>-877.8</v>
      </c>
      <c r="K36" s="132">
        <v>-4</v>
      </c>
      <c r="L36" s="134"/>
    </row>
    <row r="37" spans="1:12" x14ac:dyDescent="0.2">
      <c r="A37" s="132">
        <v>2014</v>
      </c>
      <c r="B37" s="132">
        <v>9</v>
      </c>
      <c r="C37" s="133">
        <v>9780740772276</v>
      </c>
      <c r="D37" s="132" t="s">
        <v>78</v>
      </c>
      <c r="E37" s="132">
        <v>1</v>
      </c>
      <c r="F37" s="132">
        <v>74</v>
      </c>
      <c r="G37" s="132">
        <v>503</v>
      </c>
      <c r="H37" s="132">
        <v>415050</v>
      </c>
      <c r="I37" s="132" t="str">
        <f t="shared" si="0"/>
        <v>Sale</v>
      </c>
      <c r="J37" s="132">
        <v>-1155</v>
      </c>
      <c r="K37" s="132">
        <v>-4</v>
      </c>
      <c r="L37" s="134"/>
    </row>
    <row r="38" spans="1:12" x14ac:dyDescent="0.2">
      <c r="A38" s="132">
        <v>2014</v>
      </c>
      <c r="B38" s="132">
        <v>9</v>
      </c>
      <c r="C38" s="133">
        <v>9780740773655</v>
      </c>
      <c r="D38" s="132" t="s">
        <v>79</v>
      </c>
      <c r="E38" s="132">
        <v>1</v>
      </c>
      <c r="F38" s="132">
        <v>74</v>
      </c>
      <c r="G38" s="132">
        <v>503</v>
      </c>
      <c r="H38" s="132">
        <v>415050</v>
      </c>
      <c r="I38" s="132" t="str">
        <f t="shared" si="0"/>
        <v>Sale</v>
      </c>
      <c r="J38" s="132">
        <v>-1155</v>
      </c>
      <c r="K38" s="132">
        <v>-4</v>
      </c>
      <c r="L38" s="134"/>
    </row>
    <row r="39" spans="1:12" x14ac:dyDescent="0.2">
      <c r="A39" s="132">
        <v>2014</v>
      </c>
      <c r="B39" s="132">
        <v>9</v>
      </c>
      <c r="C39" s="133">
        <v>9780740777356</v>
      </c>
      <c r="D39" s="132" t="s">
        <v>140</v>
      </c>
      <c r="E39" s="132">
        <v>1</v>
      </c>
      <c r="F39" s="132">
        <v>74</v>
      </c>
      <c r="G39" s="132">
        <v>501</v>
      </c>
      <c r="H39" s="132">
        <v>415050</v>
      </c>
      <c r="I39" s="132" t="str">
        <f t="shared" si="0"/>
        <v>Sale</v>
      </c>
      <c r="J39" s="132">
        <v>-13475</v>
      </c>
      <c r="K39" s="132">
        <v>-7</v>
      </c>
      <c r="L39" s="134"/>
    </row>
    <row r="40" spans="1:12" x14ac:dyDescent="0.2">
      <c r="A40" s="132">
        <v>2014</v>
      </c>
      <c r="B40" s="132">
        <v>9</v>
      </c>
      <c r="C40" s="133">
        <v>9780740778063</v>
      </c>
      <c r="D40" s="132" t="s">
        <v>71</v>
      </c>
      <c r="E40" s="132">
        <v>1</v>
      </c>
      <c r="F40" s="132">
        <v>74</v>
      </c>
      <c r="G40" s="132">
        <v>503</v>
      </c>
      <c r="H40" s="132">
        <v>415050</v>
      </c>
      <c r="I40" s="132" t="str">
        <f t="shared" si="0"/>
        <v>Sale</v>
      </c>
      <c r="J40" s="132">
        <v>-1317.8</v>
      </c>
      <c r="K40" s="132">
        <v>-4</v>
      </c>
      <c r="L40" s="134"/>
    </row>
    <row r="41" spans="1:12" x14ac:dyDescent="0.2">
      <c r="A41" s="132">
        <v>2014</v>
      </c>
      <c r="B41" s="132">
        <v>9</v>
      </c>
      <c r="C41" s="133">
        <v>9780740778155</v>
      </c>
      <c r="D41" s="132" t="s">
        <v>56</v>
      </c>
      <c r="E41" s="132">
        <v>1</v>
      </c>
      <c r="F41" s="132">
        <v>74</v>
      </c>
      <c r="G41" s="132">
        <v>503</v>
      </c>
      <c r="H41" s="132">
        <v>415050</v>
      </c>
      <c r="I41" s="132" t="str">
        <f t="shared" si="0"/>
        <v>Sale</v>
      </c>
      <c r="J41" s="132">
        <v>-1155</v>
      </c>
      <c r="K41" s="132">
        <v>-4</v>
      </c>
      <c r="L41" s="134"/>
    </row>
    <row r="42" spans="1:12" x14ac:dyDescent="0.2">
      <c r="A42" s="132">
        <v>2014</v>
      </c>
      <c r="B42" s="132">
        <v>9</v>
      </c>
      <c r="C42" s="133">
        <v>9780740785344</v>
      </c>
      <c r="D42" s="132" t="s">
        <v>48</v>
      </c>
      <c r="E42" s="132">
        <v>1</v>
      </c>
      <c r="F42" s="132">
        <v>74</v>
      </c>
      <c r="G42" s="132">
        <v>503</v>
      </c>
      <c r="H42" s="132">
        <v>415050</v>
      </c>
      <c r="I42" s="132" t="str">
        <f t="shared" si="0"/>
        <v>Sale</v>
      </c>
      <c r="J42" s="132">
        <v>-1537.8</v>
      </c>
      <c r="K42" s="132">
        <v>-4</v>
      </c>
      <c r="L42" s="134"/>
    </row>
    <row r="43" spans="1:12" x14ac:dyDescent="0.2">
      <c r="A43" s="132">
        <v>2014</v>
      </c>
      <c r="B43" s="132">
        <v>9</v>
      </c>
      <c r="C43" s="133">
        <v>9780740785481</v>
      </c>
      <c r="D43" s="132" t="s">
        <v>44</v>
      </c>
      <c r="E43" s="132">
        <v>1</v>
      </c>
      <c r="F43" s="132">
        <v>74</v>
      </c>
      <c r="G43" s="132">
        <v>501</v>
      </c>
      <c r="H43" s="132">
        <v>415050</v>
      </c>
      <c r="I43" s="132" t="str">
        <f t="shared" si="0"/>
        <v>Sale</v>
      </c>
      <c r="J43" s="132">
        <v>-1649.45</v>
      </c>
      <c r="K43" s="132">
        <v>-1</v>
      </c>
      <c r="L43" s="134"/>
    </row>
    <row r="44" spans="1:12" x14ac:dyDescent="0.2">
      <c r="A44" s="132">
        <v>2014</v>
      </c>
      <c r="B44" s="132">
        <v>9</v>
      </c>
      <c r="C44" s="133">
        <v>9780836204155</v>
      </c>
      <c r="D44" s="132" t="s">
        <v>80</v>
      </c>
      <c r="E44" s="132">
        <v>1</v>
      </c>
      <c r="F44" s="132">
        <v>74</v>
      </c>
      <c r="G44" s="132">
        <v>503</v>
      </c>
      <c r="H44" s="132">
        <v>415050</v>
      </c>
      <c r="I44" s="132" t="str">
        <f t="shared" si="0"/>
        <v>Sale</v>
      </c>
      <c r="J44" s="132">
        <v>-1537.8</v>
      </c>
      <c r="K44" s="132">
        <v>-4</v>
      </c>
      <c r="L44" s="134"/>
    </row>
    <row r="45" spans="1:12" x14ac:dyDescent="0.2">
      <c r="A45" s="132">
        <v>2014</v>
      </c>
      <c r="B45" s="132">
        <v>9</v>
      </c>
      <c r="C45" s="133">
        <v>9780836217469</v>
      </c>
      <c r="D45" s="132" t="s">
        <v>62</v>
      </c>
      <c r="E45" s="132">
        <v>1</v>
      </c>
      <c r="F45" s="132">
        <v>74</v>
      </c>
      <c r="G45" s="132">
        <v>503</v>
      </c>
      <c r="H45" s="132">
        <v>415050</v>
      </c>
      <c r="I45" s="132" t="str">
        <f t="shared" si="0"/>
        <v>Sale</v>
      </c>
      <c r="J45" s="132">
        <v>-329.45</v>
      </c>
      <c r="K45" s="132">
        <v>-1</v>
      </c>
      <c r="L45" s="134"/>
    </row>
    <row r="46" spans="1:12" x14ac:dyDescent="0.2">
      <c r="A46" s="132">
        <v>2014</v>
      </c>
      <c r="B46" s="132">
        <v>9</v>
      </c>
      <c r="C46" s="133">
        <v>9781449401023</v>
      </c>
      <c r="D46" s="132" t="s">
        <v>72</v>
      </c>
      <c r="E46" s="132">
        <v>1</v>
      </c>
      <c r="F46" s="132">
        <v>74</v>
      </c>
      <c r="G46" s="132">
        <v>503</v>
      </c>
      <c r="H46" s="132">
        <v>415050</v>
      </c>
      <c r="I46" s="132" t="str">
        <f t="shared" si="0"/>
        <v>Sale</v>
      </c>
      <c r="J46" s="132">
        <v>-1537.8</v>
      </c>
      <c r="K46" s="132">
        <v>-4</v>
      </c>
      <c r="L46" s="134"/>
    </row>
    <row r="47" spans="1:12" x14ac:dyDescent="0.2">
      <c r="A47" s="132">
        <v>2014</v>
      </c>
      <c r="B47" s="132">
        <v>9</v>
      </c>
      <c r="C47" s="133">
        <v>9781449402327</v>
      </c>
      <c r="D47" s="132" t="s">
        <v>90</v>
      </c>
      <c r="E47" s="132">
        <v>1</v>
      </c>
      <c r="F47" s="132">
        <v>74</v>
      </c>
      <c r="G47" s="132">
        <v>501</v>
      </c>
      <c r="H47" s="132">
        <v>415050</v>
      </c>
      <c r="I47" s="132" t="str">
        <f t="shared" si="0"/>
        <v>Sale</v>
      </c>
      <c r="J47" s="132">
        <v>-10613.4</v>
      </c>
      <c r="K47" s="132">
        <v>-50</v>
      </c>
      <c r="L47" s="134"/>
    </row>
    <row r="48" spans="1:12" x14ac:dyDescent="0.2">
      <c r="A48" s="132">
        <v>2014</v>
      </c>
      <c r="B48" s="132">
        <v>9</v>
      </c>
      <c r="C48" s="133">
        <v>9781449407186</v>
      </c>
      <c r="D48" s="132" t="s">
        <v>141</v>
      </c>
      <c r="E48" s="132">
        <v>1</v>
      </c>
      <c r="F48" s="132">
        <v>74</v>
      </c>
      <c r="G48" s="132">
        <v>501</v>
      </c>
      <c r="H48" s="132">
        <v>415050</v>
      </c>
      <c r="I48" s="132" t="str">
        <f t="shared" si="0"/>
        <v>Sale</v>
      </c>
      <c r="J48" s="132">
        <v>-11491.2</v>
      </c>
      <c r="K48" s="132">
        <v>-54</v>
      </c>
      <c r="L48" s="134"/>
    </row>
    <row r="49" spans="1:12" x14ac:dyDescent="0.2">
      <c r="A49" s="132">
        <v>2014</v>
      </c>
      <c r="B49" s="132">
        <v>9</v>
      </c>
      <c r="C49" s="133">
        <v>9781449410186</v>
      </c>
      <c r="D49" s="132" t="s">
        <v>58</v>
      </c>
      <c r="E49" s="132">
        <v>1</v>
      </c>
      <c r="F49" s="132">
        <v>74</v>
      </c>
      <c r="G49" s="132">
        <v>501</v>
      </c>
      <c r="H49" s="132">
        <v>415050</v>
      </c>
      <c r="I49" s="132" t="str">
        <f t="shared" si="0"/>
        <v>Sale</v>
      </c>
      <c r="J49" s="132">
        <v>-1155</v>
      </c>
      <c r="K49" s="132">
        <v>-4</v>
      </c>
      <c r="L49" s="134"/>
    </row>
    <row r="50" spans="1:12" x14ac:dyDescent="0.2">
      <c r="A50" s="132">
        <v>2014</v>
      </c>
      <c r="B50" s="132">
        <v>9</v>
      </c>
      <c r="C50" s="133">
        <v>9781449414078</v>
      </c>
      <c r="D50" s="132" t="s">
        <v>91</v>
      </c>
      <c r="E50" s="132">
        <v>1</v>
      </c>
      <c r="F50" s="132">
        <v>74</v>
      </c>
      <c r="G50" s="132">
        <v>503</v>
      </c>
      <c r="H50" s="132">
        <v>415050</v>
      </c>
      <c r="I50" s="132" t="str">
        <f t="shared" si="0"/>
        <v>Sale</v>
      </c>
      <c r="J50" s="132">
        <v>-766.15</v>
      </c>
      <c r="K50" s="132">
        <v>-7</v>
      </c>
      <c r="L50" s="134"/>
    </row>
    <row r="51" spans="1:12" x14ac:dyDescent="0.2">
      <c r="A51" s="132">
        <v>2014</v>
      </c>
      <c r="B51" s="132">
        <v>9</v>
      </c>
      <c r="C51" s="133">
        <v>9781449418465</v>
      </c>
      <c r="D51" s="132" t="s">
        <v>59</v>
      </c>
      <c r="E51" s="132">
        <v>1</v>
      </c>
      <c r="F51" s="132">
        <v>74</v>
      </c>
      <c r="G51" s="132">
        <v>501</v>
      </c>
      <c r="H51" s="132">
        <v>415050</v>
      </c>
      <c r="I51" s="132" t="str">
        <f t="shared" si="0"/>
        <v>Sale</v>
      </c>
      <c r="J51" s="132">
        <v>-288.75</v>
      </c>
      <c r="K51" s="132">
        <v>-1</v>
      </c>
      <c r="L51" s="134"/>
    </row>
    <row r="52" spans="1:12" x14ac:dyDescent="0.2">
      <c r="A52" s="132">
        <v>2014</v>
      </c>
      <c r="B52" s="132">
        <v>9</v>
      </c>
      <c r="C52" s="133">
        <v>9781449420437</v>
      </c>
      <c r="D52" s="132" t="s">
        <v>92</v>
      </c>
      <c r="E52" s="132">
        <v>1</v>
      </c>
      <c r="F52" s="132">
        <v>74</v>
      </c>
      <c r="G52" s="132">
        <v>501</v>
      </c>
      <c r="H52" s="132">
        <v>415050</v>
      </c>
      <c r="I52" s="132" t="str">
        <f t="shared" si="0"/>
        <v>Sale</v>
      </c>
      <c r="J52" s="132">
        <v>-10832.85</v>
      </c>
      <c r="K52" s="132">
        <v>-51</v>
      </c>
      <c r="L52" s="134"/>
    </row>
    <row r="53" spans="1:12" x14ac:dyDescent="0.2">
      <c r="A53" s="132">
        <v>2014</v>
      </c>
      <c r="B53" s="132">
        <v>9</v>
      </c>
      <c r="C53" s="133">
        <v>9781449423094</v>
      </c>
      <c r="D53" s="132" t="s">
        <v>60</v>
      </c>
      <c r="E53" s="132">
        <v>1</v>
      </c>
      <c r="F53" s="132">
        <v>74</v>
      </c>
      <c r="G53" s="132">
        <v>503</v>
      </c>
      <c r="H53" s="132">
        <v>415050</v>
      </c>
      <c r="I53" s="132" t="str">
        <f t="shared" si="0"/>
        <v>Sale</v>
      </c>
      <c r="J53" s="132">
        <v>-1537.8</v>
      </c>
      <c r="K53" s="132">
        <v>-4</v>
      </c>
      <c r="L53" s="134"/>
    </row>
    <row r="54" spans="1:12" x14ac:dyDescent="0.2">
      <c r="A54" s="132">
        <v>2014</v>
      </c>
      <c r="B54" s="132">
        <v>9</v>
      </c>
      <c r="C54" s="133">
        <v>9781449425661</v>
      </c>
      <c r="D54" s="132" t="s">
        <v>93</v>
      </c>
      <c r="E54" s="132">
        <v>1</v>
      </c>
      <c r="F54" s="132">
        <v>74</v>
      </c>
      <c r="G54" s="132">
        <v>501</v>
      </c>
      <c r="H54" s="132">
        <v>415050</v>
      </c>
      <c r="I54" s="132" t="str">
        <f t="shared" si="0"/>
        <v>Sale</v>
      </c>
      <c r="J54" s="132">
        <v>-12149.55</v>
      </c>
      <c r="K54" s="132">
        <v>-57</v>
      </c>
      <c r="L54" s="134"/>
    </row>
    <row r="55" spans="1:12" x14ac:dyDescent="0.2">
      <c r="A55" s="132">
        <v>2014</v>
      </c>
      <c r="B55" s="132">
        <v>9</v>
      </c>
      <c r="C55" s="133">
        <v>9781449425678</v>
      </c>
      <c r="D55" s="132" t="s">
        <v>64</v>
      </c>
      <c r="E55" s="132">
        <v>1</v>
      </c>
      <c r="F55" s="132">
        <v>74</v>
      </c>
      <c r="G55" s="132">
        <v>501</v>
      </c>
      <c r="H55" s="132">
        <v>415050</v>
      </c>
      <c r="I55" s="132" t="str">
        <f t="shared" si="0"/>
        <v>Sale</v>
      </c>
      <c r="J55" s="132">
        <v>-18593.400000000001</v>
      </c>
      <c r="K55" s="132">
        <v>-50</v>
      </c>
      <c r="L55" s="134"/>
    </row>
    <row r="56" spans="1:12" x14ac:dyDescent="0.2">
      <c r="A56" s="132">
        <v>2014</v>
      </c>
      <c r="B56" s="132">
        <v>9</v>
      </c>
      <c r="C56" s="133">
        <v>9781449427771</v>
      </c>
      <c r="D56" s="132" t="s">
        <v>142</v>
      </c>
      <c r="E56" s="132">
        <v>1</v>
      </c>
      <c r="F56" s="132">
        <v>74</v>
      </c>
      <c r="G56" s="132">
        <v>503</v>
      </c>
      <c r="H56" s="132">
        <v>415050</v>
      </c>
      <c r="I56" s="132" t="str">
        <f t="shared" si="0"/>
        <v>Sale</v>
      </c>
      <c r="J56" s="132">
        <v>-11271.75</v>
      </c>
      <c r="K56" s="132">
        <v>-53</v>
      </c>
      <c r="L56" s="134"/>
    </row>
    <row r="57" spans="1:12" x14ac:dyDescent="0.2">
      <c r="A57" s="132">
        <v>2014</v>
      </c>
      <c r="B57" s="132">
        <v>9</v>
      </c>
      <c r="C57" s="133">
        <v>9781449433253</v>
      </c>
      <c r="D57" s="132" t="s">
        <v>94</v>
      </c>
      <c r="E57" s="132">
        <v>1</v>
      </c>
      <c r="F57" s="132">
        <v>74</v>
      </c>
      <c r="G57" s="132">
        <v>503</v>
      </c>
      <c r="H57" s="132">
        <v>415050</v>
      </c>
      <c r="I57" s="132" t="str">
        <f t="shared" si="0"/>
        <v>Sale</v>
      </c>
      <c r="J57" s="132">
        <v>-438586.89</v>
      </c>
      <c r="K57" s="132">
        <v>-138</v>
      </c>
      <c r="L57" s="134"/>
    </row>
    <row r="58" spans="1:12" x14ac:dyDescent="0.2">
      <c r="A58" s="132">
        <v>2014</v>
      </c>
      <c r="B58" s="132">
        <v>9</v>
      </c>
      <c r="C58" s="133">
        <v>9781449456146</v>
      </c>
      <c r="D58" s="132" t="s">
        <v>143</v>
      </c>
      <c r="E58" s="132">
        <v>1</v>
      </c>
      <c r="F58" s="132">
        <v>74</v>
      </c>
      <c r="G58" s="132">
        <v>501</v>
      </c>
      <c r="H58" s="132">
        <v>415050</v>
      </c>
      <c r="I58" s="132" t="str">
        <f t="shared" si="0"/>
        <v>Sale</v>
      </c>
      <c r="J58" s="132">
        <v>-52968.85</v>
      </c>
      <c r="K58" s="132">
        <v>-193</v>
      </c>
      <c r="L58" s="134"/>
    </row>
    <row r="59" spans="1:12" x14ac:dyDescent="0.2">
      <c r="A59" s="132">
        <v>2014</v>
      </c>
      <c r="B59" s="132">
        <v>9</v>
      </c>
      <c r="C59" s="133">
        <v>9781449450793</v>
      </c>
      <c r="D59" s="132" t="s">
        <v>123</v>
      </c>
      <c r="E59" s="132">
        <v>1</v>
      </c>
      <c r="F59" s="132">
        <v>74</v>
      </c>
      <c r="G59" s="132">
        <v>503</v>
      </c>
      <c r="H59" s="132">
        <v>425240</v>
      </c>
      <c r="I59" s="132" t="str">
        <f t="shared" si="0"/>
        <v>Return</v>
      </c>
      <c r="J59" s="132">
        <v>192.5</v>
      </c>
      <c r="K59" s="132">
        <v>1</v>
      </c>
      <c r="L59" s="134"/>
    </row>
    <row r="60" spans="1:12" x14ac:dyDescent="0.2">
      <c r="A60" s="132">
        <v>2014</v>
      </c>
      <c r="B60" s="132">
        <v>9</v>
      </c>
      <c r="C60" s="133">
        <v>9780740700033</v>
      </c>
      <c r="D60" s="132" t="s">
        <v>45</v>
      </c>
      <c r="E60" s="132">
        <v>1</v>
      </c>
      <c r="F60" s="132">
        <v>74</v>
      </c>
      <c r="G60" s="132">
        <v>503</v>
      </c>
      <c r="H60" s="132">
        <v>425250</v>
      </c>
      <c r="I60" s="132" t="str">
        <f t="shared" si="0"/>
        <v>Return</v>
      </c>
      <c r="J60" s="132">
        <v>349.5</v>
      </c>
      <c r="K60" s="132">
        <v>1</v>
      </c>
      <c r="L60" s="134"/>
    </row>
    <row r="61" spans="1:12" x14ac:dyDescent="0.2">
      <c r="A61" s="132">
        <v>2014</v>
      </c>
      <c r="B61" s="132">
        <v>9</v>
      </c>
      <c r="C61" s="133">
        <v>9780740705311</v>
      </c>
      <c r="D61" s="132" t="s">
        <v>46</v>
      </c>
      <c r="E61" s="132">
        <v>1</v>
      </c>
      <c r="F61" s="132">
        <v>74</v>
      </c>
      <c r="G61" s="132">
        <v>503</v>
      </c>
      <c r="H61" s="132">
        <v>425250</v>
      </c>
      <c r="I61" s="132" t="str">
        <f t="shared" si="0"/>
        <v>Return</v>
      </c>
      <c r="J61" s="132">
        <v>726.96</v>
      </c>
      <c r="K61" s="132">
        <v>2</v>
      </c>
      <c r="L61" s="134"/>
    </row>
    <row r="62" spans="1:12" x14ac:dyDescent="0.2">
      <c r="A62" s="132">
        <v>2014</v>
      </c>
      <c r="B62" s="132">
        <v>9</v>
      </c>
      <c r="C62" s="133">
        <v>9780740713903</v>
      </c>
      <c r="D62" s="132" t="s">
        <v>68</v>
      </c>
      <c r="E62" s="132">
        <v>1</v>
      </c>
      <c r="F62" s="132">
        <v>74</v>
      </c>
      <c r="G62" s="132">
        <v>503</v>
      </c>
      <c r="H62" s="132">
        <v>425250</v>
      </c>
      <c r="I62" s="132" t="str">
        <f t="shared" si="0"/>
        <v>Return</v>
      </c>
      <c r="J62" s="132">
        <v>225</v>
      </c>
      <c r="K62" s="132">
        <v>1</v>
      </c>
      <c r="L62" s="134"/>
    </row>
    <row r="63" spans="1:12" x14ac:dyDescent="0.2">
      <c r="A63" s="132">
        <v>2014</v>
      </c>
      <c r="B63" s="132">
        <v>9</v>
      </c>
      <c r="C63" s="133">
        <v>9780740721946</v>
      </c>
      <c r="D63" s="132" t="s">
        <v>55</v>
      </c>
      <c r="E63" s="132">
        <v>1</v>
      </c>
      <c r="F63" s="132">
        <v>74</v>
      </c>
      <c r="G63" s="132">
        <v>503</v>
      </c>
      <c r="H63" s="132">
        <v>425250</v>
      </c>
      <c r="I63" s="132" t="str">
        <f t="shared" si="0"/>
        <v>Return</v>
      </c>
      <c r="J63" s="132">
        <v>824.25</v>
      </c>
      <c r="K63" s="132">
        <v>3</v>
      </c>
      <c r="L63" s="134"/>
    </row>
    <row r="64" spans="1:12" x14ac:dyDescent="0.2">
      <c r="A64" s="132">
        <v>2014</v>
      </c>
      <c r="B64" s="132">
        <v>9</v>
      </c>
      <c r="C64" s="133">
        <v>9780740746581</v>
      </c>
      <c r="D64" s="132" t="s">
        <v>77</v>
      </c>
      <c r="E64" s="132">
        <v>1</v>
      </c>
      <c r="F64" s="132">
        <v>74</v>
      </c>
      <c r="G64" s="132">
        <v>503</v>
      </c>
      <c r="H64" s="132">
        <v>425250</v>
      </c>
      <c r="I64" s="132" t="str">
        <f t="shared" si="0"/>
        <v>Return</v>
      </c>
      <c r="J64" s="132">
        <v>349.5</v>
      </c>
      <c r="K64" s="132">
        <v>1</v>
      </c>
      <c r="L64" s="134"/>
    </row>
    <row r="65" spans="1:12" x14ac:dyDescent="0.2">
      <c r="A65" s="132">
        <v>2014</v>
      </c>
      <c r="B65" s="132">
        <v>9</v>
      </c>
      <c r="C65" s="133">
        <v>9780740755330</v>
      </c>
      <c r="D65" s="132" t="s">
        <v>133</v>
      </c>
      <c r="E65" s="132">
        <v>1</v>
      </c>
      <c r="F65" s="132">
        <v>74</v>
      </c>
      <c r="G65" s="132">
        <v>503</v>
      </c>
      <c r="H65" s="132">
        <v>425250</v>
      </c>
      <c r="I65" s="132" t="str">
        <f t="shared" si="0"/>
        <v>Return</v>
      </c>
      <c r="J65" s="132">
        <v>525</v>
      </c>
      <c r="K65" s="132">
        <v>2</v>
      </c>
      <c r="L65" s="134"/>
    </row>
    <row r="66" spans="1:12" x14ac:dyDescent="0.2">
      <c r="A66" s="132">
        <v>2014</v>
      </c>
      <c r="B66" s="132">
        <v>9</v>
      </c>
      <c r="C66" s="133">
        <v>9780740757693</v>
      </c>
      <c r="D66" s="132" t="s">
        <v>136</v>
      </c>
      <c r="E66" s="132">
        <v>1</v>
      </c>
      <c r="F66" s="132">
        <v>74</v>
      </c>
      <c r="G66" s="132">
        <v>503</v>
      </c>
      <c r="H66" s="132">
        <v>425250</v>
      </c>
      <c r="I66" s="132" t="str">
        <f t="shared" si="0"/>
        <v>Return</v>
      </c>
      <c r="J66" s="132">
        <v>349.5</v>
      </c>
      <c r="K66" s="132">
        <v>1</v>
      </c>
      <c r="L66" s="134"/>
    </row>
    <row r="67" spans="1:12" x14ac:dyDescent="0.2">
      <c r="A67" s="132">
        <v>2014</v>
      </c>
      <c r="B67" s="132">
        <v>9</v>
      </c>
      <c r="C67" s="133">
        <v>9780740761904</v>
      </c>
      <c r="D67" s="132" t="s">
        <v>47</v>
      </c>
      <c r="E67" s="132">
        <v>1</v>
      </c>
      <c r="F67" s="132">
        <v>74</v>
      </c>
      <c r="G67" s="132">
        <v>503</v>
      </c>
      <c r="H67" s="132">
        <v>425250</v>
      </c>
      <c r="I67" s="132" t="str">
        <f t="shared" ref="I67:I81" si="1">IF(AND(H67&gt;420000,H67&lt;430000),"Return","Sale")</f>
        <v>Return</v>
      </c>
      <c r="J67" s="132">
        <v>262.5</v>
      </c>
      <c r="K67" s="132">
        <v>1</v>
      </c>
      <c r="L67" s="134"/>
    </row>
    <row r="68" spans="1:12" x14ac:dyDescent="0.2">
      <c r="A68" s="132">
        <v>2014</v>
      </c>
      <c r="B68" s="132">
        <v>9</v>
      </c>
      <c r="C68" s="133">
        <v>9780740785344</v>
      </c>
      <c r="D68" s="132" t="s">
        <v>48</v>
      </c>
      <c r="E68" s="132">
        <v>1</v>
      </c>
      <c r="F68" s="132">
        <v>74</v>
      </c>
      <c r="G68" s="132">
        <v>503</v>
      </c>
      <c r="H68" s="132">
        <v>425250</v>
      </c>
      <c r="I68" s="132" t="str">
        <f t="shared" si="1"/>
        <v>Return</v>
      </c>
      <c r="J68" s="132">
        <v>349.5</v>
      </c>
      <c r="K68" s="132">
        <v>1</v>
      </c>
      <c r="L68" s="134"/>
    </row>
    <row r="69" spans="1:12" x14ac:dyDescent="0.2">
      <c r="A69" s="132">
        <v>2014</v>
      </c>
      <c r="B69" s="132">
        <v>9</v>
      </c>
      <c r="C69" s="133">
        <v>9780836204155</v>
      </c>
      <c r="D69" s="132" t="s">
        <v>80</v>
      </c>
      <c r="E69" s="132">
        <v>1</v>
      </c>
      <c r="F69" s="132">
        <v>74</v>
      </c>
      <c r="G69" s="132">
        <v>503</v>
      </c>
      <c r="H69" s="132">
        <v>425250</v>
      </c>
      <c r="I69" s="132" t="str">
        <f t="shared" si="1"/>
        <v>Return</v>
      </c>
      <c r="J69" s="132">
        <v>1537.8</v>
      </c>
      <c r="K69" s="132">
        <v>4</v>
      </c>
      <c r="L69" s="134"/>
    </row>
    <row r="70" spans="1:12" x14ac:dyDescent="0.2">
      <c r="A70" s="132">
        <v>2014</v>
      </c>
      <c r="B70" s="132">
        <v>9</v>
      </c>
      <c r="C70" s="133">
        <v>9780836228991</v>
      </c>
      <c r="D70" s="132" t="s">
        <v>49</v>
      </c>
      <c r="E70" s="132">
        <v>1</v>
      </c>
      <c r="F70" s="132">
        <v>74</v>
      </c>
      <c r="G70" s="132">
        <v>503</v>
      </c>
      <c r="H70" s="132">
        <v>425250</v>
      </c>
      <c r="I70" s="132" t="str">
        <f t="shared" si="1"/>
        <v>Return</v>
      </c>
      <c r="J70" s="132">
        <v>850.5</v>
      </c>
      <c r="K70" s="132">
        <v>3</v>
      </c>
      <c r="L70" s="134"/>
    </row>
    <row r="71" spans="1:12" x14ac:dyDescent="0.2">
      <c r="A71" s="132">
        <v>2014</v>
      </c>
      <c r="B71" s="132">
        <v>9</v>
      </c>
      <c r="C71" s="133">
        <v>9780836236682</v>
      </c>
      <c r="D71" s="132" t="s">
        <v>87</v>
      </c>
      <c r="E71" s="132">
        <v>1</v>
      </c>
      <c r="F71" s="132">
        <v>74</v>
      </c>
      <c r="G71" s="132">
        <v>503</v>
      </c>
      <c r="H71" s="132">
        <v>425250</v>
      </c>
      <c r="I71" s="132" t="str">
        <f t="shared" si="1"/>
        <v>Return</v>
      </c>
      <c r="J71" s="132">
        <v>262.5</v>
      </c>
      <c r="K71" s="132">
        <v>1</v>
      </c>
      <c r="L71" s="134"/>
    </row>
    <row r="72" spans="1:12" x14ac:dyDescent="0.2">
      <c r="A72" s="132">
        <v>2014</v>
      </c>
      <c r="B72" s="132">
        <v>9</v>
      </c>
      <c r="C72" s="133">
        <v>9780836251821</v>
      </c>
      <c r="D72" s="132" t="s">
        <v>128</v>
      </c>
      <c r="E72" s="132">
        <v>1</v>
      </c>
      <c r="F72" s="132">
        <v>74</v>
      </c>
      <c r="G72" s="132">
        <v>503</v>
      </c>
      <c r="H72" s="132">
        <v>425250</v>
      </c>
      <c r="I72" s="132" t="str">
        <f t="shared" si="1"/>
        <v>Return</v>
      </c>
      <c r="J72" s="132">
        <v>525</v>
      </c>
      <c r="K72" s="132">
        <v>2</v>
      </c>
      <c r="L72" s="134"/>
    </row>
    <row r="73" spans="1:12" x14ac:dyDescent="0.2">
      <c r="A73" s="132">
        <v>2014</v>
      </c>
      <c r="B73" s="132">
        <v>9</v>
      </c>
      <c r="C73" s="133">
        <v>9781449401023</v>
      </c>
      <c r="D73" s="132" t="s">
        <v>72</v>
      </c>
      <c r="E73" s="132">
        <v>1</v>
      </c>
      <c r="F73" s="132">
        <v>74</v>
      </c>
      <c r="G73" s="132">
        <v>503</v>
      </c>
      <c r="H73" s="132">
        <v>425250</v>
      </c>
      <c r="I73" s="132" t="str">
        <f t="shared" si="1"/>
        <v>Return</v>
      </c>
      <c r="J73" s="132">
        <v>699</v>
      </c>
      <c r="K73" s="132">
        <v>2</v>
      </c>
      <c r="L73" s="134"/>
    </row>
    <row r="74" spans="1:12" x14ac:dyDescent="0.2">
      <c r="A74" s="132">
        <v>2014</v>
      </c>
      <c r="B74" s="132">
        <v>9</v>
      </c>
      <c r="C74" s="133">
        <v>9781449409777</v>
      </c>
      <c r="D74" s="132" t="s">
        <v>135</v>
      </c>
      <c r="E74" s="132">
        <v>1</v>
      </c>
      <c r="F74" s="132">
        <v>74</v>
      </c>
      <c r="G74" s="132">
        <v>503</v>
      </c>
      <c r="H74" s="132">
        <v>425250</v>
      </c>
      <c r="I74" s="132" t="str">
        <f t="shared" si="1"/>
        <v>Return</v>
      </c>
      <c r="J74" s="132">
        <v>699</v>
      </c>
      <c r="K74" s="132">
        <v>2</v>
      </c>
      <c r="L74" s="134"/>
    </row>
    <row r="75" spans="1:12" x14ac:dyDescent="0.2">
      <c r="A75" s="132">
        <v>2014</v>
      </c>
      <c r="B75" s="132">
        <v>9</v>
      </c>
      <c r="C75" s="133">
        <v>9781449410186</v>
      </c>
      <c r="D75" s="132" t="s">
        <v>58</v>
      </c>
      <c r="E75" s="132">
        <v>1</v>
      </c>
      <c r="F75" s="132">
        <v>74</v>
      </c>
      <c r="G75" s="132">
        <v>501</v>
      </c>
      <c r="H75" s="132">
        <v>425250</v>
      </c>
      <c r="I75" s="132" t="str">
        <f t="shared" si="1"/>
        <v>Return</v>
      </c>
      <c r="J75" s="132">
        <v>262.5</v>
      </c>
      <c r="K75" s="132">
        <v>1</v>
      </c>
      <c r="L75" s="134"/>
    </row>
    <row r="76" spans="1:12" x14ac:dyDescent="0.2">
      <c r="A76" s="132">
        <v>2014</v>
      </c>
      <c r="B76" s="132">
        <v>9</v>
      </c>
      <c r="C76" s="133">
        <v>9781449414078</v>
      </c>
      <c r="D76" s="132" t="s">
        <v>91</v>
      </c>
      <c r="E76" s="132">
        <v>1</v>
      </c>
      <c r="F76" s="132">
        <v>74</v>
      </c>
      <c r="G76" s="132">
        <v>503</v>
      </c>
      <c r="H76" s="132">
        <v>425250</v>
      </c>
      <c r="I76" s="132" t="str">
        <f t="shared" si="1"/>
        <v>Return</v>
      </c>
      <c r="J76" s="132">
        <v>109.45</v>
      </c>
      <c r="K76" s="132">
        <v>1</v>
      </c>
      <c r="L76" s="134"/>
    </row>
    <row r="77" spans="1:12" x14ac:dyDescent="0.2">
      <c r="A77" s="132">
        <v>2014</v>
      </c>
      <c r="B77" s="132">
        <v>9</v>
      </c>
      <c r="C77" s="133">
        <v>9781449418465</v>
      </c>
      <c r="D77" s="132" t="s">
        <v>59</v>
      </c>
      <c r="E77" s="132">
        <v>1</v>
      </c>
      <c r="F77" s="132">
        <v>74</v>
      </c>
      <c r="G77" s="132">
        <v>501</v>
      </c>
      <c r="H77" s="132">
        <v>425250</v>
      </c>
      <c r="I77" s="132" t="str">
        <f t="shared" si="1"/>
        <v>Return</v>
      </c>
      <c r="J77" s="132">
        <v>945</v>
      </c>
      <c r="K77" s="132">
        <v>4</v>
      </c>
      <c r="L77" s="134"/>
    </row>
    <row r="78" spans="1:12" x14ac:dyDescent="0.2">
      <c r="A78" s="132">
        <v>2014</v>
      </c>
      <c r="B78" s="132">
        <v>9</v>
      </c>
      <c r="C78" s="133">
        <v>9781449420437</v>
      </c>
      <c r="D78" s="132" t="s">
        <v>92</v>
      </c>
      <c r="E78" s="132">
        <v>1</v>
      </c>
      <c r="F78" s="132">
        <v>74</v>
      </c>
      <c r="G78" s="132">
        <v>501</v>
      </c>
      <c r="H78" s="132">
        <v>425250</v>
      </c>
      <c r="I78" s="132" t="str">
        <f t="shared" si="1"/>
        <v>Return</v>
      </c>
      <c r="J78" s="132">
        <v>159.6</v>
      </c>
      <c r="K78" s="132">
        <v>1</v>
      </c>
      <c r="L78" s="134"/>
    </row>
    <row r="79" spans="1:12" x14ac:dyDescent="0.2">
      <c r="A79" s="132">
        <v>2014</v>
      </c>
      <c r="B79" s="132">
        <v>9</v>
      </c>
      <c r="C79" s="133">
        <v>9781449423094</v>
      </c>
      <c r="D79" s="132" t="s">
        <v>60</v>
      </c>
      <c r="E79" s="132">
        <v>1</v>
      </c>
      <c r="F79" s="132">
        <v>74</v>
      </c>
      <c r="G79" s="132">
        <v>503</v>
      </c>
      <c r="H79" s="132">
        <v>425250</v>
      </c>
      <c r="I79" s="132" t="str">
        <f t="shared" si="1"/>
        <v>Return</v>
      </c>
      <c r="J79" s="132">
        <v>699</v>
      </c>
      <c r="K79" s="132">
        <v>2</v>
      </c>
      <c r="L79" s="134"/>
    </row>
    <row r="80" spans="1:12" x14ac:dyDescent="0.2">
      <c r="A80" s="132">
        <v>2014</v>
      </c>
      <c r="B80" s="132">
        <v>9</v>
      </c>
      <c r="C80" s="133">
        <v>9781449427771</v>
      </c>
      <c r="D80" s="132" t="s">
        <v>142</v>
      </c>
      <c r="E80" s="132">
        <v>1</v>
      </c>
      <c r="F80" s="132">
        <v>74</v>
      </c>
      <c r="G80" s="132">
        <v>503</v>
      </c>
      <c r="H80" s="132">
        <v>425250</v>
      </c>
      <c r="I80" s="132" t="str">
        <f t="shared" si="1"/>
        <v>Return</v>
      </c>
      <c r="J80" s="132">
        <v>159.6</v>
      </c>
      <c r="K80" s="132">
        <v>1</v>
      </c>
      <c r="L80" s="134"/>
    </row>
    <row r="81" spans="1:12" x14ac:dyDescent="0.2">
      <c r="A81" s="132">
        <v>2014</v>
      </c>
      <c r="B81" s="132">
        <v>9</v>
      </c>
      <c r="C81" s="133">
        <v>9781449456146</v>
      </c>
      <c r="D81" s="132" t="s">
        <v>143</v>
      </c>
      <c r="E81" s="132">
        <v>1</v>
      </c>
      <c r="F81" s="132">
        <v>74</v>
      </c>
      <c r="G81" s="132">
        <v>501</v>
      </c>
      <c r="H81" s="132">
        <v>425250</v>
      </c>
      <c r="I81" s="132" t="str">
        <f t="shared" si="1"/>
        <v>Return</v>
      </c>
      <c r="J81" s="132">
        <v>4116.75</v>
      </c>
      <c r="K81" s="132">
        <v>15</v>
      </c>
      <c r="L81" s="134"/>
    </row>
    <row r="82" spans="1:12" x14ac:dyDescent="0.2">
      <c r="A82" s="132"/>
      <c r="B82" s="132"/>
      <c r="C82" s="133"/>
      <c r="D82" s="132"/>
      <c r="E82" s="132"/>
      <c r="F82" s="132"/>
      <c r="G82" s="132"/>
      <c r="H82" s="132"/>
      <c r="I82" s="132"/>
      <c r="J82" s="132"/>
      <c r="K82" s="132"/>
      <c r="L82" s="134"/>
    </row>
    <row r="83" spans="1:12" x14ac:dyDescent="0.2">
      <c r="A83" s="134"/>
      <c r="B83" s="134"/>
      <c r="C83" s="134"/>
      <c r="D83" s="134"/>
      <c r="E83" s="134"/>
      <c r="F83" s="134"/>
      <c r="G83" s="134"/>
      <c r="H83" s="134"/>
      <c r="I83" s="134"/>
      <c r="J83" s="135">
        <f>SUM(J2:J81)</f>
        <v>-635155.33000000007</v>
      </c>
      <c r="K83" s="134"/>
      <c r="L83" s="134"/>
    </row>
    <row r="84" spans="1:12" x14ac:dyDescent="0.2">
      <c r="A84" s="134"/>
      <c r="B84" s="134"/>
      <c r="C84" s="134"/>
      <c r="D84" s="134"/>
      <c r="E84" s="134"/>
      <c r="F84" s="134"/>
      <c r="G84" s="134"/>
      <c r="H84" s="134"/>
      <c r="I84" s="134"/>
      <c r="J84" s="134"/>
      <c r="K84" s="134"/>
      <c r="L84" s="134"/>
    </row>
    <row r="85" spans="1:12" x14ac:dyDescent="0.2">
      <c r="A85" s="134"/>
      <c r="B85" s="134"/>
      <c r="C85" s="134"/>
      <c r="D85" s="134"/>
      <c r="E85" s="134"/>
      <c r="F85" s="134"/>
      <c r="G85" s="134" t="s">
        <v>63</v>
      </c>
      <c r="H85" s="134"/>
      <c r="I85" s="134"/>
      <c r="J85" s="136">
        <v>0.22500000000000001</v>
      </c>
      <c r="K85" s="134"/>
      <c r="L85" s="134"/>
    </row>
    <row r="86" spans="1:12" ht="13.5" thickBot="1" x14ac:dyDescent="0.25">
      <c r="A86" s="134"/>
      <c r="B86" s="134"/>
      <c r="C86" s="134"/>
      <c r="D86" s="134"/>
      <c r="E86" s="134"/>
      <c r="F86" s="134"/>
      <c r="G86" s="134"/>
      <c r="H86" s="134"/>
      <c r="I86" s="134"/>
      <c r="J86" s="134"/>
      <c r="K86" s="134"/>
      <c r="L86" s="134"/>
    </row>
    <row r="87" spans="1:12" ht="15" x14ac:dyDescent="0.25">
      <c r="A87" s="134"/>
      <c r="B87" s="134"/>
      <c r="C87" s="134"/>
      <c r="D87" s="134"/>
      <c r="E87" s="134"/>
      <c r="F87" s="134"/>
      <c r="G87" s="137" t="s">
        <v>50</v>
      </c>
      <c r="H87" s="85" t="s">
        <v>51</v>
      </c>
      <c r="I87" s="85"/>
      <c r="J87" s="138">
        <f>-J83*J85</f>
        <v>142909.94925000003</v>
      </c>
      <c r="K87" s="139"/>
      <c r="L87" s="140"/>
    </row>
    <row r="88" spans="1:12" ht="15" x14ac:dyDescent="0.25">
      <c r="A88" s="134"/>
      <c r="B88" s="134"/>
      <c r="C88" s="134"/>
      <c r="D88" s="134"/>
      <c r="E88" s="134"/>
      <c r="F88" s="134"/>
      <c r="G88" s="141"/>
      <c r="H88" s="89" t="s">
        <v>52</v>
      </c>
      <c r="I88" s="89"/>
      <c r="J88" s="142">
        <f>J87/L88</f>
        <v>1441.2488906017772</v>
      </c>
      <c r="K88" s="143" t="s">
        <v>53</v>
      </c>
      <c r="L88" s="144">
        <v>99.157022900000001</v>
      </c>
    </row>
    <row r="89" spans="1:12" ht="15.75" thickBot="1" x14ac:dyDescent="0.3">
      <c r="A89" s="134"/>
      <c r="B89" s="134"/>
      <c r="C89" s="134"/>
      <c r="D89" s="134"/>
      <c r="E89" s="134"/>
      <c r="F89" s="134"/>
      <c r="G89" s="145"/>
      <c r="H89" s="94" t="s">
        <v>61</v>
      </c>
      <c r="I89" s="94"/>
      <c r="J89" s="146">
        <f>J87/L89</f>
        <v>2351.3975650167995</v>
      </c>
      <c r="K89" s="147" t="s">
        <v>53</v>
      </c>
      <c r="L89" s="148">
        <v>60.776600000000002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19"/>
  <dimension ref="A1:L82"/>
  <sheetViews>
    <sheetView workbookViewId="0">
      <selection activeCell="I2" sqref="I2"/>
    </sheetView>
  </sheetViews>
  <sheetFormatPr defaultRowHeight="12.75" x14ac:dyDescent="0.2"/>
  <cols>
    <col min="3" max="3" width="14.140625" bestFit="1" customWidth="1"/>
    <col min="4" max="4" width="41.85546875" bestFit="1" customWidth="1"/>
    <col min="5" max="5" width="8.28515625" bestFit="1" customWidth="1"/>
    <col min="10" max="10" width="11" bestFit="1" customWidth="1"/>
    <col min="11" max="11" width="7.85546875" bestFit="1" customWidth="1"/>
    <col min="12" max="12" width="12.28515625" bestFit="1" customWidth="1"/>
  </cols>
  <sheetData>
    <row r="1" spans="1:12" x14ac:dyDescent="0.2">
      <c r="A1" s="130" t="s">
        <v>34</v>
      </c>
      <c r="B1" s="131" t="s">
        <v>35</v>
      </c>
      <c r="C1" s="131" t="s">
        <v>36</v>
      </c>
      <c r="D1" s="131" t="s">
        <v>37</v>
      </c>
      <c r="E1" s="131" t="s">
        <v>38</v>
      </c>
      <c r="F1" s="131" t="s">
        <v>39</v>
      </c>
      <c r="G1" s="131" t="s">
        <v>40</v>
      </c>
      <c r="H1" s="131" t="s">
        <v>41</v>
      </c>
      <c r="I1" s="131" t="s">
        <v>264</v>
      </c>
      <c r="J1" s="131" t="s">
        <v>18</v>
      </c>
      <c r="K1" s="131" t="s">
        <v>42</v>
      </c>
      <c r="L1" s="131" t="s">
        <v>129</v>
      </c>
    </row>
    <row r="2" spans="1:12" x14ac:dyDescent="0.2">
      <c r="A2" s="133">
        <v>2014</v>
      </c>
      <c r="B2" s="133">
        <v>8</v>
      </c>
      <c r="C2" s="133">
        <v>9780740779893</v>
      </c>
      <c r="D2" s="132" t="s">
        <v>97</v>
      </c>
      <c r="E2" s="132" t="s">
        <v>65</v>
      </c>
      <c r="F2" s="132">
        <v>74</v>
      </c>
      <c r="G2" s="132" t="s">
        <v>67</v>
      </c>
      <c r="H2" s="132">
        <v>415040</v>
      </c>
      <c r="I2" s="132" t="str">
        <f>IF(AND(H2&gt;420000,H2&lt;430000),"Return","Sale")</f>
        <v>Sale</v>
      </c>
      <c r="J2" s="151">
        <v>-1928.55</v>
      </c>
      <c r="K2" s="132">
        <v>-12</v>
      </c>
      <c r="L2" s="134"/>
    </row>
    <row r="3" spans="1:12" x14ac:dyDescent="0.2">
      <c r="A3" s="133">
        <v>2014</v>
      </c>
      <c r="B3" s="133">
        <v>8</v>
      </c>
      <c r="C3" s="133">
        <v>9780740791208</v>
      </c>
      <c r="D3" s="132" t="s">
        <v>98</v>
      </c>
      <c r="E3" s="132" t="s">
        <v>65</v>
      </c>
      <c r="F3" s="132">
        <v>74</v>
      </c>
      <c r="G3" s="132" t="s">
        <v>67</v>
      </c>
      <c r="H3" s="132">
        <v>415040</v>
      </c>
      <c r="I3" s="132" t="str">
        <f t="shared" ref="I3:I66" si="0">IF(AND(H3&gt;420000,H3&lt;430000),"Return","Sale")</f>
        <v>Sale</v>
      </c>
      <c r="J3" s="151">
        <v>-1764.1</v>
      </c>
      <c r="K3" s="132">
        <v>-11</v>
      </c>
      <c r="L3" s="134"/>
    </row>
    <row r="4" spans="1:12" x14ac:dyDescent="0.2">
      <c r="A4" s="133">
        <v>2014</v>
      </c>
      <c r="B4" s="133">
        <v>8</v>
      </c>
      <c r="C4" s="133">
        <v>9781449401160</v>
      </c>
      <c r="D4" s="132" t="s">
        <v>100</v>
      </c>
      <c r="E4" s="132" t="s">
        <v>65</v>
      </c>
      <c r="F4" s="132">
        <v>74</v>
      </c>
      <c r="G4" s="132" t="s">
        <v>66</v>
      </c>
      <c r="H4" s="132">
        <v>415040</v>
      </c>
      <c r="I4" s="132" t="str">
        <f t="shared" si="0"/>
        <v>Sale</v>
      </c>
      <c r="J4" s="151">
        <v>-2306.15</v>
      </c>
      <c r="K4" s="132">
        <v>-7</v>
      </c>
      <c r="L4" s="134"/>
    </row>
    <row r="5" spans="1:12" x14ac:dyDescent="0.2">
      <c r="A5" s="133">
        <v>2014</v>
      </c>
      <c r="B5" s="133">
        <v>8</v>
      </c>
      <c r="C5" s="133">
        <v>9781449401375</v>
      </c>
      <c r="D5" s="132" t="s">
        <v>101</v>
      </c>
      <c r="E5" s="132" t="s">
        <v>65</v>
      </c>
      <c r="F5" s="132">
        <v>74</v>
      </c>
      <c r="G5" s="132" t="s">
        <v>67</v>
      </c>
      <c r="H5" s="132">
        <v>415040</v>
      </c>
      <c r="I5" s="132" t="str">
        <f t="shared" si="0"/>
        <v>Sale</v>
      </c>
      <c r="J5" s="151">
        <v>-1435.2</v>
      </c>
      <c r="K5" s="132">
        <v>-9</v>
      </c>
      <c r="L5" s="134"/>
    </row>
    <row r="6" spans="1:12" x14ac:dyDescent="0.2">
      <c r="A6" s="133">
        <v>2014</v>
      </c>
      <c r="B6" s="133">
        <v>8</v>
      </c>
      <c r="C6" s="133">
        <v>9781449401382</v>
      </c>
      <c r="D6" s="132" t="s">
        <v>102</v>
      </c>
      <c r="E6" s="132" t="s">
        <v>65</v>
      </c>
      <c r="F6" s="132">
        <v>74</v>
      </c>
      <c r="G6" s="132" t="s">
        <v>67</v>
      </c>
      <c r="H6" s="132">
        <v>415040</v>
      </c>
      <c r="I6" s="132" t="str">
        <f t="shared" si="0"/>
        <v>Sale</v>
      </c>
      <c r="J6" s="151">
        <v>-1435.2</v>
      </c>
      <c r="K6" s="132">
        <v>-9</v>
      </c>
      <c r="L6" s="134"/>
    </row>
    <row r="7" spans="1:12" x14ac:dyDescent="0.2">
      <c r="A7" s="133">
        <v>2014</v>
      </c>
      <c r="B7" s="133">
        <v>8</v>
      </c>
      <c r="C7" s="133">
        <v>9781449401399</v>
      </c>
      <c r="D7" s="132" t="s">
        <v>103</v>
      </c>
      <c r="E7" s="132" t="s">
        <v>65</v>
      </c>
      <c r="F7" s="132">
        <v>74</v>
      </c>
      <c r="G7" s="132" t="s">
        <v>67</v>
      </c>
      <c r="H7" s="132">
        <v>415040</v>
      </c>
      <c r="I7" s="132" t="str">
        <f t="shared" si="0"/>
        <v>Sale</v>
      </c>
      <c r="J7" s="151">
        <v>-1435.2</v>
      </c>
      <c r="K7" s="132">
        <v>-9</v>
      </c>
      <c r="L7" s="134"/>
    </row>
    <row r="8" spans="1:12" x14ac:dyDescent="0.2">
      <c r="A8" s="133">
        <v>2014</v>
      </c>
      <c r="B8" s="133">
        <v>8</v>
      </c>
      <c r="C8" s="133">
        <v>9781449401405</v>
      </c>
      <c r="D8" s="132" t="s">
        <v>104</v>
      </c>
      <c r="E8" s="132" t="s">
        <v>65</v>
      </c>
      <c r="F8" s="132">
        <v>74</v>
      </c>
      <c r="G8" s="132" t="s">
        <v>67</v>
      </c>
      <c r="H8" s="132">
        <v>415040</v>
      </c>
      <c r="I8" s="132" t="str">
        <f t="shared" si="0"/>
        <v>Sale</v>
      </c>
      <c r="J8" s="151">
        <v>-1435.2</v>
      </c>
      <c r="K8" s="132">
        <v>-9</v>
      </c>
      <c r="L8" s="134"/>
    </row>
    <row r="9" spans="1:12" x14ac:dyDescent="0.2">
      <c r="A9" s="133">
        <v>2014</v>
      </c>
      <c r="B9" s="133">
        <v>8</v>
      </c>
      <c r="C9" s="133">
        <v>9781449403102</v>
      </c>
      <c r="D9" s="132" t="s">
        <v>105</v>
      </c>
      <c r="E9" s="132" t="s">
        <v>65</v>
      </c>
      <c r="F9" s="132">
        <v>74</v>
      </c>
      <c r="G9" s="132" t="s">
        <v>67</v>
      </c>
      <c r="H9" s="132">
        <v>415040</v>
      </c>
      <c r="I9" s="132" t="str">
        <f t="shared" si="0"/>
        <v>Sale</v>
      </c>
      <c r="J9" s="151">
        <v>-1764.1</v>
      </c>
      <c r="K9" s="132">
        <v>-11</v>
      </c>
      <c r="L9" s="134"/>
    </row>
    <row r="10" spans="1:12" x14ac:dyDescent="0.2">
      <c r="A10" s="133">
        <v>2014</v>
      </c>
      <c r="B10" s="133">
        <v>8</v>
      </c>
      <c r="C10" s="133">
        <v>9781449410230</v>
      </c>
      <c r="D10" s="132" t="s">
        <v>107</v>
      </c>
      <c r="E10" s="132" t="s">
        <v>65</v>
      </c>
      <c r="F10" s="132">
        <v>74</v>
      </c>
      <c r="G10" s="132" t="s">
        <v>66</v>
      </c>
      <c r="H10" s="132">
        <v>415040</v>
      </c>
      <c r="I10" s="132" t="str">
        <f t="shared" si="0"/>
        <v>Sale</v>
      </c>
      <c r="J10" s="151">
        <v>-495</v>
      </c>
      <c r="K10" s="132">
        <v>-2</v>
      </c>
      <c r="L10" s="134"/>
    </row>
    <row r="11" spans="1:12" x14ac:dyDescent="0.2">
      <c r="A11" s="133">
        <v>2014</v>
      </c>
      <c r="B11" s="133">
        <v>8</v>
      </c>
      <c r="C11" s="133">
        <v>9781449418243</v>
      </c>
      <c r="D11" s="132" t="s">
        <v>108</v>
      </c>
      <c r="E11" s="132" t="s">
        <v>65</v>
      </c>
      <c r="F11" s="132">
        <v>74</v>
      </c>
      <c r="G11" s="132" t="s">
        <v>67</v>
      </c>
      <c r="H11" s="132">
        <v>415040</v>
      </c>
      <c r="I11" s="132" t="str">
        <f t="shared" si="0"/>
        <v>Sale</v>
      </c>
      <c r="J11" s="151">
        <v>-1764.1</v>
      </c>
      <c r="K11" s="132">
        <v>-11</v>
      </c>
      <c r="L11" s="134"/>
    </row>
    <row r="12" spans="1:12" x14ac:dyDescent="0.2">
      <c r="A12" s="133">
        <v>2014</v>
      </c>
      <c r="B12" s="133">
        <v>8</v>
      </c>
      <c r="C12" s="133">
        <v>9781449423025</v>
      </c>
      <c r="D12" s="132" t="s">
        <v>109</v>
      </c>
      <c r="E12" s="132" t="s">
        <v>65</v>
      </c>
      <c r="F12" s="132">
        <v>74</v>
      </c>
      <c r="G12" s="132" t="s">
        <v>66</v>
      </c>
      <c r="H12" s="132">
        <v>415040</v>
      </c>
      <c r="I12" s="132" t="str">
        <f t="shared" si="0"/>
        <v>Sale</v>
      </c>
      <c r="J12" s="151">
        <v>-384.45</v>
      </c>
      <c r="K12" s="132">
        <v>-1</v>
      </c>
      <c r="L12" s="134"/>
    </row>
    <row r="13" spans="1:12" x14ac:dyDescent="0.2">
      <c r="A13" s="133">
        <v>2014</v>
      </c>
      <c r="B13" s="133">
        <v>8</v>
      </c>
      <c r="C13" s="133">
        <v>9781449427399</v>
      </c>
      <c r="D13" s="132" t="s">
        <v>113</v>
      </c>
      <c r="E13" s="132" t="s">
        <v>65</v>
      </c>
      <c r="F13" s="132">
        <v>74</v>
      </c>
      <c r="G13" s="132" t="s">
        <v>67</v>
      </c>
      <c r="H13" s="132">
        <v>415040</v>
      </c>
      <c r="I13" s="132" t="str">
        <f t="shared" si="0"/>
        <v>Sale</v>
      </c>
      <c r="J13" s="151">
        <v>-1764.1</v>
      </c>
      <c r="K13" s="132">
        <v>-11</v>
      </c>
      <c r="L13" s="134"/>
    </row>
    <row r="14" spans="1:12" x14ac:dyDescent="0.2">
      <c r="A14" s="133">
        <v>2014</v>
      </c>
      <c r="B14" s="133">
        <v>8</v>
      </c>
      <c r="C14" s="133">
        <v>9781449427757</v>
      </c>
      <c r="D14" s="132" t="s">
        <v>132</v>
      </c>
      <c r="E14" s="132" t="s">
        <v>65</v>
      </c>
      <c r="F14" s="132">
        <v>74</v>
      </c>
      <c r="G14" s="132" t="s">
        <v>66</v>
      </c>
      <c r="H14" s="132">
        <v>415040</v>
      </c>
      <c r="I14" s="132" t="str">
        <f t="shared" si="0"/>
        <v>Sale</v>
      </c>
      <c r="J14" s="151">
        <v>-1732.5</v>
      </c>
      <c r="K14" s="132">
        <v>-7</v>
      </c>
      <c r="L14" s="134"/>
    </row>
    <row r="15" spans="1:12" x14ac:dyDescent="0.2">
      <c r="A15" s="133">
        <v>2014</v>
      </c>
      <c r="B15" s="133">
        <v>8</v>
      </c>
      <c r="C15" s="133">
        <v>9781449429362</v>
      </c>
      <c r="D15" s="132" t="s">
        <v>115</v>
      </c>
      <c r="E15" s="132" t="s">
        <v>65</v>
      </c>
      <c r="F15" s="132">
        <v>74</v>
      </c>
      <c r="G15" s="132" t="s">
        <v>66</v>
      </c>
      <c r="H15" s="132">
        <v>415040</v>
      </c>
      <c r="I15" s="132" t="str">
        <f t="shared" si="0"/>
        <v>Sale</v>
      </c>
      <c r="J15" s="151">
        <v>-1485</v>
      </c>
      <c r="K15" s="132">
        <v>-6</v>
      </c>
      <c r="L15" s="134"/>
    </row>
    <row r="16" spans="1:12" x14ac:dyDescent="0.2">
      <c r="A16" s="133">
        <v>2014</v>
      </c>
      <c r="B16" s="133">
        <v>8</v>
      </c>
      <c r="C16" s="133">
        <v>9781449429379</v>
      </c>
      <c r="D16" s="132" t="s">
        <v>116</v>
      </c>
      <c r="E16" s="132" t="s">
        <v>65</v>
      </c>
      <c r="F16" s="132">
        <v>74</v>
      </c>
      <c r="G16" s="132" t="s">
        <v>66</v>
      </c>
      <c r="H16" s="132">
        <v>415040</v>
      </c>
      <c r="I16" s="132" t="str">
        <f t="shared" si="0"/>
        <v>Sale</v>
      </c>
      <c r="J16" s="151">
        <v>-577.5</v>
      </c>
      <c r="K16" s="132">
        <v>-3</v>
      </c>
      <c r="L16" s="134"/>
    </row>
    <row r="17" spans="1:12" x14ac:dyDescent="0.2">
      <c r="A17" s="133">
        <v>2014</v>
      </c>
      <c r="B17" s="133">
        <v>8</v>
      </c>
      <c r="C17" s="133">
        <v>9781449429386</v>
      </c>
      <c r="D17" s="132" t="s">
        <v>153</v>
      </c>
      <c r="E17" s="132" t="s">
        <v>65</v>
      </c>
      <c r="F17" s="132">
        <v>74</v>
      </c>
      <c r="G17" s="132" t="s">
        <v>66</v>
      </c>
      <c r="H17" s="132">
        <v>415040</v>
      </c>
      <c r="I17" s="132" t="str">
        <f t="shared" si="0"/>
        <v>Sale</v>
      </c>
      <c r="J17" s="151">
        <v>-1980</v>
      </c>
      <c r="K17" s="132">
        <v>-8</v>
      </c>
      <c r="L17" s="134"/>
    </row>
    <row r="18" spans="1:12" x14ac:dyDescent="0.2">
      <c r="A18" s="133">
        <v>2014</v>
      </c>
      <c r="B18" s="133">
        <v>8</v>
      </c>
      <c r="C18" s="133">
        <v>9781449433833</v>
      </c>
      <c r="D18" s="132" t="s">
        <v>117</v>
      </c>
      <c r="E18" s="132" t="s">
        <v>65</v>
      </c>
      <c r="F18" s="132">
        <v>74</v>
      </c>
      <c r="G18" s="132" t="s">
        <v>67</v>
      </c>
      <c r="H18" s="132">
        <v>415040</v>
      </c>
      <c r="I18" s="132" t="str">
        <f t="shared" si="0"/>
        <v>Sale</v>
      </c>
      <c r="J18" s="151">
        <v>-1435.2</v>
      </c>
      <c r="K18" s="132">
        <v>-9</v>
      </c>
      <c r="L18" s="134"/>
    </row>
    <row r="19" spans="1:12" x14ac:dyDescent="0.2">
      <c r="A19" s="133">
        <v>2014</v>
      </c>
      <c r="B19" s="133">
        <v>8</v>
      </c>
      <c r="C19" s="133">
        <v>9781449433918</v>
      </c>
      <c r="D19" s="132" t="s">
        <v>118</v>
      </c>
      <c r="E19" s="132" t="s">
        <v>65</v>
      </c>
      <c r="F19" s="132">
        <v>74</v>
      </c>
      <c r="G19" s="132" t="s">
        <v>67</v>
      </c>
      <c r="H19" s="132">
        <v>415040</v>
      </c>
      <c r="I19" s="132" t="str">
        <f t="shared" si="0"/>
        <v>Sale</v>
      </c>
      <c r="J19" s="151">
        <v>-1435.2</v>
      </c>
      <c r="K19" s="132">
        <v>-9</v>
      </c>
      <c r="L19" s="134"/>
    </row>
    <row r="20" spans="1:12" x14ac:dyDescent="0.2">
      <c r="A20" s="133">
        <v>2014</v>
      </c>
      <c r="B20" s="133">
        <v>8</v>
      </c>
      <c r="C20" s="133">
        <v>9781449433963</v>
      </c>
      <c r="D20" s="132" t="s">
        <v>119</v>
      </c>
      <c r="E20" s="132" t="s">
        <v>65</v>
      </c>
      <c r="F20" s="132">
        <v>74</v>
      </c>
      <c r="G20" s="132" t="s">
        <v>67</v>
      </c>
      <c r="H20" s="132">
        <v>415040</v>
      </c>
      <c r="I20" s="132" t="str">
        <f t="shared" si="0"/>
        <v>Sale</v>
      </c>
      <c r="J20" s="151">
        <v>-1599.65</v>
      </c>
      <c r="K20" s="132">
        <v>-10</v>
      </c>
      <c r="L20" s="134"/>
    </row>
    <row r="21" spans="1:12" x14ac:dyDescent="0.2">
      <c r="A21" s="133">
        <v>2014</v>
      </c>
      <c r="B21" s="133">
        <v>8</v>
      </c>
      <c r="C21" s="133">
        <v>9781449436353</v>
      </c>
      <c r="D21" s="132" t="s">
        <v>155</v>
      </c>
      <c r="E21" s="132" t="s">
        <v>65</v>
      </c>
      <c r="F21" s="132">
        <v>74</v>
      </c>
      <c r="G21" s="132" t="s">
        <v>156</v>
      </c>
      <c r="H21" s="132">
        <v>415040</v>
      </c>
      <c r="I21" s="132" t="str">
        <f t="shared" si="0"/>
        <v>Sale</v>
      </c>
      <c r="J21" s="151">
        <v>-3331.65</v>
      </c>
      <c r="K21" s="132">
        <v>-16</v>
      </c>
      <c r="L21" s="134"/>
    </row>
    <row r="22" spans="1:12" x14ac:dyDescent="0.2">
      <c r="A22" s="133">
        <v>2014</v>
      </c>
      <c r="B22" s="133">
        <v>8</v>
      </c>
      <c r="C22" s="133">
        <v>9781449438821</v>
      </c>
      <c r="D22" s="132" t="s">
        <v>214</v>
      </c>
      <c r="E22" s="132" t="s">
        <v>65</v>
      </c>
      <c r="F22" s="132">
        <v>74</v>
      </c>
      <c r="G22" s="132" t="s">
        <v>67</v>
      </c>
      <c r="H22" s="132">
        <v>415040</v>
      </c>
      <c r="I22" s="132" t="str">
        <f t="shared" si="0"/>
        <v>Sale</v>
      </c>
      <c r="J22" s="151">
        <v>-3850</v>
      </c>
      <c r="K22" s="132">
        <v>-2</v>
      </c>
      <c r="L22" s="134"/>
    </row>
    <row r="23" spans="1:12" x14ac:dyDescent="0.2">
      <c r="A23" s="133">
        <v>2014</v>
      </c>
      <c r="B23" s="133">
        <v>8</v>
      </c>
      <c r="C23" s="133">
        <v>9781449446598</v>
      </c>
      <c r="D23" s="132" t="s">
        <v>158</v>
      </c>
      <c r="E23" s="132" t="s">
        <v>65</v>
      </c>
      <c r="F23" s="132">
        <v>74</v>
      </c>
      <c r="G23" s="132" t="s">
        <v>66</v>
      </c>
      <c r="H23" s="132">
        <v>415040</v>
      </c>
      <c r="I23" s="132" t="str">
        <f t="shared" si="0"/>
        <v>Sale</v>
      </c>
      <c r="J23" s="151">
        <v>-768.9</v>
      </c>
      <c r="K23" s="132">
        <v>-2</v>
      </c>
      <c r="L23" s="134"/>
    </row>
    <row r="24" spans="1:12" x14ac:dyDescent="0.2">
      <c r="A24" s="133">
        <v>2014</v>
      </c>
      <c r="B24" s="133">
        <v>8</v>
      </c>
      <c r="C24" s="133">
        <v>9781449447151</v>
      </c>
      <c r="D24" s="132" t="s">
        <v>120</v>
      </c>
      <c r="E24" s="132" t="s">
        <v>65</v>
      </c>
      <c r="F24" s="132">
        <v>74</v>
      </c>
      <c r="G24" s="132" t="s">
        <v>67</v>
      </c>
      <c r="H24" s="132">
        <v>415040</v>
      </c>
      <c r="I24" s="132" t="str">
        <f t="shared" si="0"/>
        <v>Sale</v>
      </c>
      <c r="J24" s="151">
        <v>-7700</v>
      </c>
      <c r="K24" s="132">
        <v>-4</v>
      </c>
      <c r="L24" s="134"/>
    </row>
    <row r="25" spans="1:12" x14ac:dyDescent="0.2">
      <c r="A25" s="133">
        <v>2014</v>
      </c>
      <c r="B25" s="133">
        <v>8</v>
      </c>
      <c r="C25" s="133">
        <v>9781449449704</v>
      </c>
      <c r="D25" s="132" t="s">
        <v>121</v>
      </c>
      <c r="E25" s="132" t="s">
        <v>65</v>
      </c>
      <c r="F25" s="132">
        <v>74</v>
      </c>
      <c r="G25" s="132" t="s">
        <v>66</v>
      </c>
      <c r="H25" s="132">
        <v>415040</v>
      </c>
      <c r="I25" s="132" t="str">
        <f t="shared" si="0"/>
        <v>Sale</v>
      </c>
      <c r="J25" s="151">
        <v>-770</v>
      </c>
      <c r="K25" s="132">
        <v>-4</v>
      </c>
      <c r="L25" s="134"/>
    </row>
    <row r="26" spans="1:12" x14ac:dyDescent="0.2">
      <c r="A26" s="133">
        <v>2014</v>
      </c>
      <c r="B26" s="133">
        <v>8</v>
      </c>
      <c r="C26" s="133">
        <v>9781449450304</v>
      </c>
      <c r="D26" s="132" t="s">
        <v>122</v>
      </c>
      <c r="E26" s="132" t="s">
        <v>65</v>
      </c>
      <c r="F26" s="132">
        <v>74</v>
      </c>
      <c r="G26" s="132" t="s">
        <v>67</v>
      </c>
      <c r="H26" s="132">
        <v>415040</v>
      </c>
      <c r="I26" s="132" t="str">
        <f t="shared" si="0"/>
        <v>Sale</v>
      </c>
      <c r="J26" s="151">
        <v>-777.4</v>
      </c>
      <c r="K26" s="132">
        <v>-5</v>
      </c>
      <c r="L26" s="134"/>
    </row>
    <row r="27" spans="1:12" x14ac:dyDescent="0.2">
      <c r="A27" s="133">
        <v>2014</v>
      </c>
      <c r="B27" s="133">
        <v>8</v>
      </c>
      <c r="C27" s="133">
        <v>9780740700033</v>
      </c>
      <c r="D27" s="132" t="s">
        <v>45</v>
      </c>
      <c r="E27" s="132" t="s">
        <v>65</v>
      </c>
      <c r="F27" s="132">
        <v>74</v>
      </c>
      <c r="G27" s="132" t="s">
        <v>66</v>
      </c>
      <c r="H27" s="132">
        <v>415050</v>
      </c>
      <c r="I27" s="132" t="str">
        <f t="shared" si="0"/>
        <v>Sale</v>
      </c>
      <c r="J27" s="151">
        <v>-768.9</v>
      </c>
      <c r="K27" s="132">
        <v>-2</v>
      </c>
      <c r="L27" s="134"/>
    </row>
    <row r="28" spans="1:12" x14ac:dyDescent="0.2">
      <c r="A28" s="133">
        <v>2014</v>
      </c>
      <c r="B28" s="133">
        <v>8</v>
      </c>
      <c r="C28" s="133">
        <v>9780740713903</v>
      </c>
      <c r="D28" s="132" t="s">
        <v>68</v>
      </c>
      <c r="E28" s="132" t="s">
        <v>65</v>
      </c>
      <c r="F28" s="132">
        <v>74</v>
      </c>
      <c r="G28" s="132" t="s">
        <v>66</v>
      </c>
      <c r="H28" s="132">
        <v>415050</v>
      </c>
      <c r="I28" s="132" t="str">
        <f t="shared" si="0"/>
        <v>Sale</v>
      </c>
      <c r="J28" s="151">
        <v>-990</v>
      </c>
      <c r="K28" s="132">
        <v>-4</v>
      </c>
      <c r="L28" s="134"/>
    </row>
    <row r="29" spans="1:12" x14ac:dyDescent="0.2">
      <c r="A29" s="133">
        <v>2014</v>
      </c>
      <c r="B29" s="133">
        <v>8</v>
      </c>
      <c r="C29" s="133">
        <v>9780740718397</v>
      </c>
      <c r="D29" s="132" t="s">
        <v>69</v>
      </c>
      <c r="E29" s="132" t="s">
        <v>65</v>
      </c>
      <c r="F29" s="132">
        <v>74</v>
      </c>
      <c r="G29" s="132" t="s">
        <v>66</v>
      </c>
      <c r="H29" s="132">
        <v>415050</v>
      </c>
      <c r="I29" s="132" t="str">
        <f t="shared" si="0"/>
        <v>Sale</v>
      </c>
      <c r="J29" s="151">
        <v>-990</v>
      </c>
      <c r="K29" s="132">
        <v>-4</v>
      </c>
      <c r="L29" s="134"/>
    </row>
    <row r="30" spans="1:12" x14ac:dyDescent="0.2">
      <c r="A30" s="133">
        <v>2014</v>
      </c>
      <c r="B30" s="133">
        <v>8</v>
      </c>
      <c r="C30" s="133">
        <v>9780740732980</v>
      </c>
      <c r="D30" s="132" t="s">
        <v>75</v>
      </c>
      <c r="E30" s="132" t="s">
        <v>65</v>
      </c>
      <c r="F30" s="132">
        <v>74</v>
      </c>
      <c r="G30" s="132" t="s">
        <v>66</v>
      </c>
      <c r="H30" s="132">
        <v>415050</v>
      </c>
      <c r="I30" s="132" t="str">
        <f t="shared" si="0"/>
        <v>Sale</v>
      </c>
      <c r="J30" s="151">
        <v>-1155</v>
      </c>
      <c r="K30" s="132">
        <v>-4</v>
      </c>
      <c r="L30" s="134"/>
    </row>
    <row r="31" spans="1:12" x14ac:dyDescent="0.2">
      <c r="A31" s="133">
        <v>2014</v>
      </c>
      <c r="B31" s="133">
        <v>8</v>
      </c>
      <c r="C31" s="133">
        <v>9780740738050</v>
      </c>
      <c r="D31" s="132" t="s">
        <v>76</v>
      </c>
      <c r="E31" s="132" t="s">
        <v>65</v>
      </c>
      <c r="F31" s="132">
        <v>74</v>
      </c>
      <c r="G31" s="132" t="s">
        <v>66</v>
      </c>
      <c r="H31" s="132">
        <v>415050</v>
      </c>
      <c r="I31" s="132" t="str">
        <f t="shared" si="0"/>
        <v>Sale</v>
      </c>
      <c r="J31" s="151">
        <v>-1155</v>
      </c>
      <c r="K31" s="132">
        <v>-4</v>
      </c>
      <c r="L31" s="134"/>
    </row>
    <row r="32" spans="1:12" x14ac:dyDescent="0.2">
      <c r="A32" s="133">
        <v>2014</v>
      </c>
      <c r="B32" s="133">
        <v>8</v>
      </c>
      <c r="C32" s="133">
        <v>9780740738401</v>
      </c>
      <c r="D32" s="132" t="s">
        <v>124</v>
      </c>
      <c r="E32" s="132" t="s">
        <v>65</v>
      </c>
      <c r="F32" s="132">
        <v>74</v>
      </c>
      <c r="G32" s="132" t="s">
        <v>66</v>
      </c>
      <c r="H32" s="132">
        <v>415050</v>
      </c>
      <c r="I32" s="132" t="str">
        <f t="shared" si="0"/>
        <v>Sale</v>
      </c>
      <c r="J32" s="151">
        <v>-658.35</v>
      </c>
      <c r="K32" s="132">
        <v>-3</v>
      </c>
      <c r="L32" s="134"/>
    </row>
    <row r="33" spans="1:12" x14ac:dyDescent="0.2">
      <c r="A33" s="133">
        <v>2014</v>
      </c>
      <c r="B33" s="133">
        <v>8</v>
      </c>
      <c r="C33" s="133">
        <v>9780740746581</v>
      </c>
      <c r="D33" s="132" t="s">
        <v>77</v>
      </c>
      <c r="E33" s="132" t="s">
        <v>65</v>
      </c>
      <c r="F33" s="132">
        <v>74</v>
      </c>
      <c r="G33" s="132" t="s">
        <v>66</v>
      </c>
      <c r="H33" s="132">
        <v>415050</v>
      </c>
      <c r="I33" s="132" t="str">
        <f t="shared" si="0"/>
        <v>Sale</v>
      </c>
      <c r="J33" s="151">
        <v>-1537.8</v>
      </c>
      <c r="K33" s="132">
        <v>-4</v>
      </c>
      <c r="L33" s="134"/>
    </row>
    <row r="34" spans="1:12" x14ac:dyDescent="0.2">
      <c r="A34" s="133">
        <v>2014</v>
      </c>
      <c r="B34" s="133">
        <v>8</v>
      </c>
      <c r="C34" s="133">
        <v>9780740748479</v>
      </c>
      <c r="D34" s="132" t="s">
        <v>43</v>
      </c>
      <c r="E34" s="132" t="s">
        <v>65</v>
      </c>
      <c r="F34" s="132">
        <v>74</v>
      </c>
      <c r="G34" s="132" t="s">
        <v>67</v>
      </c>
      <c r="H34" s="132">
        <v>415050</v>
      </c>
      <c r="I34" s="132" t="str">
        <f t="shared" si="0"/>
        <v>Sale</v>
      </c>
      <c r="J34" s="151">
        <v>-96787.9</v>
      </c>
      <c r="K34" s="132">
        <v>-22</v>
      </c>
      <c r="L34" s="134"/>
    </row>
    <row r="35" spans="1:12" x14ac:dyDescent="0.2">
      <c r="A35" s="133">
        <v>2014</v>
      </c>
      <c r="B35" s="133">
        <v>8</v>
      </c>
      <c r="C35" s="133">
        <v>9780740754722</v>
      </c>
      <c r="D35" s="132" t="s">
        <v>125</v>
      </c>
      <c r="E35" s="132" t="s">
        <v>65</v>
      </c>
      <c r="F35" s="132">
        <v>74</v>
      </c>
      <c r="G35" s="132" t="s">
        <v>66</v>
      </c>
      <c r="H35" s="132">
        <v>415050</v>
      </c>
      <c r="I35" s="132" t="str">
        <f t="shared" si="0"/>
        <v>Sale</v>
      </c>
      <c r="J35" s="151">
        <v>-438.9</v>
      </c>
      <c r="K35" s="132">
        <v>-2</v>
      </c>
      <c r="L35" s="134"/>
    </row>
    <row r="36" spans="1:12" x14ac:dyDescent="0.2">
      <c r="A36" s="133">
        <v>2014</v>
      </c>
      <c r="B36" s="133">
        <v>8</v>
      </c>
      <c r="C36" s="133">
        <v>9780740755668</v>
      </c>
      <c r="D36" s="132" t="s">
        <v>126</v>
      </c>
      <c r="E36" s="132" t="s">
        <v>65</v>
      </c>
      <c r="F36" s="132">
        <v>74</v>
      </c>
      <c r="G36" s="132" t="s">
        <v>66</v>
      </c>
      <c r="H36" s="132">
        <v>415050</v>
      </c>
      <c r="I36" s="132" t="str">
        <f t="shared" si="0"/>
        <v>Sale</v>
      </c>
      <c r="J36" s="151">
        <v>-438.9</v>
      </c>
      <c r="K36" s="132">
        <v>-2</v>
      </c>
      <c r="L36" s="134"/>
    </row>
    <row r="37" spans="1:12" x14ac:dyDescent="0.2">
      <c r="A37" s="133">
        <v>2014</v>
      </c>
      <c r="B37" s="133">
        <v>8</v>
      </c>
      <c r="C37" s="133">
        <v>9780740761584</v>
      </c>
      <c r="D37" s="132" t="s">
        <v>137</v>
      </c>
      <c r="E37" s="132" t="s">
        <v>65</v>
      </c>
      <c r="F37" s="132">
        <v>74</v>
      </c>
      <c r="G37" s="132" t="s">
        <v>66</v>
      </c>
      <c r="H37" s="132">
        <v>415050</v>
      </c>
      <c r="I37" s="132" t="str">
        <f t="shared" si="0"/>
        <v>Sale</v>
      </c>
      <c r="J37" s="151">
        <v>-438.9</v>
      </c>
      <c r="K37" s="132">
        <v>-2</v>
      </c>
      <c r="L37" s="134"/>
    </row>
    <row r="38" spans="1:12" x14ac:dyDescent="0.2">
      <c r="A38" s="133">
        <v>2014</v>
      </c>
      <c r="B38" s="133">
        <v>8</v>
      </c>
      <c r="C38" s="133">
        <v>9780740761904</v>
      </c>
      <c r="D38" s="132" t="s">
        <v>47</v>
      </c>
      <c r="E38" s="132" t="s">
        <v>65</v>
      </c>
      <c r="F38" s="132">
        <v>74</v>
      </c>
      <c r="G38" s="132" t="s">
        <v>66</v>
      </c>
      <c r="H38" s="132">
        <v>415050</v>
      </c>
      <c r="I38" s="132" t="str">
        <f t="shared" si="0"/>
        <v>Sale</v>
      </c>
      <c r="J38" s="151">
        <v>-1155</v>
      </c>
      <c r="K38" s="132">
        <v>-4</v>
      </c>
      <c r="L38" s="134"/>
    </row>
    <row r="39" spans="1:12" x14ac:dyDescent="0.2">
      <c r="A39" s="133">
        <v>2014</v>
      </c>
      <c r="B39" s="133">
        <v>8</v>
      </c>
      <c r="C39" s="133">
        <v>9780740763793</v>
      </c>
      <c r="D39" s="132" t="s">
        <v>70</v>
      </c>
      <c r="E39" s="132" t="s">
        <v>65</v>
      </c>
      <c r="F39" s="132">
        <v>74</v>
      </c>
      <c r="G39" s="132" t="s">
        <v>66</v>
      </c>
      <c r="H39" s="132">
        <v>415050</v>
      </c>
      <c r="I39" s="132" t="str">
        <f t="shared" si="0"/>
        <v>Sale</v>
      </c>
      <c r="J39" s="151">
        <v>-1155</v>
      </c>
      <c r="K39" s="132">
        <v>-4</v>
      </c>
      <c r="L39" s="134"/>
    </row>
    <row r="40" spans="1:12" x14ac:dyDescent="0.2">
      <c r="A40" s="133">
        <v>2014</v>
      </c>
      <c r="B40" s="133">
        <v>8</v>
      </c>
      <c r="C40" s="133">
        <v>9780740771118</v>
      </c>
      <c r="D40" s="132" t="s">
        <v>127</v>
      </c>
      <c r="E40" s="132" t="s">
        <v>65</v>
      </c>
      <c r="F40" s="132">
        <v>74</v>
      </c>
      <c r="G40" s="132" t="s">
        <v>66</v>
      </c>
      <c r="H40" s="132">
        <v>415050</v>
      </c>
      <c r="I40" s="132" t="str">
        <f t="shared" si="0"/>
        <v>Sale</v>
      </c>
      <c r="J40" s="151">
        <v>-438.9</v>
      </c>
      <c r="K40" s="132">
        <v>-2</v>
      </c>
      <c r="L40" s="134"/>
    </row>
    <row r="41" spans="1:12" x14ac:dyDescent="0.2">
      <c r="A41" s="133">
        <v>2014</v>
      </c>
      <c r="B41" s="133">
        <v>8</v>
      </c>
      <c r="C41" s="133">
        <v>9780740772276</v>
      </c>
      <c r="D41" s="132" t="s">
        <v>78</v>
      </c>
      <c r="E41" s="132" t="s">
        <v>65</v>
      </c>
      <c r="F41" s="132">
        <v>74</v>
      </c>
      <c r="G41" s="132" t="s">
        <v>66</v>
      </c>
      <c r="H41" s="132">
        <v>415050</v>
      </c>
      <c r="I41" s="132" t="str">
        <f t="shared" si="0"/>
        <v>Sale</v>
      </c>
      <c r="J41" s="151">
        <v>-1155</v>
      </c>
      <c r="K41" s="132">
        <v>-4</v>
      </c>
      <c r="L41" s="134"/>
    </row>
    <row r="42" spans="1:12" x14ac:dyDescent="0.2">
      <c r="A42" s="133">
        <v>2014</v>
      </c>
      <c r="B42" s="133">
        <v>8</v>
      </c>
      <c r="C42" s="133">
        <v>9780740773655</v>
      </c>
      <c r="D42" s="132" t="s">
        <v>79</v>
      </c>
      <c r="E42" s="132" t="s">
        <v>65</v>
      </c>
      <c r="F42" s="132">
        <v>74</v>
      </c>
      <c r="G42" s="132" t="s">
        <v>66</v>
      </c>
      <c r="H42" s="132">
        <v>415050</v>
      </c>
      <c r="I42" s="132" t="str">
        <f t="shared" si="0"/>
        <v>Sale</v>
      </c>
      <c r="J42" s="151">
        <v>-1155</v>
      </c>
      <c r="K42" s="132">
        <v>-4</v>
      </c>
      <c r="L42" s="134"/>
    </row>
    <row r="43" spans="1:12" x14ac:dyDescent="0.2">
      <c r="A43" s="133">
        <v>2014</v>
      </c>
      <c r="B43" s="133">
        <v>8</v>
      </c>
      <c r="C43" s="133">
        <v>9780740777356</v>
      </c>
      <c r="D43" s="132" t="s">
        <v>140</v>
      </c>
      <c r="E43" s="132" t="s">
        <v>65</v>
      </c>
      <c r="F43" s="132">
        <v>74</v>
      </c>
      <c r="G43" s="132" t="s">
        <v>67</v>
      </c>
      <c r="H43" s="132">
        <v>415050</v>
      </c>
      <c r="I43" s="132" t="str">
        <f t="shared" si="0"/>
        <v>Sale</v>
      </c>
      <c r="J43" s="151">
        <v>-9625</v>
      </c>
      <c r="K43" s="132">
        <v>-5</v>
      </c>
      <c r="L43" s="134"/>
    </row>
    <row r="44" spans="1:12" x14ac:dyDescent="0.2">
      <c r="A44" s="133">
        <v>2014</v>
      </c>
      <c r="B44" s="133">
        <v>8</v>
      </c>
      <c r="C44" s="133">
        <v>9780740778063</v>
      </c>
      <c r="D44" s="132" t="s">
        <v>71</v>
      </c>
      <c r="E44" s="132" t="s">
        <v>65</v>
      </c>
      <c r="F44" s="132">
        <v>74</v>
      </c>
      <c r="G44" s="132" t="s">
        <v>66</v>
      </c>
      <c r="H44" s="132">
        <v>415050</v>
      </c>
      <c r="I44" s="132" t="str">
        <f t="shared" si="0"/>
        <v>Sale</v>
      </c>
      <c r="J44" s="151">
        <v>-1317.8</v>
      </c>
      <c r="K44" s="132">
        <v>-4</v>
      </c>
      <c r="L44" s="134"/>
    </row>
    <row r="45" spans="1:12" x14ac:dyDescent="0.2">
      <c r="A45" s="133">
        <v>2014</v>
      </c>
      <c r="B45" s="133">
        <v>8</v>
      </c>
      <c r="C45" s="133">
        <v>9780740778155</v>
      </c>
      <c r="D45" s="132" t="s">
        <v>56</v>
      </c>
      <c r="E45" s="132" t="s">
        <v>65</v>
      </c>
      <c r="F45" s="132">
        <v>74</v>
      </c>
      <c r="G45" s="132" t="s">
        <v>66</v>
      </c>
      <c r="H45" s="132">
        <v>415050</v>
      </c>
      <c r="I45" s="132" t="str">
        <f t="shared" si="0"/>
        <v>Sale</v>
      </c>
      <c r="J45" s="151">
        <v>-1155</v>
      </c>
      <c r="K45" s="132">
        <v>-4</v>
      </c>
      <c r="L45" s="134"/>
    </row>
    <row r="46" spans="1:12" x14ac:dyDescent="0.2">
      <c r="A46" s="133">
        <v>2014</v>
      </c>
      <c r="B46" s="133">
        <v>8</v>
      </c>
      <c r="C46" s="133">
        <v>9780740785344</v>
      </c>
      <c r="D46" s="132" t="s">
        <v>48</v>
      </c>
      <c r="E46" s="132" t="s">
        <v>65</v>
      </c>
      <c r="F46" s="132">
        <v>74</v>
      </c>
      <c r="G46" s="132" t="s">
        <v>66</v>
      </c>
      <c r="H46" s="132">
        <v>415050</v>
      </c>
      <c r="I46" s="132" t="str">
        <f t="shared" si="0"/>
        <v>Sale</v>
      </c>
      <c r="J46" s="151">
        <v>-2306.6999999999998</v>
      </c>
      <c r="K46" s="132">
        <v>-6</v>
      </c>
      <c r="L46" s="134"/>
    </row>
    <row r="47" spans="1:12" x14ac:dyDescent="0.2">
      <c r="A47" s="133">
        <v>2014</v>
      </c>
      <c r="B47" s="133">
        <v>8</v>
      </c>
      <c r="C47" s="133">
        <v>9780740785481</v>
      </c>
      <c r="D47" s="132" t="s">
        <v>44</v>
      </c>
      <c r="E47" s="132" t="s">
        <v>65</v>
      </c>
      <c r="F47" s="132">
        <v>74</v>
      </c>
      <c r="G47" s="132" t="s">
        <v>67</v>
      </c>
      <c r="H47" s="132">
        <v>415050</v>
      </c>
      <c r="I47" s="132" t="str">
        <f t="shared" si="0"/>
        <v>Sale</v>
      </c>
      <c r="J47" s="151">
        <v>-4948.3500000000004</v>
      </c>
      <c r="K47" s="132">
        <v>-3</v>
      </c>
      <c r="L47" s="134"/>
    </row>
    <row r="48" spans="1:12" x14ac:dyDescent="0.2">
      <c r="A48" s="133">
        <v>2014</v>
      </c>
      <c r="B48" s="133">
        <v>8</v>
      </c>
      <c r="C48" s="133">
        <v>9780836204155</v>
      </c>
      <c r="D48" s="132" t="s">
        <v>80</v>
      </c>
      <c r="E48" s="132" t="s">
        <v>65</v>
      </c>
      <c r="F48" s="132">
        <v>74</v>
      </c>
      <c r="G48" s="132" t="s">
        <v>66</v>
      </c>
      <c r="H48" s="132">
        <v>415050</v>
      </c>
      <c r="I48" s="132" t="str">
        <f t="shared" si="0"/>
        <v>Sale</v>
      </c>
      <c r="J48" s="151">
        <v>-1537.8</v>
      </c>
      <c r="K48" s="132">
        <v>-4</v>
      </c>
      <c r="L48" s="134"/>
    </row>
    <row r="49" spans="1:12" x14ac:dyDescent="0.2">
      <c r="A49" s="133">
        <v>2014</v>
      </c>
      <c r="B49" s="133">
        <v>8</v>
      </c>
      <c r="C49" s="133">
        <v>9780836217797</v>
      </c>
      <c r="D49" s="132" t="s">
        <v>81</v>
      </c>
      <c r="E49" s="132" t="s">
        <v>65</v>
      </c>
      <c r="F49" s="132">
        <v>74</v>
      </c>
      <c r="G49" s="132" t="s">
        <v>66</v>
      </c>
      <c r="H49" s="132">
        <v>415050</v>
      </c>
      <c r="I49" s="132" t="str">
        <f t="shared" si="0"/>
        <v>Sale</v>
      </c>
      <c r="J49" s="151">
        <v>-658.35</v>
      </c>
      <c r="K49" s="132">
        <v>-3</v>
      </c>
      <c r="L49" s="134"/>
    </row>
    <row r="50" spans="1:12" x14ac:dyDescent="0.2">
      <c r="A50" s="133">
        <v>2014</v>
      </c>
      <c r="B50" s="133">
        <v>8</v>
      </c>
      <c r="C50" s="133">
        <v>9780836228991</v>
      </c>
      <c r="D50" s="132" t="s">
        <v>49</v>
      </c>
      <c r="E50" s="132" t="s">
        <v>65</v>
      </c>
      <c r="F50" s="132">
        <v>74</v>
      </c>
      <c r="G50" s="132" t="s">
        <v>66</v>
      </c>
      <c r="H50" s="132">
        <v>415050</v>
      </c>
      <c r="I50" s="132" t="str">
        <f t="shared" si="0"/>
        <v>Sale</v>
      </c>
      <c r="J50" s="151">
        <v>-866.25</v>
      </c>
      <c r="K50" s="132">
        <v>-3</v>
      </c>
      <c r="L50" s="134"/>
    </row>
    <row r="51" spans="1:12" x14ac:dyDescent="0.2">
      <c r="A51" s="133">
        <v>2014</v>
      </c>
      <c r="B51" s="133">
        <v>8</v>
      </c>
      <c r="C51" s="133">
        <v>9780836236682</v>
      </c>
      <c r="D51" s="132" t="s">
        <v>87</v>
      </c>
      <c r="E51" s="132" t="s">
        <v>65</v>
      </c>
      <c r="F51" s="132">
        <v>74</v>
      </c>
      <c r="G51" s="132" t="s">
        <v>66</v>
      </c>
      <c r="H51" s="132">
        <v>415050</v>
      </c>
      <c r="I51" s="132" t="str">
        <f t="shared" si="0"/>
        <v>Sale</v>
      </c>
      <c r="J51" s="151">
        <v>-1155</v>
      </c>
      <c r="K51" s="132">
        <v>-4</v>
      </c>
      <c r="L51" s="134"/>
    </row>
    <row r="52" spans="1:12" x14ac:dyDescent="0.2">
      <c r="A52" s="133">
        <v>2014</v>
      </c>
      <c r="B52" s="133">
        <v>8</v>
      </c>
      <c r="C52" s="133">
        <v>9780836267457</v>
      </c>
      <c r="D52" s="132" t="s">
        <v>82</v>
      </c>
      <c r="E52" s="132" t="s">
        <v>65</v>
      </c>
      <c r="F52" s="132">
        <v>74</v>
      </c>
      <c r="G52" s="132" t="s">
        <v>66</v>
      </c>
      <c r="H52" s="132">
        <v>415050</v>
      </c>
      <c r="I52" s="132" t="str">
        <f t="shared" si="0"/>
        <v>Sale</v>
      </c>
      <c r="J52" s="151">
        <v>-768.9</v>
      </c>
      <c r="K52" s="132">
        <v>-2</v>
      </c>
      <c r="L52" s="134"/>
    </row>
    <row r="53" spans="1:12" x14ac:dyDescent="0.2">
      <c r="A53" s="133">
        <v>2014</v>
      </c>
      <c r="B53" s="133">
        <v>8</v>
      </c>
      <c r="C53" s="133">
        <v>9781449401023</v>
      </c>
      <c r="D53" s="132" t="s">
        <v>72</v>
      </c>
      <c r="E53" s="132" t="s">
        <v>65</v>
      </c>
      <c r="F53" s="132">
        <v>74</v>
      </c>
      <c r="G53" s="132" t="s">
        <v>66</v>
      </c>
      <c r="H53" s="132">
        <v>415050</v>
      </c>
      <c r="I53" s="132" t="str">
        <f t="shared" si="0"/>
        <v>Sale</v>
      </c>
      <c r="J53" s="151">
        <v>-1922.25</v>
      </c>
      <c r="K53" s="132">
        <v>-5</v>
      </c>
      <c r="L53" s="134"/>
    </row>
    <row r="54" spans="1:12" x14ac:dyDescent="0.2">
      <c r="A54" s="133">
        <v>2014</v>
      </c>
      <c r="B54" s="133">
        <v>8</v>
      </c>
      <c r="C54" s="133">
        <v>9781449408190</v>
      </c>
      <c r="D54" s="132" t="s">
        <v>57</v>
      </c>
      <c r="E54" s="132" t="s">
        <v>65</v>
      </c>
      <c r="F54" s="132">
        <v>74</v>
      </c>
      <c r="G54" s="132" t="s">
        <v>66</v>
      </c>
      <c r="H54" s="132">
        <v>415050</v>
      </c>
      <c r="I54" s="132" t="str">
        <f t="shared" si="0"/>
        <v>Sale</v>
      </c>
      <c r="J54" s="151">
        <v>-1155</v>
      </c>
      <c r="K54" s="132">
        <v>-4</v>
      </c>
      <c r="L54" s="134"/>
    </row>
    <row r="55" spans="1:12" x14ac:dyDescent="0.2">
      <c r="A55" s="133">
        <v>2014</v>
      </c>
      <c r="B55" s="133">
        <v>8</v>
      </c>
      <c r="C55" s="133">
        <v>9781449409777</v>
      </c>
      <c r="D55" s="132" t="s">
        <v>135</v>
      </c>
      <c r="E55" s="132" t="s">
        <v>65</v>
      </c>
      <c r="F55" s="132">
        <v>74</v>
      </c>
      <c r="G55" s="132" t="s">
        <v>66</v>
      </c>
      <c r="H55" s="132">
        <v>415050</v>
      </c>
      <c r="I55" s="132" t="str">
        <f t="shared" si="0"/>
        <v>Sale</v>
      </c>
      <c r="J55" s="151">
        <v>-1922.25</v>
      </c>
      <c r="K55" s="132">
        <v>-5</v>
      </c>
      <c r="L55" s="134"/>
    </row>
    <row r="56" spans="1:12" x14ac:dyDescent="0.2">
      <c r="A56" s="133">
        <v>2014</v>
      </c>
      <c r="B56" s="133">
        <v>8</v>
      </c>
      <c r="C56" s="133">
        <v>9781449410186</v>
      </c>
      <c r="D56" s="132" t="s">
        <v>58</v>
      </c>
      <c r="E56" s="132" t="s">
        <v>65</v>
      </c>
      <c r="F56" s="132">
        <v>74</v>
      </c>
      <c r="G56" s="132" t="s">
        <v>67</v>
      </c>
      <c r="H56" s="132">
        <v>415050</v>
      </c>
      <c r="I56" s="132" t="str">
        <f t="shared" si="0"/>
        <v>Sale</v>
      </c>
      <c r="J56" s="151">
        <v>-1155</v>
      </c>
      <c r="K56" s="132">
        <v>-4</v>
      </c>
      <c r="L56" s="134"/>
    </row>
    <row r="57" spans="1:12" x14ac:dyDescent="0.2">
      <c r="A57" s="133">
        <v>2014</v>
      </c>
      <c r="B57" s="133">
        <v>8</v>
      </c>
      <c r="C57" s="133">
        <v>9781449414054</v>
      </c>
      <c r="D57" s="132" t="s">
        <v>83</v>
      </c>
      <c r="E57" s="132" t="s">
        <v>65</v>
      </c>
      <c r="F57" s="132">
        <v>74</v>
      </c>
      <c r="G57" s="132" t="s">
        <v>66</v>
      </c>
      <c r="H57" s="132">
        <v>415050</v>
      </c>
      <c r="I57" s="132" t="str">
        <f t="shared" si="0"/>
        <v>Sale</v>
      </c>
      <c r="J57" s="151">
        <v>-218.9</v>
      </c>
      <c r="K57" s="132">
        <v>-2</v>
      </c>
      <c r="L57" s="134"/>
    </row>
    <row r="58" spans="1:12" x14ac:dyDescent="0.2">
      <c r="A58" s="133">
        <v>2014</v>
      </c>
      <c r="B58" s="133">
        <v>8</v>
      </c>
      <c r="C58" s="133">
        <v>9781449414061</v>
      </c>
      <c r="D58" s="132" t="s">
        <v>73</v>
      </c>
      <c r="E58" s="132" t="s">
        <v>65</v>
      </c>
      <c r="F58" s="132">
        <v>74</v>
      </c>
      <c r="G58" s="132" t="s">
        <v>66</v>
      </c>
      <c r="H58" s="132">
        <v>415050</v>
      </c>
      <c r="I58" s="132" t="str">
        <f t="shared" si="0"/>
        <v>Sale</v>
      </c>
      <c r="J58" s="151">
        <v>-1641.75</v>
      </c>
      <c r="K58" s="132">
        <v>-15</v>
      </c>
      <c r="L58" s="134"/>
    </row>
    <row r="59" spans="1:12" x14ac:dyDescent="0.2">
      <c r="A59" s="133">
        <v>2014</v>
      </c>
      <c r="B59" s="133">
        <v>8</v>
      </c>
      <c r="C59" s="133">
        <v>9781449414078</v>
      </c>
      <c r="D59" s="132" t="s">
        <v>91</v>
      </c>
      <c r="E59" s="132" t="s">
        <v>65</v>
      </c>
      <c r="F59" s="132">
        <v>74</v>
      </c>
      <c r="G59" s="132" t="s">
        <v>66</v>
      </c>
      <c r="H59" s="132">
        <v>415050</v>
      </c>
      <c r="I59" s="132" t="str">
        <f t="shared" si="0"/>
        <v>Sale</v>
      </c>
      <c r="J59" s="151">
        <v>-875.6</v>
      </c>
      <c r="K59" s="132">
        <v>-8</v>
      </c>
      <c r="L59" s="134"/>
    </row>
    <row r="60" spans="1:12" x14ac:dyDescent="0.2">
      <c r="A60" s="133">
        <v>2014</v>
      </c>
      <c r="B60" s="133">
        <v>8</v>
      </c>
      <c r="C60" s="133">
        <v>9781449414085</v>
      </c>
      <c r="D60" s="132" t="s">
        <v>84</v>
      </c>
      <c r="E60" s="132" t="s">
        <v>65</v>
      </c>
      <c r="F60" s="132">
        <v>74</v>
      </c>
      <c r="G60" s="132" t="s">
        <v>66</v>
      </c>
      <c r="H60" s="132">
        <v>415050</v>
      </c>
      <c r="I60" s="132" t="str">
        <f t="shared" si="0"/>
        <v>Sale</v>
      </c>
      <c r="J60" s="151">
        <v>-218.9</v>
      </c>
      <c r="K60" s="132">
        <v>-2</v>
      </c>
      <c r="L60" s="134"/>
    </row>
    <row r="61" spans="1:12" x14ac:dyDescent="0.2">
      <c r="A61" s="133">
        <v>2014</v>
      </c>
      <c r="B61" s="133">
        <v>8</v>
      </c>
      <c r="C61" s="133">
        <v>9781449414092</v>
      </c>
      <c r="D61" s="132" t="s">
        <v>85</v>
      </c>
      <c r="E61" s="132" t="s">
        <v>65</v>
      </c>
      <c r="F61" s="132">
        <v>74</v>
      </c>
      <c r="G61" s="132" t="s">
        <v>66</v>
      </c>
      <c r="H61" s="132">
        <v>415050</v>
      </c>
      <c r="I61" s="132" t="str">
        <f t="shared" si="0"/>
        <v>Sale</v>
      </c>
      <c r="J61" s="151">
        <v>-218.9</v>
      </c>
      <c r="K61" s="132">
        <v>-2</v>
      </c>
      <c r="L61" s="134"/>
    </row>
    <row r="62" spans="1:12" x14ac:dyDescent="0.2">
      <c r="A62" s="133">
        <v>2014</v>
      </c>
      <c r="B62" s="133">
        <v>8</v>
      </c>
      <c r="C62" s="133">
        <v>9781449414849</v>
      </c>
      <c r="D62" s="132" t="s">
        <v>86</v>
      </c>
      <c r="E62" s="132" t="s">
        <v>65</v>
      </c>
      <c r="F62" s="132">
        <v>74</v>
      </c>
      <c r="G62" s="132" t="s">
        <v>66</v>
      </c>
      <c r="H62" s="132">
        <v>415050</v>
      </c>
      <c r="I62" s="132" t="str">
        <f t="shared" si="0"/>
        <v>Sale</v>
      </c>
      <c r="J62" s="151">
        <v>-438.9</v>
      </c>
      <c r="K62" s="132">
        <v>-2</v>
      </c>
      <c r="L62" s="134"/>
    </row>
    <row r="63" spans="1:12" x14ac:dyDescent="0.2">
      <c r="A63" s="133">
        <v>2014</v>
      </c>
      <c r="B63" s="133">
        <v>8</v>
      </c>
      <c r="C63" s="133">
        <v>9781449418465</v>
      </c>
      <c r="D63" s="132" t="s">
        <v>59</v>
      </c>
      <c r="E63" s="132" t="s">
        <v>65</v>
      </c>
      <c r="F63" s="132">
        <v>74</v>
      </c>
      <c r="G63" s="132" t="s">
        <v>67</v>
      </c>
      <c r="H63" s="132">
        <v>415050</v>
      </c>
      <c r="I63" s="132" t="str">
        <f t="shared" si="0"/>
        <v>Sale</v>
      </c>
      <c r="J63" s="151">
        <v>-1443.75</v>
      </c>
      <c r="K63" s="132">
        <v>-5</v>
      </c>
      <c r="L63" s="134"/>
    </row>
    <row r="64" spans="1:12" x14ac:dyDescent="0.2">
      <c r="A64" s="133">
        <v>2014</v>
      </c>
      <c r="B64" s="133">
        <v>8</v>
      </c>
      <c r="C64" s="133">
        <v>9781449423094</v>
      </c>
      <c r="D64" s="132" t="s">
        <v>60</v>
      </c>
      <c r="E64" s="132" t="s">
        <v>65</v>
      </c>
      <c r="F64" s="132">
        <v>74</v>
      </c>
      <c r="G64" s="132" t="s">
        <v>66</v>
      </c>
      <c r="H64" s="132">
        <v>415050</v>
      </c>
      <c r="I64" s="132" t="str">
        <f t="shared" si="0"/>
        <v>Sale</v>
      </c>
      <c r="J64" s="151">
        <v>-1537.8</v>
      </c>
      <c r="K64" s="132">
        <v>-4</v>
      </c>
      <c r="L64" s="134"/>
    </row>
    <row r="65" spans="1:12" x14ac:dyDescent="0.2">
      <c r="A65" s="133">
        <v>2014</v>
      </c>
      <c r="B65" s="133">
        <v>8</v>
      </c>
      <c r="C65" s="133">
        <v>9781449433253</v>
      </c>
      <c r="D65" s="132" t="s">
        <v>94</v>
      </c>
      <c r="E65" s="132" t="s">
        <v>65</v>
      </c>
      <c r="F65" s="132">
        <v>74</v>
      </c>
      <c r="G65" s="132" t="s">
        <v>66</v>
      </c>
      <c r="H65" s="132">
        <v>415050</v>
      </c>
      <c r="I65" s="132" t="str">
        <f t="shared" si="0"/>
        <v>Sale</v>
      </c>
      <c r="J65" s="151">
        <v>-280543.24</v>
      </c>
      <c r="K65" s="132">
        <v>-88</v>
      </c>
      <c r="L65" s="134"/>
    </row>
    <row r="66" spans="1:12" x14ac:dyDescent="0.2">
      <c r="A66" s="133">
        <v>2014</v>
      </c>
      <c r="B66" s="133">
        <v>8</v>
      </c>
      <c r="C66" s="133">
        <v>9781449456146</v>
      </c>
      <c r="D66" s="132" t="s">
        <v>143</v>
      </c>
      <c r="E66" s="132" t="s">
        <v>65</v>
      </c>
      <c r="F66" s="132">
        <v>74</v>
      </c>
      <c r="G66" s="132" t="s">
        <v>67</v>
      </c>
      <c r="H66" s="132">
        <v>415050</v>
      </c>
      <c r="I66" s="132" t="str">
        <f t="shared" si="0"/>
        <v>Sale</v>
      </c>
      <c r="J66" s="151">
        <v>-18937.05</v>
      </c>
      <c r="K66" s="132">
        <v>-69</v>
      </c>
      <c r="L66" s="134"/>
    </row>
    <row r="67" spans="1:12" x14ac:dyDescent="0.2">
      <c r="A67" s="133">
        <v>2014</v>
      </c>
      <c r="B67" s="133">
        <v>8</v>
      </c>
      <c r="C67" s="133">
        <v>9781449418243</v>
      </c>
      <c r="D67" s="132" t="s">
        <v>108</v>
      </c>
      <c r="E67" s="132" t="s">
        <v>65</v>
      </c>
      <c r="F67" s="132">
        <v>74</v>
      </c>
      <c r="G67" s="132" t="s">
        <v>67</v>
      </c>
      <c r="H67" s="132">
        <v>425240</v>
      </c>
      <c r="I67" s="132" t="str">
        <f t="shared" ref="I67:I75" si="1">IF(AND(H67&gt;420000,H67&lt;430000),"Return","Sale")</f>
        <v>Return</v>
      </c>
      <c r="J67" s="151">
        <v>164.45</v>
      </c>
      <c r="K67" s="132">
        <v>1</v>
      </c>
      <c r="L67" s="134"/>
    </row>
    <row r="68" spans="1:12" x14ac:dyDescent="0.2">
      <c r="A68" s="133">
        <v>2014</v>
      </c>
      <c r="B68" s="133">
        <v>8</v>
      </c>
      <c r="C68" s="133">
        <v>9780740721946</v>
      </c>
      <c r="D68" s="132" t="s">
        <v>55</v>
      </c>
      <c r="E68" s="132" t="s">
        <v>65</v>
      </c>
      <c r="F68" s="132">
        <v>74</v>
      </c>
      <c r="G68" s="132" t="s">
        <v>66</v>
      </c>
      <c r="H68" s="132">
        <v>425250</v>
      </c>
      <c r="I68" s="132" t="str">
        <f t="shared" si="1"/>
        <v>Return</v>
      </c>
      <c r="J68" s="151">
        <v>803.25</v>
      </c>
      <c r="K68" s="132">
        <v>3</v>
      </c>
      <c r="L68" s="134"/>
    </row>
    <row r="69" spans="1:12" x14ac:dyDescent="0.2">
      <c r="A69" s="133">
        <v>2014</v>
      </c>
      <c r="B69" s="133">
        <v>8</v>
      </c>
      <c r="C69" s="133">
        <v>9780836204155</v>
      </c>
      <c r="D69" s="132" t="s">
        <v>80</v>
      </c>
      <c r="E69" s="132" t="s">
        <v>65</v>
      </c>
      <c r="F69" s="132">
        <v>74</v>
      </c>
      <c r="G69" s="132" t="s">
        <v>66</v>
      </c>
      <c r="H69" s="132">
        <v>425250</v>
      </c>
      <c r="I69" s="132" t="str">
        <f t="shared" si="1"/>
        <v>Return</v>
      </c>
      <c r="J69" s="151">
        <v>356.49</v>
      </c>
      <c r="K69" s="132">
        <v>1</v>
      </c>
      <c r="L69" s="134"/>
    </row>
    <row r="70" spans="1:12" x14ac:dyDescent="0.2">
      <c r="A70" s="133">
        <v>2014</v>
      </c>
      <c r="B70" s="133">
        <v>8</v>
      </c>
      <c r="C70" s="133">
        <v>9780836217797</v>
      </c>
      <c r="D70" s="132" t="s">
        <v>81</v>
      </c>
      <c r="E70" s="132" t="s">
        <v>65</v>
      </c>
      <c r="F70" s="132">
        <v>74</v>
      </c>
      <c r="G70" s="132" t="s">
        <v>66</v>
      </c>
      <c r="H70" s="132">
        <v>425250</v>
      </c>
      <c r="I70" s="132" t="str">
        <f t="shared" si="1"/>
        <v>Return</v>
      </c>
      <c r="J70" s="151">
        <v>1685.78</v>
      </c>
      <c r="K70" s="132">
        <v>8</v>
      </c>
      <c r="L70" s="134"/>
    </row>
    <row r="71" spans="1:12" x14ac:dyDescent="0.2">
      <c r="A71" s="133">
        <v>2014</v>
      </c>
      <c r="B71" s="133">
        <v>8</v>
      </c>
      <c r="C71" s="133">
        <v>9780836267457</v>
      </c>
      <c r="D71" s="132" t="s">
        <v>82</v>
      </c>
      <c r="E71" s="132" t="s">
        <v>65</v>
      </c>
      <c r="F71" s="132">
        <v>74</v>
      </c>
      <c r="G71" s="132" t="s">
        <v>66</v>
      </c>
      <c r="H71" s="132">
        <v>425250</v>
      </c>
      <c r="I71" s="132" t="str">
        <f t="shared" si="1"/>
        <v>Return</v>
      </c>
      <c r="J71" s="151">
        <v>1069.47</v>
      </c>
      <c r="K71" s="132">
        <v>3</v>
      </c>
      <c r="L71" s="134"/>
    </row>
    <row r="72" spans="1:12" x14ac:dyDescent="0.2">
      <c r="A72" s="133">
        <v>2014</v>
      </c>
      <c r="B72" s="133">
        <v>8</v>
      </c>
      <c r="C72" s="133">
        <v>9781449408220</v>
      </c>
      <c r="D72" s="132" t="s">
        <v>215</v>
      </c>
      <c r="E72" s="132" t="s">
        <v>65</v>
      </c>
      <c r="F72" s="132">
        <v>74</v>
      </c>
      <c r="G72" s="132" t="s">
        <v>66</v>
      </c>
      <c r="H72" s="132">
        <v>425250</v>
      </c>
      <c r="I72" s="132" t="str">
        <f t="shared" si="1"/>
        <v>Return</v>
      </c>
      <c r="J72" s="151">
        <v>1559.48</v>
      </c>
      <c r="K72" s="132">
        <v>1</v>
      </c>
      <c r="L72" s="134"/>
    </row>
    <row r="73" spans="1:12" x14ac:dyDescent="0.2">
      <c r="A73" s="133">
        <v>2014</v>
      </c>
      <c r="B73" s="133">
        <v>8</v>
      </c>
      <c r="C73" s="133">
        <v>9781449414078</v>
      </c>
      <c r="D73" s="132" t="s">
        <v>91</v>
      </c>
      <c r="E73" s="132" t="s">
        <v>65</v>
      </c>
      <c r="F73" s="132">
        <v>74</v>
      </c>
      <c r="G73" s="132" t="s">
        <v>66</v>
      </c>
      <c r="H73" s="132">
        <v>425250</v>
      </c>
      <c r="I73" s="132" t="str">
        <f t="shared" si="1"/>
        <v>Return</v>
      </c>
      <c r="J73" s="151">
        <v>97.51</v>
      </c>
      <c r="K73" s="132">
        <v>1</v>
      </c>
      <c r="L73" s="134"/>
    </row>
    <row r="74" spans="1:12" x14ac:dyDescent="0.2">
      <c r="A74" s="133">
        <v>2014</v>
      </c>
      <c r="B74" s="133">
        <v>8</v>
      </c>
      <c r="C74" s="133">
        <v>9781449414849</v>
      </c>
      <c r="D74" s="132" t="s">
        <v>86</v>
      </c>
      <c r="E74" s="132" t="s">
        <v>65</v>
      </c>
      <c r="F74" s="132">
        <v>74</v>
      </c>
      <c r="G74" s="132" t="s">
        <v>66</v>
      </c>
      <c r="H74" s="132">
        <v>425250</v>
      </c>
      <c r="I74" s="132" t="str">
        <f t="shared" si="1"/>
        <v>Return</v>
      </c>
      <c r="J74" s="151">
        <v>231.42</v>
      </c>
      <c r="K74" s="132">
        <v>1</v>
      </c>
      <c r="L74" s="134"/>
    </row>
    <row r="75" spans="1:12" x14ac:dyDescent="0.2">
      <c r="A75" s="133">
        <v>2014</v>
      </c>
      <c r="B75" s="133">
        <v>8</v>
      </c>
      <c r="C75" s="133">
        <v>9781449456146</v>
      </c>
      <c r="D75" s="132" t="s">
        <v>143</v>
      </c>
      <c r="E75" s="132" t="s">
        <v>65</v>
      </c>
      <c r="F75" s="132">
        <v>74</v>
      </c>
      <c r="G75" s="132" t="s">
        <v>67</v>
      </c>
      <c r="H75" s="132">
        <v>425250</v>
      </c>
      <c r="I75" s="132" t="str">
        <f t="shared" si="1"/>
        <v>Return</v>
      </c>
      <c r="J75" s="151">
        <v>548.9</v>
      </c>
      <c r="K75" s="132">
        <v>2</v>
      </c>
      <c r="L75" s="134"/>
    </row>
    <row r="76" spans="1:12" x14ac:dyDescent="0.2">
      <c r="A76" s="134"/>
      <c r="B76" s="134"/>
      <c r="C76" s="134"/>
      <c r="D76" s="134"/>
      <c r="E76" s="134"/>
      <c r="F76" s="134"/>
      <c r="G76" s="134"/>
      <c r="H76" s="134"/>
      <c r="I76" s="134"/>
      <c r="J76" s="135">
        <f>SUM(J2:J75)</f>
        <v>-485824.58999999991</v>
      </c>
      <c r="K76" s="134"/>
      <c r="L76" s="134"/>
    </row>
    <row r="77" spans="1:12" x14ac:dyDescent="0.2">
      <c r="A77" s="134"/>
      <c r="B77" s="134"/>
      <c r="C77" s="134"/>
      <c r="D77" s="134"/>
      <c r="E77" s="134"/>
      <c r="F77" s="134"/>
      <c r="G77" s="134"/>
      <c r="H77" s="134"/>
      <c r="I77" s="134"/>
      <c r="J77" s="134"/>
      <c r="K77" s="134"/>
      <c r="L77" s="134"/>
    </row>
    <row r="78" spans="1:12" x14ac:dyDescent="0.2">
      <c r="A78" s="134"/>
      <c r="B78" s="134"/>
      <c r="C78" s="134"/>
      <c r="D78" s="134"/>
      <c r="E78" s="134"/>
      <c r="F78" s="134"/>
      <c r="G78" s="134" t="s">
        <v>63</v>
      </c>
      <c r="H78" s="134"/>
      <c r="I78" s="134"/>
      <c r="J78" s="136">
        <v>0.22500000000000001</v>
      </c>
      <c r="K78" s="134"/>
      <c r="L78" s="134"/>
    </row>
    <row r="79" spans="1:12" ht="13.5" thickBot="1" x14ac:dyDescent="0.25">
      <c r="A79" s="134"/>
      <c r="B79" s="134"/>
      <c r="C79" s="134"/>
      <c r="D79" s="134"/>
      <c r="E79" s="134"/>
      <c r="F79" s="134"/>
      <c r="G79" s="134"/>
      <c r="H79" s="134"/>
      <c r="I79" s="134"/>
      <c r="J79" s="134"/>
      <c r="K79" s="134"/>
      <c r="L79" s="134"/>
    </row>
    <row r="80" spans="1:12" ht="15" x14ac:dyDescent="0.25">
      <c r="A80" s="134"/>
      <c r="B80" s="134"/>
      <c r="C80" s="134"/>
      <c r="D80" s="134"/>
      <c r="E80" s="134"/>
      <c r="F80" s="134"/>
      <c r="G80" s="137" t="s">
        <v>50</v>
      </c>
      <c r="H80" s="85" t="s">
        <v>51</v>
      </c>
      <c r="I80" s="85"/>
      <c r="J80" s="138">
        <f>-J76*J78</f>
        <v>109310.53274999998</v>
      </c>
      <c r="K80" s="139"/>
      <c r="L80" s="140"/>
    </row>
    <row r="81" spans="1:12" ht="15" x14ac:dyDescent="0.25">
      <c r="A81" s="134"/>
      <c r="B81" s="134"/>
      <c r="C81" s="134"/>
      <c r="D81" s="134"/>
      <c r="E81" s="134"/>
      <c r="F81" s="134"/>
      <c r="G81" s="141"/>
      <c r="H81" s="89" t="s">
        <v>52</v>
      </c>
      <c r="I81" s="89"/>
      <c r="J81" s="142">
        <f>J80/L81</f>
        <v>1075.1094920161499</v>
      </c>
      <c r="K81" s="143" t="s">
        <v>53</v>
      </c>
      <c r="L81" s="144">
        <v>101.67386072000001</v>
      </c>
    </row>
    <row r="82" spans="1:12" ht="15.75" thickBot="1" x14ac:dyDescent="0.3">
      <c r="A82" s="134"/>
      <c r="B82" s="134"/>
      <c r="C82" s="134"/>
      <c r="D82" s="134"/>
      <c r="E82" s="134"/>
      <c r="F82" s="134"/>
      <c r="G82" s="145"/>
      <c r="H82" s="94" t="s">
        <v>61</v>
      </c>
      <c r="I82" s="94"/>
      <c r="J82" s="146">
        <f>J80/L82</f>
        <v>1796.2929392605834</v>
      </c>
      <c r="K82" s="147" t="s">
        <v>53</v>
      </c>
      <c r="L82" s="148">
        <v>60.853400000000001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Y63"/>
  <sheetViews>
    <sheetView zoomScale="85" workbookViewId="0">
      <pane xSplit="2" ySplit="6" topLeftCell="C7" activePane="bottomRight" state="frozen"/>
      <selection pane="topRight" activeCell="U1" sqref="U1"/>
      <selection pane="bottomLeft" activeCell="A7" sqref="A7"/>
      <selection pane="bottomRight" activeCell="BQ49" sqref="BQ49"/>
    </sheetView>
  </sheetViews>
  <sheetFormatPr defaultColWidth="9.140625" defaultRowHeight="12.75" x14ac:dyDescent="0.2"/>
  <cols>
    <col min="1" max="1" width="19.7109375" style="1" customWidth="1"/>
    <col min="2" max="2" width="16.7109375" style="1" customWidth="1"/>
    <col min="3" max="3" width="1.7109375" style="1" customWidth="1"/>
    <col min="4" max="4" width="15" style="7" hidden="1" customWidth="1"/>
    <col min="5" max="5" width="14.7109375" style="1" hidden="1" customWidth="1"/>
    <col min="6" max="6" width="14.5703125" style="7" hidden="1" customWidth="1"/>
    <col min="7" max="8" width="12.7109375" style="1" hidden="1" customWidth="1"/>
    <col min="9" max="9" width="10.5703125" style="1" hidden="1" customWidth="1"/>
    <col min="10" max="10" width="11.5703125" style="1" hidden="1" customWidth="1"/>
    <col min="11" max="13" width="10.5703125" style="1" hidden="1" customWidth="1"/>
    <col min="14" max="14" width="11.7109375" style="1" hidden="1" customWidth="1"/>
    <col min="15" max="15" width="10.5703125" style="1" hidden="1" customWidth="1"/>
    <col min="16" max="16" width="11.5703125" style="1" hidden="1" customWidth="1"/>
    <col min="17" max="17" width="11.7109375" style="1" hidden="1" customWidth="1"/>
    <col min="18" max="18" width="10.5703125" style="1" hidden="1" customWidth="1"/>
    <col min="19" max="19" width="11.7109375" style="1" hidden="1" customWidth="1"/>
    <col min="20" max="20" width="12.7109375" style="1" hidden="1" customWidth="1"/>
    <col min="21" max="21" width="13.140625" style="1" hidden="1" customWidth="1"/>
    <col min="22" max="22" width="13.42578125" style="1" hidden="1" customWidth="1"/>
    <col min="23" max="23" width="12.140625" style="1" hidden="1" customWidth="1"/>
    <col min="24" max="25" width="11.7109375" style="1" hidden="1" customWidth="1"/>
    <col min="26" max="33" width="12.7109375" style="1" hidden="1" customWidth="1"/>
    <col min="34" max="34" width="13.28515625" style="7" hidden="1" customWidth="1"/>
    <col min="35" max="35" width="12.85546875" style="7" hidden="1" customWidth="1"/>
    <col min="36" max="36" width="11.7109375" style="1" hidden="1" customWidth="1"/>
    <col min="37" max="37" width="12.85546875" style="1" hidden="1" customWidth="1"/>
    <col min="38" max="38" width="12.42578125" style="1" hidden="1" customWidth="1"/>
    <col min="39" max="39" width="12.85546875" style="1" hidden="1" customWidth="1"/>
    <col min="40" max="40" width="11.28515625" style="1" hidden="1" customWidth="1"/>
    <col min="41" max="41" width="10.28515625" style="1" hidden="1" customWidth="1"/>
    <col min="42" max="44" width="11.7109375" style="1" hidden="1" customWidth="1"/>
    <col min="45" max="45" width="11.140625" style="1" hidden="1" customWidth="1"/>
    <col min="46" max="47" width="11.7109375" style="1" hidden="1" customWidth="1"/>
    <col min="48" max="48" width="15" style="1" hidden="1" customWidth="1"/>
    <col min="49" max="49" width="15.85546875" style="1" hidden="1" customWidth="1"/>
    <col min="50" max="53" width="11.7109375" style="1" hidden="1" customWidth="1"/>
    <col min="54" max="54" width="11.5703125" style="1" hidden="1" customWidth="1"/>
    <col min="55" max="58" width="11.7109375" style="1" hidden="1" customWidth="1"/>
    <col min="59" max="59" width="10.5703125" style="1" hidden="1" customWidth="1"/>
    <col min="60" max="60" width="13.140625" style="1" hidden="1" customWidth="1"/>
    <col min="61" max="61" width="11.7109375" style="1" hidden="1" customWidth="1"/>
    <col min="62" max="62" width="12.7109375" style="1" hidden="1" customWidth="1"/>
    <col min="63" max="63" width="13.140625" style="1" hidden="1" customWidth="1"/>
    <col min="64" max="67" width="11.7109375" style="1" bestFit="1" customWidth="1"/>
    <col min="68" max="68" width="11.5703125" style="1" bestFit="1" customWidth="1"/>
    <col min="69" max="72" width="11.7109375" style="1" bestFit="1" customWidth="1"/>
    <col min="73" max="73" width="10.5703125" style="1" bestFit="1" customWidth="1"/>
    <col min="74" max="74" width="13.140625" style="1" bestFit="1" customWidth="1"/>
    <col min="75" max="75" width="11.7109375" style="1" bestFit="1" customWidth="1"/>
    <col min="76" max="76" width="12.7109375" style="1" bestFit="1" customWidth="1"/>
    <col min="77" max="77" width="13.85546875" style="1" bestFit="1" customWidth="1"/>
    <col min="78" max="16384" width="9.140625" style="1"/>
  </cols>
  <sheetData>
    <row r="1" spans="1:77" ht="20.25" x14ac:dyDescent="0.3">
      <c r="A1" s="408" t="s">
        <v>0</v>
      </c>
      <c r="B1" s="408"/>
      <c r="C1" s="408"/>
      <c r="D1" s="408"/>
      <c r="E1" s="408"/>
      <c r="F1" s="408"/>
      <c r="G1" s="408"/>
      <c r="H1" s="408"/>
      <c r="I1" s="408"/>
      <c r="J1" s="408"/>
      <c r="K1" s="408"/>
      <c r="L1" s="408"/>
      <c r="M1" s="408"/>
      <c r="N1" s="408"/>
      <c r="O1" s="408"/>
      <c r="P1" s="408"/>
      <c r="Q1" s="408"/>
      <c r="R1" s="408"/>
      <c r="S1" s="408"/>
      <c r="T1" s="408"/>
      <c r="U1" s="408"/>
      <c r="V1" s="408"/>
      <c r="W1" s="408"/>
      <c r="X1" s="408"/>
      <c r="Y1" s="408"/>
      <c r="Z1" s="408"/>
      <c r="AA1" s="408"/>
      <c r="AB1" s="408"/>
      <c r="AC1" s="408"/>
      <c r="AD1" s="408"/>
      <c r="AE1" s="408"/>
      <c r="AF1" s="408"/>
      <c r="AG1" s="408"/>
      <c r="AH1" s="408"/>
      <c r="AI1" s="408"/>
      <c r="AJ1" s="408"/>
      <c r="AK1" s="408"/>
      <c r="AL1" s="408"/>
      <c r="AM1" s="408"/>
      <c r="AN1" s="408"/>
      <c r="AO1" s="408"/>
      <c r="AP1" s="408"/>
      <c r="AQ1" s="408"/>
      <c r="AR1" s="408"/>
      <c r="AS1" s="408"/>
      <c r="AT1" s="408"/>
      <c r="AU1" s="408"/>
      <c r="AV1" s="408"/>
      <c r="AW1" s="408"/>
      <c r="AX1" s="408"/>
      <c r="AY1" s="408"/>
      <c r="AZ1" s="408"/>
      <c r="BA1" s="408"/>
      <c r="BB1" s="408"/>
      <c r="BC1" s="408"/>
      <c r="BD1" s="408"/>
      <c r="BE1" s="408"/>
      <c r="BF1" s="408"/>
      <c r="BG1" s="408"/>
      <c r="BH1" s="408"/>
      <c r="BI1" s="408"/>
      <c r="BJ1" s="408"/>
      <c r="BK1" s="408"/>
      <c r="BL1" s="408"/>
      <c r="BM1" s="408"/>
      <c r="BN1" s="408"/>
      <c r="BO1" s="408"/>
      <c r="BP1" s="408"/>
      <c r="BQ1" s="408"/>
      <c r="BR1" s="408"/>
      <c r="BS1" s="408"/>
      <c r="BT1" s="408"/>
      <c r="BU1" s="408"/>
      <c r="BV1" s="408"/>
      <c r="BW1" s="408"/>
      <c r="BX1" s="408"/>
      <c r="BY1" s="408"/>
    </row>
    <row r="2" spans="1:77" ht="20.25" x14ac:dyDescent="0.3">
      <c r="A2" s="408" t="s">
        <v>32</v>
      </c>
      <c r="B2" s="408"/>
      <c r="C2" s="408"/>
      <c r="D2" s="408"/>
      <c r="E2" s="408"/>
      <c r="F2" s="408"/>
      <c r="G2" s="408"/>
      <c r="H2" s="408"/>
      <c r="I2" s="408"/>
      <c r="J2" s="408"/>
      <c r="K2" s="408"/>
      <c r="L2" s="408"/>
      <c r="M2" s="408"/>
      <c r="N2" s="408"/>
      <c r="O2" s="408"/>
      <c r="P2" s="408"/>
      <c r="Q2" s="408"/>
      <c r="R2" s="408"/>
      <c r="S2" s="408"/>
      <c r="T2" s="408"/>
      <c r="U2" s="408"/>
      <c r="V2" s="408"/>
      <c r="W2" s="408"/>
      <c r="X2" s="408"/>
      <c r="Y2" s="408"/>
      <c r="Z2" s="408"/>
      <c r="AA2" s="408"/>
      <c r="AB2" s="408"/>
      <c r="AC2" s="408"/>
      <c r="AD2" s="408"/>
      <c r="AE2" s="408"/>
      <c r="AF2" s="408"/>
      <c r="AG2" s="408"/>
      <c r="AH2" s="408"/>
      <c r="AI2" s="408"/>
      <c r="AJ2" s="408"/>
      <c r="AK2" s="408"/>
      <c r="AL2" s="408"/>
      <c r="AM2" s="408"/>
      <c r="AN2" s="408"/>
      <c r="AO2" s="408"/>
      <c r="AP2" s="408"/>
      <c r="AQ2" s="408"/>
      <c r="AR2" s="408"/>
      <c r="AS2" s="408"/>
      <c r="AT2" s="408"/>
      <c r="AU2" s="408"/>
      <c r="AV2" s="408"/>
      <c r="AW2" s="408"/>
      <c r="AX2" s="408"/>
      <c r="AY2" s="408"/>
      <c r="AZ2" s="408"/>
      <c r="BA2" s="408"/>
      <c r="BB2" s="408"/>
      <c r="BC2" s="408"/>
      <c r="BD2" s="408"/>
      <c r="BE2" s="408"/>
      <c r="BF2" s="408"/>
      <c r="BG2" s="408"/>
      <c r="BH2" s="408"/>
      <c r="BI2" s="408"/>
      <c r="BJ2" s="408"/>
      <c r="BK2" s="408"/>
      <c r="BL2" s="408"/>
      <c r="BM2" s="408"/>
      <c r="BN2" s="408"/>
      <c r="BO2" s="408"/>
      <c r="BP2" s="408"/>
      <c r="BQ2" s="408"/>
      <c r="BR2" s="408"/>
      <c r="BS2" s="408"/>
      <c r="BT2" s="408"/>
      <c r="BU2" s="408"/>
      <c r="BV2" s="408"/>
      <c r="BW2" s="408"/>
      <c r="BX2" s="408"/>
      <c r="BY2" s="408"/>
    </row>
    <row r="5" spans="1:77" x14ac:dyDescent="0.2">
      <c r="D5" s="38" t="s">
        <v>33</v>
      </c>
      <c r="E5" s="38" t="s">
        <v>88</v>
      </c>
      <c r="F5" s="29" t="s">
        <v>298</v>
      </c>
      <c r="G5" s="175" t="s">
        <v>299</v>
      </c>
      <c r="H5" s="174">
        <v>42370</v>
      </c>
      <c r="I5" s="28">
        <v>42401</v>
      </c>
      <c r="J5" s="28">
        <v>42430</v>
      </c>
      <c r="K5" s="28">
        <v>42461</v>
      </c>
      <c r="L5" s="28">
        <v>42491</v>
      </c>
      <c r="M5" s="28">
        <v>42522</v>
      </c>
      <c r="N5" s="174">
        <v>42552</v>
      </c>
      <c r="O5" s="28">
        <v>42583</v>
      </c>
      <c r="P5" s="28">
        <v>42614</v>
      </c>
      <c r="Q5" s="28">
        <v>42644</v>
      </c>
      <c r="R5" s="28">
        <v>42675</v>
      </c>
      <c r="S5" s="28">
        <v>42705</v>
      </c>
      <c r="T5" s="174" t="s">
        <v>332</v>
      </c>
      <c r="U5" s="175" t="s">
        <v>300</v>
      </c>
      <c r="V5" s="28">
        <v>42736</v>
      </c>
      <c r="W5" s="28">
        <v>42767</v>
      </c>
      <c r="X5" s="28">
        <v>42795</v>
      </c>
      <c r="Y5" s="28">
        <v>42826</v>
      </c>
      <c r="Z5" s="28">
        <v>42856</v>
      </c>
      <c r="AA5" s="28">
        <v>42887</v>
      </c>
      <c r="AB5" s="174">
        <v>42917</v>
      </c>
      <c r="AC5" s="28">
        <v>42948</v>
      </c>
      <c r="AD5" s="28">
        <v>42979</v>
      </c>
      <c r="AE5" s="28">
        <v>43009</v>
      </c>
      <c r="AF5" s="28">
        <v>43040</v>
      </c>
      <c r="AG5" s="28">
        <v>43070</v>
      </c>
      <c r="AH5" s="38" t="s">
        <v>411</v>
      </c>
      <c r="AI5" s="29" t="s">
        <v>410</v>
      </c>
      <c r="AJ5" s="28">
        <v>43101</v>
      </c>
      <c r="AK5" s="28">
        <v>43132</v>
      </c>
      <c r="AL5" s="28">
        <v>43160</v>
      </c>
      <c r="AM5" s="28">
        <v>43191</v>
      </c>
      <c r="AN5" s="28">
        <v>43221</v>
      </c>
      <c r="AO5" s="28">
        <v>43252</v>
      </c>
      <c r="AP5" s="28">
        <v>43282</v>
      </c>
      <c r="AQ5" s="28">
        <v>43313</v>
      </c>
      <c r="AR5" s="28">
        <v>43344</v>
      </c>
      <c r="AS5" s="28">
        <v>43374</v>
      </c>
      <c r="AT5" s="28">
        <v>43405</v>
      </c>
      <c r="AU5" s="28">
        <v>43435</v>
      </c>
      <c r="AV5" s="38" t="s">
        <v>425</v>
      </c>
      <c r="AW5" s="29" t="s">
        <v>410</v>
      </c>
      <c r="AX5" s="28">
        <v>43466</v>
      </c>
      <c r="AY5" s="28">
        <v>43497</v>
      </c>
      <c r="AZ5" s="28">
        <v>43525</v>
      </c>
      <c r="BA5" s="28">
        <v>43556</v>
      </c>
      <c r="BB5" s="28">
        <v>43586</v>
      </c>
      <c r="BC5" s="28">
        <v>43617</v>
      </c>
      <c r="BD5" s="28">
        <v>43647</v>
      </c>
      <c r="BE5" s="28">
        <v>43678</v>
      </c>
      <c r="BF5" s="28">
        <v>43709</v>
      </c>
      <c r="BG5" s="28">
        <v>43739</v>
      </c>
      <c r="BH5" s="28">
        <v>43770</v>
      </c>
      <c r="BI5" s="28">
        <v>43800</v>
      </c>
      <c r="BJ5" s="38" t="s">
        <v>439</v>
      </c>
      <c r="BK5" s="29" t="s">
        <v>410</v>
      </c>
      <c r="BL5" s="28">
        <v>43831</v>
      </c>
      <c r="BM5" s="28">
        <v>43862</v>
      </c>
      <c r="BN5" s="28">
        <v>43891</v>
      </c>
      <c r="BO5" s="28">
        <v>43922</v>
      </c>
      <c r="BP5" s="28">
        <v>43952</v>
      </c>
      <c r="BQ5" s="28">
        <v>43983</v>
      </c>
      <c r="BR5" s="28">
        <v>44013</v>
      </c>
      <c r="BS5" s="28">
        <v>44044</v>
      </c>
      <c r="BT5" s="28">
        <v>44075</v>
      </c>
      <c r="BU5" s="28">
        <v>44105</v>
      </c>
      <c r="BV5" s="28">
        <v>44136</v>
      </c>
      <c r="BW5" s="28">
        <v>44166</v>
      </c>
      <c r="BX5" s="38" t="s">
        <v>440</v>
      </c>
      <c r="BY5" s="29" t="s">
        <v>410</v>
      </c>
    </row>
    <row r="6" spans="1:77" x14ac:dyDescent="0.2">
      <c r="A6" s="3" t="s">
        <v>4</v>
      </c>
      <c r="B6" s="3"/>
      <c r="C6" s="3"/>
      <c r="AV6" s="7"/>
      <c r="AW6" s="7"/>
      <c r="BJ6" s="7"/>
      <c r="BK6" s="7"/>
      <c r="BX6" s="7"/>
      <c r="BY6" s="7"/>
    </row>
    <row r="7" spans="1:77" x14ac:dyDescent="0.2">
      <c r="B7" s="3"/>
      <c r="C7" s="3"/>
      <c r="AV7" s="7"/>
      <c r="AW7" s="7"/>
      <c r="BJ7" s="7"/>
      <c r="BK7" s="7"/>
      <c r="BX7" s="7"/>
      <c r="BY7" s="7"/>
    </row>
    <row r="8" spans="1:77" x14ac:dyDescent="0.2">
      <c r="A8" s="1" t="s">
        <v>2</v>
      </c>
      <c r="B8" s="1" t="s">
        <v>20</v>
      </c>
      <c r="D8" s="8">
        <v>4713</v>
      </c>
      <c r="E8" s="4">
        <v>6866</v>
      </c>
      <c r="F8" s="8">
        <v>22539</v>
      </c>
      <c r="G8" s="4">
        <v>23081</v>
      </c>
      <c r="H8" s="163">
        <v>4697</v>
      </c>
      <c r="I8" s="163">
        <v>2558</v>
      </c>
      <c r="J8" s="163">
        <v>1390</v>
      </c>
      <c r="K8" s="163">
        <v>953</v>
      </c>
      <c r="L8" s="163">
        <v>1484</v>
      </c>
      <c r="M8" s="163">
        <v>1492</v>
      </c>
      <c r="N8" s="163">
        <v>2351</v>
      </c>
      <c r="O8" s="163">
        <v>1795</v>
      </c>
      <c r="P8" s="163">
        <v>3279</v>
      </c>
      <c r="Q8" s="163">
        <v>3989</v>
      </c>
      <c r="R8" s="163">
        <v>2401</v>
      </c>
      <c r="S8" s="163">
        <v>3552</v>
      </c>
      <c r="T8" s="163">
        <f>SUM(H8:S8)</f>
        <v>29941</v>
      </c>
      <c r="U8" s="163">
        <f>SUM(F8+G8+T8)</f>
        <v>75561</v>
      </c>
      <c r="V8" s="163">
        <v>2590</v>
      </c>
      <c r="W8" s="163">
        <v>2588</v>
      </c>
      <c r="X8" s="163">
        <v>6177</v>
      </c>
      <c r="Y8" s="163">
        <v>5891</v>
      </c>
      <c r="Z8" s="163">
        <v>5709</v>
      </c>
      <c r="AA8" s="163">
        <v>7450</v>
      </c>
      <c r="AB8" s="163">
        <v>3924</v>
      </c>
      <c r="AC8" s="163">
        <v>6345</v>
      </c>
      <c r="AD8" s="163">
        <v>8592</v>
      </c>
      <c r="AE8" s="163">
        <v>4083</v>
      </c>
      <c r="AF8" s="163">
        <v>4345</v>
      </c>
      <c r="AG8" s="163">
        <v>4781</v>
      </c>
      <c r="AH8" s="234">
        <f>SUM(V8:AG8)</f>
        <v>62475</v>
      </c>
      <c r="AI8" s="234">
        <f>SUM(U8+AH8)</f>
        <v>138036</v>
      </c>
      <c r="AJ8" s="163">
        <v>7890</v>
      </c>
      <c r="AK8" s="163">
        <v>3266</v>
      </c>
      <c r="AL8" s="163">
        <v>4444</v>
      </c>
      <c r="AM8" s="163">
        <v>3909</v>
      </c>
      <c r="AN8" s="163">
        <v>2641</v>
      </c>
      <c r="AO8" s="163">
        <v>2952</v>
      </c>
      <c r="AP8" s="163">
        <v>3278</v>
      </c>
      <c r="AQ8" s="163">
        <v>5057</v>
      </c>
      <c r="AR8" s="163">
        <v>5412</v>
      </c>
      <c r="AS8" s="163">
        <v>2555</v>
      </c>
      <c r="AT8" s="163">
        <v>4426</v>
      </c>
      <c r="AU8" s="163">
        <v>5644</v>
      </c>
      <c r="AV8" s="234">
        <f>SUM(AJ8:AU8)</f>
        <v>51474</v>
      </c>
      <c r="AW8" s="234">
        <f>SUM(AI8+AV8)</f>
        <v>189510</v>
      </c>
      <c r="AX8" s="163">
        <v>4914</v>
      </c>
      <c r="AY8" s="163">
        <v>4839</v>
      </c>
      <c r="AZ8" s="163">
        <v>5426</v>
      </c>
      <c r="BA8" s="163">
        <v>2634</v>
      </c>
      <c r="BB8" s="163">
        <v>4475</v>
      </c>
      <c r="BC8" s="163">
        <v>4301</v>
      </c>
      <c r="BD8" s="163">
        <v>2235</v>
      </c>
      <c r="BE8" s="163">
        <v>2799</v>
      </c>
      <c r="BF8" s="163">
        <v>3107</v>
      </c>
      <c r="BG8" s="163">
        <v>1939</v>
      </c>
      <c r="BH8" s="163">
        <v>3738</v>
      </c>
      <c r="BI8" s="163">
        <v>6851</v>
      </c>
      <c r="BJ8" s="234">
        <f>SUM(AX8:BI8)</f>
        <v>47258</v>
      </c>
      <c r="BK8" s="234">
        <f>SUM(AW8+BJ8)</f>
        <v>236768</v>
      </c>
      <c r="BL8" s="163">
        <v>3725</v>
      </c>
      <c r="BM8" s="163">
        <v>5084</v>
      </c>
      <c r="BN8" s="163">
        <v>3790</v>
      </c>
      <c r="BO8" s="163"/>
      <c r="BP8" s="163"/>
      <c r="BQ8" s="163"/>
      <c r="BR8" s="163"/>
      <c r="BS8" s="163"/>
      <c r="BT8" s="163"/>
      <c r="BU8" s="163"/>
      <c r="BV8" s="163"/>
      <c r="BW8" s="163"/>
      <c r="BX8" s="234">
        <f>SUM(BL8:BW8)</f>
        <v>12599</v>
      </c>
      <c r="BY8" s="234">
        <f>SUM(BK8+BX8)</f>
        <v>249367</v>
      </c>
    </row>
    <row r="9" spans="1:77" x14ac:dyDescent="0.2">
      <c r="B9" s="1" t="s">
        <v>1</v>
      </c>
      <c r="D9" s="8">
        <v>-3</v>
      </c>
      <c r="E9" s="4">
        <v>-1302</v>
      </c>
      <c r="F9" s="8">
        <v>-1784</v>
      </c>
      <c r="G9" s="4">
        <v>-1445</v>
      </c>
      <c r="H9" s="163">
        <v>-95</v>
      </c>
      <c r="I9" s="163">
        <v>-147</v>
      </c>
      <c r="J9" s="163">
        <v>-204</v>
      </c>
      <c r="K9" s="163">
        <v>-90</v>
      </c>
      <c r="L9" s="163">
        <v>-109</v>
      </c>
      <c r="M9" s="163">
        <v>-73</v>
      </c>
      <c r="N9" s="163">
        <v>-102</v>
      </c>
      <c r="O9" s="163">
        <v>-247</v>
      </c>
      <c r="P9" s="163">
        <v>-273</v>
      </c>
      <c r="Q9" s="163">
        <v>-156</v>
      </c>
      <c r="R9" s="163">
        <v>-55</v>
      </c>
      <c r="S9" s="163">
        <v>-72</v>
      </c>
      <c r="T9" s="163">
        <f>SUM(H9:S9)</f>
        <v>-1623</v>
      </c>
      <c r="U9" s="163">
        <f>SUM(F9+G9+T9)</f>
        <v>-4852</v>
      </c>
      <c r="V9" s="163">
        <v>-48</v>
      </c>
      <c r="W9" s="163">
        <v>-63</v>
      </c>
      <c r="X9" s="163">
        <v>-164</v>
      </c>
      <c r="Y9" s="163">
        <v>-11</v>
      </c>
      <c r="Z9" s="163">
        <v>-809</v>
      </c>
      <c r="AA9" s="163">
        <v>-380</v>
      </c>
      <c r="AB9" s="163">
        <v>-2</v>
      </c>
      <c r="AC9" s="163">
        <v>-137</v>
      </c>
      <c r="AD9" s="163">
        <v>-1</v>
      </c>
      <c r="AE9" s="163">
        <v>-84</v>
      </c>
      <c r="AF9" s="163">
        <v>-163</v>
      </c>
      <c r="AG9" s="163">
        <v>-40</v>
      </c>
      <c r="AH9" s="234">
        <f t="shared" ref="AH9:AH35" si="0">SUM(V9:AG9)</f>
        <v>-1902</v>
      </c>
      <c r="AI9" s="234">
        <f t="shared" ref="AI9:AI38" si="1">SUM(U9+AH9)</f>
        <v>-6754</v>
      </c>
      <c r="AJ9" s="163">
        <v>-64</v>
      </c>
      <c r="AK9" s="163">
        <v>-10</v>
      </c>
      <c r="AL9" s="163">
        <v>-281</v>
      </c>
      <c r="AM9" s="163">
        <v>-20</v>
      </c>
      <c r="AN9" s="163">
        <v>-308</v>
      </c>
      <c r="AO9" s="163">
        <v>-214</v>
      </c>
      <c r="AP9" s="163">
        <v>-95</v>
      </c>
      <c r="AQ9" s="163">
        <v>-43</v>
      </c>
      <c r="AR9" s="163">
        <v>-32</v>
      </c>
      <c r="AS9" s="163">
        <v>-271</v>
      </c>
      <c r="AT9" s="163">
        <v>-135</v>
      </c>
      <c r="AU9" s="163">
        <v>-19</v>
      </c>
      <c r="AV9" s="234">
        <f t="shared" ref="AV9:AV10" si="2">SUM(AJ9:AU9)</f>
        <v>-1492</v>
      </c>
      <c r="AW9" s="234">
        <f t="shared" ref="AW9:AW10" si="3">SUM(AI9+AV9)</f>
        <v>-8246</v>
      </c>
      <c r="AX9" s="163">
        <v>-197</v>
      </c>
      <c r="AY9" s="163">
        <v>-23</v>
      </c>
      <c r="AZ9" s="163">
        <v>-154</v>
      </c>
      <c r="BA9" s="163">
        <v>-35</v>
      </c>
      <c r="BB9" s="163">
        <v>-257</v>
      </c>
      <c r="BC9" s="163">
        <v>-34</v>
      </c>
      <c r="BD9" s="163">
        <v>-83</v>
      </c>
      <c r="BE9" s="163">
        <v>-349</v>
      </c>
      <c r="BF9" s="163">
        <v>-401</v>
      </c>
      <c r="BG9" s="163">
        <v>-171</v>
      </c>
      <c r="BH9" s="163">
        <v>-237</v>
      </c>
      <c r="BI9" s="163">
        <v>-229</v>
      </c>
      <c r="BJ9" s="234">
        <f t="shared" ref="BJ9:BJ10" si="4">SUM(AX9:BI9)</f>
        <v>-2170</v>
      </c>
      <c r="BK9" s="234">
        <f t="shared" ref="BK9:BK10" si="5">SUM(AW9+BJ9)</f>
        <v>-10416</v>
      </c>
      <c r="BL9" s="163">
        <v>-166</v>
      </c>
      <c r="BM9" s="163">
        <v>-9</v>
      </c>
      <c r="BN9" s="163">
        <v>-379</v>
      </c>
      <c r="BO9" s="163"/>
      <c r="BP9" s="163"/>
      <c r="BQ9" s="163"/>
      <c r="BR9" s="163"/>
      <c r="BS9" s="163"/>
      <c r="BT9" s="163"/>
      <c r="BU9" s="163"/>
      <c r="BV9" s="163"/>
      <c r="BW9" s="163"/>
      <c r="BX9" s="234">
        <f t="shared" ref="BX9:BX10" si="6">SUM(BL9:BW9)</f>
        <v>-554</v>
      </c>
      <c r="BY9" s="234">
        <f t="shared" ref="BY9:BY10" si="7">SUM(BK9+BX9)</f>
        <v>-10970</v>
      </c>
    </row>
    <row r="10" spans="1:77" s="2" customFormat="1" ht="13.5" thickBot="1" x14ac:dyDescent="0.25">
      <c r="B10" s="2" t="s">
        <v>21</v>
      </c>
      <c r="D10" s="39">
        <v>4710</v>
      </c>
      <c r="E10" s="6">
        <v>5564</v>
      </c>
      <c r="F10" s="39">
        <v>20755</v>
      </c>
      <c r="G10" s="6">
        <v>21636</v>
      </c>
      <c r="H10" s="6">
        <f t="shared" ref="H10:S10" si="8">SUM(H8:H9)</f>
        <v>4602</v>
      </c>
      <c r="I10" s="6">
        <f t="shared" si="8"/>
        <v>2411</v>
      </c>
      <c r="J10" s="6">
        <f t="shared" si="8"/>
        <v>1186</v>
      </c>
      <c r="K10" s="6">
        <f t="shared" si="8"/>
        <v>863</v>
      </c>
      <c r="L10" s="6">
        <f t="shared" si="8"/>
        <v>1375</v>
      </c>
      <c r="M10" s="6">
        <f t="shared" si="8"/>
        <v>1419</v>
      </c>
      <c r="N10" s="6">
        <f t="shared" si="8"/>
        <v>2249</v>
      </c>
      <c r="O10" s="6">
        <f t="shared" si="8"/>
        <v>1548</v>
      </c>
      <c r="P10" s="6">
        <f t="shared" si="8"/>
        <v>3006</v>
      </c>
      <c r="Q10" s="6">
        <f t="shared" si="8"/>
        <v>3833</v>
      </c>
      <c r="R10" s="6">
        <f t="shared" si="8"/>
        <v>2346</v>
      </c>
      <c r="S10" s="6">
        <f t="shared" si="8"/>
        <v>3480</v>
      </c>
      <c r="T10" s="6">
        <f t="shared" ref="T10:Y10" si="9">SUM(T8:T9)</f>
        <v>28318</v>
      </c>
      <c r="U10" s="6">
        <f t="shared" si="9"/>
        <v>70709</v>
      </c>
      <c r="V10" s="6">
        <f t="shared" si="9"/>
        <v>2542</v>
      </c>
      <c r="W10" s="6">
        <f t="shared" si="9"/>
        <v>2525</v>
      </c>
      <c r="X10" s="6">
        <f t="shared" si="9"/>
        <v>6013</v>
      </c>
      <c r="Y10" s="6">
        <f t="shared" si="9"/>
        <v>5880</v>
      </c>
      <c r="Z10" s="6">
        <f t="shared" ref="Z10:AG10" si="10">SUM(Z8:Z9)</f>
        <v>4900</v>
      </c>
      <c r="AA10" s="6">
        <f t="shared" si="10"/>
        <v>7070</v>
      </c>
      <c r="AB10" s="6">
        <f t="shared" si="10"/>
        <v>3922</v>
      </c>
      <c r="AC10" s="6">
        <f t="shared" si="10"/>
        <v>6208</v>
      </c>
      <c r="AD10" s="6">
        <f t="shared" si="10"/>
        <v>8591</v>
      </c>
      <c r="AE10" s="6">
        <f t="shared" si="10"/>
        <v>3999</v>
      </c>
      <c r="AF10" s="6">
        <f t="shared" si="10"/>
        <v>4182</v>
      </c>
      <c r="AG10" s="6">
        <f t="shared" si="10"/>
        <v>4741</v>
      </c>
      <c r="AH10" s="39">
        <f t="shared" si="0"/>
        <v>60573</v>
      </c>
      <c r="AI10" s="39">
        <f t="shared" si="1"/>
        <v>131282</v>
      </c>
      <c r="AJ10" s="6">
        <f t="shared" ref="AJ10:AU10" si="11">SUM(AJ8:AJ9)</f>
        <v>7826</v>
      </c>
      <c r="AK10" s="6">
        <f t="shared" si="11"/>
        <v>3256</v>
      </c>
      <c r="AL10" s="6">
        <f t="shared" si="11"/>
        <v>4163</v>
      </c>
      <c r="AM10" s="6">
        <f t="shared" si="11"/>
        <v>3889</v>
      </c>
      <c r="AN10" s="6">
        <f t="shared" si="11"/>
        <v>2333</v>
      </c>
      <c r="AO10" s="6">
        <f t="shared" si="11"/>
        <v>2738</v>
      </c>
      <c r="AP10" s="6">
        <f t="shared" si="11"/>
        <v>3183</v>
      </c>
      <c r="AQ10" s="6">
        <f t="shared" si="11"/>
        <v>5014</v>
      </c>
      <c r="AR10" s="6">
        <f t="shared" si="11"/>
        <v>5380</v>
      </c>
      <c r="AS10" s="6">
        <f t="shared" si="11"/>
        <v>2284</v>
      </c>
      <c r="AT10" s="6">
        <f t="shared" si="11"/>
        <v>4291</v>
      </c>
      <c r="AU10" s="6">
        <f t="shared" si="11"/>
        <v>5625</v>
      </c>
      <c r="AV10" s="39">
        <f t="shared" si="2"/>
        <v>49982</v>
      </c>
      <c r="AW10" s="39">
        <f t="shared" si="3"/>
        <v>181264</v>
      </c>
      <c r="AX10" s="6">
        <f t="shared" ref="AX10:BI10" si="12">SUM(AX8:AX9)</f>
        <v>4717</v>
      </c>
      <c r="AY10" s="6">
        <f t="shared" si="12"/>
        <v>4816</v>
      </c>
      <c r="AZ10" s="6">
        <f t="shared" si="12"/>
        <v>5272</v>
      </c>
      <c r="BA10" s="6">
        <f t="shared" si="12"/>
        <v>2599</v>
      </c>
      <c r="BB10" s="6">
        <f t="shared" si="12"/>
        <v>4218</v>
      </c>
      <c r="BC10" s="6">
        <f>SUM(BC8:BC9)</f>
        <v>4267</v>
      </c>
      <c r="BD10" s="6">
        <f t="shared" si="12"/>
        <v>2152</v>
      </c>
      <c r="BE10" s="6">
        <f t="shared" si="12"/>
        <v>2450</v>
      </c>
      <c r="BF10" s="6">
        <f t="shared" si="12"/>
        <v>2706</v>
      </c>
      <c r="BG10" s="6">
        <f t="shared" si="12"/>
        <v>1768</v>
      </c>
      <c r="BH10" s="6">
        <f t="shared" si="12"/>
        <v>3501</v>
      </c>
      <c r="BI10" s="6">
        <f t="shared" si="12"/>
        <v>6622</v>
      </c>
      <c r="BJ10" s="39">
        <f t="shared" si="4"/>
        <v>45088</v>
      </c>
      <c r="BK10" s="39">
        <f t="shared" si="5"/>
        <v>226352</v>
      </c>
      <c r="BL10" s="6">
        <f t="shared" ref="BL10:BP10" si="13">SUM(BL8:BL9)</f>
        <v>3559</v>
      </c>
      <c r="BM10" s="6">
        <f t="shared" si="13"/>
        <v>5075</v>
      </c>
      <c r="BN10" s="6">
        <f t="shared" si="13"/>
        <v>3411</v>
      </c>
      <c r="BO10" s="6">
        <f t="shared" si="13"/>
        <v>0</v>
      </c>
      <c r="BP10" s="6">
        <f t="shared" si="13"/>
        <v>0</v>
      </c>
      <c r="BQ10" s="6">
        <f>SUM(BQ8:BQ9)</f>
        <v>0</v>
      </c>
      <c r="BR10" s="6">
        <f t="shared" ref="BR10:BW10" si="14">SUM(BR8:BR9)</f>
        <v>0</v>
      </c>
      <c r="BS10" s="6">
        <f t="shared" si="14"/>
        <v>0</v>
      </c>
      <c r="BT10" s="6">
        <f t="shared" si="14"/>
        <v>0</v>
      </c>
      <c r="BU10" s="6">
        <f t="shared" si="14"/>
        <v>0</v>
      </c>
      <c r="BV10" s="6">
        <f t="shared" si="14"/>
        <v>0</v>
      </c>
      <c r="BW10" s="6">
        <f t="shared" si="14"/>
        <v>0</v>
      </c>
      <c r="BX10" s="39">
        <f t="shared" si="6"/>
        <v>12045</v>
      </c>
      <c r="BY10" s="39">
        <f t="shared" si="7"/>
        <v>238397</v>
      </c>
    </row>
    <row r="11" spans="1:77" ht="13.5" thickTop="1" x14ac:dyDescent="0.2"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AH11" s="34"/>
      <c r="AI11" s="34"/>
      <c r="AJ11" s="32"/>
      <c r="AK11" s="32"/>
      <c r="AL11" s="32"/>
      <c r="AM11" s="32"/>
      <c r="AV11" s="34"/>
      <c r="AW11" s="34"/>
      <c r="AX11" s="32"/>
      <c r="AY11" s="32"/>
      <c r="AZ11" s="32"/>
      <c r="BA11" s="32"/>
      <c r="BJ11" s="34"/>
      <c r="BK11" s="34"/>
      <c r="BL11" s="32"/>
      <c r="BM11" s="32"/>
      <c r="BN11" s="32"/>
      <c r="BO11" s="32"/>
      <c r="BX11" s="34"/>
      <c r="BY11" s="34"/>
    </row>
    <row r="12" spans="1:77" x14ac:dyDescent="0.2">
      <c r="A12" s="1" t="s">
        <v>23</v>
      </c>
      <c r="B12" s="1" t="s">
        <v>19</v>
      </c>
      <c r="D12" s="10">
        <v>3238866.97</v>
      </c>
      <c r="E12" s="5">
        <v>8001406.6499999985</v>
      </c>
      <c r="F12" s="10">
        <v>20350388.789999999</v>
      </c>
      <c r="G12" s="5">
        <v>10390304.74</v>
      </c>
      <c r="H12" s="33">
        <v>1654865.399999999</v>
      </c>
      <c r="I12" s="33">
        <v>847710.2799999998</v>
      </c>
      <c r="J12" s="33">
        <v>584183.99000000022</v>
      </c>
      <c r="K12" s="33">
        <v>402355.52</v>
      </c>
      <c r="L12" s="33">
        <v>454771.25</v>
      </c>
      <c r="M12" s="33">
        <v>700114.44999999972</v>
      </c>
      <c r="N12" s="33">
        <v>1565986.2699999991</v>
      </c>
      <c r="O12" s="33">
        <v>955566.5199999999</v>
      </c>
      <c r="P12" s="33">
        <v>856573.4799999994</v>
      </c>
      <c r="Q12" s="33">
        <v>2202561.7799999998</v>
      </c>
      <c r="R12" s="33">
        <v>794025.58000000031</v>
      </c>
      <c r="S12" s="33">
        <v>1424518.7399999988</v>
      </c>
      <c r="T12" s="33">
        <f>SUM(H12:S12)</f>
        <v>12443233.259999996</v>
      </c>
      <c r="U12" s="33">
        <f>SUM(F12+G12+T12)</f>
        <v>43183926.789999999</v>
      </c>
      <c r="V12" s="33">
        <v>815936.6100000001</v>
      </c>
      <c r="W12" s="33">
        <v>839782.52</v>
      </c>
      <c r="X12" s="33">
        <v>1342193.9799999995</v>
      </c>
      <c r="Y12" s="33">
        <v>2632727.0400000005</v>
      </c>
      <c r="Z12" s="33">
        <v>2082104.34</v>
      </c>
      <c r="AA12" s="33">
        <v>2532071.4500000002</v>
      </c>
      <c r="AB12" s="33">
        <v>1630726.92</v>
      </c>
      <c r="AC12" s="33">
        <v>2877662.21</v>
      </c>
      <c r="AD12" s="33">
        <v>2289921.87</v>
      </c>
      <c r="AE12" s="33">
        <v>1165323.21</v>
      </c>
      <c r="AF12" s="33">
        <v>1976955.08</v>
      </c>
      <c r="AG12" s="33">
        <v>1529778.18</v>
      </c>
      <c r="AH12" s="41">
        <f t="shared" si="0"/>
        <v>21715183.410000004</v>
      </c>
      <c r="AI12" s="41">
        <f t="shared" si="1"/>
        <v>64899110.200000003</v>
      </c>
      <c r="AJ12" s="33">
        <v>2149529</v>
      </c>
      <c r="AK12" s="33">
        <v>1022712.81</v>
      </c>
      <c r="AL12" s="33">
        <v>1310774.07</v>
      </c>
      <c r="AM12" s="33">
        <v>1035041.45</v>
      </c>
      <c r="AN12" s="33">
        <v>744519.09</v>
      </c>
      <c r="AO12" s="163">
        <v>749175.52999999956</v>
      </c>
      <c r="AP12" s="33">
        <v>1552042.03</v>
      </c>
      <c r="AQ12" s="33">
        <v>2911105.74</v>
      </c>
      <c r="AR12" s="33">
        <v>1804856.26</v>
      </c>
      <c r="AS12" s="33">
        <v>871392.63</v>
      </c>
      <c r="AT12" s="33">
        <v>1590712.37</v>
      </c>
      <c r="AU12" s="33">
        <v>1641559.47</v>
      </c>
      <c r="AV12" s="41">
        <f t="shared" ref="AV12:AV14" si="15">SUM(AJ12:AU12)</f>
        <v>17383420.449999999</v>
      </c>
      <c r="AW12" s="41">
        <f t="shared" ref="AW12:AW14" si="16">SUM(AI12+AV12)</f>
        <v>82282530.650000006</v>
      </c>
      <c r="AX12" s="33">
        <v>1382782.86</v>
      </c>
      <c r="AY12" s="33">
        <v>1493421.11</v>
      </c>
      <c r="AZ12" s="33">
        <v>1890523.82</v>
      </c>
      <c r="BA12" s="33">
        <v>706921.04</v>
      </c>
      <c r="BB12" s="33">
        <v>2506125.7999999998</v>
      </c>
      <c r="BC12" s="163">
        <v>1403565.13</v>
      </c>
      <c r="BD12" s="33">
        <v>795808.41</v>
      </c>
      <c r="BE12" s="33">
        <v>1374986.13</v>
      </c>
      <c r="BF12" s="33">
        <v>956035.9</v>
      </c>
      <c r="BG12" s="33">
        <v>685317.75</v>
      </c>
      <c r="BH12" s="33">
        <v>2224729.5699999998</v>
      </c>
      <c r="BI12" s="33">
        <v>2180003.65</v>
      </c>
      <c r="BJ12" s="41">
        <f t="shared" ref="BJ12:BJ14" si="17">SUM(AX12:BI12)</f>
        <v>17600221.170000002</v>
      </c>
      <c r="BK12" s="41">
        <f t="shared" ref="BK12:BK14" si="18">SUM(AW12+BJ12)</f>
        <v>99882751.820000008</v>
      </c>
      <c r="BL12" s="33">
        <v>1237012.3899999999</v>
      </c>
      <c r="BM12" s="33">
        <v>1533398.12</v>
      </c>
      <c r="BN12" s="33">
        <v>1558503.03</v>
      </c>
      <c r="BO12" s="33"/>
      <c r="BP12" s="33"/>
      <c r="BQ12" s="163"/>
      <c r="BR12" s="33"/>
      <c r="BS12" s="33"/>
      <c r="BT12" s="33"/>
      <c r="BU12" s="33"/>
      <c r="BV12" s="33"/>
      <c r="BW12" s="33"/>
      <c r="BX12" s="41">
        <f t="shared" ref="BX12:BX14" si="19">SUM(BL12:BW12)</f>
        <v>4328913.54</v>
      </c>
      <c r="BY12" s="41">
        <f t="shared" ref="BY12:BY13" si="20">SUM(BK12+BX12)</f>
        <v>104211665.36000001</v>
      </c>
    </row>
    <row r="13" spans="1:77" x14ac:dyDescent="0.2">
      <c r="B13" s="1" t="s">
        <v>1</v>
      </c>
      <c r="D13" s="10">
        <v>-1748.5</v>
      </c>
      <c r="E13" s="5">
        <v>-407219.71</v>
      </c>
      <c r="F13" s="10">
        <v>-703352.58000000007</v>
      </c>
      <c r="G13" s="5">
        <v>-969954.66</v>
      </c>
      <c r="H13" s="33">
        <v>-43159.850000000006</v>
      </c>
      <c r="I13" s="33">
        <v>-80547.820000000007</v>
      </c>
      <c r="J13" s="33">
        <v>-115169.40999999999</v>
      </c>
      <c r="K13" s="33">
        <v>-33912.53</v>
      </c>
      <c r="L13" s="33">
        <v>-56702.75</v>
      </c>
      <c r="M13" s="33">
        <v>-31568.75</v>
      </c>
      <c r="N13" s="33">
        <v>-45497.200000000012</v>
      </c>
      <c r="O13" s="33">
        <v>-74213.479999999981</v>
      </c>
      <c r="P13" s="33">
        <v>-107402.59999999999</v>
      </c>
      <c r="Q13" s="33">
        <v>-57673.120000000003</v>
      </c>
      <c r="R13" s="33">
        <v>-16196.75</v>
      </c>
      <c r="S13" s="33">
        <v>-23904.7</v>
      </c>
      <c r="T13" s="33">
        <f>SUM(H13:S13)</f>
        <v>-685948.96</v>
      </c>
      <c r="U13" s="33">
        <f>SUM(F13+G13+T13)</f>
        <v>-2359256.2000000002</v>
      </c>
      <c r="V13" s="33">
        <v>-31023.94</v>
      </c>
      <c r="W13" s="33">
        <v>-17802.080000000002</v>
      </c>
      <c r="X13" s="33">
        <v>-91395.170000000013</v>
      </c>
      <c r="Y13" s="33">
        <v>-4983.2299999999996</v>
      </c>
      <c r="Z13" s="33">
        <v>-191579.35</v>
      </c>
      <c r="AA13" s="33">
        <v>-134338.54999999999</v>
      </c>
      <c r="AB13" s="33">
        <v>-299</v>
      </c>
      <c r="AC13" s="33">
        <v>-84614.95</v>
      </c>
      <c r="AD13" s="33">
        <v>-329.45</v>
      </c>
      <c r="AE13" s="33">
        <v>-39115.21</v>
      </c>
      <c r="AF13" s="33">
        <v>-62728.13</v>
      </c>
      <c r="AG13" s="33">
        <v>-30533.62</v>
      </c>
      <c r="AH13" s="41">
        <f t="shared" si="0"/>
        <v>-688742.67999999993</v>
      </c>
      <c r="AI13" s="41">
        <f t="shared" si="1"/>
        <v>-3047998.88</v>
      </c>
      <c r="AJ13" s="33">
        <v>-32700</v>
      </c>
      <c r="AK13" s="33">
        <v>-3591.91</v>
      </c>
      <c r="AL13" s="33">
        <v>-120946.55</v>
      </c>
      <c r="AM13" s="33">
        <v>-8185.1</v>
      </c>
      <c r="AN13" s="33">
        <v>-175664.88</v>
      </c>
      <c r="AO13" s="163">
        <v>-62158.94</v>
      </c>
      <c r="AP13" s="33">
        <v>-35705.480000000003</v>
      </c>
      <c r="AQ13" s="33">
        <v>-31021.71</v>
      </c>
      <c r="AR13" s="33">
        <v>-9519.48</v>
      </c>
      <c r="AS13" s="33">
        <v>-24429.52</v>
      </c>
      <c r="AT13" s="33">
        <v>-49139.44</v>
      </c>
      <c r="AU13" s="33">
        <v>-6151.75</v>
      </c>
      <c r="AV13" s="41">
        <f t="shared" si="15"/>
        <v>-559214.76</v>
      </c>
      <c r="AW13" s="41">
        <f t="shared" si="16"/>
        <v>-3607213.6399999997</v>
      </c>
      <c r="AX13" s="33">
        <v>-73066.02</v>
      </c>
      <c r="AY13" s="33">
        <v>-18968.3</v>
      </c>
      <c r="AZ13" s="33">
        <v>-47636.24</v>
      </c>
      <c r="BA13" s="33">
        <v>-14071.01</v>
      </c>
      <c r="BB13" s="33">
        <v>-103402.26</v>
      </c>
      <c r="BC13" s="163">
        <v>-13701.39</v>
      </c>
      <c r="BD13" s="33">
        <v>-30535.85</v>
      </c>
      <c r="BE13" s="33">
        <v>-113309.86</v>
      </c>
      <c r="BF13" s="33">
        <v>-138314.68</v>
      </c>
      <c r="BG13" s="33">
        <v>-47255.62</v>
      </c>
      <c r="BH13" s="33">
        <v>-122002.53</v>
      </c>
      <c r="BI13" s="33">
        <v>-84468.2</v>
      </c>
      <c r="BJ13" s="41">
        <f t="shared" si="17"/>
        <v>-806731.96</v>
      </c>
      <c r="BK13" s="41">
        <f t="shared" si="18"/>
        <v>-4413945.5999999996</v>
      </c>
      <c r="BL13" s="33">
        <v>-57489.33</v>
      </c>
      <c r="BM13" s="33">
        <v>-1993.74</v>
      </c>
      <c r="BN13" s="33">
        <v>-117782.49</v>
      </c>
      <c r="BO13" s="33"/>
      <c r="BP13" s="33"/>
      <c r="BQ13" s="163"/>
      <c r="BR13" s="33"/>
      <c r="BS13" s="33"/>
      <c r="BT13" s="33"/>
      <c r="BU13" s="33"/>
      <c r="BV13" s="33"/>
      <c r="BW13" s="33"/>
      <c r="BX13" s="41">
        <f t="shared" si="19"/>
        <v>-177265.56</v>
      </c>
      <c r="BY13" s="41">
        <f t="shared" si="20"/>
        <v>-4591211.1599999992</v>
      </c>
    </row>
    <row r="14" spans="1:77" s="2" customFormat="1" ht="13.5" thickBot="1" x14ac:dyDescent="0.25">
      <c r="B14" s="2" t="s">
        <v>22</v>
      </c>
      <c r="D14" s="40">
        <v>3237118.47</v>
      </c>
      <c r="E14" s="11">
        <v>7594186.9399999985</v>
      </c>
      <c r="F14" s="40">
        <v>19647036.210000001</v>
      </c>
      <c r="G14" s="11">
        <v>9420350.0800000001</v>
      </c>
      <c r="H14" s="11">
        <f>SUM(H12:H13)</f>
        <v>1611705.5499999989</v>
      </c>
      <c r="I14" s="11">
        <f>SUM(I12:I13)</f>
        <v>767162.45999999973</v>
      </c>
      <c r="J14" s="11">
        <f>SUM(J12:J13)</f>
        <v>469014.58000000025</v>
      </c>
      <c r="K14" s="11">
        <f t="shared" ref="K14:S14" si="21">SUM(K12:K13)</f>
        <v>368442.99</v>
      </c>
      <c r="L14" s="11">
        <f t="shared" si="21"/>
        <v>398068.5</v>
      </c>
      <c r="M14" s="11">
        <f t="shared" si="21"/>
        <v>668545.69999999972</v>
      </c>
      <c r="N14" s="11">
        <f t="shared" si="21"/>
        <v>1520489.0699999991</v>
      </c>
      <c r="O14" s="11">
        <f t="shared" si="21"/>
        <v>881353.03999999992</v>
      </c>
      <c r="P14" s="11">
        <f t="shared" si="21"/>
        <v>749170.87999999942</v>
      </c>
      <c r="Q14" s="11">
        <f t="shared" si="21"/>
        <v>2144888.6599999997</v>
      </c>
      <c r="R14" s="11">
        <f t="shared" si="21"/>
        <v>777828.83000000031</v>
      </c>
      <c r="S14" s="11">
        <f t="shared" si="21"/>
        <v>1400614.0399999989</v>
      </c>
      <c r="T14" s="11">
        <f t="shared" ref="T14:Y14" si="22">SUM(T12:T13)</f>
        <v>11757284.299999997</v>
      </c>
      <c r="U14" s="11">
        <f t="shared" si="22"/>
        <v>40824670.589999996</v>
      </c>
      <c r="V14" s="11">
        <f t="shared" si="22"/>
        <v>784912.67000000016</v>
      </c>
      <c r="W14" s="11">
        <f t="shared" si="22"/>
        <v>821980.44000000006</v>
      </c>
      <c r="X14" s="11">
        <f t="shared" si="22"/>
        <v>1250798.8099999996</v>
      </c>
      <c r="Y14" s="11">
        <f t="shared" si="22"/>
        <v>2627743.8100000005</v>
      </c>
      <c r="Z14" s="11">
        <f t="shared" ref="Z14:AG14" si="23">SUM(Z12:Z13)</f>
        <v>1890524.99</v>
      </c>
      <c r="AA14" s="11">
        <f t="shared" si="23"/>
        <v>2397732.9000000004</v>
      </c>
      <c r="AB14" s="11">
        <f t="shared" si="23"/>
        <v>1630427.92</v>
      </c>
      <c r="AC14" s="11">
        <f t="shared" si="23"/>
        <v>2793047.26</v>
      </c>
      <c r="AD14" s="11">
        <f t="shared" si="23"/>
        <v>2289592.42</v>
      </c>
      <c r="AE14" s="11">
        <f t="shared" si="23"/>
        <v>1126208</v>
      </c>
      <c r="AF14" s="11">
        <f t="shared" si="23"/>
        <v>1914226.9500000002</v>
      </c>
      <c r="AG14" s="11">
        <f t="shared" si="23"/>
        <v>1499244.5599999998</v>
      </c>
      <c r="AH14" s="40">
        <f t="shared" si="0"/>
        <v>21026440.729999997</v>
      </c>
      <c r="AI14" s="40">
        <f t="shared" si="1"/>
        <v>61851111.319999993</v>
      </c>
      <c r="AJ14" s="11">
        <f t="shared" ref="AJ14:AU14" si="24">SUM(AJ12:AJ13)</f>
        <v>2116829</v>
      </c>
      <c r="AK14" s="11">
        <f t="shared" si="24"/>
        <v>1019120.9</v>
      </c>
      <c r="AL14" s="11">
        <f t="shared" si="24"/>
        <v>1189827.52</v>
      </c>
      <c r="AM14" s="11">
        <f t="shared" si="24"/>
        <v>1026856.35</v>
      </c>
      <c r="AN14" s="11">
        <f t="shared" si="24"/>
        <v>568854.21</v>
      </c>
      <c r="AO14" s="11">
        <f t="shared" si="24"/>
        <v>687016.58999999962</v>
      </c>
      <c r="AP14" s="11">
        <f t="shared" si="24"/>
        <v>1516336.55</v>
      </c>
      <c r="AQ14" s="11">
        <f t="shared" si="24"/>
        <v>2880084.0300000003</v>
      </c>
      <c r="AR14" s="11">
        <f t="shared" si="24"/>
        <v>1795336.78</v>
      </c>
      <c r="AS14" s="11">
        <f t="shared" si="24"/>
        <v>846963.11</v>
      </c>
      <c r="AT14" s="11">
        <f t="shared" si="24"/>
        <v>1541572.9300000002</v>
      </c>
      <c r="AU14" s="11">
        <f t="shared" si="24"/>
        <v>1635407.72</v>
      </c>
      <c r="AV14" s="40">
        <f t="shared" si="15"/>
        <v>16824205.689999998</v>
      </c>
      <c r="AW14" s="40">
        <f t="shared" si="16"/>
        <v>78675317.00999999</v>
      </c>
      <c r="AX14" s="11">
        <f t="shared" ref="AX14:BI14" si="25">SUM(AX12:AX13)</f>
        <v>1309716.8400000001</v>
      </c>
      <c r="AY14" s="11">
        <f t="shared" si="25"/>
        <v>1474452.81</v>
      </c>
      <c r="AZ14" s="11">
        <f t="shared" si="25"/>
        <v>1842887.58</v>
      </c>
      <c r="BA14" s="11">
        <f t="shared" si="25"/>
        <v>692850.03</v>
      </c>
      <c r="BB14" s="11">
        <f t="shared" si="25"/>
        <v>2402723.54</v>
      </c>
      <c r="BC14" s="11">
        <f t="shared" si="25"/>
        <v>1389863.74</v>
      </c>
      <c r="BD14" s="11">
        <f t="shared" si="25"/>
        <v>765272.56</v>
      </c>
      <c r="BE14" s="11">
        <f t="shared" si="25"/>
        <v>1261676.2699999998</v>
      </c>
      <c r="BF14" s="11">
        <f t="shared" si="25"/>
        <v>817721.22</v>
      </c>
      <c r="BG14" s="11">
        <f t="shared" si="25"/>
        <v>638062.13</v>
      </c>
      <c r="BH14" s="11">
        <f t="shared" si="25"/>
        <v>2102727.04</v>
      </c>
      <c r="BI14" s="11">
        <f t="shared" si="25"/>
        <v>2095535.45</v>
      </c>
      <c r="BJ14" s="40">
        <f t="shared" si="17"/>
        <v>16793489.210000001</v>
      </c>
      <c r="BK14" s="40">
        <f t="shared" si="18"/>
        <v>95468806.219999999</v>
      </c>
      <c r="BL14" s="11">
        <f t="shared" ref="BL14:BW14" si="26">SUM(BL12:BL13)</f>
        <v>1179523.0599999998</v>
      </c>
      <c r="BM14" s="11">
        <f t="shared" si="26"/>
        <v>1531404.3800000001</v>
      </c>
      <c r="BN14" s="11">
        <f t="shared" si="26"/>
        <v>1440720.54</v>
      </c>
      <c r="BO14" s="11">
        <f t="shared" si="26"/>
        <v>0</v>
      </c>
      <c r="BP14" s="11">
        <f t="shared" si="26"/>
        <v>0</v>
      </c>
      <c r="BQ14" s="11">
        <f t="shared" si="26"/>
        <v>0</v>
      </c>
      <c r="BR14" s="11">
        <f t="shared" si="26"/>
        <v>0</v>
      </c>
      <c r="BS14" s="11">
        <f t="shared" si="26"/>
        <v>0</v>
      </c>
      <c r="BT14" s="11">
        <f t="shared" si="26"/>
        <v>0</v>
      </c>
      <c r="BU14" s="11">
        <f t="shared" si="26"/>
        <v>0</v>
      </c>
      <c r="BV14" s="11">
        <f t="shared" si="26"/>
        <v>0</v>
      </c>
      <c r="BW14" s="11">
        <f t="shared" si="26"/>
        <v>0</v>
      </c>
      <c r="BX14" s="40">
        <f t="shared" si="19"/>
        <v>4151647.98</v>
      </c>
      <c r="BY14" s="40">
        <f>SUM(BK14+BX14)</f>
        <v>99620454.200000003</v>
      </c>
    </row>
    <row r="15" spans="1:77" ht="13.5" thickTop="1" x14ac:dyDescent="0.2"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AH15" s="34"/>
      <c r="AI15" s="34"/>
      <c r="AJ15" s="32"/>
      <c r="AK15" s="32"/>
      <c r="AL15" s="32"/>
      <c r="AM15" s="32"/>
      <c r="AV15" s="34"/>
      <c r="AW15" s="34"/>
      <c r="AX15" s="32"/>
      <c r="AY15" s="32"/>
      <c r="AZ15" s="32"/>
      <c r="BA15" s="32"/>
      <c r="BJ15" s="34"/>
      <c r="BK15" s="34"/>
      <c r="BL15" s="32"/>
      <c r="BM15" s="32"/>
      <c r="BN15" s="32"/>
      <c r="BO15" s="32"/>
      <c r="BX15" s="34"/>
      <c r="BY15" s="34"/>
    </row>
    <row r="16" spans="1:77" x14ac:dyDescent="0.2"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AH16" s="34"/>
      <c r="AI16" s="34"/>
      <c r="AJ16" s="32"/>
      <c r="AK16" s="32"/>
      <c r="AL16" s="32"/>
      <c r="AM16" s="32"/>
      <c r="AV16" s="34"/>
      <c r="AW16" s="34"/>
      <c r="AX16" s="32"/>
      <c r="AY16" s="32"/>
      <c r="AZ16" s="32"/>
      <c r="BA16" s="32"/>
      <c r="BJ16" s="34"/>
      <c r="BK16" s="34"/>
      <c r="BL16" s="32"/>
      <c r="BM16" s="32"/>
      <c r="BN16" s="32"/>
      <c r="BO16" s="32"/>
      <c r="BX16" s="34"/>
      <c r="BY16" s="34"/>
    </row>
    <row r="17" spans="1:77" x14ac:dyDescent="0.2">
      <c r="A17" s="3" t="s">
        <v>3</v>
      </c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AH17" s="34"/>
      <c r="AI17" s="34"/>
      <c r="AJ17" s="32"/>
      <c r="AK17" s="32"/>
      <c r="AL17" s="32"/>
      <c r="AM17" s="32"/>
      <c r="AV17" s="34"/>
      <c r="AW17" s="34"/>
      <c r="AX17" s="32"/>
      <c r="AY17" s="32"/>
      <c r="AZ17" s="32"/>
      <c r="BA17" s="32"/>
      <c r="BJ17" s="34"/>
      <c r="BK17" s="34"/>
      <c r="BL17" s="32"/>
      <c r="BM17" s="32"/>
      <c r="BN17" s="32"/>
      <c r="BO17" s="32"/>
      <c r="BX17" s="34"/>
      <c r="BY17" s="34"/>
    </row>
    <row r="18" spans="1:77" x14ac:dyDescent="0.2">
      <c r="B18" s="3"/>
      <c r="C18" s="3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AH18" s="34"/>
      <c r="AI18" s="34"/>
      <c r="AJ18" s="32"/>
      <c r="AK18" s="32"/>
      <c r="AL18" s="32"/>
      <c r="AM18" s="32"/>
      <c r="AV18" s="34"/>
      <c r="AW18" s="34"/>
      <c r="AX18" s="32"/>
      <c r="AY18" s="32"/>
      <c r="AZ18" s="32"/>
      <c r="BA18" s="32"/>
      <c r="BJ18" s="34"/>
      <c r="BK18" s="34"/>
      <c r="BL18" s="32"/>
      <c r="BM18" s="32"/>
      <c r="BN18" s="32"/>
      <c r="BO18" s="32"/>
      <c r="BX18" s="34"/>
      <c r="BY18" s="34"/>
    </row>
    <row r="19" spans="1:77" s="2" customFormat="1" x14ac:dyDescent="0.2">
      <c r="A19" s="32" t="s">
        <v>25</v>
      </c>
      <c r="B19" s="30"/>
      <c r="C19" s="30"/>
      <c r="D19" s="41">
        <v>728351.65575000003</v>
      </c>
      <c r="E19" s="33">
        <v>1708692.0615000001</v>
      </c>
      <c r="F19" s="41">
        <v>4420583.1472500004</v>
      </c>
      <c r="G19" s="33">
        <v>2119578.7680000006</v>
      </c>
      <c r="H19" s="33">
        <f t="shared" ref="H19:M19" si="27">H14*0.225</f>
        <v>362633.74874999974</v>
      </c>
      <c r="I19" s="33">
        <f t="shared" si="27"/>
        <v>172611.55349999995</v>
      </c>
      <c r="J19" s="33">
        <f t="shared" si="27"/>
        <v>105528.28050000005</v>
      </c>
      <c r="K19" s="33">
        <f t="shared" si="27"/>
        <v>82899.672749999998</v>
      </c>
      <c r="L19" s="33">
        <f t="shared" si="27"/>
        <v>89565.412500000006</v>
      </c>
      <c r="M19" s="33">
        <f t="shared" si="27"/>
        <v>150422.78249999994</v>
      </c>
      <c r="N19" s="33">
        <f t="shared" ref="N19:S19" si="28">N14*0.225</f>
        <v>342110.04074999981</v>
      </c>
      <c r="O19" s="33">
        <f t="shared" si="28"/>
        <v>198304.43399999998</v>
      </c>
      <c r="P19" s="33">
        <f t="shared" si="28"/>
        <v>168563.44799999989</v>
      </c>
      <c r="Q19" s="33">
        <f t="shared" si="28"/>
        <v>482599.94849999994</v>
      </c>
      <c r="R19" s="33">
        <f t="shared" si="28"/>
        <v>175011.48675000007</v>
      </c>
      <c r="S19" s="33">
        <f t="shared" si="28"/>
        <v>315138.15899999975</v>
      </c>
      <c r="T19" s="33">
        <f>SUM(H19:S19)</f>
        <v>2645388.9674999993</v>
      </c>
      <c r="U19" s="33">
        <f>SUM(F19+G19+T19)</f>
        <v>9185550.8827500008</v>
      </c>
      <c r="V19" s="33">
        <f>V14*0.225</f>
        <v>176605.35075000004</v>
      </c>
      <c r="W19" s="33">
        <f>W14*0.225</f>
        <v>184945.59900000002</v>
      </c>
      <c r="X19" s="33">
        <f>X14*0.225</f>
        <v>281429.73224999994</v>
      </c>
      <c r="Y19" s="33">
        <f>Y14*0.225</f>
        <v>591242.35725000012</v>
      </c>
      <c r="Z19" s="33">
        <f t="shared" ref="Z19:AG19" si="29">Z14*0.225</f>
        <v>425368.12274999998</v>
      </c>
      <c r="AA19" s="33">
        <f t="shared" si="29"/>
        <v>539489.90250000008</v>
      </c>
      <c r="AB19" s="33">
        <f t="shared" si="29"/>
        <v>366846.28200000001</v>
      </c>
      <c r="AC19" s="33">
        <f t="shared" si="29"/>
        <v>628435.6335</v>
      </c>
      <c r="AD19" s="33">
        <f t="shared" si="29"/>
        <v>515158.29450000002</v>
      </c>
      <c r="AE19" s="33">
        <f>AE14*0.225</f>
        <v>253396.80000000002</v>
      </c>
      <c r="AF19" s="33">
        <f t="shared" si="29"/>
        <v>430701.06375000003</v>
      </c>
      <c r="AG19" s="33">
        <f t="shared" si="29"/>
        <v>337330.02599999995</v>
      </c>
      <c r="AH19" s="41">
        <f t="shared" si="0"/>
        <v>4730949.1642499994</v>
      </c>
      <c r="AI19" s="41">
        <f t="shared" si="1"/>
        <v>13916500.047</v>
      </c>
      <c r="AJ19" s="33">
        <f>AJ14*0.225</f>
        <v>476286.52500000002</v>
      </c>
      <c r="AK19" s="33">
        <f>AK14*0.225</f>
        <v>229302.20250000001</v>
      </c>
      <c r="AL19" s="33">
        <f>AL14*0.225</f>
        <v>267711.19200000004</v>
      </c>
      <c r="AM19" s="33">
        <f>AM14*0.225</f>
        <v>231042.67874999999</v>
      </c>
      <c r="AN19" s="33">
        <f t="shared" ref="AN19:AR19" si="30">AN14*0.225</f>
        <v>127992.19725</v>
      </c>
      <c r="AO19" s="33">
        <f t="shared" si="30"/>
        <v>154578.73274999991</v>
      </c>
      <c r="AP19" s="33">
        <f t="shared" si="30"/>
        <v>341175.72375</v>
      </c>
      <c r="AQ19" s="33">
        <f t="shared" si="30"/>
        <v>648018.90675000008</v>
      </c>
      <c r="AR19" s="33">
        <f t="shared" si="30"/>
        <v>403950.77549999999</v>
      </c>
      <c r="AS19" s="33">
        <f>AS14*0.225</f>
        <v>190566.69975</v>
      </c>
      <c r="AT19" s="33">
        <f t="shared" ref="AT19:AU19" si="31">AT14*0.225</f>
        <v>346853.90925000003</v>
      </c>
      <c r="AU19" s="33">
        <f t="shared" si="31"/>
        <v>367966.73700000002</v>
      </c>
      <c r="AV19" s="41">
        <f t="shared" ref="AV19:AV24" si="32">SUM(AJ19:AU19)</f>
        <v>3785446.2802500003</v>
      </c>
      <c r="AW19" s="41">
        <f t="shared" ref="AW19:AW24" si="33">SUM(AI19+AV19)</f>
        <v>17701946.32725</v>
      </c>
      <c r="AX19" s="33">
        <f>AX14*0.225</f>
        <v>294686.28900000005</v>
      </c>
      <c r="AY19" s="33">
        <f>AY14*0.225</f>
        <v>331751.88225000002</v>
      </c>
      <c r="AZ19" s="33">
        <f>AZ14*0.225</f>
        <v>414649.70550000004</v>
      </c>
      <c r="BA19" s="33">
        <f>BA14*0.225</f>
        <v>155891.25675</v>
      </c>
      <c r="BB19" s="33">
        <f t="shared" ref="BB19:BF19" si="34">BB14*0.225</f>
        <v>540612.79650000005</v>
      </c>
      <c r="BC19" s="33">
        <f t="shared" si="34"/>
        <v>312719.34149999998</v>
      </c>
      <c r="BD19" s="33">
        <f t="shared" si="34"/>
        <v>172186.32600000003</v>
      </c>
      <c r="BE19" s="33">
        <f t="shared" si="34"/>
        <v>283877.16074999998</v>
      </c>
      <c r="BF19" s="33">
        <f t="shared" si="34"/>
        <v>183987.2745</v>
      </c>
      <c r="BG19" s="33">
        <f>BG14*0.225</f>
        <v>143563.97925</v>
      </c>
      <c r="BH19" s="33">
        <f t="shared" ref="BH19:BI19" si="35">BH14*0.225</f>
        <v>473113.58400000003</v>
      </c>
      <c r="BI19" s="33">
        <f t="shared" si="35"/>
        <v>471495.47625000001</v>
      </c>
      <c r="BJ19" s="41">
        <f t="shared" ref="BJ19:BJ24" si="36">SUM(AX19:BI19)</f>
        <v>3778535.0722499997</v>
      </c>
      <c r="BK19" s="41">
        <f t="shared" ref="BK19:BK24" si="37">SUM(AW19+BJ19)</f>
        <v>21480481.399500001</v>
      </c>
      <c r="BL19" s="33">
        <f>BL14*0.225</f>
        <v>265392.68849999999</v>
      </c>
      <c r="BM19" s="33">
        <f>BM14*0.225</f>
        <v>344565.98550000001</v>
      </c>
      <c r="BN19" s="33">
        <f>BN14*0.225</f>
        <v>324162.12150000001</v>
      </c>
      <c r="BO19" s="33">
        <f>BO14*0.225</f>
        <v>0</v>
      </c>
      <c r="BP19" s="33">
        <f t="shared" ref="BP19:BT19" si="38">BP14*0.225</f>
        <v>0</v>
      </c>
      <c r="BQ19" s="33">
        <f t="shared" si="38"/>
        <v>0</v>
      </c>
      <c r="BR19" s="33">
        <f t="shared" si="38"/>
        <v>0</v>
      </c>
      <c r="BS19" s="33">
        <f t="shared" si="38"/>
        <v>0</v>
      </c>
      <c r="BT19" s="33">
        <f t="shared" si="38"/>
        <v>0</v>
      </c>
      <c r="BU19" s="33">
        <f>BU14*0.225</f>
        <v>0</v>
      </c>
      <c r="BV19" s="33">
        <f t="shared" ref="BV19:BW19" si="39">BV14*0.225</f>
        <v>0</v>
      </c>
      <c r="BW19" s="33">
        <f t="shared" si="39"/>
        <v>0</v>
      </c>
      <c r="BX19" s="41">
        <f t="shared" ref="BX19:BX24" si="40">SUM(BL19:BW19)</f>
        <v>934120.79550000001</v>
      </c>
      <c r="BY19" s="41">
        <f t="shared" ref="BY19:BY24" si="41">SUM(BK19+BX19)</f>
        <v>22414602.195</v>
      </c>
    </row>
    <row r="20" spans="1:77" s="2" customFormat="1" x14ac:dyDescent="0.2">
      <c r="A20" s="32"/>
      <c r="B20" s="30"/>
      <c r="C20" s="30"/>
      <c r="D20" s="41"/>
      <c r="E20" s="33"/>
      <c r="F20" s="41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AH20" s="41">
        <f t="shared" si="0"/>
        <v>0</v>
      </c>
      <c r="AI20" s="41">
        <f t="shared" si="1"/>
        <v>0</v>
      </c>
      <c r="AJ20" s="33"/>
      <c r="AK20" s="33"/>
      <c r="AL20" s="33"/>
      <c r="AM20" s="33"/>
      <c r="AV20" s="41">
        <f t="shared" si="32"/>
        <v>0</v>
      </c>
      <c r="AW20" s="41">
        <f t="shared" si="33"/>
        <v>0</v>
      </c>
      <c r="AX20" s="33"/>
      <c r="AY20" s="33"/>
      <c r="AZ20" s="33"/>
      <c r="BA20" s="33"/>
      <c r="BJ20" s="41">
        <f t="shared" si="36"/>
        <v>0</v>
      </c>
      <c r="BK20" s="41">
        <f t="shared" si="37"/>
        <v>0</v>
      </c>
      <c r="BL20" s="33"/>
      <c r="BM20" s="33"/>
      <c r="BN20" s="33"/>
      <c r="BO20" s="33"/>
      <c r="BX20" s="41">
        <f t="shared" si="40"/>
        <v>0</v>
      </c>
      <c r="BY20" s="41">
        <f t="shared" si="41"/>
        <v>0</v>
      </c>
    </row>
    <row r="21" spans="1:77" s="2" customFormat="1" x14ac:dyDescent="0.2">
      <c r="A21" s="32" t="s">
        <v>430</v>
      </c>
      <c r="B21" s="30"/>
      <c r="C21" s="30"/>
      <c r="D21" s="41"/>
      <c r="E21" s="33"/>
      <c r="F21" s="41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>
        <f>-'Jul16'!I131</f>
        <v>23203.5</v>
      </c>
      <c r="R21" s="33"/>
      <c r="S21" s="33"/>
      <c r="T21" s="33"/>
      <c r="U21" s="33"/>
      <c r="V21" s="33"/>
      <c r="W21" s="33"/>
      <c r="X21" s="33"/>
      <c r="Y21" s="33"/>
      <c r="AH21" s="41">
        <f t="shared" si="0"/>
        <v>0</v>
      </c>
      <c r="AI21" s="41">
        <f t="shared" si="1"/>
        <v>0</v>
      </c>
      <c r="AJ21" s="33"/>
      <c r="AK21" s="33"/>
      <c r="AL21" s="33"/>
      <c r="AM21" s="33"/>
      <c r="AV21" s="41">
        <f t="shared" si="32"/>
        <v>0</v>
      </c>
      <c r="AW21" s="41">
        <f t="shared" si="33"/>
        <v>0</v>
      </c>
      <c r="AX21" s="33"/>
      <c r="AY21" s="33"/>
      <c r="AZ21" s="33"/>
      <c r="BA21" s="33"/>
      <c r="BJ21" s="41">
        <f t="shared" si="36"/>
        <v>0</v>
      </c>
      <c r="BK21" s="41">
        <f t="shared" si="37"/>
        <v>0</v>
      </c>
      <c r="BL21" s="33"/>
      <c r="BM21" s="33"/>
      <c r="BN21" s="33"/>
      <c r="BO21" s="33"/>
      <c r="BX21" s="41">
        <f t="shared" si="40"/>
        <v>0</v>
      </c>
      <c r="BY21" s="41">
        <f t="shared" si="41"/>
        <v>0</v>
      </c>
    </row>
    <row r="22" spans="1:77" s="2" customFormat="1" x14ac:dyDescent="0.2">
      <c r="A22" s="32" t="s">
        <v>431</v>
      </c>
      <c r="B22" s="30"/>
      <c r="C22" s="30"/>
      <c r="D22" s="41"/>
      <c r="E22" s="33"/>
      <c r="F22" s="41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>
        <f>-'Aug16'!J141</f>
        <v>7684.6</v>
      </c>
      <c r="R22" s="33"/>
      <c r="S22" s="33"/>
      <c r="T22" s="33"/>
      <c r="U22" s="33"/>
      <c r="V22" s="33"/>
      <c r="W22" s="33"/>
      <c r="X22" s="33"/>
      <c r="Y22" s="33"/>
      <c r="AH22" s="41">
        <f t="shared" si="0"/>
        <v>0</v>
      </c>
      <c r="AI22" s="41">
        <f t="shared" si="1"/>
        <v>0</v>
      </c>
      <c r="AJ22" s="33"/>
      <c r="AK22" s="33"/>
      <c r="AL22" s="33"/>
      <c r="AM22" s="33"/>
      <c r="AV22" s="41">
        <f t="shared" si="32"/>
        <v>0</v>
      </c>
      <c r="AW22" s="41">
        <f t="shared" si="33"/>
        <v>0</v>
      </c>
      <c r="AX22" s="33"/>
      <c r="AY22" s="33"/>
      <c r="AZ22" s="33"/>
      <c r="BA22" s="33"/>
      <c r="BJ22" s="41">
        <f t="shared" si="36"/>
        <v>0</v>
      </c>
      <c r="BK22" s="41">
        <f t="shared" si="37"/>
        <v>0</v>
      </c>
      <c r="BL22" s="33"/>
      <c r="BM22" s="33"/>
      <c r="BN22" s="33"/>
      <c r="BO22" s="33"/>
      <c r="BX22" s="41">
        <f t="shared" si="40"/>
        <v>0</v>
      </c>
      <c r="BY22" s="41">
        <f t="shared" si="41"/>
        <v>0</v>
      </c>
    </row>
    <row r="23" spans="1:77" s="2" customFormat="1" x14ac:dyDescent="0.2">
      <c r="A23" s="32" t="s">
        <v>432</v>
      </c>
      <c r="B23" s="30"/>
      <c r="C23" s="30"/>
      <c r="D23" s="41"/>
      <c r="E23" s="33"/>
      <c r="F23" s="41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>
        <f>-'Sep16'!I147</f>
        <v>269.45999999999998</v>
      </c>
      <c r="R23" s="33"/>
      <c r="S23" s="33"/>
      <c r="T23" s="33"/>
      <c r="U23" s="33"/>
      <c r="V23" s="33"/>
      <c r="W23" s="33"/>
      <c r="X23" s="33"/>
      <c r="Y23" s="33"/>
      <c r="AH23" s="41">
        <f t="shared" si="0"/>
        <v>0</v>
      </c>
      <c r="AI23" s="41">
        <f t="shared" si="1"/>
        <v>0</v>
      </c>
      <c r="AJ23" s="33"/>
      <c r="AK23" s="33"/>
      <c r="AL23" s="33"/>
      <c r="AM23" s="33"/>
      <c r="AV23" s="41">
        <f t="shared" si="32"/>
        <v>0</v>
      </c>
      <c r="AW23" s="41">
        <f t="shared" si="33"/>
        <v>0</v>
      </c>
      <c r="AX23" s="33"/>
      <c r="AY23" s="33"/>
      <c r="AZ23" s="33"/>
      <c r="BA23" s="33"/>
      <c r="BJ23" s="41">
        <f t="shared" si="36"/>
        <v>0</v>
      </c>
      <c r="BK23" s="41">
        <f t="shared" si="37"/>
        <v>0</v>
      </c>
      <c r="BL23" s="33"/>
      <c r="BM23" s="33"/>
      <c r="BN23" s="33"/>
      <c r="BO23" s="33"/>
      <c r="BX23" s="41">
        <f t="shared" si="40"/>
        <v>0</v>
      </c>
      <c r="BY23" s="41">
        <f t="shared" si="41"/>
        <v>0</v>
      </c>
    </row>
    <row r="24" spans="1:77" s="2" customFormat="1" x14ac:dyDescent="0.2">
      <c r="A24" s="32" t="s">
        <v>433</v>
      </c>
      <c r="B24" s="30"/>
      <c r="C24" s="30"/>
      <c r="D24" s="41"/>
      <c r="E24" s="33"/>
      <c r="F24" s="41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220">
        <f>-SUM(Q21:Q23)</f>
        <v>-31157.559999999998</v>
      </c>
      <c r="R24" s="33"/>
      <c r="S24" s="33"/>
      <c r="T24" s="33"/>
      <c r="U24" s="33"/>
      <c r="V24" s="33">
        <v>-748.5</v>
      </c>
      <c r="W24" s="33"/>
      <c r="X24" s="33"/>
      <c r="Y24" s="33"/>
      <c r="AH24" s="41">
        <f t="shared" si="0"/>
        <v>-748.5</v>
      </c>
      <c r="AI24" s="41">
        <f t="shared" si="1"/>
        <v>-748.5</v>
      </c>
      <c r="AJ24" s="33"/>
      <c r="AK24" s="33"/>
      <c r="AL24" s="33"/>
      <c r="AM24" s="33"/>
      <c r="AV24" s="41">
        <f t="shared" si="32"/>
        <v>0</v>
      </c>
      <c r="AW24" s="41">
        <f t="shared" si="33"/>
        <v>-748.5</v>
      </c>
      <c r="AX24" s="33"/>
      <c r="AY24" s="33"/>
      <c r="AZ24" s="33"/>
      <c r="BA24" s="33"/>
      <c r="BJ24" s="41">
        <f t="shared" si="36"/>
        <v>0</v>
      </c>
      <c r="BK24" s="41">
        <f t="shared" si="37"/>
        <v>-748.5</v>
      </c>
      <c r="BL24" s="33"/>
      <c r="BM24" s="33"/>
      <c r="BN24" s="33"/>
      <c r="BO24" s="33"/>
      <c r="BX24" s="41">
        <f t="shared" si="40"/>
        <v>0</v>
      </c>
      <c r="BY24" s="41">
        <f t="shared" si="41"/>
        <v>-748.5</v>
      </c>
    </row>
    <row r="25" spans="1:77" s="2" customFormat="1" x14ac:dyDescent="0.2">
      <c r="A25" s="32"/>
      <c r="B25" s="30"/>
      <c r="C25" s="30"/>
      <c r="D25" s="41"/>
      <c r="E25" s="33"/>
      <c r="F25" s="41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AH25" s="41"/>
      <c r="AI25" s="41"/>
      <c r="AJ25" s="33"/>
      <c r="AK25" s="33"/>
      <c r="AL25" s="33"/>
      <c r="AM25" s="33"/>
      <c r="AV25" s="41"/>
      <c r="AW25" s="41"/>
      <c r="AX25" s="33"/>
      <c r="AY25" s="33"/>
      <c r="AZ25" s="33"/>
      <c r="BA25" s="33"/>
      <c r="BJ25" s="41"/>
      <c r="BK25" s="41"/>
      <c r="BL25" s="33"/>
      <c r="BM25" s="33"/>
      <c r="BN25" s="33"/>
      <c r="BO25" s="33"/>
      <c r="BX25" s="41"/>
      <c r="BY25" s="41"/>
    </row>
    <row r="26" spans="1:77" s="2" customFormat="1" x14ac:dyDescent="0.2">
      <c r="A26" s="32" t="s">
        <v>387</v>
      </c>
      <c r="B26" s="30"/>
      <c r="C26" s="30"/>
      <c r="D26" s="41"/>
      <c r="E26" s="33"/>
      <c r="F26" s="41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>
        <f>SUM(Q24*0.225)</f>
        <v>-7010.451</v>
      </c>
      <c r="R26" s="33"/>
      <c r="S26" s="33"/>
      <c r="T26" s="33"/>
      <c r="U26" s="33"/>
      <c r="V26" s="33"/>
      <c r="W26" s="33"/>
      <c r="X26" s="33"/>
      <c r="Y26" s="33"/>
      <c r="AH26" s="41">
        <f t="shared" si="0"/>
        <v>0</v>
      </c>
      <c r="AI26" s="41">
        <f t="shared" si="1"/>
        <v>0</v>
      </c>
      <c r="AJ26" s="33"/>
      <c r="AK26" s="33"/>
      <c r="AL26" s="33"/>
      <c r="AM26" s="33"/>
      <c r="AV26" s="41">
        <f t="shared" ref="AV26" si="42">SUM(AJ26:AU26)</f>
        <v>0</v>
      </c>
      <c r="AW26" s="41">
        <f t="shared" ref="AW26" si="43">SUM(AI26+AV26)</f>
        <v>0</v>
      </c>
      <c r="AX26" s="33"/>
      <c r="AY26" s="33"/>
      <c r="AZ26" s="33"/>
      <c r="BA26" s="33"/>
      <c r="BJ26" s="41">
        <f t="shared" ref="BJ26" si="44">SUM(AX26:BI26)</f>
        <v>0</v>
      </c>
      <c r="BK26" s="41">
        <f t="shared" ref="BK26" si="45">SUM(AW26+BJ26)</f>
        <v>0</v>
      </c>
      <c r="BL26" s="33"/>
      <c r="BM26" s="33"/>
      <c r="BN26" s="33"/>
      <c r="BO26" s="33"/>
      <c r="BX26" s="41">
        <f t="shared" ref="BX26" si="46">SUM(BL26:BW26)</f>
        <v>0</v>
      </c>
      <c r="BY26" s="41">
        <f t="shared" ref="BY26" si="47">SUM(BK26+BX26)</f>
        <v>0</v>
      </c>
    </row>
    <row r="27" spans="1:77" s="2" customFormat="1" x14ac:dyDescent="0.2">
      <c r="A27" s="32"/>
      <c r="B27" s="30"/>
      <c r="C27" s="30"/>
      <c r="D27" s="41"/>
      <c r="E27" s="33"/>
      <c r="F27" s="41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AH27" s="41"/>
      <c r="AI27" s="41"/>
      <c r="AJ27" s="33"/>
      <c r="AK27" s="33"/>
      <c r="AL27" s="33"/>
      <c r="AM27" s="33"/>
      <c r="AV27" s="41"/>
      <c r="AW27" s="41"/>
      <c r="AX27" s="33"/>
      <c r="AY27" s="33"/>
      <c r="AZ27" s="33"/>
      <c r="BA27" s="33"/>
      <c r="BJ27" s="41"/>
      <c r="BK27" s="41"/>
      <c r="BL27" s="33"/>
      <c r="BM27" s="33"/>
      <c r="BN27" s="33"/>
      <c r="BO27" s="33"/>
      <c r="BX27" s="41"/>
      <c r="BY27" s="41"/>
    </row>
    <row r="28" spans="1:77" x14ac:dyDescent="0.2">
      <c r="D28" s="10"/>
      <c r="E28" s="5"/>
      <c r="F28" s="10"/>
      <c r="G28" s="5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AH28" s="41"/>
      <c r="AI28" s="41"/>
      <c r="AJ28" s="33"/>
      <c r="AK28" s="33"/>
      <c r="AL28" s="33"/>
      <c r="AM28" s="33"/>
      <c r="AV28" s="41"/>
      <c r="AW28" s="41"/>
      <c r="AX28" s="33"/>
      <c r="AY28" s="33"/>
      <c r="AZ28" s="33"/>
      <c r="BA28" s="33"/>
      <c r="BJ28" s="41"/>
      <c r="BK28" s="41"/>
      <c r="BL28" s="33"/>
      <c r="BM28" s="33"/>
      <c r="BN28" s="33"/>
      <c r="BO28" s="33"/>
      <c r="BX28" s="41"/>
      <c r="BY28" s="41"/>
    </row>
    <row r="29" spans="1:77" x14ac:dyDescent="0.2">
      <c r="A29" s="30" t="s">
        <v>24</v>
      </c>
      <c r="B29" s="32"/>
      <c r="C29" s="32"/>
      <c r="D29" s="42">
        <v>8312.2768309350631</v>
      </c>
      <c r="E29" s="31">
        <v>18838.703808212136</v>
      </c>
      <c r="F29" s="42">
        <v>46878.931897696253</v>
      </c>
      <c r="G29" s="31">
        <v>21559.182420468835</v>
      </c>
      <c r="H29" s="31">
        <f t="shared" ref="H29:M29" si="48">IFERROR(H19/H42," ")</f>
        <v>3736.7382779755676</v>
      </c>
      <c r="I29" s="31">
        <f t="shared" si="48"/>
        <v>1763.338935217942</v>
      </c>
      <c r="J29" s="31">
        <f t="shared" si="48"/>
        <v>1104.3658756631114</v>
      </c>
      <c r="K29" s="31">
        <f t="shared" si="48"/>
        <v>872.23975018066926</v>
      </c>
      <c r="L29" s="31">
        <f t="shared" si="48"/>
        <v>922.99395695282601</v>
      </c>
      <c r="M29" s="31">
        <f t="shared" si="48"/>
        <v>1556.0645521676399</v>
      </c>
      <c r="N29" s="31">
        <f>IFERROR(N19/N42," ")</f>
        <v>3871.5428025999449</v>
      </c>
      <c r="O29" s="31">
        <f>IFERROR(O19/O42," ")</f>
        <v>2264.1252619536067</v>
      </c>
      <c r="P29" s="31">
        <f>IFERROR(P19/P42," ")</f>
        <v>1919.9754150491306</v>
      </c>
      <c r="Q29" s="31">
        <f>SUM(IFERROR(Q19/Q42," ")+SUM(Q26/Q42))</f>
        <v>5748.4983300484109</v>
      </c>
      <c r="R29" s="31">
        <f>SUM(IFERROR(R19/R42," ")+SUM(R26/R42))</f>
        <v>2084.2739240183146</v>
      </c>
      <c r="S29" s="31">
        <f>SUM(IFERROR(S19/S42," ")+SUM(S26/S42))</f>
        <v>3720.4388806077072</v>
      </c>
      <c r="T29" s="31">
        <f>SUM(H29:S29)</f>
        <v>29564.595962434872</v>
      </c>
      <c r="U29" s="31">
        <f>SUM(F29+G29+T29)</f>
        <v>98002.71028059996</v>
      </c>
      <c r="V29" s="31">
        <f>IF((ISERROR(SUM(V19:V27)/V42)),0,(SUM(V19:V27)/V42))</f>
        <v>2096.0417181674211</v>
      </c>
      <c r="W29" s="31">
        <f t="shared" ref="W29:AG29" si="49">IF((ISERROR(SUM(W19:W27)/W42)),0,(SUM(W19:W27)/W42))</f>
        <v>2209.0771190202909</v>
      </c>
      <c r="X29" s="31">
        <f t="shared" si="49"/>
        <v>3458.1715368954483</v>
      </c>
      <c r="Y29" s="31">
        <f t="shared" si="49"/>
        <v>7256.4361867285916</v>
      </c>
      <c r="Z29" s="31">
        <f t="shared" si="49"/>
        <v>5108.1649349715963</v>
      </c>
      <c r="AA29" s="31">
        <f t="shared" si="49"/>
        <v>6542.2179828028693</v>
      </c>
      <c r="AB29" s="31">
        <f t="shared" si="49"/>
        <v>4379.0591803387242</v>
      </c>
      <c r="AC29" s="31">
        <f t="shared" si="49"/>
        <v>7568.8325171671859</v>
      </c>
      <c r="AD29" s="31">
        <f t="shared" si="49"/>
        <v>6016.6360010622284</v>
      </c>
      <c r="AE29" s="31">
        <f t="shared" si="49"/>
        <v>2947.3544540916105</v>
      </c>
      <c r="AF29" s="31">
        <f t="shared" si="49"/>
        <v>5029.5314081075485</v>
      </c>
      <c r="AG29" s="31">
        <f t="shared" si="49"/>
        <v>3916.5071989009889</v>
      </c>
      <c r="AH29" s="42">
        <f>SUM(V29:AG29)</f>
        <v>56528.030238254505</v>
      </c>
      <c r="AI29" s="42">
        <f t="shared" si="1"/>
        <v>154530.74051885447</v>
      </c>
      <c r="AJ29" s="31">
        <f>IF((ISERROR(SUM(AJ19:AJ27)/AJ42)),0,(SUM(AJ19:AJ27)/AJ42))</f>
        <v>5443.1757656579184</v>
      </c>
      <c r="AK29" s="31">
        <f t="shared" ref="AK29:AU29" si="50">IF((ISERROR(SUM(AK19:AK27)/AK42)),0,(SUM(AK19:AK27)/AK42))</f>
        <v>2550.7309936586275</v>
      </c>
      <c r="AL29" s="31">
        <f t="shared" si="50"/>
        <v>2947.8173594283994</v>
      </c>
      <c r="AM29" s="31">
        <f t="shared" si="50"/>
        <v>2500.7599645002533</v>
      </c>
      <c r="AN29" s="31">
        <f t="shared" si="50"/>
        <v>1403.9324619428032</v>
      </c>
      <c r="AO29" s="31">
        <f t="shared" si="50"/>
        <v>1716.0211717629463</v>
      </c>
      <c r="AP29" s="31">
        <f t="shared" si="50"/>
        <v>3769.2686027398045</v>
      </c>
      <c r="AQ29" s="31">
        <f t="shared" si="50"/>
        <v>7244.0588396545218</v>
      </c>
      <c r="AR29" s="31">
        <f t="shared" si="50"/>
        <v>4300.3323073893907</v>
      </c>
      <c r="AS29" s="31">
        <f t="shared" si="50"/>
        <v>1984.1715335274496</v>
      </c>
      <c r="AT29" s="31">
        <f t="shared" si="50"/>
        <v>3738.9822874197225</v>
      </c>
      <c r="AU29" s="31">
        <f t="shared" si="50"/>
        <v>4110.0934522537245</v>
      </c>
      <c r="AV29" s="42">
        <f>SUM(AJ29:AU29)</f>
        <v>41709.344739935565</v>
      </c>
      <c r="AW29" s="42">
        <f t="shared" ref="AW29" si="51">SUM(AI29+AV29)</f>
        <v>196240.08525879003</v>
      </c>
      <c r="AX29" s="31">
        <f>IF((ISERROR(SUM(AX19:AX27)/AX42)),0,(SUM(AX19:AX27)/AX42))</f>
        <v>3254.9074768224013</v>
      </c>
      <c r="AY29" s="31">
        <f>IF((ISERROR(SUM(AY19:AY27)/AY42)),0,(SUM(AY19:AY27)/AY42))</f>
        <v>3591.7538991031947</v>
      </c>
      <c r="AZ29" s="31">
        <f>IF((ISERROR(SUM(AZ19:AZ27)/AZ42)),0,(SUM(AZ19:AZ27)/AZ42))</f>
        <v>4523.4914666239811</v>
      </c>
      <c r="BA29" s="31">
        <f t="shared" ref="BA29:BI29" si="52">IF((ISERROR(SUM(BA19:BA27)/BA42)),0,(SUM(BA19:BA27)/BA42))</f>
        <v>1725.3767194612813</v>
      </c>
      <c r="BB29" s="31">
        <f t="shared" si="52"/>
        <v>6021.5566055761146</v>
      </c>
      <c r="BC29" s="31">
        <f>IF((ISERROR(SUM(BC19:BC27)/BC42)),0,(SUM(BC19:BC27)/BC42))</f>
        <v>3552.1469011791164</v>
      </c>
      <c r="BD29" s="31">
        <f t="shared" si="52"/>
        <v>2001.4318808861369</v>
      </c>
      <c r="BE29" s="31">
        <f t="shared" si="52"/>
        <v>3287.5684529455539</v>
      </c>
      <c r="BF29" s="31">
        <f t="shared" si="52"/>
        <v>2086.5481850784322</v>
      </c>
      <c r="BG29" s="31">
        <f t="shared" si="52"/>
        <v>1605.731216023687</v>
      </c>
      <c r="BH29" s="31">
        <f t="shared" si="52"/>
        <v>5140.5721736081168</v>
      </c>
      <c r="BI29" s="31">
        <f t="shared" si="52"/>
        <v>5055.4973045166807</v>
      </c>
      <c r="BJ29" s="42">
        <f>SUM(AX29:BI29)</f>
        <v>41846.582281824696</v>
      </c>
      <c r="BK29" s="42">
        <f t="shared" ref="BK29" si="53">SUM(AW29+BJ29)</f>
        <v>238086.66754061473</v>
      </c>
      <c r="BL29" s="31">
        <f>IF((ISERROR(SUM(BL19:BL27)/BL42)),0,(SUM(BL19:BL27)/BL42))</f>
        <v>2848.0173317879785</v>
      </c>
      <c r="BM29" s="31">
        <f>IF((ISERROR(SUM(BM19:BM27)/BM42)),0,(SUM(BM19:BM27)/BM42))</f>
        <v>3708.9228499533419</v>
      </c>
      <c r="BN29" s="31">
        <f>IF((ISERROR(SUM(BN19:BN27)/BN42)),0,(SUM(BN19:BN27)/BN42))</f>
        <v>3518.9930315796296</v>
      </c>
      <c r="BO29" s="31">
        <f t="shared" ref="BO29:BP29" si="54">IF((ISERROR(SUM(BO19:BO27)/BO42)),0,(SUM(BO19:BO27)/BO42))</f>
        <v>0</v>
      </c>
      <c r="BP29" s="31">
        <f t="shared" si="54"/>
        <v>0</v>
      </c>
      <c r="BQ29" s="31">
        <f>IF((ISERROR(SUM(BQ19:BQ27)/BQ42)),0,(SUM(BQ19:BQ27)/BQ42))</f>
        <v>0</v>
      </c>
      <c r="BR29" s="31">
        <f t="shared" ref="BR29:BW29" si="55">IF((ISERROR(SUM(BR19:BR27)/BR42)),0,(SUM(BR19:BR27)/BR42))</f>
        <v>0</v>
      </c>
      <c r="BS29" s="31">
        <f t="shared" si="55"/>
        <v>0</v>
      </c>
      <c r="BT29" s="31">
        <f t="shared" si="55"/>
        <v>0</v>
      </c>
      <c r="BU29" s="31">
        <f t="shared" si="55"/>
        <v>0</v>
      </c>
      <c r="BV29" s="31">
        <f t="shared" si="55"/>
        <v>0</v>
      </c>
      <c r="BW29" s="31">
        <f t="shared" si="55"/>
        <v>0</v>
      </c>
      <c r="BX29" s="42">
        <f>SUM(BL29:BW29)</f>
        <v>10075.93321332095</v>
      </c>
      <c r="BY29" s="42">
        <f t="shared" ref="BY29" si="56">SUM(BK29+BX29)</f>
        <v>248162.60075393567</v>
      </c>
    </row>
    <row r="30" spans="1:77" x14ac:dyDescent="0.2">
      <c r="A30" s="30"/>
      <c r="B30" s="32"/>
      <c r="C30" s="32"/>
      <c r="D30" s="41"/>
      <c r="E30" s="33"/>
      <c r="F30" s="41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AH30" s="41"/>
      <c r="AI30" s="41"/>
      <c r="AJ30" s="33"/>
      <c r="AK30" s="33"/>
      <c r="AL30" s="33"/>
      <c r="AM30" s="33"/>
      <c r="AV30" s="41"/>
      <c r="AW30" s="41"/>
      <c r="AX30" s="33"/>
      <c r="AY30" s="33"/>
      <c r="AZ30" s="33"/>
      <c r="BA30" s="33"/>
      <c r="BJ30" s="41"/>
      <c r="BK30" s="41"/>
      <c r="BL30" s="33"/>
      <c r="BM30" s="33"/>
      <c r="BN30" s="33"/>
      <c r="BO30" s="33"/>
      <c r="BX30" s="41"/>
      <c r="BY30" s="41"/>
    </row>
    <row r="31" spans="1:77" x14ac:dyDescent="0.2">
      <c r="A31" s="30" t="s">
        <v>29</v>
      </c>
      <c r="B31" s="32"/>
      <c r="C31" s="32"/>
      <c r="D31" s="41"/>
      <c r="E31" s="33"/>
      <c r="F31" s="41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AH31" s="41"/>
      <c r="AI31" s="41"/>
      <c r="AJ31" s="33"/>
      <c r="AK31" s="33"/>
      <c r="AL31" s="33"/>
      <c r="AM31" s="33"/>
      <c r="AV31" s="41"/>
      <c r="AW31" s="41"/>
      <c r="AX31" s="33"/>
      <c r="AY31" s="33"/>
      <c r="AZ31" s="33"/>
      <c r="BA31" s="33"/>
      <c r="BJ31" s="41"/>
      <c r="BK31" s="41"/>
      <c r="BL31" s="33"/>
      <c r="BM31" s="33"/>
      <c r="BN31" s="33"/>
      <c r="BO31" s="33"/>
      <c r="BX31" s="41"/>
      <c r="BY31" s="41"/>
    </row>
    <row r="32" spans="1:77" x14ac:dyDescent="0.2">
      <c r="A32" s="30"/>
      <c r="B32" s="32"/>
      <c r="C32" s="32"/>
      <c r="D32" s="41">
        <v>1874.92</v>
      </c>
      <c r="E32" s="33"/>
      <c r="F32" s="41">
        <v>1874.92</v>
      </c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AH32" s="41"/>
      <c r="AI32" s="41"/>
      <c r="AJ32" s="33"/>
      <c r="AK32" s="33"/>
      <c r="AL32" s="33"/>
      <c r="AM32" s="33"/>
      <c r="AV32" s="41"/>
      <c r="AW32" s="41"/>
      <c r="AX32" s="33"/>
      <c r="AY32" s="33"/>
      <c r="AZ32" s="33"/>
      <c r="BA32" s="33"/>
      <c r="BJ32" s="41"/>
      <c r="BK32" s="41"/>
      <c r="BL32" s="33"/>
      <c r="BM32" s="33"/>
      <c r="BN32" s="33"/>
      <c r="BO32" s="33"/>
      <c r="BX32" s="41"/>
      <c r="BY32" s="41"/>
    </row>
    <row r="33" spans="1:77" x14ac:dyDescent="0.2">
      <c r="A33" s="30"/>
      <c r="B33" s="32"/>
      <c r="C33" s="32"/>
      <c r="D33" s="41"/>
      <c r="E33" s="33"/>
      <c r="F33" s="41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AH33" s="41"/>
      <c r="AI33" s="41"/>
      <c r="AJ33" s="33"/>
      <c r="AK33" s="33"/>
      <c r="AL33" s="33"/>
      <c r="AM33" s="33"/>
      <c r="AV33" s="41"/>
      <c r="AW33" s="41"/>
      <c r="AX33" s="33"/>
      <c r="AY33" s="33"/>
      <c r="AZ33" s="33"/>
      <c r="BA33" s="33"/>
      <c r="BJ33" s="41"/>
      <c r="BK33" s="41"/>
      <c r="BL33" s="33"/>
      <c r="BM33" s="33"/>
      <c r="BN33" s="33"/>
      <c r="BO33" s="33"/>
      <c r="BX33" s="41"/>
      <c r="BY33" s="41"/>
    </row>
    <row r="34" spans="1:77" x14ac:dyDescent="0.2">
      <c r="A34" s="30"/>
      <c r="B34" s="32"/>
      <c r="C34" s="32"/>
      <c r="D34" s="41"/>
      <c r="E34" s="33"/>
      <c r="F34" s="41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AH34" s="41"/>
      <c r="AI34" s="41"/>
      <c r="AJ34" s="33"/>
      <c r="AK34" s="33"/>
      <c r="AL34" s="33"/>
      <c r="AM34" s="33"/>
      <c r="AV34" s="41"/>
      <c r="AW34" s="41"/>
      <c r="AX34" s="33"/>
      <c r="AY34" s="33"/>
      <c r="AZ34" s="33"/>
      <c r="BA34" s="33"/>
      <c r="BJ34" s="41"/>
      <c r="BK34" s="41"/>
      <c r="BL34" s="33"/>
      <c r="BM34" s="33"/>
      <c r="BN34" s="33"/>
      <c r="BO34" s="33"/>
      <c r="BX34" s="41"/>
      <c r="BY34" s="41"/>
    </row>
    <row r="35" spans="1:77" ht="13.5" thickBot="1" x14ac:dyDescent="0.25">
      <c r="A35" s="35" t="s">
        <v>30</v>
      </c>
      <c r="B35" s="37"/>
      <c r="C35" s="37"/>
      <c r="D35" s="40">
        <v>6437.356830935063</v>
      </c>
      <c r="E35" s="11">
        <v>18838.703808212136</v>
      </c>
      <c r="F35" s="40">
        <v>45004.011897696255</v>
      </c>
      <c r="G35" s="11">
        <v>21559.182420468835</v>
      </c>
      <c r="H35" s="11">
        <f t="shared" ref="H35:M35" si="57">IFERROR((H29-H32)," ")</f>
        <v>3736.7382779755676</v>
      </c>
      <c r="I35" s="11">
        <f t="shared" si="57"/>
        <v>1763.338935217942</v>
      </c>
      <c r="J35" s="11">
        <f t="shared" si="57"/>
        <v>1104.3658756631114</v>
      </c>
      <c r="K35" s="11">
        <f t="shared" si="57"/>
        <v>872.23975018066926</v>
      </c>
      <c r="L35" s="11">
        <f t="shared" si="57"/>
        <v>922.99395695282601</v>
      </c>
      <c r="M35" s="11">
        <f t="shared" si="57"/>
        <v>1556.0645521676399</v>
      </c>
      <c r="N35" s="11">
        <f t="shared" ref="N35:S35" si="58">IFERROR((N29-N32)," ")</f>
        <v>3871.5428025999449</v>
      </c>
      <c r="O35" s="11">
        <f t="shared" si="58"/>
        <v>2264.1252619536067</v>
      </c>
      <c r="P35" s="11">
        <f t="shared" si="58"/>
        <v>1919.9754150491306</v>
      </c>
      <c r="Q35" s="11">
        <f t="shared" si="58"/>
        <v>5748.4983300484109</v>
      </c>
      <c r="R35" s="11">
        <f t="shared" si="58"/>
        <v>2084.2739240183146</v>
      </c>
      <c r="S35" s="11">
        <f t="shared" si="58"/>
        <v>3720.4388806077072</v>
      </c>
      <c r="T35" s="11">
        <f>SUM(H35:S35)</f>
        <v>29564.595962434872</v>
      </c>
      <c r="U35" s="11">
        <f>SUM(U29-U30-U31-U32-U33)</f>
        <v>98002.71028059996</v>
      </c>
      <c r="V35" s="11">
        <f>IFERROR((V29-V32)," ")</f>
        <v>2096.0417181674211</v>
      </c>
      <c r="W35" s="11">
        <f>IFERROR((W29-W32)," ")</f>
        <v>2209.0771190202909</v>
      </c>
      <c r="X35" s="11">
        <f>IFERROR((X29-X32)," ")</f>
        <v>3458.1715368954483</v>
      </c>
      <c r="Y35" s="11">
        <f>IFERROR((Y29-Y32)," ")</f>
        <v>7256.4361867285916</v>
      </c>
      <c r="Z35" s="11">
        <f t="shared" ref="Z35:AG35" si="59">IFERROR((Z29-Z32)," ")</f>
        <v>5108.1649349715963</v>
      </c>
      <c r="AA35" s="11">
        <f t="shared" si="59"/>
        <v>6542.2179828028693</v>
      </c>
      <c r="AB35" s="11">
        <f t="shared" si="59"/>
        <v>4379.0591803387242</v>
      </c>
      <c r="AC35" s="11">
        <f t="shared" si="59"/>
        <v>7568.8325171671859</v>
      </c>
      <c r="AD35" s="11">
        <f t="shared" si="59"/>
        <v>6016.6360010622284</v>
      </c>
      <c r="AE35" s="11">
        <f t="shared" si="59"/>
        <v>2947.3544540916105</v>
      </c>
      <c r="AF35" s="11">
        <f t="shared" si="59"/>
        <v>5029.5314081075485</v>
      </c>
      <c r="AG35" s="11">
        <f t="shared" si="59"/>
        <v>3916.5071989009889</v>
      </c>
      <c r="AH35" s="40">
        <f t="shared" si="0"/>
        <v>56528.030238254505</v>
      </c>
      <c r="AI35" s="40">
        <f t="shared" si="1"/>
        <v>154530.74051885447</v>
      </c>
      <c r="AJ35" s="11">
        <f>IFERROR((AJ29-AJ32)," ")</f>
        <v>5443.1757656579184</v>
      </c>
      <c r="AK35" s="11">
        <f>IFERROR((AK29-AK32)," ")</f>
        <v>2550.7309936586275</v>
      </c>
      <c r="AL35" s="11">
        <f>IFERROR((AL29-AL32)," ")</f>
        <v>2947.8173594283994</v>
      </c>
      <c r="AM35" s="11">
        <f>IFERROR((AM29-AM32)," ")</f>
        <v>2500.7599645002533</v>
      </c>
      <c r="AN35" s="11">
        <f t="shared" ref="AN35:AU35" si="60">IFERROR((AN29-AN32)," ")</f>
        <v>1403.9324619428032</v>
      </c>
      <c r="AO35" s="11">
        <f t="shared" si="60"/>
        <v>1716.0211717629463</v>
      </c>
      <c r="AP35" s="11">
        <f t="shared" si="60"/>
        <v>3769.2686027398045</v>
      </c>
      <c r="AQ35" s="11">
        <f t="shared" si="60"/>
        <v>7244.0588396545218</v>
      </c>
      <c r="AR35" s="11">
        <f t="shared" si="60"/>
        <v>4300.3323073893907</v>
      </c>
      <c r="AS35" s="11">
        <f t="shared" si="60"/>
        <v>1984.1715335274496</v>
      </c>
      <c r="AT35" s="11">
        <f t="shared" si="60"/>
        <v>3738.9822874197225</v>
      </c>
      <c r="AU35" s="11">
        <f t="shared" si="60"/>
        <v>4110.0934522537245</v>
      </c>
      <c r="AV35" s="40">
        <f t="shared" ref="AV35" si="61">SUM(AJ35:AU35)</f>
        <v>41709.344739935565</v>
      </c>
      <c r="AW35" s="40">
        <f t="shared" ref="AW35" si="62">SUM(AI35+AV35)</f>
        <v>196240.08525879003</v>
      </c>
      <c r="AX35" s="11">
        <f>IFERROR((AX29-AX32)," ")</f>
        <v>3254.9074768224013</v>
      </c>
      <c r="AY35" s="11">
        <f>IFERROR((AY29-AY32)," ")</f>
        <v>3591.7538991031947</v>
      </c>
      <c r="AZ35" s="11">
        <f>IFERROR((AZ29-AZ32)," ")</f>
        <v>4523.4914666239811</v>
      </c>
      <c r="BA35" s="11">
        <f>IFERROR((BA29-BA32)," ")</f>
        <v>1725.3767194612813</v>
      </c>
      <c r="BB35" s="11">
        <f t="shared" ref="BB35:BI35" si="63">IFERROR((BB29-BB32)," ")</f>
        <v>6021.5566055761146</v>
      </c>
      <c r="BC35" s="11">
        <f t="shared" si="63"/>
        <v>3552.1469011791164</v>
      </c>
      <c r="BD35" s="11">
        <f t="shared" si="63"/>
        <v>2001.4318808861369</v>
      </c>
      <c r="BE35" s="11">
        <f t="shared" si="63"/>
        <v>3287.5684529455539</v>
      </c>
      <c r="BF35" s="11">
        <f t="shared" si="63"/>
        <v>2086.5481850784322</v>
      </c>
      <c r="BG35" s="11">
        <f t="shared" si="63"/>
        <v>1605.731216023687</v>
      </c>
      <c r="BH35" s="11">
        <f t="shared" si="63"/>
        <v>5140.5721736081168</v>
      </c>
      <c r="BI35" s="11">
        <f t="shared" si="63"/>
        <v>5055.4973045166807</v>
      </c>
      <c r="BJ35" s="40">
        <f t="shared" ref="BJ35" si="64">SUM(AX35:BI35)</f>
        <v>41846.582281824696</v>
      </c>
      <c r="BK35" s="40">
        <f t="shared" ref="BK35" si="65">SUM(AW35+BJ35)</f>
        <v>238086.66754061473</v>
      </c>
      <c r="BL35" s="11">
        <f>IFERROR((BL29-BL32)," ")</f>
        <v>2848.0173317879785</v>
      </c>
      <c r="BM35" s="11">
        <f>IFERROR((BM29-BM32)," ")</f>
        <v>3708.9228499533419</v>
      </c>
      <c r="BN35" s="11">
        <f>IFERROR((BN29-BN32)," ")</f>
        <v>3518.9930315796296</v>
      </c>
      <c r="BO35" s="11">
        <f>IFERROR((BO29-BO32)," ")</f>
        <v>0</v>
      </c>
      <c r="BP35" s="11">
        <f t="shared" ref="BP35:BW35" si="66">IFERROR((BP29-BP32)," ")</f>
        <v>0</v>
      </c>
      <c r="BQ35" s="11">
        <f t="shared" si="66"/>
        <v>0</v>
      </c>
      <c r="BR35" s="11">
        <f t="shared" si="66"/>
        <v>0</v>
      </c>
      <c r="BS35" s="11">
        <f t="shared" si="66"/>
        <v>0</v>
      </c>
      <c r="BT35" s="11">
        <f t="shared" si="66"/>
        <v>0</v>
      </c>
      <c r="BU35" s="11">
        <f t="shared" si="66"/>
        <v>0</v>
      </c>
      <c r="BV35" s="11">
        <f t="shared" si="66"/>
        <v>0</v>
      </c>
      <c r="BW35" s="11">
        <f t="shared" si="66"/>
        <v>0</v>
      </c>
      <c r="BX35" s="40">
        <f t="shared" ref="BX35" si="67">SUM(BL35:BW35)</f>
        <v>10075.93321332095</v>
      </c>
      <c r="BY35" s="40">
        <f t="shared" ref="BY35" si="68">SUM(BK35+BX35)</f>
        <v>248162.60075393567</v>
      </c>
    </row>
    <row r="36" spans="1:77" ht="13.5" thickTop="1" x14ac:dyDescent="0.2">
      <c r="A36" s="30"/>
      <c r="B36" s="32"/>
      <c r="C36" s="32"/>
      <c r="D36" s="41"/>
      <c r="E36" s="33"/>
      <c r="F36" s="41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41"/>
      <c r="AI36" s="41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41"/>
      <c r="AW36" s="41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41"/>
      <c r="BK36" s="41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41"/>
      <c r="BY36" s="41"/>
    </row>
    <row r="37" spans="1:77" x14ac:dyDescent="0.2">
      <c r="A37" s="2"/>
      <c r="D37" s="10"/>
      <c r="E37" s="5"/>
      <c r="F37" s="10"/>
      <c r="G37" s="5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41"/>
      <c r="AI37" s="41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41"/>
      <c r="AW37" s="41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41"/>
      <c r="BK37" s="41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41"/>
      <c r="BY37" s="41"/>
    </row>
    <row r="38" spans="1:77" x14ac:dyDescent="0.2">
      <c r="A38" s="2" t="s">
        <v>26</v>
      </c>
      <c r="B38" s="33"/>
      <c r="C38" s="33"/>
      <c r="D38" s="10">
        <v>13321.025991220638</v>
      </c>
      <c r="E38" s="5">
        <v>29407.415174197591</v>
      </c>
      <c r="F38" s="10">
        <v>75099.017558417079</v>
      </c>
      <c r="G38" s="5">
        <v>33009.97732829165</v>
      </c>
      <c r="H38" s="150">
        <f>IFERROR((H19/H43)," ")</f>
        <v>5392.8606827743388</v>
      </c>
      <c r="I38" s="150">
        <f t="shared" ref="I38:S38" si="69">IFERROR((I19/I43)," ")</f>
        <v>2530.920373718312</v>
      </c>
      <c r="J38" s="150">
        <f t="shared" si="69"/>
        <v>1575.0466118707293</v>
      </c>
      <c r="K38" s="150">
        <f t="shared" si="69"/>
        <v>1247.3900667333749</v>
      </c>
      <c r="L38" s="150">
        <f t="shared" si="69"/>
        <v>1339.0796327471601</v>
      </c>
      <c r="M38" s="150">
        <f t="shared" si="69"/>
        <v>2240.8885699218181</v>
      </c>
      <c r="N38" s="150">
        <f>IFERROR((N19/N43)," ")</f>
        <v>5093.4017111004887</v>
      </c>
      <c r="O38" s="150">
        <f t="shared" si="69"/>
        <v>2963.7399678972706</v>
      </c>
      <c r="P38" s="150">
        <f t="shared" si="69"/>
        <v>2524.3836757065969</v>
      </c>
      <c r="Q38" s="150">
        <f t="shared" si="69"/>
        <v>7232.6272828637966</v>
      </c>
      <c r="R38" s="150">
        <f t="shared" si="69"/>
        <v>2592.6283340863815</v>
      </c>
      <c r="S38" s="150">
        <f t="shared" si="69"/>
        <v>4645.7120302148442</v>
      </c>
      <c r="T38" s="150">
        <f>SUM(H38:S38)</f>
        <v>39378.678939635123</v>
      </c>
      <c r="U38" s="150">
        <f>SUM(F38+G38+T38)</f>
        <v>147487.67382634385</v>
      </c>
      <c r="V38" s="235">
        <f t="shared" ref="V38:AA38" si="70">IFERROR((V19/V43)," ")</f>
        <v>2592.8935543735038</v>
      </c>
      <c r="W38" s="235">
        <f t="shared" si="70"/>
        <v>2758.2536908087345</v>
      </c>
      <c r="X38" s="235">
        <f t="shared" si="70"/>
        <v>4269.1127622974309</v>
      </c>
      <c r="Y38" s="235">
        <f t="shared" si="70"/>
        <v>9156.1711804141378</v>
      </c>
      <c r="Z38" s="235">
        <f t="shared" si="70"/>
        <v>6604.3464444247766</v>
      </c>
      <c r="AA38" s="235">
        <f t="shared" si="70"/>
        <v>8372.0763525928323</v>
      </c>
      <c r="AB38" s="235">
        <f t="shared" ref="AB38:AG38" si="71">IFERROR((AB19/AB43)," ")</f>
        <v>5688.8357811780361</v>
      </c>
      <c r="AC38" s="235">
        <f t="shared" si="71"/>
        <v>9821.3170742761413</v>
      </c>
      <c r="AD38" s="235">
        <f t="shared" si="71"/>
        <v>8003.3292086129759</v>
      </c>
      <c r="AE38" s="235">
        <f t="shared" si="71"/>
        <v>3891.9815566279722</v>
      </c>
      <c r="AF38" s="235">
        <f t="shared" si="71"/>
        <v>6632.9460210122343</v>
      </c>
      <c r="AG38" s="235">
        <f t="shared" si="71"/>
        <v>5250.8612015665558</v>
      </c>
      <c r="AH38" s="236">
        <f>SUM(V38:AG38)</f>
        <v>73042.124828185333</v>
      </c>
      <c r="AI38" s="236">
        <f t="shared" si="1"/>
        <v>220529.79865452918</v>
      </c>
      <c r="AJ38" s="235">
        <f t="shared" ref="AJ38:AU38" si="72">IFERROR((AJ19/AJ43)," ")</f>
        <v>7481.1007723202438</v>
      </c>
      <c r="AK38" s="235">
        <f t="shared" si="72"/>
        <v>3568.4726601284201</v>
      </c>
      <c r="AL38" s="235">
        <f t="shared" si="72"/>
        <v>4114.5634702901598</v>
      </c>
      <c r="AM38" s="235">
        <f t="shared" si="72"/>
        <v>3521.8202580057068</v>
      </c>
      <c r="AN38" s="235">
        <f t="shared" si="72"/>
        <v>1897.4147223156983</v>
      </c>
      <c r="AO38" s="235">
        <f t="shared" si="72"/>
        <v>2281.6217499760132</v>
      </c>
      <c r="AP38" s="235">
        <f t="shared" si="72"/>
        <v>4967.8960184110629</v>
      </c>
      <c r="AQ38" s="235">
        <f t="shared" si="72"/>
        <v>9328.8989737070933</v>
      </c>
      <c r="AR38" s="235">
        <f t="shared" si="72"/>
        <v>5607.2032956050271</v>
      </c>
      <c r="AS38" s="235">
        <f t="shared" si="72"/>
        <v>2591.1296056334963</v>
      </c>
      <c r="AT38" s="235">
        <f t="shared" si="72"/>
        <v>4822.5393543139589</v>
      </c>
      <c r="AU38" s="235">
        <f t="shared" si="72"/>
        <v>5207.8994133506949</v>
      </c>
      <c r="AV38" s="236">
        <f>SUM(AJ38:AU38)</f>
        <v>55390.56029405757</v>
      </c>
      <c r="AW38" s="236">
        <f>SUM(AI38+AV38)</f>
        <v>275920.35894858674</v>
      </c>
      <c r="AX38" s="235">
        <f t="shared" ref="AX38:BI38" si="73">IFERROR((AX19/AX43)," ")</f>
        <v>4179.3012002399628</v>
      </c>
      <c r="AY38" s="235">
        <f t="shared" si="73"/>
        <v>4656.3497547973811</v>
      </c>
      <c r="AZ38" s="235">
        <f t="shared" si="73"/>
        <v>5956.98591239712</v>
      </c>
      <c r="BA38" s="235">
        <f t="shared" si="73"/>
        <v>2246.9581017544265</v>
      </c>
      <c r="BB38" s="235">
        <f t="shared" si="73"/>
        <v>7749.743351376459</v>
      </c>
      <c r="BC38" s="235">
        <f t="shared" si="73"/>
        <v>4500.9253384840576</v>
      </c>
      <c r="BD38" s="235">
        <f t="shared" si="73"/>
        <v>2505.5925716813545</v>
      </c>
      <c r="BE38" s="235">
        <f t="shared" si="73"/>
        <v>3997.0257250912041</v>
      </c>
      <c r="BF38" s="235">
        <f t="shared" si="73"/>
        <v>2578.3475923014184</v>
      </c>
      <c r="BG38" s="235">
        <f t="shared" si="73"/>
        <v>2021.9367472170268</v>
      </c>
      <c r="BH38" s="235">
        <f t="shared" si="73"/>
        <v>6621.0569596072546</v>
      </c>
      <c r="BI38" s="235">
        <f t="shared" si="73"/>
        <v>6621.6903694559487</v>
      </c>
      <c r="BJ38" s="236">
        <f>SUM(AX38:BI38)</f>
        <v>53635.91362440362</v>
      </c>
      <c r="BK38" s="236">
        <f>SUM(AW38+BJ38)</f>
        <v>329556.27257299039</v>
      </c>
      <c r="BL38" s="235">
        <f t="shared" ref="BL38:BW38" si="74">IFERROR((BL19/BL43)," ")</f>
        <v>3724.0674630459612</v>
      </c>
      <c r="BM38" s="235">
        <f t="shared" si="74"/>
        <v>4814.552751524433</v>
      </c>
      <c r="BN38" s="235">
        <f t="shared" si="74"/>
        <v>4363.5513591587405</v>
      </c>
      <c r="BO38" s="235" t="str">
        <f t="shared" si="74"/>
        <v xml:space="preserve"> </v>
      </c>
      <c r="BP38" s="235" t="str">
        <f t="shared" si="74"/>
        <v xml:space="preserve"> </v>
      </c>
      <c r="BQ38" s="235" t="str">
        <f t="shared" si="74"/>
        <v xml:space="preserve"> </v>
      </c>
      <c r="BR38" s="235" t="str">
        <f t="shared" si="74"/>
        <v xml:space="preserve"> </v>
      </c>
      <c r="BS38" s="235" t="str">
        <f t="shared" si="74"/>
        <v xml:space="preserve"> </v>
      </c>
      <c r="BT38" s="235" t="str">
        <f t="shared" si="74"/>
        <v xml:space="preserve"> </v>
      </c>
      <c r="BU38" s="235" t="str">
        <f t="shared" si="74"/>
        <v xml:space="preserve"> </v>
      </c>
      <c r="BV38" s="235" t="str">
        <f t="shared" si="74"/>
        <v xml:space="preserve"> </v>
      </c>
      <c r="BW38" s="235" t="str">
        <f t="shared" si="74"/>
        <v xml:space="preserve"> </v>
      </c>
      <c r="BX38" s="236">
        <f>SUM(BL38:BW38)</f>
        <v>12902.171573729134</v>
      </c>
      <c r="BY38" s="236">
        <f>SUM(BK38+BX38)</f>
        <v>342458.44414671953</v>
      </c>
    </row>
    <row r="39" spans="1:77" x14ac:dyDescent="0.2">
      <c r="A39" s="2"/>
      <c r="B39" s="33"/>
      <c r="C39" s="33"/>
      <c r="D39" s="34"/>
      <c r="E39" s="32"/>
      <c r="F39" s="34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4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4"/>
      <c r="AW39" s="7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4"/>
      <c r="BK39" s="7"/>
      <c r="BL39" s="32"/>
      <c r="BM39" s="32"/>
      <c r="BN39" s="32"/>
      <c r="BO39" s="32"/>
      <c r="BP39" s="32"/>
      <c r="BQ39" s="32"/>
      <c r="BR39" s="32"/>
      <c r="BS39" s="32"/>
      <c r="BT39" s="32"/>
      <c r="BU39" s="32"/>
      <c r="BV39" s="32"/>
      <c r="BW39" s="32"/>
      <c r="BX39" s="34"/>
      <c r="BY39" s="7"/>
    </row>
    <row r="40" spans="1:77" x14ac:dyDescent="0.2">
      <c r="A40" s="2"/>
      <c r="B40" s="33"/>
      <c r="C40" s="33"/>
      <c r="D40" s="34"/>
      <c r="E40" s="32"/>
      <c r="F40" s="34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4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4"/>
      <c r="AW40" s="7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4"/>
      <c r="BK40" s="7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4"/>
      <c r="BY40" s="7"/>
    </row>
    <row r="41" spans="1:77" x14ac:dyDescent="0.2">
      <c r="A41" s="2" t="s">
        <v>31</v>
      </c>
      <c r="B41" s="33"/>
      <c r="C41" s="33"/>
      <c r="D41" s="34"/>
      <c r="E41" s="32"/>
      <c r="F41" s="34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4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4"/>
      <c r="AW41" s="7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4"/>
      <c r="BK41" s="7"/>
      <c r="BL41" s="32"/>
      <c r="BM41" s="32"/>
      <c r="BN41" s="32"/>
      <c r="BO41" s="32"/>
      <c r="BP41" s="32"/>
      <c r="BQ41" s="32"/>
      <c r="BR41" s="32"/>
      <c r="BS41" s="32"/>
      <c r="BT41" s="32"/>
      <c r="BU41" s="32"/>
      <c r="BV41" s="32"/>
      <c r="BW41" s="32"/>
      <c r="BX41" s="34"/>
      <c r="BY41" s="7"/>
    </row>
    <row r="42" spans="1:77" s="2" customFormat="1" x14ac:dyDescent="0.2">
      <c r="A42" s="32" t="s">
        <v>27</v>
      </c>
      <c r="B42" s="31"/>
      <c r="C42" s="31"/>
      <c r="D42" s="43"/>
      <c r="E42" s="36"/>
      <c r="F42" s="43"/>
      <c r="G42" s="36"/>
      <c r="H42" s="36">
        <v>97.045530560000003</v>
      </c>
      <c r="I42" s="36">
        <v>97.88903882999999</v>
      </c>
      <c r="J42" s="36">
        <v>95.555542619999997</v>
      </c>
      <c r="K42" s="36">
        <v>95.04230084999999</v>
      </c>
      <c r="L42" s="36">
        <v>97.037918640000015</v>
      </c>
      <c r="M42" s="36">
        <v>96.668728999999999</v>
      </c>
      <c r="N42" s="36">
        <v>88.365299880000009</v>
      </c>
      <c r="O42" s="36">
        <v>87.585451800000001</v>
      </c>
      <c r="P42" s="36">
        <v>87.794586680000009</v>
      </c>
      <c r="Q42" s="36">
        <v>82.732823459999992</v>
      </c>
      <c r="R42" s="36">
        <v>83.967603650000001</v>
      </c>
      <c r="S42" s="36">
        <v>84.70456553999999</v>
      </c>
      <c r="T42" s="36"/>
      <c r="U42" s="36"/>
      <c r="V42" s="36">
        <v>83.899499340000006</v>
      </c>
      <c r="W42" s="36">
        <v>83.720752619999985</v>
      </c>
      <c r="X42" s="36">
        <v>81.381079350000007</v>
      </c>
      <c r="Y42" s="36">
        <v>81.478337580000002</v>
      </c>
      <c r="Z42" s="36">
        <v>83.27219817000001</v>
      </c>
      <c r="AA42" s="36">
        <v>82.46284424000001</v>
      </c>
      <c r="AB42" s="36">
        <v>83.772853229999996</v>
      </c>
      <c r="AC42" s="36">
        <v>83.029401440000001</v>
      </c>
      <c r="AD42" s="36">
        <v>85.622313599999998</v>
      </c>
      <c r="AE42" s="36">
        <v>85.974321700000004</v>
      </c>
      <c r="AF42" s="36">
        <v>85.634431679999992</v>
      </c>
      <c r="AG42" s="36">
        <v>86.130321960000003</v>
      </c>
      <c r="AH42" s="43"/>
      <c r="AI42" s="29"/>
      <c r="AJ42" s="36">
        <v>87.50158832000001</v>
      </c>
      <c r="AK42" s="36">
        <v>89.896662200000009</v>
      </c>
      <c r="AL42" s="36">
        <v>90.816749939999994</v>
      </c>
      <c r="AM42" s="36">
        <v>92.388986560000006</v>
      </c>
      <c r="AN42" s="36">
        <v>91.166919149999998</v>
      </c>
      <c r="AO42" s="36">
        <v>90.079735199999988</v>
      </c>
      <c r="AP42" s="36">
        <v>90.515099800000016</v>
      </c>
      <c r="AQ42" s="36">
        <v>89.455224080000008</v>
      </c>
      <c r="AR42" s="36">
        <v>93.934781459999996</v>
      </c>
      <c r="AS42" s="36">
        <v>96.04346022</v>
      </c>
      <c r="AT42" s="36">
        <v>92.766930300000013</v>
      </c>
      <c r="AU42" s="36">
        <v>89.527584050000002</v>
      </c>
      <c r="AV42" s="43"/>
      <c r="AW42" s="29"/>
      <c r="AX42" s="36">
        <v>90.535995600000007</v>
      </c>
      <c r="AY42" s="36">
        <v>92.364870080000003</v>
      </c>
      <c r="AZ42" s="36">
        <v>91.665853369999994</v>
      </c>
      <c r="BA42" s="36">
        <v>90.352011239999996</v>
      </c>
      <c r="BB42" s="36">
        <v>89.779575599999987</v>
      </c>
      <c r="BC42" s="36">
        <v>88.036714189999984</v>
      </c>
      <c r="BD42" s="36">
        <v>86.031569519999991</v>
      </c>
      <c r="BE42" s="36">
        <v>86.348669179999987</v>
      </c>
      <c r="BF42" s="36">
        <v>88.177822019999994</v>
      </c>
      <c r="BG42" s="36">
        <v>89.407229440000009</v>
      </c>
      <c r="BH42" s="36">
        <v>92.035199200000008</v>
      </c>
      <c r="BI42" s="36">
        <v>93.263916060000014</v>
      </c>
      <c r="BJ42" s="43"/>
      <c r="BK42" s="29"/>
      <c r="BL42" s="36">
        <v>93.185067920000009</v>
      </c>
      <c r="BM42" s="36">
        <v>92.901901559999999</v>
      </c>
      <c r="BN42" s="36">
        <v>92.117863999999997</v>
      </c>
      <c r="BO42" s="36"/>
      <c r="BP42" s="36"/>
      <c r="BQ42" s="36"/>
      <c r="BR42" s="36"/>
      <c r="BS42" s="36"/>
      <c r="BT42" s="36"/>
      <c r="BU42" s="36"/>
      <c r="BV42" s="36"/>
      <c r="BW42" s="36"/>
      <c r="BX42" s="43"/>
      <c r="BY42" s="29"/>
    </row>
    <row r="43" spans="1:77" x14ac:dyDescent="0.2">
      <c r="A43" s="32" t="s">
        <v>28</v>
      </c>
      <c r="B43" s="33"/>
      <c r="C43" s="33"/>
      <c r="D43" s="43"/>
      <c r="E43" s="36"/>
      <c r="F43" s="43"/>
      <c r="G43" s="36"/>
      <c r="H43" s="36">
        <v>67.243300000000005</v>
      </c>
      <c r="I43" s="36">
        <v>68.201099999999997</v>
      </c>
      <c r="J43" s="36">
        <v>67.000100000000003</v>
      </c>
      <c r="K43" s="36">
        <v>66.458500000000001</v>
      </c>
      <c r="L43" s="36">
        <v>66.885800000000003</v>
      </c>
      <c r="M43" s="36">
        <v>67.126400000000004</v>
      </c>
      <c r="N43" s="36">
        <v>67.167299999999997</v>
      </c>
      <c r="O43" s="36">
        <v>66.910200000000003</v>
      </c>
      <c r="P43" s="36">
        <v>66.774100000000004</v>
      </c>
      <c r="Q43" s="36">
        <v>66.725399999999993</v>
      </c>
      <c r="R43" s="1">
        <v>67.503500000000003</v>
      </c>
      <c r="S43" s="36">
        <v>67.834199999999996</v>
      </c>
      <c r="T43" s="36"/>
      <c r="U43" s="36"/>
      <c r="V43" s="36">
        <v>68.1113</v>
      </c>
      <c r="W43" s="36">
        <v>67.051699999999997</v>
      </c>
      <c r="X43" s="36">
        <v>65.922300000000007</v>
      </c>
      <c r="Y43" s="36">
        <v>64.573099999999997</v>
      </c>
      <c r="Z43" s="36">
        <v>64.407300000000006</v>
      </c>
      <c r="AA43" s="36">
        <v>64.4392</v>
      </c>
      <c r="AB43" s="36">
        <v>64.485299999999995</v>
      </c>
      <c r="AC43" s="36">
        <v>63.986899999999999</v>
      </c>
      <c r="AD43" s="36">
        <v>64.367999999999995</v>
      </c>
      <c r="AE43" s="36">
        <v>65.107399999999998</v>
      </c>
      <c r="AF43" s="36">
        <v>64.933599999999998</v>
      </c>
      <c r="AG43" s="36">
        <v>64.242800000000003</v>
      </c>
      <c r="AH43" s="43"/>
      <c r="AJ43" s="36">
        <v>63.665300000000002</v>
      </c>
      <c r="AK43" s="36">
        <v>64.257800000000003</v>
      </c>
      <c r="AL43" s="36">
        <v>65.064300000000003</v>
      </c>
      <c r="AM43" s="36">
        <v>65.603200000000001</v>
      </c>
      <c r="AN43" s="36">
        <v>67.456100000000006</v>
      </c>
      <c r="AO43" s="36">
        <v>67.749499999999998</v>
      </c>
      <c r="AP43" s="36">
        <v>68.676100000000005</v>
      </c>
      <c r="AQ43" s="36">
        <v>69.4636</v>
      </c>
      <c r="AR43" s="36">
        <v>72.041399999999996</v>
      </c>
      <c r="AS43" s="36">
        <v>73.5458</v>
      </c>
      <c r="AT43" s="36">
        <v>71.923500000000004</v>
      </c>
      <c r="AU43" s="36">
        <v>70.655500000000004</v>
      </c>
      <c r="AV43" s="43"/>
      <c r="AW43" s="7"/>
      <c r="AX43" s="36">
        <v>70.510900000000007</v>
      </c>
      <c r="AY43" s="36">
        <v>71.247200000000007</v>
      </c>
      <c r="AZ43" s="36">
        <v>69.607299999999995</v>
      </c>
      <c r="BA43" s="36">
        <v>69.378799999999998</v>
      </c>
      <c r="BB43" s="36">
        <v>69.758799999999994</v>
      </c>
      <c r="BC43" s="36">
        <v>69.478899999999996</v>
      </c>
      <c r="BD43" s="36">
        <v>68.720799999999997</v>
      </c>
      <c r="BE43" s="36">
        <v>71.022099999999995</v>
      </c>
      <c r="BF43" s="36">
        <v>71.358599999999996</v>
      </c>
      <c r="BG43" s="36">
        <v>71.003200000000007</v>
      </c>
      <c r="BH43" s="36">
        <v>71.4559</v>
      </c>
      <c r="BI43" s="36">
        <v>71.204700000000003</v>
      </c>
      <c r="BJ43" s="43"/>
      <c r="BK43" s="7"/>
      <c r="BL43" s="36">
        <v>71.264200000000002</v>
      </c>
      <c r="BM43" s="36">
        <v>71.567599999999999</v>
      </c>
      <c r="BN43" s="36">
        <v>74.288600000000002</v>
      </c>
      <c r="BO43" s="36"/>
      <c r="BP43" s="36"/>
      <c r="BQ43" s="36"/>
      <c r="BR43" s="36"/>
      <c r="BS43" s="36"/>
      <c r="BT43" s="36"/>
      <c r="BU43" s="36"/>
      <c r="BV43" s="36"/>
      <c r="BW43" s="36"/>
      <c r="BX43" s="43"/>
      <c r="BY43" s="7"/>
    </row>
    <row r="44" spans="1:77" x14ac:dyDescent="0.2">
      <c r="A44" s="30"/>
      <c r="B44" s="33"/>
      <c r="C44" s="33"/>
      <c r="D44" s="42"/>
      <c r="E44" s="31"/>
      <c r="F44" s="42"/>
      <c r="G44" s="31"/>
      <c r="R44" s="36"/>
      <c r="U44" s="4"/>
      <c r="AH44" s="8"/>
    </row>
    <row r="45" spans="1:77" x14ac:dyDescent="0.2">
      <c r="A45" s="32"/>
      <c r="B45" s="33"/>
      <c r="C45" s="33"/>
      <c r="D45" s="34"/>
      <c r="E45" s="32"/>
      <c r="F45" s="34"/>
      <c r="U45" s="4"/>
    </row>
    <row r="46" spans="1:77" x14ac:dyDescent="0.2">
      <c r="B46" s="5"/>
      <c r="C46" s="5"/>
      <c r="Q46" s="36"/>
      <c r="AB46" s="5"/>
    </row>
    <row r="47" spans="1:77" x14ac:dyDescent="0.2">
      <c r="B47" s="5"/>
      <c r="C47" s="5"/>
      <c r="F47" s="44"/>
      <c r="Q47" s="36"/>
    </row>
    <row r="48" spans="1:77" x14ac:dyDescent="0.2">
      <c r="D48" s="10"/>
      <c r="E48" s="10"/>
      <c r="F48" s="10"/>
    </row>
    <row r="49" spans="2:6" x14ac:dyDescent="0.2">
      <c r="B49" s="4"/>
      <c r="C49" s="4"/>
      <c r="D49" s="10"/>
      <c r="E49" s="5"/>
      <c r="F49" s="10"/>
    </row>
    <row r="50" spans="2:6" x14ac:dyDescent="0.2">
      <c r="B50" s="4"/>
      <c r="C50" s="4"/>
      <c r="D50" s="10"/>
      <c r="E50" s="5"/>
      <c r="F50" s="10"/>
    </row>
    <row r="51" spans="2:6" x14ac:dyDescent="0.2">
      <c r="B51" s="4"/>
      <c r="C51" s="4"/>
      <c r="D51" s="10"/>
      <c r="E51" s="10"/>
      <c r="F51" s="10"/>
    </row>
    <row r="52" spans="2:6" x14ac:dyDescent="0.2">
      <c r="B52" s="4"/>
      <c r="C52" s="4"/>
    </row>
    <row r="53" spans="2:6" x14ac:dyDescent="0.2">
      <c r="B53" s="4"/>
      <c r="C53" s="4"/>
    </row>
    <row r="54" spans="2:6" x14ac:dyDescent="0.2">
      <c r="B54" s="4"/>
      <c r="C54" s="4"/>
    </row>
    <row r="55" spans="2:6" x14ac:dyDescent="0.2">
      <c r="B55" s="4"/>
      <c r="C55" s="4"/>
    </row>
    <row r="56" spans="2:6" x14ac:dyDescent="0.2">
      <c r="B56" s="4"/>
      <c r="C56" s="4"/>
    </row>
    <row r="57" spans="2:6" x14ac:dyDescent="0.2">
      <c r="B57" s="4"/>
      <c r="C57" s="4"/>
    </row>
    <row r="58" spans="2:6" x14ac:dyDescent="0.2">
      <c r="B58" s="4"/>
      <c r="C58" s="4"/>
    </row>
    <row r="59" spans="2:6" x14ac:dyDescent="0.2">
      <c r="B59" s="4"/>
      <c r="C59" s="4"/>
    </row>
    <row r="60" spans="2:6" x14ac:dyDescent="0.2">
      <c r="B60" s="4"/>
      <c r="C60" s="4"/>
    </row>
    <row r="61" spans="2:6" x14ac:dyDescent="0.2">
      <c r="B61" s="4"/>
      <c r="C61" s="4"/>
    </row>
    <row r="62" spans="2:6" x14ac:dyDescent="0.2">
      <c r="B62" s="4"/>
      <c r="C62" s="4"/>
    </row>
    <row r="63" spans="2:6" x14ac:dyDescent="0.2">
      <c r="B63" s="4"/>
      <c r="C63" s="4"/>
    </row>
  </sheetData>
  <mergeCells count="2">
    <mergeCell ref="A1:BY1"/>
    <mergeCell ref="A2:BY2"/>
  </mergeCells>
  <phoneticPr fontId="19" type="noConversion"/>
  <pageMargins left="0.39370078740157483" right="0.39370078740157483" top="0.59055118110236227" bottom="0.39370078740157483" header="0.51181102362204722" footer="0.51181102362204722"/>
  <pageSetup paperSize="9" scale="74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0"/>
  <dimension ref="A1:O81"/>
  <sheetViews>
    <sheetView workbookViewId="0">
      <selection activeCell="I2" sqref="I2"/>
    </sheetView>
  </sheetViews>
  <sheetFormatPr defaultRowHeight="12.75" x14ac:dyDescent="0.2"/>
  <cols>
    <col min="3" max="3" width="14.140625" bestFit="1" customWidth="1"/>
    <col min="10" max="10" width="12.42578125" bestFit="1" customWidth="1"/>
  </cols>
  <sheetData>
    <row r="1" spans="1:15" x14ac:dyDescent="0.2">
      <c r="A1" s="130" t="s">
        <v>34</v>
      </c>
      <c r="B1" s="131" t="s">
        <v>35</v>
      </c>
      <c r="C1" s="131" t="s">
        <v>36</v>
      </c>
      <c r="D1" s="131" t="s">
        <v>37</v>
      </c>
      <c r="E1" s="131" t="s">
        <v>38</v>
      </c>
      <c r="F1" s="131" t="s">
        <v>39</v>
      </c>
      <c r="G1" s="131" t="s">
        <v>40</v>
      </c>
      <c r="H1" s="131" t="s">
        <v>41</v>
      </c>
      <c r="I1" s="131" t="s">
        <v>265</v>
      </c>
      <c r="J1" s="131" t="s">
        <v>18</v>
      </c>
      <c r="K1" s="131" t="s">
        <v>42</v>
      </c>
      <c r="L1" s="131" t="s">
        <v>129</v>
      </c>
    </row>
    <row r="2" spans="1:15" x14ac:dyDescent="0.2">
      <c r="A2" s="132">
        <v>2014</v>
      </c>
      <c r="B2" s="132">
        <v>7</v>
      </c>
      <c r="C2" s="133">
        <v>9780740768491</v>
      </c>
      <c r="D2" s="132" t="s">
        <v>213</v>
      </c>
      <c r="E2" s="132">
        <v>1</v>
      </c>
      <c r="F2" s="132">
        <v>74</v>
      </c>
      <c r="G2" s="132">
        <v>503</v>
      </c>
      <c r="H2" s="132">
        <v>415040</v>
      </c>
      <c r="I2" s="132" t="str">
        <f>IF(AND(H2&gt;420000,H2&lt;430000),"Return","Sale")</f>
        <v>Sale</v>
      </c>
      <c r="J2" s="132">
        <v>247.5</v>
      </c>
      <c r="K2" s="132">
        <v>1</v>
      </c>
      <c r="L2" s="134"/>
      <c r="M2" s="149"/>
      <c r="O2" s="149"/>
    </row>
    <row r="3" spans="1:15" x14ac:dyDescent="0.2">
      <c r="A3" s="132">
        <v>2014</v>
      </c>
      <c r="B3" s="132">
        <v>7</v>
      </c>
      <c r="C3" s="133">
        <v>9780740779893</v>
      </c>
      <c r="D3" s="132" t="s">
        <v>97</v>
      </c>
      <c r="E3" s="132">
        <v>1</v>
      </c>
      <c r="F3" s="132">
        <v>74</v>
      </c>
      <c r="G3" s="132">
        <v>501</v>
      </c>
      <c r="H3" s="132">
        <v>415040</v>
      </c>
      <c r="I3" s="132" t="str">
        <f t="shared" ref="I3:I66" si="0">IF(AND(H3&gt;420000,H3&lt;430000),"Return","Sale")</f>
        <v>Sale</v>
      </c>
      <c r="J3" s="132">
        <v>822.25</v>
      </c>
      <c r="K3" s="132">
        <v>5</v>
      </c>
      <c r="L3" s="134"/>
    </row>
    <row r="4" spans="1:15" x14ac:dyDescent="0.2">
      <c r="A4" s="132">
        <v>2014</v>
      </c>
      <c r="B4" s="132">
        <v>7</v>
      </c>
      <c r="C4" s="133">
        <v>9780740791208</v>
      </c>
      <c r="D4" s="132" t="s">
        <v>98</v>
      </c>
      <c r="E4" s="132">
        <v>1</v>
      </c>
      <c r="F4" s="132">
        <v>74</v>
      </c>
      <c r="G4" s="132">
        <v>501</v>
      </c>
      <c r="H4" s="132">
        <v>415040</v>
      </c>
      <c r="I4" s="132" t="str">
        <f t="shared" si="0"/>
        <v>Sale</v>
      </c>
      <c r="J4" s="132">
        <v>822.25</v>
      </c>
      <c r="K4" s="132">
        <v>5</v>
      </c>
      <c r="L4" s="134"/>
    </row>
    <row r="5" spans="1:15" x14ac:dyDescent="0.2">
      <c r="A5" s="132">
        <v>2014</v>
      </c>
      <c r="B5" s="132">
        <v>7</v>
      </c>
      <c r="C5" s="133">
        <v>9780740797552</v>
      </c>
      <c r="D5" s="132" t="s">
        <v>99</v>
      </c>
      <c r="E5" s="132">
        <v>1</v>
      </c>
      <c r="F5" s="132">
        <v>74</v>
      </c>
      <c r="G5" s="132">
        <v>501</v>
      </c>
      <c r="H5" s="132">
        <v>415040</v>
      </c>
      <c r="I5" s="132" t="str">
        <f t="shared" si="0"/>
        <v>Sale</v>
      </c>
      <c r="J5" s="132">
        <v>384.45</v>
      </c>
      <c r="K5" s="132">
        <v>1</v>
      </c>
      <c r="L5" s="134"/>
      <c r="N5" s="409"/>
      <c r="O5" s="409"/>
    </row>
    <row r="6" spans="1:15" x14ac:dyDescent="0.2">
      <c r="A6" s="132">
        <v>2014</v>
      </c>
      <c r="B6" s="132">
        <v>7</v>
      </c>
      <c r="C6" s="133">
        <v>9781449401177</v>
      </c>
      <c r="D6" s="132" t="s">
        <v>131</v>
      </c>
      <c r="E6" s="132">
        <v>1</v>
      </c>
      <c r="F6" s="132">
        <v>74</v>
      </c>
      <c r="G6" s="132">
        <v>503</v>
      </c>
      <c r="H6" s="132">
        <v>415040</v>
      </c>
      <c r="I6" s="132" t="str">
        <f t="shared" si="0"/>
        <v>Sale</v>
      </c>
      <c r="J6" s="132">
        <v>192.5</v>
      </c>
      <c r="K6" s="132">
        <v>1</v>
      </c>
      <c r="L6" s="134"/>
    </row>
    <row r="7" spans="1:15" x14ac:dyDescent="0.2">
      <c r="A7" s="132">
        <v>2014</v>
      </c>
      <c r="B7" s="132">
        <v>7</v>
      </c>
      <c r="C7" s="133">
        <v>9781449401375</v>
      </c>
      <c r="D7" s="132" t="s">
        <v>101</v>
      </c>
      <c r="E7" s="132">
        <v>1</v>
      </c>
      <c r="F7" s="132">
        <v>74</v>
      </c>
      <c r="G7" s="132">
        <v>501</v>
      </c>
      <c r="H7" s="132">
        <v>415040</v>
      </c>
      <c r="I7" s="132" t="str">
        <f t="shared" si="0"/>
        <v>Sale</v>
      </c>
      <c r="J7" s="132">
        <v>493.35</v>
      </c>
      <c r="K7" s="132">
        <v>3</v>
      </c>
      <c r="L7" s="134"/>
    </row>
    <row r="8" spans="1:15" x14ac:dyDescent="0.2">
      <c r="A8" s="132">
        <v>2014</v>
      </c>
      <c r="B8" s="132">
        <v>7</v>
      </c>
      <c r="C8" s="133">
        <v>9781449401382</v>
      </c>
      <c r="D8" s="132" t="s">
        <v>102</v>
      </c>
      <c r="E8" s="132">
        <v>1</v>
      </c>
      <c r="F8" s="132">
        <v>74</v>
      </c>
      <c r="G8" s="132">
        <v>501</v>
      </c>
      <c r="H8" s="132">
        <v>415040</v>
      </c>
      <c r="I8" s="132" t="str">
        <f t="shared" si="0"/>
        <v>Sale</v>
      </c>
      <c r="J8" s="132">
        <v>493.35</v>
      </c>
      <c r="K8" s="132">
        <v>3</v>
      </c>
      <c r="L8" s="134"/>
    </row>
    <row r="9" spans="1:15" x14ac:dyDescent="0.2">
      <c r="A9" s="132">
        <v>2014</v>
      </c>
      <c r="B9" s="132">
        <v>7</v>
      </c>
      <c r="C9" s="133">
        <v>9781449401399</v>
      </c>
      <c r="D9" s="132" t="s">
        <v>103</v>
      </c>
      <c r="E9" s="132">
        <v>1</v>
      </c>
      <c r="F9" s="132">
        <v>74</v>
      </c>
      <c r="G9" s="132">
        <v>501</v>
      </c>
      <c r="H9" s="132">
        <v>415040</v>
      </c>
      <c r="I9" s="132" t="str">
        <f t="shared" si="0"/>
        <v>Sale</v>
      </c>
      <c r="J9" s="132">
        <v>493.35</v>
      </c>
      <c r="K9" s="132">
        <v>3</v>
      </c>
      <c r="L9" s="134"/>
    </row>
    <row r="10" spans="1:15" x14ac:dyDescent="0.2">
      <c r="A10" s="132">
        <v>2014</v>
      </c>
      <c r="B10" s="132">
        <v>7</v>
      </c>
      <c r="C10" s="133">
        <v>9781449401405</v>
      </c>
      <c r="D10" s="132" t="s">
        <v>104</v>
      </c>
      <c r="E10" s="132">
        <v>1</v>
      </c>
      <c r="F10" s="132">
        <v>74</v>
      </c>
      <c r="G10" s="132">
        <v>501</v>
      </c>
      <c r="H10" s="132">
        <v>415040</v>
      </c>
      <c r="I10" s="132" t="str">
        <f t="shared" si="0"/>
        <v>Sale</v>
      </c>
      <c r="J10" s="132">
        <v>493.35</v>
      </c>
      <c r="K10" s="132">
        <v>3</v>
      </c>
      <c r="L10" s="134"/>
    </row>
    <row r="11" spans="1:15" x14ac:dyDescent="0.2">
      <c r="A11" s="132">
        <v>2014</v>
      </c>
      <c r="B11" s="132">
        <v>7</v>
      </c>
      <c r="C11" s="133">
        <v>9781449403102</v>
      </c>
      <c r="D11" s="132" t="s">
        <v>105</v>
      </c>
      <c r="E11" s="132">
        <v>1</v>
      </c>
      <c r="F11" s="132">
        <v>74</v>
      </c>
      <c r="G11" s="132">
        <v>501</v>
      </c>
      <c r="H11" s="132">
        <v>415040</v>
      </c>
      <c r="I11" s="132" t="str">
        <f t="shared" si="0"/>
        <v>Sale</v>
      </c>
      <c r="J11" s="132">
        <v>822.25</v>
      </c>
      <c r="K11" s="132">
        <v>5</v>
      </c>
      <c r="L11" s="134"/>
    </row>
    <row r="12" spans="1:15" x14ac:dyDescent="0.2">
      <c r="A12" s="132">
        <v>2014</v>
      </c>
      <c r="B12" s="132">
        <v>7</v>
      </c>
      <c r="C12" s="133">
        <v>9781449408176</v>
      </c>
      <c r="D12" s="132" t="s">
        <v>106</v>
      </c>
      <c r="E12" s="132">
        <v>1</v>
      </c>
      <c r="F12" s="132">
        <v>74</v>
      </c>
      <c r="G12" s="132">
        <v>503</v>
      </c>
      <c r="H12" s="132">
        <v>415040</v>
      </c>
      <c r="I12" s="132" t="str">
        <f t="shared" si="0"/>
        <v>Sale</v>
      </c>
      <c r="J12" s="132">
        <v>495</v>
      </c>
      <c r="K12" s="132">
        <v>2</v>
      </c>
      <c r="L12" s="134"/>
    </row>
    <row r="13" spans="1:15" x14ac:dyDescent="0.2">
      <c r="A13" s="132">
        <v>2014</v>
      </c>
      <c r="B13" s="132">
        <v>7</v>
      </c>
      <c r="C13" s="133">
        <v>9781449410230</v>
      </c>
      <c r="D13" s="132" t="s">
        <v>107</v>
      </c>
      <c r="E13" s="132">
        <v>1</v>
      </c>
      <c r="F13" s="132">
        <v>74</v>
      </c>
      <c r="G13" s="132">
        <v>503</v>
      </c>
      <c r="H13" s="132">
        <v>415040</v>
      </c>
      <c r="I13" s="132" t="str">
        <f t="shared" si="0"/>
        <v>Sale</v>
      </c>
      <c r="J13" s="132">
        <v>495</v>
      </c>
      <c r="K13" s="132">
        <v>2</v>
      </c>
      <c r="L13" s="134"/>
    </row>
    <row r="14" spans="1:15" x14ac:dyDescent="0.2">
      <c r="A14" s="132">
        <v>2014</v>
      </c>
      <c r="B14" s="132">
        <v>7</v>
      </c>
      <c r="C14" s="133">
        <v>9781449418243</v>
      </c>
      <c r="D14" s="132" t="s">
        <v>108</v>
      </c>
      <c r="E14" s="132">
        <v>1</v>
      </c>
      <c r="F14" s="132">
        <v>74</v>
      </c>
      <c r="G14" s="132">
        <v>501</v>
      </c>
      <c r="H14" s="132">
        <v>415040</v>
      </c>
      <c r="I14" s="132" t="str">
        <f t="shared" si="0"/>
        <v>Sale</v>
      </c>
      <c r="J14" s="132">
        <v>822.25</v>
      </c>
      <c r="K14" s="132">
        <v>5</v>
      </c>
      <c r="L14" s="134"/>
    </row>
    <row r="15" spans="1:15" x14ac:dyDescent="0.2">
      <c r="A15" s="132">
        <v>2014</v>
      </c>
      <c r="B15" s="132">
        <v>7</v>
      </c>
      <c r="C15" s="133">
        <v>9781449423025</v>
      </c>
      <c r="D15" s="132" t="s">
        <v>109</v>
      </c>
      <c r="E15" s="132">
        <v>1</v>
      </c>
      <c r="F15" s="132">
        <v>74</v>
      </c>
      <c r="G15" s="132">
        <v>503</v>
      </c>
      <c r="H15" s="132">
        <v>415040</v>
      </c>
      <c r="I15" s="132" t="str">
        <f t="shared" si="0"/>
        <v>Sale</v>
      </c>
      <c r="J15" s="132">
        <v>2691.15</v>
      </c>
      <c r="K15" s="132">
        <v>7</v>
      </c>
      <c r="L15" s="134"/>
    </row>
    <row r="16" spans="1:15" x14ac:dyDescent="0.2">
      <c r="A16" s="132">
        <v>2014</v>
      </c>
      <c r="B16" s="132">
        <v>7</v>
      </c>
      <c r="C16" s="133">
        <v>9781449423032</v>
      </c>
      <c r="D16" s="132" t="s">
        <v>110</v>
      </c>
      <c r="E16" s="132">
        <v>1</v>
      </c>
      <c r="F16" s="132">
        <v>74</v>
      </c>
      <c r="G16" s="132">
        <v>503</v>
      </c>
      <c r="H16" s="132">
        <v>415040</v>
      </c>
      <c r="I16" s="132" t="str">
        <f t="shared" si="0"/>
        <v>Sale</v>
      </c>
      <c r="J16" s="132">
        <v>192.5</v>
      </c>
      <c r="K16" s="132">
        <v>1</v>
      </c>
      <c r="L16" s="134"/>
    </row>
    <row r="17" spans="1:12" x14ac:dyDescent="0.2">
      <c r="A17" s="132">
        <v>2014</v>
      </c>
      <c r="B17" s="132">
        <v>7</v>
      </c>
      <c r="C17" s="133">
        <v>9781449423049</v>
      </c>
      <c r="D17" s="132" t="s">
        <v>111</v>
      </c>
      <c r="E17" s="132">
        <v>1</v>
      </c>
      <c r="F17" s="132">
        <v>74</v>
      </c>
      <c r="G17" s="132">
        <v>503</v>
      </c>
      <c r="H17" s="132">
        <v>415040</v>
      </c>
      <c r="I17" s="132" t="str">
        <f t="shared" si="0"/>
        <v>Sale</v>
      </c>
      <c r="J17" s="132">
        <v>192.5</v>
      </c>
      <c r="K17" s="132">
        <v>1</v>
      </c>
      <c r="L17" s="134"/>
    </row>
    <row r="18" spans="1:12" x14ac:dyDescent="0.2">
      <c r="A18" s="132">
        <v>2014</v>
      </c>
      <c r="B18" s="132">
        <v>7</v>
      </c>
      <c r="C18" s="133">
        <v>9781449425586</v>
      </c>
      <c r="D18" s="132" t="s">
        <v>112</v>
      </c>
      <c r="E18" s="132">
        <v>1</v>
      </c>
      <c r="F18" s="132">
        <v>74</v>
      </c>
      <c r="G18" s="132">
        <v>503</v>
      </c>
      <c r="H18" s="132">
        <v>415040</v>
      </c>
      <c r="I18" s="132" t="str">
        <f t="shared" si="0"/>
        <v>Sale</v>
      </c>
      <c r="J18" s="132">
        <v>192.5</v>
      </c>
      <c r="K18" s="132">
        <v>1</v>
      </c>
      <c r="L18" s="134"/>
    </row>
    <row r="19" spans="1:12" x14ac:dyDescent="0.2">
      <c r="A19" s="132">
        <v>2014</v>
      </c>
      <c r="B19" s="132">
        <v>7</v>
      </c>
      <c r="C19" s="133">
        <v>9781449427399</v>
      </c>
      <c r="D19" s="132" t="s">
        <v>113</v>
      </c>
      <c r="E19" s="132">
        <v>1</v>
      </c>
      <c r="F19" s="132">
        <v>74</v>
      </c>
      <c r="G19" s="132">
        <v>501</v>
      </c>
      <c r="H19" s="132">
        <v>415040</v>
      </c>
      <c r="I19" s="132" t="str">
        <f t="shared" si="0"/>
        <v>Sale</v>
      </c>
      <c r="J19" s="132">
        <v>822.25</v>
      </c>
      <c r="K19" s="132">
        <v>5</v>
      </c>
      <c r="L19" s="134"/>
    </row>
    <row r="20" spans="1:12" x14ac:dyDescent="0.2">
      <c r="A20" s="132">
        <v>2014</v>
      </c>
      <c r="B20" s="132">
        <v>7</v>
      </c>
      <c r="C20" s="133">
        <v>9781449427740</v>
      </c>
      <c r="D20" s="132" t="s">
        <v>114</v>
      </c>
      <c r="E20" s="132">
        <v>1</v>
      </c>
      <c r="F20" s="132">
        <v>74</v>
      </c>
      <c r="G20" s="132">
        <v>503</v>
      </c>
      <c r="H20" s="132">
        <v>415040</v>
      </c>
      <c r="I20" s="132" t="str">
        <f t="shared" si="0"/>
        <v>Sale</v>
      </c>
      <c r="J20" s="132">
        <v>247.5</v>
      </c>
      <c r="K20" s="132">
        <v>1</v>
      </c>
      <c r="L20" s="134"/>
    </row>
    <row r="21" spans="1:12" x14ac:dyDescent="0.2">
      <c r="A21" s="132">
        <v>2014</v>
      </c>
      <c r="B21" s="132">
        <v>7</v>
      </c>
      <c r="C21" s="133">
        <v>9781449427757</v>
      </c>
      <c r="D21" s="132" t="s">
        <v>132</v>
      </c>
      <c r="E21" s="132">
        <v>1</v>
      </c>
      <c r="F21" s="132">
        <v>74</v>
      </c>
      <c r="G21" s="132">
        <v>503</v>
      </c>
      <c r="H21" s="132">
        <v>415040</v>
      </c>
      <c r="I21" s="132" t="str">
        <f t="shared" si="0"/>
        <v>Sale</v>
      </c>
      <c r="J21" s="132">
        <v>1732.5</v>
      </c>
      <c r="K21" s="132">
        <v>7</v>
      </c>
      <c r="L21" s="134"/>
    </row>
    <row r="22" spans="1:12" x14ac:dyDescent="0.2">
      <c r="A22" s="132">
        <v>2014</v>
      </c>
      <c r="B22" s="132">
        <v>7</v>
      </c>
      <c r="C22" s="133">
        <v>9781449429362</v>
      </c>
      <c r="D22" s="132" t="s">
        <v>115</v>
      </c>
      <c r="E22" s="132">
        <v>1</v>
      </c>
      <c r="F22" s="132">
        <v>74</v>
      </c>
      <c r="G22" s="132">
        <v>503</v>
      </c>
      <c r="H22" s="132">
        <v>415040</v>
      </c>
      <c r="I22" s="132" t="str">
        <f t="shared" si="0"/>
        <v>Sale</v>
      </c>
      <c r="J22" s="132">
        <v>247.5</v>
      </c>
      <c r="K22" s="132">
        <v>1</v>
      </c>
      <c r="L22" s="134"/>
    </row>
    <row r="23" spans="1:12" x14ac:dyDescent="0.2">
      <c r="A23" s="132">
        <v>2014</v>
      </c>
      <c r="B23" s="132">
        <v>7</v>
      </c>
      <c r="C23" s="133">
        <v>9781449429379</v>
      </c>
      <c r="D23" s="132" t="s">
        <v>116</v>
      </c>
      <c r="E23" s="132">
        <v>1</v>
      </c>
      <c r="F23" s="132">
        <v>74</v>
      </c>
      <c r="G23" s="132">
        <v>503</v>
      </c>
      <c r="H23" s="132">
        <v>415040</v>
      </c>
      <c r="I23" s="132" t="str">
        <f t="shared" si="0"/>
        <v>Sale</v>
      </c>
      <c r="J23" s="132">
        <v>3465</v>
      </c>
      <c r="K23" s="132">
        <v>18</v>
      </c>
      <c r="L23" s="134"/>
    </row>
    <row r="24" spans="1:12" x14ac:dyDescent="0.2">
      <c r="A24" s="132">
        <v>2014</v>
      </c>
      <c r="B24" s="132">
        <v>7</v>
      </c>
      <c r="C24" s="133">
        <v>9781449429386</v>
      </c>
      <c r="D24" s="132" t="s">
        <v>153</v>
      </c>
      <c r="E24" s="132">
        <v>1</v>
      </c>
      <c r="F24" s="132">
        <v>74</v>
      </c>
      <c r="G24" s="132">
        <v>503</v>
      </c>
      <c r="H24" s="132">
        <v>415040</v>
      </c>
      <c r="I24" s="132" t="str">
        <f t="shared" si="0"/>
        <v>Sale</v>
      </c>
      <c r="J24" s="132">
        <v>5197.5</v>
      </c>
      <c r="K24" s="132">
        <v>21</v>
      </c>
      <c r="L24" s="134"/>
    </row>
    <row r="25" spans="1:12" x14ac:dyDescent="0.2">
      <c r="A25" s="132">
        <v>2014</v>
      </c>
      <c r="B25" s="132">
        <v>7</v>
      </c>
      <c r="C25" s="133">
        <v>9781449433833</v>
      </c>
      <c r="D25" s="132" t="s">
        <v>117</v>
      </c>
      <c r="E25" s="132">
        <v>1</v>
      </c>
      <c r="F25" s="132">
        <v>74</v>
      </c>
      <c r="G25" s="132">
        <v>501</v>
      </c>
      <c r="H25" s="132">
        <v>415040</v>
      </c>
      <c r="I25" s="132" t="str">
        <f t="shared" si="0"/>
        <v>Sale</v>
      </c>
      <c r="J25" s="132">
        <v>493.35</v>
      </c>
      <c r="K25" s="132">
        <v>3</v>
      </c>
      <c r="L25" s="134"/>
    </row>
    <row r="26" spans="1:12" x14ac:dyDescent="0.2">
      <c r="A26" s="132">
        <v>2014</v>
      </c>
      <c r="B26" s="132">
        <v>7</v>
      </c>
      <c r="C26" s="133">
        <v>9781449433918</v>
      </c>
      <c r="D26" s="132" t="s">
        <v>118</v>
      </c>
      <c r="E26" s="132">
        <v>1</v>
      </c>
      <c r="F26" s="132">
        <v>74</v>
      </c>
      <c r="G26" s="132">
        <v>501</v>
      </c>
      <c r="H26" s="132">
        <v>415040</v>
      </c>
      <c r="I26" s="132" t="str">
        <f t="shared" si="0"/>
        <v>Sale</v>
      </c>
      <c r="J26" s="132">
        <v>493.35</v>
      </c>
      <c r="K26" s="132">
        <v>3</v>
      </c>
      <c r="L26" s="134"/>
    </row>
    <row r="27" spans="1:12" x14ac:dyDescent="0.2">
      <c r="A27" s="132">
        <v>2014</v>
      </c>
      <c r="B27" s="132">
        <v>7</v>
      </c>
      <c r="C27" s="133">
        <v>9781449433963</v>
      </c>
      <c r="D27" s="132" t="s">
        <v>119</v>
      </c>
      <c r="E27" s="132">
        <v>1</v>
      </c>
      <c r="F27" s="132">
        <v>74</v>
      </c>
      <c r="G27" s="132">
        <v>501</v>
      </c>
      <c r="H27" s="132">
        <v>415040</v>
      </c>
      <c r="I27" s="132" t="str">
        <f t="shared" si="0"/>
        <v>Sale</v>
      </c>
      <c r="J27" s="132">
        <v>493.35</v>
      </c>
      <c r="K27" s="132">
        <v>3</v>
      </c>
      <c r="L27" s="134"/>
    </row>
    <row r="28" spans="1:12" x14ac:dyDescent="0.2">
      <c r="A28" s="132">
        <v>2014</v>
      </c>
      <c r="B28" s="132">
        <v>7</v>
      </c>
      <c r="C28" s="133">
        <v>9781449436353</v>
      </c>
      <c r="D28" s="132" t="s">
        <v>155</v>
      </c>
      <c r="E28" s="132">
        <v>1</v>
      </c>
      <c r="F28" s="132">
        <v>74</v>
      </c>
      <c r="G28" s="132">
        <v>504</v>
      </c>
      <c r="H28" s="132">
        <v>415040</v>
      </c>
      <c r="I28" s="132" t="str">
        <f t="shared" si="0"/>
        <v>Sale</v>
      </c>
      <c r="J28" s="132">
        <v>2573.5500000000002</v>
      </c>
      <c r="K28" s="132">
        <v>12</v>
      </c>
      <c r="L28" s="134"/>
    </row>
    <row r="29" spans="1:12" x14ac:dyDescent="0.2">
      <c r="A29" s="132">
        <v>2014</v>
      </c>
      <c r="B29" s="132">
        <v>7</v>
      </c>
      <c r="C29" s="133">
        <v>9781449446598</v>
      </c>
      <c r="D29" s="132" t="s">
        <v>158</v>
      </c>
      <c r="E29" s="132">
        <v>1</v>
      </c>
      <c r="F29" s="132">
        <v>74</v>
      </c>
      <c r="G29" s="132">
        <v>503</v>
      </c>
      <c r="H29" s="132">
        <v>415040</v>
      </c>
      <c r="I29" s="132" t="str">
        <f t="shared" si="0"/>
        <v>Sale</v>
      </c>
      <c r="J29" s="132">
        <v>384.45</v>
      </c>
      <c r="K29" s="132">
        <v>1</v>
      </c>
      <c r="L29" s="134"/>
    </row>
    <row r="30" spans="1:12" x14ac:dyDescent="0.2">
      <c r="A30" s="132">
        <v>2014</v>
      </c>
      <c r="B30" s="132">
        <v>7</v>
      </c>
      <c r="C30" s="133">
        <v>9781449447151</v>
      </c>
      <c r="D30" s="132" t="s">
        <v>120</v>
      </c>
      <c r="E30" s="132">
        <v>1</v>
      </c>
      <c r="F30" s="132">
        <v>74</v>
      </c>
      <c r="G30" s="132">
        <v>501</v>
      </c>
      <c r="H30" s="132">
        <v>415040</v>
      </c>
      <c r="I30" s="132" t="str">
        <f t="shared" si="0"/>
        <v>Sale</v>
      </c>
      <c r="J30" s="132">
        <v>7700</v>
      </c>
      <c r="K30" s="132">
        <v>4</v>
      </c>
      <c r="L30" s="134"/>
    </row>
    <row r="31" spans="1:12" x14ac:dyDescent="0.2">
      <c r="A31" s="132">
        <v>2014</v>
      </c>
      <c r="B31" s="132">
        <v>7</v>
      </c>
      <c r="C31" s="133">
        <v>9781449449704</v>
      </c>
      <c r="D31" s="132" t="s">
        <v>121</v>
      </c>
      <c r="E31" s="132">
        <v>1</v>
      </c>
      <c r="F31" s="132">
        <v>74</v>
      </c>
      <c r="G31" s="132">
        <v>503</v>
      </c>
      <c r="H31" s="132">
        <v>415040</v>
      </c>
      <c r="I31" s="132" t="str">
        <f t="shared" si="0"/>
        <v>Sale</v>
      </c>
      <c r="J31" s="132">
        <v>1540</v>
      </c>
      <c r="K31" s="132">
        <v>8</v>
      </c>
      <c r="L31" s="134"/>
    </row>
    <row r="32" spans="1:12" x14ac:dyDescent="0.2">
      <c r="A32" s="132">
        <v>2014</v>
      </c>
      <c r="B32" s="132">
        <v>7</v>
      </c>
      <c r="C32" s="133">
        <v>9781449450304</v>
      </c>
      <c r="D32" s="132" t="s">
        <v>122</v>
      </c>
      <c r="E32" s="132">
        <v>1</v>
      </c>
      <c r="F32" s="132">
        <v>74</v>
      </c>
      <c r="G32" s="132">
        <v>501</v>
      </c>
      <c r="H32" s="132">
        <v>415040</v>
      </c>
      <c r="I32" s="132" t="str">
        <f t="shared" si="0"/>
        <v>Sale</v>
      </c>
      <c r="J32" s="132">
        <v>328.9</v>
      </c>
      <c r="K32" s="132">
        <v>2</v>
      </c>
      <c r="L32" s="134"/>
    </row>
    <row r="33" spans="1:12" x14ac:dyDescent="0.2">
      <c r="A33" s="132">
        <v>2014</v>
      </c>
      <c r="B33" s="132">
        <v>7</v>
      </c>
      <c r="C33" s="133">
        <v>9781449450793</v>
      </c>
      <c r="D33" s="132" t="s">
        <v>123</v>
      </c>
      <c r="E33" s="132">
        <v>1</v>
      </c>
      <c r="F33" s="132">
        <v>74</v>
      </c>
      <c r="G33" s="132">
        <v>503</v>
      </c>
      <c r="H33" s="132">
        <v>415040</v>
      </c>
      <c r="I33" s="132" t="str">
        <f t="shared" si="0"/>
        <v>Sale</v>
      </c>
      <c r="J33" s="132">
        <v>1732.5</v>
      </c>
      <c r="K33" s="132">
        <v>9</v>
      </c>
      <c r="L33" s="134"/>
    </row>
    <row r="34" spans="1:12" x14ac:dyDescent="0.2">
      <c r="A34" s="132">
        <v>2014</v>
      </c>
      <c r="B34" s="132">
        <v>7</v>
      </c>
      <c r="C34" s="133">
        <v>9780740700033</v>
      </c>
      <c r="D34" s="132" t="s">
        <v>45</v>
      </c>
      <c r="E34" s="132">
        <v>1</v>
      </c>
      <c r="F34" s="132">
        <v>74</v>
      </c>
      <c r="G34" s="132">
        <v>503</v>
      </c>
      <c r="H34" s="132">
        <v>415050</v>
      </c>
      <c r="I34" s="132" t="str">
        <f t="shared" si="0"/>
        <v>Sale</v>
      </c>
      <c r="J34" s="132">
        <v>2691.15</v>
      </c>
      <c r="K34" s="132">
        <v>7</v>
      </c>
      <c r="L34" s="134"/>
    </row>
    <row r="35" spans="1:12" x14ac:dyDescent="0.2">
      <c r="A35" s="132">
        <v>2014</v>
      </c>
      <c r="B35" s="132">
        <v>7</v>
      </c>
      <c r="C35" s="133">
        <v>9780740705311</v>
      </c>
      <c r="D35" s="132" t="s">
        <v>46</v>
      </c>
      <c r="E35" s="132">
        <v>1</v>
      </c>
      <c r="F35" s="132">
        <v>74</v>
      </c>
      <c r="G35" s="132">
        <v>503</v>
      </c>
      <c r="H35" s="132">
        <v>415050</v>
      </c>
      <c r="I35" s="132" t="str">
        <f t="shared" si="0"/>
        <v>Sale</v>
      </c>
      <c r="J35" s="132">
        <v>384.45</v>
      </c>
      <c r="K35" s="132">
        <v>1</v>
      </c>
      <c r="L35" s="134"/>
    </row>
    <row r="36" spans="1:12" x14ac:dyDescent="0.2">
      <c r="A36" s="132">
        <v>2014</v>
      </c>
      <c r="B36" s="132">
        <v>7</v>
      </c>
      <c r="C36" s="133">
        <v>9780740713903</v>
      </c>
      <c r="D36" s="132" t="s">
        <v>68</v>
      </c>
      <c r="E36" s="132">
        <v>1</v>
      </c>
      <c r="F36" s="132">
        <v>74</v>
      </c>
      <c r="G36" s="132">
        <v>503</v>
      </c>
      <c r="H36" s="132">
        <v>415050</v>
      </c>
      <c r="I36" s="132" t="str">
        <f t="shared" si="0"/>
        <v>Sale</v>
      </c>
      <c r="J36" s="132">
        <v>1485</v>
      </c>
      <c r="K36" s="132">
        <v>6</v>
      </c>
      <c r="L36" s="134"/>
    </row>
    <row r="37" spans="1:12" x14ac:dyDescent="0.2">
      <c r="A37" s="132">
        <v>2014</v>
      </c>
      <c r="B37" s="132">
        <v>7</v>
      </c>
      <c r="C37" s="133">
        <v>9780740718397</v>
      </c>
      <c r="D37" s="132" t="s">
        <v>69</v>
      </c>
      <c r="E37" s="132">
        <v>1</v>
      </c>
      <c r="F37" s="132">
        <v>74</v>
      </c>
      <c r="G37" s="132">
        <v>503</v>
      </c>
      <c r="H37" s="132">
        <v>415050</v>
      </c>
      <c r="I37" s="132" t="str">
        <f t="shared" si="0"/>
        <v>Sale</v>
      </c>
      <c r="J37" s="132">
        <v>1485</v>
      </c>
      <c r="K37" s="132">
        <v>6</v>
      </c>
      <c r="L37" s="134"/>
    </row>
    <row r="38" spans="1:12" x14ac:dyDescent="0.2">
      <c r="A38" s="132">
        <v>2014</v>
      </c>
      <c r="B38" s="132">
        <v>7</v>
      </c>
      <c r="C38" s="133">
        <v>9780740721946</v>
      </c>
      <c r="D38" s="132" t="s">
        <v>55</v>
      </c>
      <c r="E38" s="132">
        <v>1</v>
      </c>
      <c r="F38" s="132">
        <v>74</v>
      </c>
      <c r="G38" s="132">
        <v>503</v>
      </c>
      <c r="H38" s="132">
        <v>415050</v>
      </c>
      <c r="I38" s="132" t="str">
        <f t="shared" si="0"/>
        <v>Sale</v>
      </c>
      <c r="J38" s="132">
        <v>2887.5</v>
      </c>
      <c r="K38" s="132">
        <v>10</v>
      </c>
      <c r="L38" s="134"/>
    </row>
    <row r="39" spans="1:12" x14ac:dyDescent="0.2">
      <c r="A39" s="132">
        <v>2014</v>
      </c>
      <c r="B39" s="132">
        <v>7</v>
      </c>
      <c r="C39" s="133">
        <v>9780740732980</v>
      </c>
      <c r="D39" s="132" t="s">
        <v>75</v>
      </c>
      <c r="E39" s="132">
        <v>1</v>
      </c>
      <c r="F39" s="132">
        <v>74</v>
      </c>
      <c r="G39" s="132">
        <v>503</v>
      </c>
      <c r="H39" s="132">
        <v>415050</v>
      </c>
      <c r="I39" s="132" t="str">
        <f t="shared" si="0"/>
        <v>Sale</v>
      </c>
      <c r="J39" s="132">
        <v>3570</v>
      </c>
      <c r="K39" s="132">
        <v>13</v>
      </c>
      <c r="L39" s="134"/>
    </row>
    <row r="40" spans="1:12" x14ac:dyDescent="0.2">
      <c r="A40" s="132">
        <v>2014</v>
      </c>
      <c r="B40" s="132">
        <v>7</v>
      </c>
      <c r="C40" s="133">
        <v>9780740738050</v>
      </c>
      <c r="D40" s="132" t="s">
        <v>76</v>
      </c>
      <c r="E40" s="132">
        <v>1</v>
      </c>
      <c r="F40" s="132">
        <v>74</v>
      </c>
      <c r="G40" s="132">
        <v>503</v>
      </c>
      <c r="H40" s="132">
        <v>415050</v>
      </c>
      <c r="I40" s="132" t="str">
        <f t="shared" si="0"/>
        <v>Sale</v>
      </c>
      <c r="J40" s="132">
        <v>2310</v>
      </c>
      <c r="K40" s="132">
        <v>8</v>
      </c>
      <c r="L40" s="134"/>
    </row>
    <row r="41" spans="1:12" x14ac:dyDescent="0.2">
      <c r="A41" s="132">
        <v>2014</v>
      </c>
      <c r="B41" s="132">
        <v>7</v>
      </c>
      <c r="C41" s="133">
        <v>9780740746581</v>
      </c>
      <c r="D41" s="132" t="s">
        <v>77</v>
      </c>
      <c r="E41" s="132">
        <v>1</v>
      </c>
      <c r="F41" s="132">
        <v>74</v>
      </c>
      <c r="G41" s="132">
        <v>503</v>
      </c>
      <c r="H41" s="132">
        <v>415050</v>
      </c>
      <c r="I41" s="132" t="str">
        <f t="shared" si="0"/>
        <v>Sale</v>
      </c>
      <c r="J41" s="132">
        <v>2306.6999999999998</v>
      </c>
      <c r="K41" s="132">
        <v>6</v>
      </c>
      <c r="L41" s="134"/>
    </row>
    <row r="42" spans="1:12" x14ac:dyDescent="0.2">
      <c r="A42" s="132">
        <v>2014</v>
      </c>
      <c r="B42" s="132">
        <v>7</v>
      </c>
      <c r="C42" s="133">
        <v>9780740748479</v>
      </c>
      <c r="D42" s="132" t="s">
        <v>43</v>
      </c>
      <c r="E42" s="132">
        <v>1</v>
      </c>
      <c r="F42" s="132">
        <v>74</v>
      </c>
      <c r="G42" s="132">
        <v>501</v>
      </c>
      <c r="H42" s="132">
        <v>415050</v>
      </c>
      <c r="I42" s="132" t="str">
        <f t="shared" si="0"/>
        <v>Sale</v>
      </c>
      <c r="J42" s="132">
        <v>976677.9</v>
      </c>
      <c r="K42" s="132">
        <v>222</v>
      </c>
      <c r="L42" s="134"/>
    </row>
    <row r="43" spans="1:12" x14ac:dyDescent="0.2">
      <c r="A43" s="132">
        <v>2014</v>
      </c>
      <c r="B43" s="132">
        <v>7</v>
      </c>
      <c r="C43" s="133">
        <v>9780740761904</v>
      </c>
      <c r="D43" s="132" t="s">
        <v>47</v>
      </c>
      <c r="E43" s="132">
        <v>1</v>
      </c>
      <c r="F43" s="132">
        <v>74</v>
      </c>
      <c r="G43" s="132">
        <v>503</v>
      </c>
      <c r="H43" s="132">
        <v>415050</v>
      </c>
      <c r="I43" s="132" t="str">
        <f t="shared" si="0"/>
        <v>Sale</v>
      </c>
      <c r="J43" s="132">
        <v>1732.5</v>
      </c>
      <c r="K43" s="132">
        <v>6</v>
      </c>
      <c r="L43" s="134"/>
    </row>
    <row r="44" spans="1:12" x14ac:dyDescent="0.2">
      <c r="A44" s="132">
        <v>2014</v>
      </c>
      <c r="B44" s="132">
        <v>7</v>
      </c>
      <c r="C44" s="133">
        <v>9780740763793</v>
      </c>
      <c r="D44" s="132" t="s">
        <v>70</v>
      </c>
      <c r="E44" s="132">
        <v>1</v>
      </c>
      <c r="F44" s="132">
        <v>74</v>
      </c>
      <c r="G44" s="132">
        <v>503</v>
      </c>
      <c r="H44" s="132">
        <v>415050</v>
      </c>
      <c r="I44" s="132" t="str">
        <f t="shared" si="0"/>
        <v>Sale</v>
      </c>
      <c r="J44" s="132">
        <v>1732.5</v>
      </c>
      <c r="K44" s="132">
        <v>6</v>
      </c>
      <c r="L44" s="134"/>
    </row>
    <row r="45" spans="1:12" x14ac:dyDescent="0.2">
      <c r="A45" s="132">
        <v>2014</v>
      </c>
      <c r="B45" s="132">
        <v>7</v>
      </c>
      <c r="C45" s="133">
        <v>9780740771118</v>
      </c>
      <c r="D45" s="132" t="s">
        <v>127</v>
      </c>
      <c r="E45" s="132">
        <v>1</v>
      </c>
      <c r="F45" s="132">
        <v>74</v>
      </c>
      <c r="G45" s="132">
        <v>503</v>
      </c>
      <c r="H45" s="132">
        <v>415050</v>
      </c>
      <c r="I45" s="132" t="str">
        <f t="shared" si="0"/>
        <v>Sale</v>
      </c>
      <c r="J45" s="132">
        <v>219.45</v>
      </c>
      <c r="K45" s="132">
        <v>1</v>
      </c>
      <c r="L45" s="134"/>
    </row>
    <row r="46" spans="1:12" x14ac:dyDescent="0.2">
      <c r="A46" s="132">
        <v>2014</v>
      </c>
      <c r="B46" s="132">
        <v>7</v>
      </c>
      <c r="C46" s="133">
        <v>9780740772276</v>
      </c>
      <c r="D46" s="132" t="s">
        <v>78</v>
      </c>
      <c r="E46" s="132">
        <v>1</v>
      </c>
      <c r="F46" s="132">
        <v>74</v>
      </c>
      <c r="G46" s="132">
        <v>503</v>
      </c>
      <c r="H46" s="132">
        <v>415050</v>
      </c>
      <c r="I46" s="132" t="str">
        <f t="shared" si="0"/>
        <v>Sale</v>
      </c>
      <c r="J46" s="132">
        <v>1732.5</v>
      </c>
      <c r="K46" s="132">
        <v>6</v>
      </c>
      <c r="L46" s="134"/>
    </row>
    <row r="47" spans="1:12" x14ac:dyDescent="0.2">
      <c r="A47" s="132">
        <v>2014</v>
      </c>
      <c r="B47" s="132">
        <v>7</v>
      </c>
      <c r="C47" s="133">
        <v>9780740773655</v>
      </c>
      <c r="D47" s="132" t="s">
        <v>79</v>
      </c>
      <c r="E47" s="132">
        <v>1</v>
      </c>
      <c r="F47" s="132">
        <v>74</v>
      </c>
      <c r="G47" s="132">
        <v>503</v>
      </c>
      <c r="H47" s="132">
        <v>415050</v>
      </c>
      <c r="I47" s="132" t="str">
        <f t="shared" si="0"/>
        <v>Sale</v>
      </c>
      <c r="J47" s="132">
        <v>1732.5</v>
      </c>
      <c r="K47" s="132">
        <v>6</v>
      </c>
      <c r="L47" s="134"/>
    </row>
    <row r="48" spans="1:12" x14ac:dyDescent="0.2">
      <c r="A48" s="132">
        <v>2014</v>
      </c>
      <c r="B48" s="132">
        <v>7</v>
      </c>
      <c r="C48" s="133">
        <v>9780740777356</v>
      </c>
      <c r="D48" s="132" t="s">
        <v>140</v>
      </c>
      <c r="E48" s="132">
        <v>1</v>
      </c>
      <c r="F48" s="132">
        <v>74</v>
      </c>
      <c r="G48" s="132">
        <v>501</v>
      </c>
      <c r="H48" s="132">
        <v>415050</v>
      </c>
      <c r="I48" s="132" t="str">
        <f t="shared" si="0"/>
        <v>Sale</v>
      </c>
      <c r="J48" s="132">
        <v>13475</v>
      </c>
      <c r="K48" s="132">
        <v>7</v>
      </c>
      <c r="L48" s="134"/>
    </row>
    <row r="49" spans="1:12" x14ac:dyDescent="0.2">
      <c r="A49" s="132">
        <v>2014</v>
      </c>
      <c r="B49" s="132">
        <v>7</v>
      </c>
      <c r="C49" s="133">
        <v>9780740778063</v>
      </c>
      <c r="D49" s="132" t="s">
        <v>71</v>
      </c>
      <c r="E49" s="132">
        <v>1</v>
      </c>
      <c r="F49" s="132">
        <v>74</v>
      </c>
      <c r="G49" s="132">
        <v>503</v>
      </c>
      <c r="H49" s="132">
        <v>415050</v>
      </c>
      <c r="I49" s="132" t="str">
        <f t="shared" si="0"/>
        <v>Sale</v>
      </c>
      <c r="J49" s="132">
        <v>1976.7</v>
      </c>
      <c r="K49" s="132">
        <v>6</v>
      </c>
      <c r="L49" s="134"/>
    </row>
    <row r="50" spans="1:12" x14ac:dyDescent="0.2">
      <c r="A50" s="132">
        <v>2014</v>
      </c>
      <c r="B50" s="132">
        <v>7</v>
      </c>
      <c r="C50" s="133">
        <v>9780740778155</v>
      </c>
      <c r="D50" s="132" t="s">
        <v>56</v>
      </c>
      <c r="E50" s="132">
        <v>1</v>
      </c>
      <c r="F50" s="132">
        <v>74</v>
      </c>
      <c r="G50" s="132">
        <v>503</v>
      </c>
      <c r="H50" s="132">
        <v>415050</v>
      </c>
      <c r="I50" s="132" t="str">
        <f t="shared" si="0"/>
        <v>Sale</v>
      </c>
      <c r="J50" s="132">
        <v>1732.5</v>
      </c>
      <c r="K50" s="132">
        <v>6</v>
      </c>
      <c r="L50" s="134"/>
    </row>
    <row r="51" spans="1:12" x14ac:dyDescent="0.2">
      <c r="A51" s="132">
        <v>2014</v>
      </c>
      <c r="B51" s="132">
        <v>7</v>
      </c>
      <c r="C51" s="133">
        <v>9780740785344</v>
      </c>
      <c r="D51" s="132" t="s">
        <v>48</v>
      </c>
      <c r="E51" s="132">
        <v>1</v>
      </c>
      <c r="F51" s="132">
        <v>74</v>
      </c>
      <c r="G51" s="132">
        <v>503</v>
      </c>
      <c r="H51" s="132">
        <v>415050</v>
      </c>
      <c r="I51" s="132" t="str">
        <f t="shared" si="0"/>
        <v>Sale</v>
      </c>
      <c r="J51" s="132">
        <v>2306.6999999999998</v>
      </c>
      <c r="K51" s="132">
        <v>6</v>
      </c>
      <c r="L51" s="134"/>
    </row>
    <row r="52" spans="1:12" x14ac:dyDescent="0.2">
      <c r="A52" s="132">
        <v>2014</v>
      </c>
      <c r="B52" s="132">
        <v>7</v>
      </c>
      <c r="C52" s="133">
        <v>9780740785481</v>
      </c>
      <c r="D52" s="132" t="s">
        <v>44</v>
      </c>
      <c r="E52" s="132">
        <v>1</v>
      </c>
      <c r="F52" s="132">
        <v>74</v>
      </c>
      <c r="G52" s="132">
        <v>501</v>
      </c>
      <c r="H52" s="132">
        <v>415050</v>
      </c>
      <c r="I52" s="132" t="str">
        <f t="shared" si="0"/>
        <v>Sale</v>
      </c>
      <c r="J52" s="132">
        <v>4948.3500000000004</v>
      </c>
      <c r="K52" s="132">
        <v>3</v>
      </c>
      <c r="L52" s="134"/>
    </row>
    <row r="53" spans="1:12" x14ac:dyDescent="0.2">
      <c r="A53" s="132">
        <v>2014</v>
      </c>
      <c r="B53" s="132">
        <v>7</v>
      </c>
      <c r="C53" s="133">
        <v>9780836204155</v>
      </c>
      <c r="D53" s="132" t="s">
        <v>80</v>
      </c>
      <c r="E53" s="132">
        <v>1</v>
      </c>
      <c r="F53" s="132">
        <v>74</v>
      </c>
      <c r="G53" s="132">
        <v>503</v>
      </c>
      <c r="H53" s="132">
        <v>415050</v>
      </c>
      <c r="I53" s="132" t="str">
        <f t="shared" si="0"/>
        <v>Sale</v>
      </c>
      <c r="J53" s="132">
        <v>2306.6999999999998</v>
      </c>
      <c r="K53" s="132">
        <v>6</v>
      </c>
      <c r="L53" s="134"/>
    </row>
    <row r="54" spans="1:12" x14ac:dyDescent="0.2">
      <c r="A54" s="132">
        <v>2014</v>
      </c>
      <c r="B54" s="132">
        <v>7</v>
      </c>
      <c r="C54" s="133">
        <v>9780836217469</v>
      </c>
      <c r="D54" s="132" t="s">
        <v>62</v>
      </c>
      <c r="E54" s="132">
        <v>1</v>
      </c>
      <c r="F54" s="132">
        <v>74</v>
      </c>
      <c r="G54" s="132">
        <v>503</v>
      </c>
      <c r="H54" s="132">
        <v>415050</v>
      </c>
      <c r="I54" s="132" t="str">
        <f t="shared" si="0"/>
        <v>Sale</v>
      </c>
      <c r="J54" s="132">
        <v>658.9</v>
      </c>
      <c r="K54" s="132">
        <v>2</v>
      </c>
      <c r="L54" s="134"/>
    </row>
    <row r="55" spans="1:12" x14ac:dyDescent="0.2">
      <c r="A55" s="132">
        <v>2014</v>
      </c>
      <c r="B55" s="132">
        <v>7</v>
      </c>
      <c r="C55" s="133">
        <v>9780836217797</v>
      </c>
      <c r="D55" s="132" t="s">
        <v>81</v>
      </c>
      <c r="E55" s="132">
        <v>1</v>
      </c>
      <c r="F55" s="132">
        <v>74</v>
      </c>
      <c r="G55" s="132">
        <v>503</v>
      </c>
      <c r="H55" s="132">
        <v>415050</v>
      </c>
      <c r="I55" s="132" t="str">
        <f t="shared" si="0"/>
        <v>Sale</v>
      </c>
      <c r="J55" s="132">
        <v>1097.25</v>
      </c>
      <c r="K55" s="132">
        <v>5</v>
      </c>
      <c r="L55" s="134"/>
    </row>
    <row r="56" spans="1:12" x14ac:dyDescent="0.2">
      <c r="A56" s="132">
        <v>2014</v>
      </c>
      <c r="B56" s="132">
        <v>7</v>
      </c>
      <c r="C56" s="133">
        <v>9780836228991</v>
      </c>
      <c r="D56" s="132" t="s">
        <v>49</v>
      </c>
      <c r="E56" s="132">
        <v>1</v>
      </c>
      <c r="F56" s="132">
        <v>74</v>
      </c>
      <c r="G56" s="132">
        <v>503</v>
      </c>
      <c r="H56" s="132">
        <v>415050</v>
      </c>
      <c r="I56" s="132" t="str">
        <f t="shared" si="0"/>
        <v>Sale</v>
      </c>
      <c r="J56" s="132">
        <v>1443.75</v>
      </c>
      <c r="K56" s="132">
        <v>5</v>
      </c>
      <c r="L56" s="134"/>
    </row>
    <row r="57" spans="1:12" x14ac:dyDescent="0.2">
      <c r="A57" s="132">
        <v>2014</v>
      </c>
      <c r="B57" s="132">
        <v>7</v>
      </c>
      <c r="C57" s="133">
        <v>9780836236682</v>
      </c>
      <c r="D57" s="132" t="s">
        <v>87</v>
      </c>
      <c r="E57" s="132">
        <v>1</v>
      </c>
      <c r="F57" s="132">
        <v>74</v>
      </c>
      <c r="G57" s="132">
        <v>503</v>
      </c>
      <c r="H57" s="132">
        <v>415050</v>
      </c>
      <c r="I57" s="132" t="str">
        <f t="shared" si="0"/>
        <v>Sale</v>
      </c>
      <c r="J57" s="132">
        <v>1732.5</v>
      </c>
      <c r="K57" s="132">
        <v>6</v>
      </c>
      <c r="L57" s="134"/>
    </row>
    <row r="58" spans="1:12" x14ac:dyDescent="0.2">
      <c r="A58" s="132">
        <v>2014</v>
      </c>
      <c r="B58" s="132">
        <v>7</v>
      </c>
      <c r="C58" s="133">
        <v>9780836267457</v>
      </c>
      <c r="D58" s="132" t="s">
        <v>82</v>
      </c>
      <c r="E58" s="132">
        <v>1</v>
      </c>
      <c r="F58" s="132">
        <v>74</v>
      </c>
      <c r="G58" s="132">
        <v>503</v>
      </c>
      <c r="H58" s="132">
        <v>415050</v>
      </c>
      <c r="I58" s="132" t="str">
        <f t="shared" si="0"/>
        <v>Sale</v>
      </c>
      <c r="J58" s="132">
        <v>1922.25</v>
      </c>
      <c r="K58" s="132">
        <v>5</v>
      </c>
      <c r="L58" s="134"/>
    </row>
    <row r="59" spans="1:12" x14ac:dyDescent="0.2">
      <c r="A59" s="132">
        <v>2014</v>
      </c>
      <c r="B59" s="132">
        <v>7</v>
      </c>
      <c r="C59" s="133">
        <v>9780836278446</v>
      </c>
      <c r="D59" s="132" t="s">
        <v>134</v>
      </c>
      <c r="E59" s="132">
        <v>1</v>
      </c>
      <c r="F59" s="132">
        <v>74</v>
      </c>
      <c r="G59" s="132">
        <v>503</v>
      </c>
      <c r="H59" s="132">
        <v>415050</v>
      </c>
      <c r="I59" s="132" t="str">
        <f t="shared" si="0"/>
        <v>Sale</v>
      </c>
      <c r="J59" s="132">
        <v>495</v>
      </c>
      <c r="K59" s="132">
        <v>2</v>
      </c>
      <c r="L59" s="134"/>
    </row>
    <row r="60" spans="1:12" x14ac:dyDescent="0.2">
      <c r="A60" s="132">
        <v>2014</v>
      </c>
      <c r="B60" s="132">
        <v>7</v>
      </c>
      <c r="C60" s="133">
        <v>9781449401023</v>
      </c>
      <c r="D60" s="132" t="s">
        <v>72</v>
      </c>
      <c r="E60" s="132">
        <v>1</v>
      </c>
      <c r="F60" s="132">
        <v>74</v>
      </c>
      <c r="G60" s="132">
        <v>503</v>
      </c>
      <c r="H60" s="132">
        <v>415050</v>
      </c>
      <c r="I60" s="132" t="str">
        <f t="shared" si="0"/>
        <v>Sale</v>
      </c>
      <c r="J60" s="132">
        <v>2306.6999999999998</v>
      </c>
      <c r="K60" s="132">
        <v>6</v>
      </c>
      <c r="L60" s="134"/>
    </row>
    <row r="61" spans="1:12" x14ac:dyDescent="0.2">
      <c r="A61" s="132">
        <v>2014</v>
      </c>
      <c r="B61" s="132">
        <v>7</v>
      </c>
      <c r="C61" s="133">
        <v>9781449408190</v>
      </c>
      <c r="D61" s="132" t="s">
        <v>57</v>
      </c>
      <c r="E61" s="132">
        <v>1</v>
      </c>
      <c r="F61" s="132">
        <v>74</v>
      </c>
      <c r="G61" s="132">
        <v>503</v>
      </c>
      <c r="H61" s="132">
        <v>415050</v>
      </c>
      <c r="I61" s="132" t="str">
        <f t="shared" si="0"/>
        <v>Sale</v>
      </c>
      <c r="J61" s="132">
        <v>1732.5</v>
      </c>
      <c r="K61" s="132">
        <v>6</v>
      </c>
      <c r="L61" s="134"/>
    </row>
    <row r="62" spans="1:12" x14ac:dyDescent="0.2">
      <c r="A62" s="132">
        <v>2014</v>
      </c>
      <c r="B62" s="132">
        <v>7</v>
      </c>
      <c r="C62" s="133">
        <v>9781449409777</v>
      </c>
      <c r="D62" s="132" t="s">
        <v>135</v>
      </c>
      <c r="E62" s="132">
        <v>1</v>
      </c>
      <c r="F62" s="132">
        <v>74</v>
      </c>
      <c r="G62" s="132">
        <v>503</v>
      </c>
      <c r="H62" s="132">
        <v>415050</v>
      </c>
      <c r="I62" s="132" t="str">
        <f t="shared" si="0"/>
        <v>Sale</v>
      </c>
      <c r="J62" s="132">
        <v>384.45</v>
      </c>
      <c r="K62" s="132">
        <v>1</v>
      </c>
      <c r="L62" s="134"/>
    </row>
    <row r="63" spans="1:12" x14ac:dyDescent="0.2">
      <c r="A63" s="132">
        <v>2014</v>
      </c>
      <c r="B63" s="132">
        <v>7</v>
      </c>
      <c r="C63" s="133">
        <v>9781449410186</v>
      </c>
      <c r="D63" s="132" t="s">
        <v>58</v>
      </c>
      <c r="E63" s="132">
        <v>1</v>
      </c>
      <c r="F63" s="132">
        <v>74</v>
      </c>
      <c r="G63" s="132">
        <v>501</v>
      </c>
      <c r="H63" s="132">
        <v>415050</v>
      </c>
      <c r="I63" s="132" t="str">
        <f t="shared" si="0"/>
        <v>Sale</v>
      </c>
      <c r="J63" s="132">
        <v>1732.5</v>
      </c>
      <c r="K63" s="132">
        <v>6</v>
      </c>
      <c r="L63" s="134"/>
    </row>
    <row r="64" spans="1:12" x14ac:dyDescent="0.2">
      <c r="A64" s="132">
        <v>2014</v>
      </c>
      <c r="B64" s="132">
        <v>7</v>
      </c>
      <c r="C64" s="133">
        <v>9781449414078</v>
      </c>
      <c r="D64" s="132" t="s">
        <v>91</v>
      </c>
      <c r="E64" s="132">
        <v>1</v>
      </c>
      <c r="F64" s="132">
        <v>74</v>
      </c>
      <c r="G64" s="132">
        <v>503</v>
      </c>
      <c r="H64" s="132">
        <v>415050</v>
      </c>
      <c r="I64" s="132" t="str">
        <f t="shared" si="0"/>
        <v>Sale</v>
      </c>
      <c r="J64" s="132">
        <v>547.25</v>
      </c>
      <c r="K64" s="132">
        <v>5</v>
      </c>
      <c r="L64" s="134"/>
    </row>
    <row r="65" spans="1:12" x14ac:dyDescent="0.2">
      <c r="A65" s="132">
        <v>2014</v>
      </c>
      <c r="B65" s="132">
        <v>7</v>
      </c>
      <c r="C65" s="133">
        <v>9781449414108</v>
      </c>
      <c r="D65" s="132" t="s">
        <v>74</v>
      </c>
      <c r="E65" s="132">
        <v>1</v>
      </c>
      <c r="F65" s="132">
        <v>74</v>
      </c>
      <c r="G65" s="132">
        <v>501</v>
      </c>
      <c r="H65" s="132">
        <v>415050</v>
      </c>
      <c r="I65" s="132" t="str">
        <f t="shared" si="0"/>
        <v>Sale</v>
      </c>
      <c r="J65" s="132">
        <v>2966.7</v>
      </c>
      <c r="K65" s="132">
        <v>6</v>
      </c>
      <c r="L65" s="134"/>
    </row>
    <row r="66" spans="1:12" x14ac:dyDescent="0.2">
      <c r="A66" s="132">
        <v>2014</v>
      </c>
      <c r="B66" s="132">
        <v>7</v>
      </c>
      <c r="C66" s="133">
        <v>9781449418465</v>
      </c>
      <c r="D66" s="132" t="s">
        <v>59</v>
      </c>
      <c r="E66" s="132">
        <v>1</v>
      </c>
      <c r="F66" s="132">
        <v>74</v>
      </c>
      <c r="G66" s="132">
        <v>501</v>
      </c>
      <c r="H66" s="132">
        <v>415050</v>
      </c>
      <c r="I66" s="132" t="str">
        <f t="shared" si="0"/>
        <v>Sale</v>
      </c>
      <c r="J66" s="132">
        <v>4068.75</v>
      </c>
      <c r="K66" s="132">
        <v>15</v>
      </c>
      <c r="L66" s="134"/>
    </row>
    <row r="67" spans="1:12" x14ac:dyDescent="0.2">
      <c r="A67" s="132">
        <v>2014</v>
      </c>
      <c r="B67" s="132">
        <v>7</v>
      </c>
      <c r="C67" s="133">
        <v>9781449420437</v>
      </c>
      <c r="D67" s="132" t="s">
        <v>92</v>
      </c>
      <c r="E67" s="132">
        <v>1</v>
      </c>
      <c r="F67" s="132">
        <v>74</v>
      </c>
      <c r="G67" s="132">
        <v>501</v>
      </c>
      <c r="H67" s="132">
        <v>415050</v>
      </c>
      <c r="I67" s="132" t="str">
        <f t="shared" ref="I67:I73" si="1">IF(AND(H67&gt;420000,H67&lt;430000),"Return","Sale")</f>
        <v>Sale</v>
      </c>
      <c r="J67" s="132">
        <v>438.9</v>
      </c>
      <c r="K67" s="132">
        <v>2</v>
      </c>
      <c r="L67" s="134"/>
    </row>
    <row r="68" spans="1:12" x14ac:dyDescent="0.2">
      <c r="A68" s="132">
        <v>2014</v>
      </c>
      <c r="B68" s="132">
        <v>7</v>
      </c>
      <c r="C68" s="133">
        <v>9781449423094</v>
      </c>
      <c r="D68" s="132" t="s">
        <v>60</v>
      </c>
      <c r="E68" s="132">
        <v>1</v>
      </c>
      <c r="F68" s="132">
        <v>74</v>
      </c>
      <c r="G68" s="132">
        <v>503</v>
      </c>
      <c r="H68" s="132">
        <v>415050</v>
      </c>
      <c r="I68" s="132" t="str">
        <f t="shared" si="1"/>
        <v>Sale</v>
      </c>
      <c r="J68" s="132">
        <v>2306.6999999999998</v>
      </c>
      <c r="K68" s="132">
        <v>6</v>
      </c>
      <c r="L68" s="134"/>
    </row>
    <row r="69" spans="1:12" x14ac:dyDescent="0.2">
      <c r="A69" s="132">
        <v>2014</v>
      </c>
      <c r="B69" s="132">
        <v>7</v>
      </c>
      <c r="C69" s="133">
        <v>9781449433253</v>
      </c>
      <c r="D69" s="132" t="s">
        <v>94</v>
      </c>
      <c r="E69" s="132">
        <v>1</v>
      </c>
      <c r="F69" s="132">
        <v>74</v>
      </c>
      <c r="G69" s="132">
        <v>503</v>
      </c>
      <c r="H69" s="132">
        <v>415050</v>
      </c>
      <c r="I69" s="132" t="str">
        <f t="shared" si="1"/>
        <v>Sale</v>
      </c>
      <c r="J69" s="132">
        <v>287232.12</v>
      </c>
      <c r="K69" s="132">
        <v>90</v>
      </c>
      <c r="L69" s="134"/>
    </row>
    <row r="70" spans="1:12" x14ac:dyDescent="0.2">
      <c r="A70" s="132">
        <v>2014</v>
      </c>
      <c r="B70" s="132">
        <v>7</v>
      </c>
      <c r="C70" s="133">
        <v>9781449456146</v>
      </c>
      <c r="D70" s="132" t="s">
        <v>143</v>
      </c>
      <c r="E70" s="132">
        <v>1</v>
      </c>
      <c r="F70" s="132">
        <v>74</v>
      </c>
      <c r="G70" s="132">
        <v>501</v>
      </c>
      <c r="H70" s="132">
        <v>415050</v>
      </c>
      <c r="I70" s="132" t="str">
        <f t="shared" si="1"/>
        <v>Sale</v>
      </c>
      <c r="J70" s="132">
        <v>10703.55</v>
      </c>
      <c r="K70" s="132">
        <v>39</v>
      </c>
      <c r="L70" s="134"/>
    </row>
    <row r="71" spans="1:12" x14ac:dyDescent="0.2">
      <c r="A71" s="132">
        <v>2014</v>
      </c>
      <c r="B71" s="132">
        <v>7</v>
      </c>
      <c r="C71" s="133">
        <v>9781449436353</v>
      </c>
      <c r="D71" s="132" t="s">
        <v>155</v>
      </c>
      <c r="E71" s="132">
        <v>1</v>
      </c>
      <c r="F71" s="132">
        <v>74</v>
      </c>
      <c r="G71" s="132">
        <v>504</v>
      </c>
      <c r="H71" s="132">
        <v>425240</v>
      </c>
      <c r="I71" s="132" t="str">
        <f t="shared" si="1"/>
        <v>Return</v>
      </c>
      <c r="J71" s="132">
        <v>-219.45</v>
      </c>
      <c r="K71" s="132">
        <v>-1</v>
      </c>
      <c r="L71" s="134"/>
    </row>
    <row r="72" spans="1:12" x14ac:dyDescent="0.2">
      <c r="A72" s="132">
        <v>2014</v>
      </c>
      <c r="B72" s="132">
        <v>7</v>
      </c>
      <c r="C72" s="133">
        <v>9780740777356</v>
      </c>
      <c r="D72" s="132" t="s">
        <v>140</v>
      </c>
      <c r="E72" s="132">
        <v>1</v>
      </c>
      <c r="F72" s="132">
        <v>74</v>
      </c>
      <c r="G72" s="132">
        <v>501</v>
      </c>
      <c r="H72" s="132">
        <v>425250</v>
      </c>
      <c r="I72" s="132" t="str">
        <f t="shared" si="1"/>
        <v>Return</v>
      </c>
      <c r="J72" s="132">
        <v>-3118.96</v>
      </c>
      <c r="K72" s="132">
        <v>-2</v>
      </c>
      <c r="L72" s="134"/>
    </row>
    <row r="73" spans="1:12" x14ac:dyDescent="0.2">
      <c r="A73" s="132">
        <v>2014</v>
      </c>
      <c r="B73" s="132">
        <v>7</v>
      </c>
      <c r="C73" s="133">
        <v>9781449418465</v>
      </c>
      <c r="D73" s="132" t="s">
        <v>59</v>
      </c>
      <c r="E73" s="132">
        <v>1</v>
      </c>
      <c r="F73" s="132">
        <v>74</v>
      </c>
      <c r="G73" s="132">
        <v>501</v>
      </c>
      <c r="H73" s="132">
        <v>425250</v>
      </c>
      <c r="I73" s="132" t="str">
        <f t="shared" si="1"/>
        <v>Return</v>
      </c>
      <c r="J73" s="132">
        <v>-288.75</v>
      </c>
      <c r="K73" s="132">
        <v>-1</v>
      </c>
      <c r="L73" s="134"/>
    </row>
    <row r="74" spans="1:12" x14ac:dyDescent="0.2">
      <c r="A74" s="132"/>
      <c r="B74" s="132"/>
      <c r="C74" s="133"/>
      <c r="D74" s="132"/>
      <c r="E74" s="132"/>
      <c r="F74" s="132"/>
      <c r="G74" s="132"/>
      <c r="H74" s="132"/>
      <c r="I74" s="132"/>
      <c r="J74" s="132"/>
      <c r="K74" s="132"/>
      <c r="L74" s="134"/>
    </row>
    <row r="75" spans="1:12" x14ac:dyDescent="0.2">
      <c r="A75" s="134"/>
      <c r="B75" s="134"/>
      <c r="C75" s="134"/>
      <c r="D75" s="134"/>
      <c r="E75" s="134"/>
      <c r="F75" s="134"/>
      <c r="G75" s="134"/>
      <c r="H75" s="134"/>
      <c r="I75" s="134"/>
      <c r="J75" s="135">
        <f>SUM(J2:J73)</f>
        <v>1383632.9099999997</v>
      </c>
      <c r="K75" s="134"/>
      <c r="L75" s="134"/>
    </row>
    <row r="76" spans="1:12" x14ac:dyDescent="0.2">
      <c r="A76" s="134"/>
      <c r="B76" s="134"/>
      <c r="C76" s="134"/>
      <c r="D76" s="134"/>
      <c r="E76" s="134"/>
      <c r="F76" s="134"/>
      <c r="G76" s="134"/>
      <c r="H76" s="134"/>
      <c r="I76" s="134"/>
      <c r="J76" s="134"/>
      <c r="K76" s="134"/>
      <c r="L76" s="134"/>
    </row>
    <row r="77" spans="1:12" x14ac:dyDescent="0.2">
      <c r="A77" s="134"/>
      <c r="B77" s="134"/>
      <c r="C77" s="134"/>
      <c r="D77" s="134"/>
      <c r="E77" s="134"/>
      <c r="F77" s="134"/>
      <c r="G77" s="134" t="s">
        <v>63</v>
      </c>
      <c r="H77" s="134"/>
      <c r="I77" s="134"/>
      <c r="J77" s="136">
        <v>0.22500000000000001</v>
      </c>
      <c r="K77" s="134"/>
      <c r="L77" s="134"/>
    </row>
    <row r="78" spans="1:12" ht="13.5" thickBot="1" x14ac:dyDescent="0.25">
      <c r="A78" s="134"/>
      <c r="B78" s="134"/>
      <c r="C78" s="134"/>
      <c r="D78" s="134"/>
      <c r="E78" s="134"/>
      <c r="F78" s="134"/>
      <c r="G78" s="134"/>
      <c r="H78" s="134"/>
      <c r="I78" s="134"/>
      <c r="J78" s="134"/>
      <c r="K78" s="134"/>
      <c r="L78" s="134"/>
    </row>
    <row r="79" spans="1:12" ht="15" x14ac:dyDescent="0.25">
      <c r="A79" s="134"/>
      <c r="B79" s="134"/>
      <c r="C79" s="134"/>
      <c r="D79" s="134"/>
      <c r="E79" s="134"/>
      <c r="F79" s="134"/>
      <c r="G79" s="137" t="s">
        <v>50</v>
      </c>
      <c r="H79" s="85" t="s">
        <v>51</v>
      </c>
      <c r="I79" s="85"/>
      <c r="J79" s="138">
        <f>-J75*J77</f>
        <v>-311317.40474999993</v>
      </c>
      <c r="K79" s="139"/>
      <c r="L79" s="140"/>
    </row>
    <row r="80" spans="1:12" ht="15" x14ac:dyDescent="0.25">
      <c r="A80" s="134"/>
      <c r="B80" s="134"/>
      <c r="C80" s="134"/>
      <c r="D80" s="134"/>
      <c r="E80" s="134"/>
      <c r="F80" s="134"/>
      <c r="G80" s="141"/>
      <c r="H80" s="89" t="s">
        <v>52</v>
      </c>
      <c r="I80" s="89"/>
      <c r="J80" s="142">
        <f>J79/L80</f>
        <v>-3031.534990875215</v>
      </c>
      <c r="K80" s="143" t="s">
        <v>53</v>
      </c>
      <c r="L80" s="144">
        <v>102.69299404</v>
      </c>
    </row>
    <row r="81" spans="1:12" ht="15.75" thickBot="1" x14ac:dyDescent="0.3">
      <c r="A81" s="134"/>
      <c r="B81" s="134"/>
      <c r="C81" s="134"/>
      <c r="D81" s="134"/>
      <c r="E81" s="134"/>
      <c r="F81" s="134"/>
      <c r="G81" s="145"/>
      <c r="H81" s="94" t="s">
        <v>61</v>
      </c>
      <c r="I81" s="94"/>
      <c r="J81" s="146">
        <f>J79/L81</f>
        <v>-5186.3500623893178</v>
      </c>
      <c r="K81" s="147" t="s">
        <v>53</v>
      </c>
      <c r="L81" s="148">
        <v>60.026299999999999</v>
      </c>
    </row>
  </sheetData>
  <autoFilter ref="A1:L75" xr:uid="{00000000-0009-0000-0000-00001A000000}">
    <sortState xmlns:xlrd2="http://schemas.microsoft.com/office/spreadsheetml/2017/richdata2" ref="A2:K74">
      <sortCondition ref="H1:H74"/>
    </sortState>
  </autoFilter>
  <mergeCells count="1">
    <mergeCell ref="N5:O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1"/>
  <dimension ref="A1:L71"/>
  <sheetViews>
    <sheetView zoomScale="80" zoomScaleNormal="80" workbookViewId="0">
      <pane ySplit="1" topLeftCell="A17" activePane="bottomLeft" state="frozen"/>
      <selection pane="bottomLeft" activeCell="I17" sqref="I17"/>
    </sheetView>
  </sheetViews>
  <sheetFormatPr defaultRowHeight="12.75" x14ac:dyDescent="0.2"/>
  <cols>
    <col min="1" max="1" width="6" style="79" bestFit="1" customWidth="1"/>
    <col min="2" max="2" width="7.140625" bestFit="1" customWidth="1"/>
    <col min="3" max="3" width="17" customWidth="1"/>
    <col min="4" max="4" width="50" bestFit="1" customWidth="1"/>
    <col min="5" max="5" width="10.5703125" bestFit="1" customWidth="1"/>
    <col min="6" max="6" width="7.140625" bestFit="1" customWidth="1"/>
    <col min="7" max="7" width="18.140625" bestFit="1" customWidth="1"/>
    <col min="8" max="8" width="9.85546875" bestFit="1" customWidth="1"/>
    <col min="9" max="9" width="9.85546875" customWidth="1"/>
    <col min="10" max="10" width="15.28515625" bestFit="1" customWidth="1"/>
    <col min="11" max="11" width="14.28515625" customWidth="1"/>
    <col min="12" max="12" width="16" bestFit="1" customWidth="1"/>
  </cols>
  <sheetData>
    <row r="1" spans="1:12" x14ac:dyDescent="0.2">
      <c r="A1" s="127" t="s">
        <v>34</v>
      </c>
      <c r="B1" s="74" t="s">
        <v>35</v>
      </c>
      <c r="C1" s="74" t="s">
        <v>36</v>
      </c>
      <c r="D1" s="74" t="s">
        <v>37</v>
      </c>
      <c r="E1" s="74" t="s">
        <v>38</v>
      </c>
      <c r="F1" s="74" t="s">
        <v>39</v>
      </c>
      <c r="G1" s="74" t="s">
        <v>40</v>
      </c>
      <c r="H1" s="74" t="s">
        <v>41</v>
      </c>
      <c r="I1" s="74" t="s">
        <v>266</v>
      </c>
      <c r="J1" s="74" t="s">
        <v>18</v>
      </c>
      <c r="K1" s="74" t="s">
        <v>42</v>
      </c>
      <c r="L1" s="74" t="s">
        <v>129</v>
      </c>
    </row>
    <row r="2" spans="1:12" x14ac:dyDescent="0.2">
      <c r="A2" s="128">
        <v>2014</v>
      </c>
      <c r="B2" s="77">
        <v>6</v>
      </c>
      <c r="C2" s="129">
        <v>9780740779893</v>
      </c>
      <c r="D2" s="77" t="s">
        <v>97</v>
      </c>
      <c r="E2" s="77" t="s">
        <v>65</v>
      </c>
      <c r="F2" s="77">
        <v>74</v>
      </c>
      <c r="G2" s="77" t="s">
        <v>67</v>
      </c>
      <c r="H2" s="77">
        <v>415040</v>
      </c>
      <c r="I2" s="77" t="str">
        <f>IF(AND(H2&gt;420000,H2&lt;430000),"Return","Sale")</f>
        <v>Sale</v>
      </c>
      <c r="J2" s="104">
        <v>3289</v>
      </c>
      <c r="K2" s="105">
        <v>20</v>
      </c>
    </row>
    <row r="3" spans="1:12" x14ac:dyDescent="0.2">
      <c r="A3" s="128">
        <v>2014</v>
      </c>
      <c r="B3" s="77">
        <v>6</v>
      </c>
      <c r="C3" s="129">
        <v>9780740791208</v>
      </c>
      <c r="D3" s="77" t="s">
        <v>98</v>
      </c>
      <c r="E3" s="77" t="s">
        <v>65</v>
      </c>
      <c r="F3" s="77">
        <v>74</v>
      </c>
      <c r="G3" s="77" t="s">
        <v>67</v>
      </c>
      <c r="H3" s="77">
        <v>415040</v>
      </c>
      <c r="I3" s="77" t="str">
        <f t="shared" ref="I3:I63" si="0">IF(AND(H3&gt;420000,H3&lt;430000),"Return","Sale")</f>
        <v>Sale</v>
      </c>
      <c r="J3" s="104">
        <v>3289</v>
      </c>
      <c r="K3" s="105">
        <v>20</v>
      </c>
    </row>
    <row r="4" spans="1:12" x14ac:dyDescent="0.2">
      <c r="A4" s="128">
        <v>2014</v>
      </c>
      <c r="B4" s="77">
        <v>6</v>
      </c>
      <c r="C4" s="129">
        <v>9781449403102</v>
      </c>
      <c r="D4" s="77" t="s">
        <v>105</v>
      </c>
      <c r="E4" s="77" t="s">
        <v>65</v>
      </c>
      <c r="F4" s="77">
        <v>74</v>
      </c>
      <c r="G4" s="77" t="s">
        <v>67</v>
      </c>
      <c r="H4" s="77">
        <v>415040</v>
      </c>
      <c r="I4" s="77" t="str">
        <f t="shared" si="0"/>
        <v>Sale</v>
      </c>
      <c r="J4" s="104">
        <v>3289</v>
      </c>
      <c r="K4" s="105">
        <v>20</v>
      </c>
    </row>
    <row r="5" spans="1:12" x14ac:dyDescent="0.2">
      <c r="A5" s="128">
        <v>2014</v>
      </c>
      <c r="B5" s="77">
        <v>6</v>
      </c>
      <c r="C5" s="129">
        <v>9781449418243</v>
      </c>
      <c r="D5" s="77" t="s">
        <v>108</v>
      </c>
      <c r="E5" s="77" t="s">
        <v>65</v>
      </c>
      <c r="F5" s="77">
        <v>74</v>
      </c>
      <c r="G5" s="77" t="s">
        <v>67</v>
      </c>
      <c r="H5" s="77">
        <v>415040</v>
      </c>
      <c r="I5" s="77" t="str">
        <f t="shared" si="0"/>
        <v>Sale</v>
      </c>
      <c r="J5" s="104">
        <v>3782.35</v>
      </c>
      <c r="K5" s="105">
        <v>23</v>
      </c>
    </row>
    <row r="6" spans="1:12" x14ac:dyDescent="0.2">
      <c r="A6" s="128">
        <v>2014</v>
      </c>
      <c r="B6" s="77">
        <v>6</v>
      </c>
      <c r="C6" s="129">
        <v>9781449427399</v>
      </c>
      <c r="D6" s="77" t="s">
        <v>113</v>
      </c>
      <c r="E6" s="77" t="s">
        <v>65</v>
      </c>
      <c r="F6" s="77">
        <v>74</v>
      </c>
      <c r="G6" s="77" t="s">
        <v>67</v>
      </c>
      <c r="H6" s="77">
        <v>415040</v>
      </c>
      <c r="I6" s="77" t="str">
        <f t="shared" si="0"/>
        <v>Sale</v>
      </c>
      <c r="J6" s="104">
        <v>3289</v>
      </c>
      <c r="K6" s="105">
        <v>20</v>
      </c>
    </row>
    <row r="7" spans="1:12" x14ac:dyDescent="0.2">
      <c r="A7" s="128">
        <v>2014</v>
      </c>
      <c r="B7" s="77">
        <v>6</v>
      </c>
      <c r="C7" s="129">
        <v>9781449433833</v>
      </c>
      <c r="D7" s="77" t="s">
        <v>117</v>
      </c>
      <c r="E7" s="77" t="s">
        <v>65</v>
      </c>
      <c r="F7" s="77">
        <v>74</v>
      </c>
      <c r="G7" s="77" t="s">
        <v>67</v>
      </c>
      <c r="H7" s="77">
        <v>415040</v>
      </c>
      <c r="I7" s="77" t="str">
        <f t="shared" si="0"/>
        <v>Sale</v>
      </c>
      <c r="J7" s="104">
        <v>3289</v>
      </c>
      <c r="K7" s="105">
        <v>20</v>
      </c>
    </row>
    <row r="8" spans="1:12" x14ac:dyDescent="0.2">
      <c r="A8" s="128">
        <v>2014</v>
      </c>
      <c r="B8" s="77">
        <v>6</v>
      </c>
      <c r="C8" s="129">
        <v>9781449433918</v>
      </c>
      <c r="D8" s="77" t="s">
        <v>118</v>
      </c>
      <c r="E8" s="77" t="s">
        <v>65</v>
      </c>
      <c r="F8" s="77">
        <v>74</v>
      </c>
      <c r="G8" s="77" t="s">
        <v>67</v>
      </c>
      <c r="H8" s="77">
        <v>415040</v>
      </c>
      <c r="I8" s="77" t="str">
        <f t="shared" si="0"/>
        <v>Sale</v>
      </c>
      <c r="J8" s="104">
        <v>3289</v>
      </c>
      <c r="K8" s="105">
        <v>20</v>
      </c>
    </row>
    <row r="9" spans="1:12" x14ac:dyDescent="0.2">
      <c r="A9" s="128">
        <v>2014</v>
      </c>
      <c r="B9" s="77">
        <v>6</v>
      </c>
      <c r="C9" s="129">
        <v>9781449433963</v>
      </c>
      <c r="D9" s="77" t="s">
        <v>119</v>
      </c>
      <c r="E9" s="77" t="s">
        <v>65</v>
      </c>
      <c r="F9" s="77">
        <v>74</v>
      </c>
      <c r="G9" s="77" t="s">
        <v>67</v>
      </c>
      <c r="H9" s="77">
        <v>415040</v>
      </c>
      <c r="I9" s="77" t="str">
        <f t="shared" si="0"/>
        <v>Sale</v>
      </c>
      <c r="J9" s="104">
        <v>3289</v>
      </c>
      <c r="K9" s="105">
        <v>20</v>
      </c>
    </row>
    <row r="10" spans="1:12" x14ac:dyDescent="0.2">
      <c r="A10" s="128">
        <v>2014</v>
      </c>
      <c r="B10" s="77">
        <v>6</v>
      </c>
      <c r="C10" s="129">
        <v>9781449450304</v>
      </c>
      <c r="D10" s="77" t="s">
        <v>122</v>
      </c>
      <c r="E10" s="77" t="s">
        <v>65</v>
      </c>
      <c r="F10" s="77">
        <v>74</v>
      </c>
      <c r="G10" s="77" t="s">
        <v>67</v>
      </c>
      <c r="H10" s="77">
        <v>415040</v>
      </c>
      <c r="I10" s="77" t="str">
        <f t="shared" si="0"/>
        <v>Sale</v>
      </c>
      <c r="J10" s="104">
        <v>3289</v>
      </c>
      <c r="K10" s="105">
        <v>20</v>
      </c>
    </row>
    <row r="11" spans="1:12" x14ac:dyDescent="0.2">
      <c r="A11" s="128">
        <v>2014</v>
      </c>
      <c r="B11" s="77">
        <v>6</v>
      </c>
      <c r="C11" s="129">
        <v>9781449423025</v>
      </c>
      <c r="D11" s="77" t="s">
        <v>109</v>
      </c>
      <c r="E11" s="77" t="s">
        <v>65</v>
      </c>
      <c r="F11" s="77">
        <v>74</v>
      </c>
      <c r="G11" s="77" t="s">
        <v>66</v>
      </c>
      <c r="H11" s="77">
        <v>415040</v>
      </c>
      <c r="I11" s="77" t="str">
        <f t="shared" si="0"/>
        <v>Sale</v>
      </c>
      <c r="J11" s="104">
        <v>768.9</v>
      </c>
      <c r="K11" s="105">
        <v>2</v>
      </c>
    </row>
    <row r="12" spans="1:12" x14ac:dyDescent="0.2">
      <c r="A12" s="128">
        <v>2014</v>
      </c>
      <c r="B12" s="77">
        <v>6</v>
      </c>
      <c r="C12" s="129">
        <v>9781449423032</v>
      </c>
      <c r="D12" s="77" t="s">
        <v>110</v>
      </c>
      <c r="E12" s="77" t="s">
        <v>65</v>
      </c>
      <c r="F12" s="77">
        <v>74</v>
      </c>
      <c r="G12" s="77" t="s">
        <v>66</v>
      </c>
      <c r="H12" s="77">
        <v>415040</v>
      </c>
      <c r="I12" s="77" t="str">
        <f t="shared" si="0"/>
        <v>Sale</v>
      </c>
      <c r="J12" s="104">
        <v>192.5</v>
      </c>
      <c r="K12" s="105">
        <v>1</v>
      </c>
    </row>
    <row r="13" spans="1:12" x14ac:dyDescent="0.2">
      <c r="A13" s="128">
        <v>2014</v>
      </c>
      <c r="B13" s="77">
        <v>6</v>
      </c>
      <c r="C13" s="129">
        <v>9781449427757</v>
      </c>
      <c r="D13" s="77" t="s">
        <v>132</v>
      </c>
      <c r="E13" s="77" t="s">
        <v>65</v>
      </c>
      <c r="F13" s="77">
        <v>74</v>
      </c>
      <c r="G13" s="77" t="s">
        <v>66</v>
      </c>
      <c r="H13" s="77">
        <v>415040</v>
      </c>
      <c r="I13" s="77" t="str">
        <f t="shared" si="0"/>
        <v>Sale</v>
      </c>
      <c r="J13" s="104">
        <v>990</v>
      </c>
      <c r="K13" s="105">
        <v>4</v>
      </c>
    </row>
    <row r="14" spans="1:12" x14ac:dyDescent="0.2">
      <c r="A14" s="128">
        <v>2014</v>
      </c>
      <c r="B14" s="77">
        <v>6</v>
      </c>
      <c r="C14" s="129">
        <v>9781449429362</v>
      </c>
      <c r="D14" s="77" t="s">
        <v>115</v>
      </c>
      <c r="E14" s="77" t="s">
        <v>65</v>
      </c>
      <c r="F14" s="77">
        <v>74</v>
      </c>
      <c r="G14" s="77" t="s">
        <v>66</v>
      </c>
      <c r="H14" s="77">
        <v>415040</v>
      </c>
      <c r="I14" s="77" t="str">
        <f t="shared" si="0"/>
        <v>Sale</v>
      </c>
      <c r="J14" s="104">
        <v>990</v>
      </c>
      <c r="K14" s="105">
        <v>4</v>
      </c>
    </row>
    <row r="15" spans="1:12" x14ac:dyDescent="0.2">
      <c r="A15" s="128">
        <v>2014</v>
      </c>
      <c r="B15" s="77">
        <v>6</v>
      </c>
      <c r="C15" s="129">
        <v>9781449429379</v>
      </c>
      <c r="D15" s="77" t="s">
        <v>116</v>
      </c>
      <c r="E15" s="77" t="s">
        <v>65</v>
      </c>
      <c r="F15" s="77">
        <v>74</v>
      </c>
      <c r="G15" s="77" t="s">
        <v>66</v>
      </c>
      <c r="H15" s="77">
        <v>415040</v>
      </c>
      <c r="I15" s="77" t="str">
        <f t="shared" si="0"/>
        <v>Sale</v>
      </c>
      <c r="J15" s="104">
        <v>2135</v>
      </c>
      <c r="K15" s="105">
        <v>11</v>
      </c>
    </row>
    <row r="16" spans="1:12" x14ac:dyDescent="0.2">
      <c r="A16" s="128">
        <v>2014</v>
      </c>
      <c r="B16" s="77">
        <v>6</v>
      </c>
      <c r="C16" s="129">
        <v>9781449429386</v>
      </c>
      <c r="D16" s="77" t="s">
        <v>153</v>
      </c>
      <c r="E16" s="77" t="s">
        <v>65</v>
      </c>
      <c r="F16" s="77">
        <v>74</v>
      </c>
      <c r="G16" s="77" t="s">
        <v>66</v>
      </c>
      <c r="H16" s="77">
        <v>415040</v>
      </c>
      <c r="I16" s="77" t="str">
        <f t="shared" si="0"/>
        <v>Sale</v>
      </c>
      <c r="J16" s="104">
        <v>1980</v>
      </c>
      <c r="K16" s="105">
        <v>8</v>
      </c>
    </row>
    <row r="17" spans="1:11" x14ac:dyDescent="0.2">
      <c r="A17" s="128">
        <v>2014</v>
      </c>
      <c r="B17" s="77">
        <v>6</v>
      </c>
      <c r="C17" s="129">
        <v>9781449446598</v>
      </c>
      <c r="D17" s="77" t="s">
        <v>158</v>
      </c>
      <c r="E17" s="77" t="s">
        <v>65</v>
      </c>
      <c r="F17" s="77">
        <v>74</v>
      </c>
      <c r="G17" s="77" t="s">
        <v>66</v>
      </c>
      <c r="H17" s="77">
        <v>415040</v>
      </c>
      <c r="I17" s="77" t="str">
        <f t="shared" si="0"/>
        <v>Sale</v>
      </c>
      <c r="J17" s="104">
        <v>768.9</v>
      </c>
      <c r="K17" s="105">
        <v>2</v>
      </c>
    </row>
    <row r="18" spans="1:11" x14ac:dyDescent="0.2">
      <c r="A18" s="128">
        <v>2014</v>
      </c>
      <c r="B18" s="77">
        <v>6</v>
      </c>
      <c r="C18" s="129">
        <v>9781449449704</v>
      </c>
      <c r="D18" s="77" t="s">
        <v>121</v>
      </c>
      <c r="E18" s="77" t="s">
        <v>65</v>
      </c>
      <c r="F18" s="77">
        <v>74</v>
      </c>
      <c r="G18" s="77" t="s">
        <v>66</v>
      </c>
      <c r="H18" s="77">
        <v>415040</v>
      </c>
      <c r="I18" s="77" t="str">
        <f>IF(AND(H18&gt;420000,H18&lt;430000),"Return","Sale")</f>
        <v>Sale</v>
      </c>
      <c r="J18" s="104">
        <v>577.5</v>
      </c>
      <c r="K18" s="105">
        <v>3</v>
      </c>
    </row>
    <row r="19" spans="1:11" x14ac:dyDescent="0.2">
      <c r="A19" s="128">
        <v>2014</v>
      </c>
      <c r="B19" s="77">
        <v>6</v>
      </c>
      <c r="C19" s="129">
        <v>9781449450793</v>
      </c>
      <c r="D19" s="77" t="s">
        <v>123</v>
      </c>
      <c r="E19" s="77" t="s">
        <v>65</v>
      </c>
      <c r="F19" s="77">
        <v>74</v>
      </c>
      <c r="G19" s="77" t="s">
        <v>66</v>
      </c>
      <c r="H19" s="77">
        <v>415040</v>
      </c>
      <c r="I19" s="77" t="str">
        <f t="shared" si="0"/>
        <v>Sale</v>
      </c>
      <c r="J19" s="104">
        <v>192.5</v>
      </c>
      <c r="K19" s="105">
        <v>1</v>
      </c>
    </row>
    <row r="20" spans="1:11" x14ac:dyDescent="0.2">
      <c r="A20" s="128">
        <v>2014</v>
      </c>
      <c r="B20" s="77">
        <v>6</v>
      </c>
      <c r="C20" s="129">
        <v>9781449436353</v>
      </c>
      <c r="D20" s="77" t="s">
        <v>155</v>
      </c>
      <c r="E20" s="77" t="s">
        <v>65</v>
      </c>
      <c r="F20" s="77">
        <v>74</v>
      </c>
      <c r="G20" s="77" t="s">
        <v>156</v>
      </c>
      <c r="H20" s="77">
        <v>415040</v>
      </c>
      <c r="I20" s="77" t="str">
        <f t="shared" si="0"/>
        <v>Sale</v>
      </c>
      <c r="J20" s="104">
        <v>2852.85</v>
      </c>
      <c r="K20" s="105">
        <v>13</v>
      </c>
    </row>
    <row r="21" spans="1:11" x14ac:dyDescent="0.2">
      <c r="A21" s="128">
        <v>2014</v>
      </c>
      <c r="B21" s="77">
        <v>6</v>
      </c>
      <c r="C21" s="129">
        <v>9780740748479</v>
      </c>
      <c r="D21" s="77" t="s">
        <v>43</v>
      </c>
      <c r="E21" s="77" t="s">
        <v>65</v>
      </c>
      <c r="F21" s="77">
        <v>74</v>
      </c>
      <c r="G21" s="77" t="s">
        <v>67</v>
      </c>
      <c r="H21" s="77">
        <v>415050</v>
      </c>
      <c r="I21" s="77" t="str">
        <f t="shared" si="0"/>
        <v>Sale</v>
      </c>
      <c r="J21" s="104">
        <v>264606.92</v>
      </c>
      <c r="K21" s="105">
        <v>64</v>
      </c>
    </row>
    <row r="22" spans="1:11" x14ac:dyDescent="0.2">
      <c r="A22" s="128">
        <v>2014</v>
      </c>
      <c r="B22" s="77">
        <v>6</v>
      </c>
      <c r="C22" s="129">
        <v>9780740777356</v>
      </c>
      <c r="D22" s="77" t="s">
        <v>140</v>
      </c>
      <c r="E22" s="77" t="s">
        <v>65</v>
      </c>
      <c r="F22" s="77">
        <v>74</v>
      </c>
      <c r="G22" s="77" t="s">
        <v>67</v>
      </c>
      <c r="H22" s="77">
        <v>415050</v>
      </c>
      <c r="I22" s="77" t="str">
        <f t="shared" si="0"/>
        <v>Sale</v>
      </c>
      <c r="J22" s="104">
        <v>1925</v>
      </c>
      <c r="K22" s="105">
        <v>1</v>
      </c>
    </row>
    <row r="23" spans="1:11" x14ac:dyDescent="0.2">
      <c r="A23" s="128">
        <v>2014</v>
      </c>
      <c r="B23" s="77">
        <v>6</v>
      </c>
      <c r="C23" s="129">
        <v>9780740785481</v>
      </c>
      <c r="D23" s="77" t="s">
        <v>44</v>
      </c>
      <c r="E23" s="77" t="s">
        <v>65</v>
      </c>
      <c r="F23" s="77">
        <v>74</v>
      </c>
      <c r="G23" s="77" t="s">
        <v>67</v>
      </c>
      <c r="H23" s="77">
        <v>415050</v>
      </c>
      <c r="I23" s="77" t="str">
        <f t="shared" si="0"/>
        <v>Sale</v>
      </c>
      <c r="J23" s="104">
        <v>9521.83</v>
      </c>
      <c r="K23" s="105">
        <v>6</v>
      </c>
    </row>
    <row r="24" spans="1:11" x14ac:dyDescent="0.2">
      <c r="A24" s="128">
        <v>2014</v>
      </c>
      <c r="B24" s="77">
        <v>6</v>
      </c>
      <c r="C24" s="129">
        <v>9781449402327</v>
      </c>
      <c r="D24" s="77" t="s">
        <v>90</v>
      </c>
      <c r="E24" s="77" t="s">
        <v>65</v>
      </c>
      <c r="F24" s="77">
        <v>74</v>
      </c>
      <c r="G24" s="77" t="s">
        <v>67</v>
      </c>
      <c r="H24" s="77">
        <v>415050</v>
      </c>
      <c r="I24" s="77" t="str">
        <f t="shared" si="0"/>
        <v>Sale</v>
      </c>
      <c r="J24" s="104">
        <v>5266.8</v>
      </c>
      <c r="K24" s="105">
        <v>27</v>
      </c>
    </row>
    <row r="25" spans="1:11" x14ac:dyDescent="0.2">
      <c r="A25" s="128">
        <v>2014</v>
      </c>
      <c r="B25" s="77">
        <v>6</v>
      </c>
      <c r="C25" s="129">
        <v>9781449407186</v>
      </c>
      <c r="D25" s="77" t="s">
        <v>141</v>
      </c>
      <c r="E25" s="77" t="s">
        <v>65</v>
      </c>
      <c r="F25" s="77">
        <v>74</v>
      </c>
      <c r="G25" s="77" t="s">
        <v>67</v>
      </c>
      <c r="H25" s="77">
        <v>415050</v>
      </c>
      <c r="I25" s="77" t="str">
        <f t="shared" si="0"/>
        <v>Sale</v>
      </c>
      <c r="J25" s="104">
        <v>2194.5</v>
      </c>
      <c r="K25" s="105">
        <v>10</v>
      </c>
    </row>
    <row r="26" spans="1:11" x14ac:dyDescent="0.2">
      <c r="A26" s="128">
        <v>2014</v>
      </c>
      <c r="B26" s="77">
        <v>6</v>
      </c>
      <c r="C26" s="129">
        <v>9781449414108</v>
      </c>
      <c r="D26" s="77" t="s">
        <v>74</v>
      </c>
      <c r="E26" s="77" t="s">
        <v>65</v>
      </c>
      <c r="F26" s="77">
        <v>74</v>
      </c>
      <c r="G26" s="77" t="s">
        <v>67</v>
      </c>
      <c r="H26" s="77">
        <v>415050</v>
      </c>
      <c r="I26" s="77" t="str">
        <f t="shared" si="0"/>
        <v>Sale</v>
      </c>
      <c r="J26" s="104">
        <v>5438.95</v>
      </c>
      <c r="K26" s="105">
        <v>11</v>
      </c>
    </row>
    <row r="27" spans="1:11" x14ac:dyDescent="0.2">
      <c r="A27" s="128">
        <v>2014</v>
      </c>
      <c r="B27" s="77">
        <v>6</v>
      </c>
      <c r="C27" s="129">
        <v>9781449418465</v>
      </c>
      <c r="D27" s="77" t="s">
        <v>59</v>
      </c>
      <c r="E27" s="77" t="s">
        <v>65</v>
      </c>
      <c r="F27" s="77">
        <v>74</v>
      </c>
      <c r="G27" s="77" t="s">
        <v>67</v>
      </c>
      <c r="H27" s="77">
        <v>415050</v>
      </c>
      <c r="I27" s="77" t="str">
        <f t="shared" si="0"/>
        <v>Sale</v>
      </c>
      <c r="J27" s="104">
        <v>7974.75</v>
      </c>
      <c r="K27" s="105">
        <v>34</v>
      </c>
    </row>
    <row r="28" spans="1:11" x14ac:dyDescent="0.2">
      <c r="A28" s="128">
        <v>2014</v>
      </c>
      <c r="B28" s="77">
        <v>6</v>
      </c>
      <c r="C28" s="129">
        <v>9781449420437</v>
      </c>
      <c r="D28" s="77" t="s">
        <v>92</v>
      </c>
      <c r="E28" s="77" t="s">
        <v>65</v>
      </c>
      <c r="F28" s="77">
        <v>74</v>
      </c>
      <c r="G28" s="77" t="s">
        <v>67</v>
      </c>
      <c r="H28" s="77">
        <v>415050</v>
      </c>
      <c r="I28" s="77" t="str">
        <f t="shared" si="0"/>
        <v>Sale</v>
      </c>
      <c r="J28" s="104">
        <v>4947.6000000000004</v>
      </c>
      <c r="K28" s="105">
        <v>25</v>
      </c>
    </row>
    <row r="29" spans="1:11" x14ac:dyDescent="0.2">
      <c r="A29" s="128">
        <v>2014</v>
      </c>
      <c r="B29" s="77">
        <v>6</v>
      </c>
      <c r="C29" s="129">
        <v>9781449425661</v>
      </c>
      <c r="D29" s="77" t="s">
        <v>93</v>
      </c>
      <c r="E29" s="77" t="s">
        <v>65</v>
      </c>
      <c r="F29" s="77">
        <v>74</v>
      </c>
      <c r="G29" s="77" t="s">
        <v>67</v>
      </c>
      <c r="H29" s="77">
        <v>415050</v>
      </c>
      <c r="I29" s="77" t="str">
        <f t="shared" si="0"/>
        <v>Sale</v>
      </c>
      <c r="J29" s="104">
        <v>4708.2</v>
      </c>
      <c r="K29" s="105">
        <v>25</v>
      </c>
    </row>
    <row r="30" spans="1:11" x14ac:dyDescent="0.2">
      <c r="A30" s="128">
        <v>2014</v>
      </c>
      <c r="B30" s="77">
        <v>6</v>
      </c>
      <c r="C30" s="129">
        <v>9781449425678</v>
      </c>
      <c r="D30" s="77" t="s">
        <v>64</v>
      </c>
      <c r="E30" s="77" t="s">
        <v>65</v>
      </c>
      <c r="F30" s="77">
        <v>74</v>
      </c>
      <c r="G30" s="77" t="s">
        <v>67</v>
      </c>
      <c r="H30" s="77">
        <v>415050</v>
      </c>
      <c r="I30" s="77" t="str">
        <f t="shared" si="0"/>
        <v>Sale</v>
      </c>
      <c r="J30" s="104">
        <v>3844.5</v>
      </c>
      <c r="K30" s="105">
        <v>10</v>
      </c>
    </row>
    <row r="31" spans="1:11" x14ac:dyDescent="0.2">
      <c r="A31" s="128">
        <v>2014</v>
      </c>
      <c r="B31" s="77">
        <v>6</v>
      </c>
      <c r="C31" s="129">
        <v>9781449456146</v>
      </c>
      <c r="D31" s="77" t="s">
        <v>143</v>
      </c>
      <c r="E31" s="77" t="s">
        <v>65</v>
      </c>
      <c r="F31" s="77">
        <v>74</v>
      </c>
      <c r="G31" s="77" t="s">
        <v>67</v>
      </c>
      <c r="H31" s="77">
        <v>415050</v>
      </c>
      <c r="I31" s="77" t="str">
        <f t="shared" si="0"/>
        <v>Sale</v>
      </c>
      <c r="J31" s="104">
        <v>25249.4</v>
      </c>
      <c r="K31" s="105">
        <v>92</v>
      </c>
    </row>
    <row r="32" spans="1:11" x14ac:dyDescent="0.2">
      <c r="A32" s="128">
        <v>2014</v>
      </c>
      <c r="B32" s="77">
        <v>6</v>
      </c>
      <c r="C32" s="129">
        <v>9780740705311</v>
      </c>
      <c r="D32" s="77" t="s">
        <v>46</v>
      </c>
      <c r="E32" s="77" t="s">
        <v>65</v>
      </c>
      <c r="F32" s="77">
        <v>74</v>
      </c>
      <c r="G32" s="77" t="s">
        <v>66</v>
      </c>
      <c r="H32" s="77">
        <v>415050</v>
      </c>
      <c r="I32" s="77" t="str">
        <f t="shared" si="0"/>
        <v>Sale</v>
      </c>
      <c r="J32" s="104">
        <v>699</v>
      </c>
      <c r="K32" s="105">
        <v>2</v>
      </c>
    </row>
    <row r="33" spans="1:11" x14ac:dyDescent="0.2">
      <c r="A33" s="128">
        <v>2014</v>
      </c>
      <c r="B33" s="77">
        <v>6</v>
      </c>
      <c r="C33" s="129">
        <v>9780740721946</v>
      </c>
      <c r="D33" s="77" t="s">
        <v>55</v>
      </c>
      <c r="E33" s="77" t="s">
        <v>65</v>
      </c>
      <c r="F33" s="77">
        <v>74</v>
      </c>
      <c r="G33" s="77" t="s">
        <v>66</v>
      </c>
      <c r="H33" s="77">
        <v>415050</v>
      </c>
      <c r="I33" s="77" t="str">
        <f t="shared" si="0"/>
        <v>Sale</v>
      </c>
      <c r="J33" s="104">
        <v>1092</v>
      </c>
      <c r="K33" s="105">
        <v>4</v>
      </c>
    </row>
    <row r="34" spans="1:11" x14ac:dyDescent="0.2">
      <c r="A34" s="128">
        <v>2014</v>
      </c>
      <c r="B34" s="77">
        <v>6</v>
      </c>
      <c r="C34" s="129">
        <v>9780740738050</v>
      </c>
      <c r="D34" s="77" t="s">
        <v>76</v>
      </c>
      <c r="E34" s="77" t="s">
        <v>65</v>
      </c>
      <c r="F34" s="77">
        <v>74</v>
      </c>
      <c r="G34" s="77" t="s">
        <v>66</v>
      </c>
      <c r="H34" s="77">
        <v>415050</v>
      </c>
      <c r="I34" s="77" t="str">
        <f t="shared" si="0"/>
        <v>Sale</v>
      </c>
      <c r="J34" s="104">
        <v>787.5</v>
      </c>
      <c r="K34" s="105">
        <v>3</v>
      </c>
    </row>
    <row r="35" spans="1:11" x14ac:dyDescent="0.2">
      <c r="A35" s="128">
        <v>2014</v>
      </c>
      <c r="B35" s="77">
        <v>6</v>
      </c>
      <c r="C35" s="129">
        <v>9780740738401</v>
      </c>
      <c r="D35" s="77" t="s">
        <v>124</v>
      </c>
      <c r="E35" s="77" t="s">
        <v>65</v>
      </c>
      <c r="F35" s="77">
        <v>74</v>
      </c>
      <c r="G35" s="77" t="s">
        <v>66</v>
      </c>
      <c r="H35" s="77">
        <v>415050</v>
      </c>
      <c r="I35" s="77" t="str">
        <f t="shared" si="0"/>
        <v>Sale</v>
      </c>
      <c r="J35" s="104">
        <v>219.45</v>
      </c>
      <c r="K35" s="105">
        <v>1</v>
      </c>
    </row>
    <row r="36" spans="1:11" x14ac:dyDescent="0.2">
      <c r="A36" s="128">
        <v>2014</v>
      </c>
      <c r="B36" s="77">
        <v>6</v>
      </c>
      <c r="C36" s="129">
        <v>9780740755330</v>
      </c>
      <c r="D36" s="77" t="s">
        <v>133</v>
      </c>
      <c r="E36" s="77" t="s">
        <v>65</v>
      </c>
      <c r="F36" s="77">
        <v>74</v>
      </c>
      <c r="G36" s="77" t="s">
        <v>66</v>
      </c>
      <c r="H36" s="77">
        <v>415050</v>
      </c>
      <c r="I36" s="77" t="str">
        <f t="shared" si="0"/>
        <v>Sale</v>
      </c>
      <c r="J36" s="104">
        <v>577.5</v>
      </c>
      <c r="K36" s="105">
        <v>2</v>
      </c>
    </row>
    <row r="37" spans="1:11" x14ac:dyDescent="0.2">
      <c r="A37" s="128">
        <v>2014</v>
      </c>
      <c r="B37" s="77">
        <v>6</v>
      </c>
      <c r="C37" s="129">
        <v>9780836251821</v>
      </c>
      <c r="D37" s="77" t="s">
        <v>128</v>
      </c>
      <c r="E37" s="77" t="s">
        <v>65</v>
      </c>
      <c r="F37" s="77">
        <v>74</v>
      </c>
      <c r="G37" s="77" t="s">
        <v>66</v>
      </c>
      <c r="H37" s="77">
        <v>415050</v>
      </c>
      <c r="I37" s="77" t="str">
        <f t="shared" si="0"/>
        <v>Sale</v>
      </c>
      <c r="J37" s="104">
        <v>577.5</v>
      </c>
      <c r="K37" s="105">
        <v>2</v>
      </c>
    </row>
    <row r="38" spans="1:11" x14ac:dyDescent="0.2">
      <c r="A38" s="128">
        <v>2014</v>
      </c>
      <c r="B38" s="77">
        <v>6</v>
      </c>
      <c r="C38" s="129">
        <v>9780836278446</v>
      </c>
      <c r="D38" s="77" t="s">
        <v>134</v>
      </c>
      <c r="E38" s="77" t="s">
        <v>65</v>
      </c>
      <c r="F38" s="77">
        <v>74</v>
      </c>
      <c r="G38" s="77" t="s">
        <v>66</v>
      </c>
      <c r="H38" s="77">
        <v>415050</v>
      </c>
      <c r="I38" s="77" t="str">
        <f t="shared" si="0"/>
        <v>Sale</v>
      </c>
      <c r="J38" s="104">
        <v>742.5</v>
      </c>
      <c r="K38" s="105">
        <v>3</v>
      </c>
    </row>
    <row r="39" spans="1:11" x14ac:dyDescent="0.2">
      <c r="A39" s="128">
        <v>2014</v>
      </c>
      <c r="B39" s="77">
        <v>6</v>
      </c>
      <c r="C39" s="129">
        <v>9781449408190</v>
      </c>
      <c r="D39" s="77" t="s">
        <v>57</v>
      </c>
      <c r="E39" s="77" t="s">
        <v>65</v>
      </c>
      <c r="F39" s="77">
        <v>74</v>
      </c>
      <c r="G39" s="77" t="s">
        <v>66</v>
      </c>
      <c r="H39" s="77">
        <v>415050</v>
      </c>
      <c r="I39" s="77" t="str">
        <f t="shared" si="0"/>
        <v>Sale</v>
      </c>
      <c r="J39" s="104">
        <v>525</v>
      </c>
      <c r="K39" s="105">
        <v>2</v>
      </c>
    </row>
    <row r="40" spans="1:11" x14ac:dyDescent="0.2">
      <c r="A40" s="128">
        <v>2014</v>
      </c>
      <c r="B40" s="77">
        <v>6</v>
      </c>
      <c r="C40" s="129">
        <v>9781449427771</v>
      </c>
      <c r="D40" s="77" t="s">
        <v>142</v>
      </c>
      <c r="E40" s="77" t="s">
        <v>65</v>
      </c>
      <c r="F40" s="77">
        <v>74</v>
      </c>
      <c r="G40" s="77" t="s">
        <v>66</v>
      </c>
      <c r="H40" s="77">
        <v>415050</v>
      </c>
      <c r="I40" s="77" t="str">
        <f t="shared" si="0"/>
        <v>Sale</v>
      </c>
      <c r="J40" s="104">
        <v>4628.3999999999996</v>
      </c>
      <c r="K40" s="105">
        <v>27</v>
      </c>
    </row>
    <row r="41" spans="1:11" x14ac:dyDescent="0.2">
      <c r="A41" s="128">
        <v>2014</v>
      </c>
      <c r="B41" s="77">
        <v>6</v>
      </c>
      <c r="C41" s="129">
        <v>9780740748479</v>
      </c>
      <c r="D41" s="77" t="s">
        <v>43</v>
      </c>
      <c r="E41" s="77" t="s">
        <v>65</v>
      </c>
      <c r="F41" s="77">
        <v>74</v>
      </c>
      <c r="G41" s="77" t="s">
        <v>67</v>
      </c>
      <c r="H41" s="77">
        <v>425250</v>
      </c>
      <c r="I41" s="77" t="str">
        <f t="shared" si="0"/>
        <v>Return</v>
      </c>
      <c r="J41" s="104">
        <v>-4159.4799999999996</v>
      </c>
      <c r="K41" s="105">
        <v>-1</v>
      </c>
    </row>
    <row r="42" spans="1:11" x14ac:dyDescent="0.2">
      <c r="A42" s="128">
        <v>2014</v>
      </c>
      <c r="B42" s="77">
        <v>6</v>
      </c>
      <c r="C42" s="129">
        <v>9781449402327</v>
      </c>
      <c r="D42" s="77" t="s">
        <v>90</v>
      </c>
      <c r="E42" s="77" t="s">
        <v>65</v>
      </c>
      <c r="F42" s="77">
        <v>74</v>
      </c>
      <c r="G42" s="77" t="s">
        <v>67</v>
      </c>
      <c r="H42" s="77">
        <v>425250</v>
      </c>
      <c r="I42" s="77" t="str">
        <f t="shared" si="0"/>
        <v>Return</v>
      </c>
      <c r="J42" s="104">
        <v>-414.96</v>
      </c>
      <c r="K42" s="105">
        <v>-2</v>
      </c>
    </row>
    <row r="43" spans="1:11" x14ac:dyDescent="0.2">
      <c r="A43" s="128">
        <v>2014</v>
      </c>
      <c r="B43" s="77">
        <v>6</v>
      </c>
      <c r="C43" s="129">
        <v>9781449410186</v>
      </c>
      <c r="D43" s="77" t="s">
        <v>58</v>
      </c>
      <c r="E43" s="77" t="s">
        <v>65</v>
      </c>
      <c r="F43" s="77">
        <v>74</v>
      </c>
      <c r="G43" s="77" t="s">
        <v>67</v>
      </c>
      <c r="H43" s="77">
        <v>425250</v>
      </c>
      <c r="I43" s="77" t="str">
        <f t="shared" si="0"/>
        <v>Return</v>
      </c>
      <c r="J43" s="104">
        <v>-273</v>
      </c>
      <c r="K43" s="105">
        <v>-1</v>
      </c>
    </row>
    <row r="44" spans="1:11" x14ac:dyDescent="0.2">
      <c r="A44" s="128">
        <v>2014</v>
      </c>
      <c r="B44" s="77">
        <v>6</v>
      </c>
      <c r="C44" s="129">
        <v>9781449414108</v>
      </c>
      <c r="D44" s="77" t="s">
        <v>74</v>
      </c>
      <c r="E44" s="77" t="s">
        <v>65</v>
      </c>
      <c r="F44" s="77">
        <v>74</v>
      </c>
      <c r="G44" s="77" t="s">
        <v>67</v>
      </c>
      <c r="H44" s="77">
        <v>425250</v>
      </c>
      <c r="I44" s="77" t="str">
        <f t="shared" si="0"/>
        <v>Return</v>
      </c>
      <c r="J44" s="104">
        <v>-934.96</v>
      </c>
      <c r="K44" s="105">
        <v>-2</v>
      </c>
    </row>
    <row r="45" spans="1:11" x14ac:dyDescent="0.2">
      <c r="A45" s="128">
        <v>2014</v>
      </c>
      <c r="B45" s="77">
        <v>6</v>
      </c>
      <c r="C45" s="129">
        <v>9781449420437</v>
      </c>
      <c r="D45" s="77" t="s">
        <v>92</v>
      </c>
      <c r="E45" s="77" t="s">
        <v>65</v>
      </c>
      <c r="F45" s="77">
        <v>74</v>
      </c>
      <c r="G45" s="77" t="s">
        <v>67</v>
      </c>
      <c r="H45" s="77">
        <v>425250</v>
      </c>
      <c r="I45" s="77" t="str">
        <f t="shared" si="0"/>
        <v>Return</v>
      </c>
      <c r="J45" s="104">
        <v>-414.96</v>
      </c>
      <c r="K45" s="105">
        <v>-2</v>
      </c>
    </row>
    <row r="46" spans="1:11" x14ac:dyDescent="0.2">
      <c r="A46" s="128">
        <v>2014</v>
      </c>
      <c r="B46" s="77">
        <v>6</v>
      </c>
      <c r="C46" s="129">
        <v>9780740713903</v>
      </c>
      <c r="D46" s="77" t="s">
        <v>68</v>
      </c>
      <c r="E46" s="77" t="s">
        <v>65</v>
      </c>
      <c r="F46" s="77">
        <v>74</v>
      </c>
      <c r="G46" s="77" t="s">
        <v>66</v>
      </c>
      <c r="H46" s="77">
        <v>425250</v>
      </c>
      <c r="I46" s="77" t="str">
        <f t="shared" si="0"/>
        <v>Return</v>
      </c>
      <c r="J46" s="104">
        <v>-234</v>
      </c>
      <c r="K46" s="105">
        <v>-1</v>
      </c>
    </row>
    <row r="47" spans="1:11" x14ac:dyDescent="0.2">
      <c r="A47" s="128">
        <v>2014</v>
      </c>
      <c r="B47" s="77">
        <v>6</v>
      </c>
      <c r="C47" s="129">
        <v>9780740718397</v>
      </c>
      <c r="D47" s="77" t="s">
        <v>69</v>
      </c>
      <c r="E47" s="77" t="s">
        <v>65</v>
      </c>
      <c r="F47" s="77">
        <v>74</v>
      </c>
      <c r="G47" s="77" t="s">
        <v>66</v>
      </c>
      <c r="H47" s="77">
        <v>425250</v>
      </c>
      <c r="I47" s="77" t="str">
        <f t="shared" si="0"/>
        <v>Return</v>
      </c>
      <c r="J47" s="104">
        <v>-481.5</v>
      </c>
      <c r="K47" s="105">
        <v>-2</v>
      </c>
    </row>
    <row r="48" spans="1:11" x14ac:dyDescent="0.2">
      <c r="A48" s="128">
        <v>2014</v>
      </c>
      <c r="B48" s="77">
        <v>6</v>
      </c>
      <c r="C48" s="129">
        <v>9780740721946</v>
      </c>
      <c r="D48" s="77" t="s">
        <v>55</v>
      </c>
      <c r="E48" s="77" t="s">
        <v>65</v>
      </c>
      <c r="F48" s="77">
        <v>74</v>
      </c>
      <c r="G48" s="77" t="s">
        <v>66</v>
      </c>
      <c r="H48" s="77">
        <v>425250</v>
      </c>
      <c r="I48" s="77" t="str">
        <f t="shared" si="0"/>
        <v>Return</v>
      </c>
      <c r="J48" s="104">
        <v>-288.75</v>
      </c>
      <c r="K48" s="105">
        <v>-1</v>
      </c>
    </row>
    <row r="49" spans="1:11" x14ac:dyDescent="0.2">
      <c r="A49" s="128">
        <v>2014</v>
      </c>
      <c r="B49" s="77">
        <v>6</v>
      </c>
      <c r="C49" s="129">
        <v>9780740732980</v>
      </c>
      <c r="D49" s="77" t="s">
        <v>75</v>
      </c>
      <c r="E49" s="77" t="s">
        <v>65</v>
      </c>
      <c r="F49" s="77">
        <v>74</v>
      </c>
      <c r="G49" s="77" t="s">
        <v>66</v>
      </c>
      <c r="H49" s="77">
        <v>425250</v>
      </c>
      <c r="I49" s="77" t="str">
        <f t="shared" si="0"/>
        <v>Return</v>
      </c>
      <c r="J49" s="104">
        <v>-288.75</v>
      </c>
      <c r="K49" s="105">
        <v>-1</v>
      </c>
    </row>
    <row r="50" spans="1:11" x14ac:dyDescent="0.2">
      <c r="A50" s="128">
        <v>2014</v>
      </c>
      <c r="B50" s="77">
        <v>6</v>
      </c>
      <c r="C50" s="129">
        <v>9780740738050</v>
      </c>
      <c r="D50" s="77" t="s">
        <v>76</v>
      </c>
      <c r="E50" s="77" t="s">
        <v>65</v>
      </c>
      <c r="F50" s="77">
        <v>74</v>
      </c>
      <c r="G50" s="77" t="s">
        <v>66</v>
      </c>
      <c r="H50" s="77">
        <v>425250</v>
      </c>
      <c r="I50" s="77" t="str">
        <f t="shared" si="0"/>
        <v>Return</v>
      </c>
      <c r="J50" s="104">
        <v>-273</v>
      </c>
      <c r="K50" s="105">
        <v>-1</v>
      </c>
    </row>
    <row r="51" spans="1:11" x14ac:dyDescent="0.2">
      <c r="A51" s="128">
        <v>2014</v>
      </c>
      <c r="B51" s="77">
        <v>6</v>
      </c>
      <c r="C51" s="129">
        <v>9780740746581</v>
      </c>
      <c r="D51" s="77" t="s">
        <v>77</v>
      </c>
      <c r="E51" s="77" t="s">
        <v>65</v>
      </c>
      <c r="F51" s="77">
        <v>74</v>
      </c>
      <c r="G51" s="77" t="s">
        <v>66</v>
      </c>
      <c r="H51" s="77">
        <v>425250</v>
      </c>
      <c r="I51" s="77" t="str">
        <f t="shared" si="0"/>
        <v>Return</v>
      </c>
      <c r="J51" s="104">
        <v>-363.48</v>
      </c>
      <c r="K51" s="105">
        <v>-1</v>
      </c>
    </row>
    <row r="52" spans="1:11" x14ac:dyDescent="0.2">
      <c r="A52" s="128">
        <v>2014</v>
      </c>
      <c r="B52" s="77">
        <v>6</v>
      </c>
      <c r="C52" s="129">
        <v>9780740761904</v>
      </c>
      <c r="D52" s="77" t="s">
        <v>47</v>
      </c>
      <c r="E52" s="77" t="s">
        <v>65</v>
      </c>
      <c r="F52" s="77">
        <v>74</v>
      </c>
      <c r="G52" s="77" t="s">
        <v>66</v>
      </c>
      <c r="H52" s="77">
        <v>425250</v>
      </c>
      <c r="I52" s="77" t="str">
        <f t="shared" si="0"/>
        <v>Return</v>
      </c>
      <c r="J52" s="104">
        <v>-288.75</v>
      </c>
      <c r="K52" s="105">
        <v>-1</v>
      </c>
    </row>
    <row r="53" spans="1:11" x14ac:dyDescent="0.2">
      <c r="A53" s="128">
        <v>2014</v>
      </c>
      <c r="B53" s="77">
        <v>6</v>
      </c>
      <c r="C53" s="129">
        <v>9780740763793</v>
      </c>
      <c r="D53" s="77" t="s">
        <v>70</v>
      </c>
      <c r="E53" s="77" t="s">
        <v>65</v>
      </c>
      <c r="F53" s="77">
        <v>74</v>
      </c>
      <c r="G53" s="77" t="s">
        <v>66</v>
      </c>
      <c r="H53" s="77">
        <v>425250</v>
      </c>
      <c r="I53" s="77" t="str">
        <f t="shared" si="0"/>
        <v>Return</v>
      </c>
      <c r="J53" s="104">
        <v>-273</v>
      </c>
      <c r="K53" s="105">
        <v>-1</v>
      </c>
    </row>
    <row r="54" spans="1:11" x14ac:dyDescent="0.2">
      <c r="A54" s="128">
        <v>2014</v>
      </c>
      <c r="B54" s="77">
        <v>6</v>
      </c>
      <c r="C54" s="129">
        <v>9780740773655</v>
      </c>
      <c r="D54" s="77" t="s">
        <v>79</v>
      </c>
      <c r="E54" s="77" t="s">
        <v>65</v>
      </c>
      <c r="F54" s="77">
        <v>74</v>
      </c>
      <c r="G54" s="77" t="s">
        <v>66</v>
      </c>
      <c r="H54" s="77">
        <v>425250</v>
      </c>
      <c r="I54" s="77" t="str">
        <f t="shared" si="0"/>
        <v>Return</v>
      </c>
      <c r="J54" s="104">
        <v>-273</v>
      </c>
      <c r="K54" s="105">
        <v>-1</v>
      </c>
    </row>
    <row r="55" spans="1:11" x14ac:dyDescent="0.2">
      <c r="A55" s="128">
        <v>2014</v>
      </c>
      <c r="B55" s="77">
        <v>6</v>
      </c>
      <c r="C55" s="129">
        <v>9780740778063</v>
      </c>
      <c r="D55" s="77" t="s">
        <v>71</v>
      </c>
      <c r="E55" s="77" t="s">
        <v>65</v>
      </c>
      <c r="F55" s="77">
        <v>74</v>
      </c>
      <c r="G55" s="77" t="s">
        <v>66</v>
      </c>
      <c r="H55" s="77">
        <v>425250</v>
      </c>
      <c r="I55" s="77" t="str">
        <f t="shared" si="0"/>
        <v>Return</v>
      </c>
      <c r="J55" s="104">
        <v>-311.48</v>
      </c>
      <c r="K55" s="105">
        <v>-1</v>
      </c>
    </row>
    <row r="56" spans="1:11" x14ac:dyDescent="0.2">
      <c r="A56" s="128">
        <v>2014</v>
      </c>
      <c r="B56" s="77">
        <v>6</v>
      </c>
      <c r="C56" s="129">
        <v>9780740778155</v>
      </c>
      <c r="D56" s="77" t="s">
        <v>56</v>
      </c>
      <c r="E56" s="77" t="s">
        <v>65</v>
      </c>
      <c r="F56" s="77">
        <v>74</v>
      </c>
      <c r="G56" s="77" t="s">
        <v>66</v>
      </c>
      <c r="H56" s="77">
        <v>425250</v>
      </c>
      <c r="I56" s="77" t="str">
        <f t="shared" si="0"/>
        <v>Return</v>
      </c>
      <c r="J56" s="104">
        <v>-273</v>
      </c>
      <c r="K56" s="105">
        <v>-1</v>
      </c>
    </row>
    <row r="57" spans="1:11" x14ac:dyDescent="0.2">
      <c r="A57" s="128">
        <v>2014</v>
      </c>
      <c r="B57" s="77">
        <v>6</v>
      </c>
      <c r="C57" s="129">
        <v>9780740785344</v>
      </c>
      <c r="D57" s="77" t="s">
        <v>48</v>
      </c>
      <c r="E57" s="77" t="s">
        <v>65</v>
      </c>
      <c r="F57" s="77">
        <v>74</v>
      </c>
      <c r="G57" s="77" t="s">
        <v>66</v>
      </c>
      <c r="H57" s="77">
        <v>425250</v>
      </c>
      <c r="I57" s="77" t="str">
        <f t="shared" si="0"/>
        <v>Return</v>
      </c>
      <c r="J57" s="104">
        <v>-363.48</v>
      </c>
      <c r="K57" s="105">
        <v>-1</v>
      </c>
    </row>
    <row r="58" spans="1:11" x14ac:dyDescent="0.2">
      <c r="A58" s="128">
        <v>2014</v>
      </c>
      <c r="B58" s="77">
        <v>6</v>
      </c>
      <c r="C58" s="129">
        <v>9780836217797</v>
      </c>
      <c r="D58" s="77" t="s">
        <v>81</v>
      </c>
      <c r="E58" s="77" t="s">
        <v>65</v>
      </c>
      <c r="F58" s="77">
        <v>74</v>
      </c>
      <c r="G58" s="77" t="s">
        <v>66</v>
      </c>
      <c r="H58" s="77">
        <v>425250</v>
      </c>
      <c r="I58" s="77" t="str">
        <f t="shared" si="0"/>
        <v>Return</v>
      </c>
      <c r="J58" s="104">
        <v>-219.45</v>
      </c>
      <c r="K58" s="105">
        <v>-1</v>
      </c>
    </row>
    <row r="59" spans="1:11" x14ac:dyDescent="0.2">
      <c r="A59" s="128">
        <v>2014</v>
      </c>
      <c r="B59" s="77">
        <v>6</v>
      </c>
      <c r="C59" s="129">
        <v>9780836228991</v>
      </c>
      <c r="D59" s="77" t="s">
        <v>49</v>
      </c>
      <c r="E59" s="77" t="s">
        <v>65</v>
      </c>
      <c r="F59" s="77">
        <v>74</v>
      </c>
      <c r="G59" s="77" t="s">
        <v>66</v>
      </c>
      <c r="H59" s="77">
        <v>425250</v>
      </c>
      <c r="I59" s="77" t="str">
        <f t="shared" si="0"/>
        <v>Return</v>
      </c>
      <c r="J59" s="104">
        <v>-288.75</v>
      </c>
      <c r="K59" s="105">
        <v>-1</v>
      </c>
    </row>
    <row r="60" spans="1:11" x14ac:dyDescent="0.2">
      <c r="A60" s="128">
        <v>2014</v>
      </c>
      <c r="B60" s="77">
        <v>6</v>
      </c>
      <c r="C60" s="129">
        <v>9780836236682</v>
      </c>
      <c r="D60" s="77" t="s">
        <v>87</v>
      </c>
      <c r="E60" s="77" t="s">
        <v>65</v>
      </c>
      <c r="F60" s="77">
        <v>74</v>
      </c>
      <c r="G60" s="77" t="s">
        <v>66</v>
      </c>
      <c r="H60" s="77">
        <v>425250</v>
      </c>
      <c r="I60" s="77" t="str">
        <f t="shared" si="0"/>
        <v>Return</v>
      </c>
      <c r="J60" s="104">
        <v>-273</v>
      </c>
      <c r="K60" s="105">
        <v>-1</v>
      </c>
    </row>
    <row r="61" spans="1:11" x14ac:dyDescent="0.2">
      <c r="A61" s="128">
        <v>2014</v>
      </c>
      <c r="B61" s="77">
        <v>6</v>
      </c>
      <c r="C61" s="129">
        <v>9780836267457</v>
      </c>
      <c r="D61" s="77" t="s">
        <v>82</v>
      </c>
      <c r="E61" s="77" t="s">
        <v>65</v>
      </c>
      <c r="F61" s="77">
        <v>74</v>
      </c>
      <c r="G61" s="77" t="s">
        <v>66</v>
      </c>
      <c r="H61" s="77">
        <v>425250</v>
      </c>
      <c r="I61" s="77" t="str">
        <f t="shared" si="0"/>
        <v>Return</v>
      </c>
      <c r="J61" s="104">
        <v>-363.48</v>
      </c>
      <c r="K61" s="105">
        <v>-1</v>
      </c>
    </row>
    <row r="62" spans="1:11" x14ac:dyDescent="0.2">
      <c r="A62" s="128">
        <v>2014</v>
      </c>
      <c r="B62" s="77">
        <v>6</v>
      </c>
      <c r="C62" s="129">
        <v>9781449408190</v>
      </c>
      <c r="D62" s="77" t="s">
        <v>57</v>
      </c>
      <c r="E62" s="77" t="s">
        <v>65</v>
      </c>
      <c r="F62" s="77">
        <v>74</v>
      </c>
      <c r="G62" s="77" t="s">
        <v>66</v>
      </c>
      <c r="H62" s="77">
        <v>425250</v>
      </c>
      <c r="I62" s="77" t="str">
        <f t="shared" si="0"/>
        <v>Return</v>
      </c>
      <c r="J62" s="104">
        <v>-273</v>
      </c>
      <c r="K62" s="105">
        <v>-1</v>
      </c>
    </row>
    <row r="63" spans="1:11" x14ac:dyDescent="0.2">
      <c r="A63" s="128">
        <v>2014</v>
      </c>
      <c r="B63" s="77">
        <v>6</v>
      </c>
      <c r="C63" s="129">
        <v>9781449423094</v>
      </c>
      <c r="D63" s="77" t="s">
        <v>60</v>
      </c>
      <c r="E63" s="77" t="s">
        <v>65</v>
      </c>
      <c r="F63" s="77">
        <v>74</v>
      </c>
      <c r="G63" s="77" t="s">
        <v>66</v>
      </c>
      <c r="H63" s="77">
        <v>425250</v>
      </c>
      <c r="I63" s="77" t="str">
        <f t="shared" si="0"/>
        <v>Return</v>
      </c>
      <c r="J63" s="104">
        <v>-363.48</v>
      </c>
      <c r="K63" s="105">
        <v>-1</v>
      </c>
    </row>
    <row r="64" spans="1:11" x14ac:dyDescent="0.2">
      <c r="A64" s="128"/>
      <c r="B64" s="77"/>
      <c r="C64" s="129"/>
      <c r="D64" s="77"/>
      <c r="E64" s="77"/>
      <c r="F64" s="77"/>
      <c r="G64" s="77"/>
      <c r="H64" s="77"/>
      <c r="I64" s="77"/>
      <c r="J64" s="104"/>
      <c r="K64" s="105"/>
    </row>
    <row r="65" spans="7:12" x14ac:dyDescent="0.2">
      <c r="J65" s="118">
        <f>SUM(J2:J63)</f>
        <v>375379.09000000008</v>
      </c>
    </row>
    <row r="67" spans="7:12" x14ac:dyDescent="0.2">
      <c r="G67" t="s">
        <v>63</v>
      </c>
      <c r="J67" s="110">
        <v>0.22500000000000001</v>
      </c>
    </row>
    <row r="68" spans="7:12" ht="13.5" thickBot="1" x14ac:dyDescent="0.25"/>
    <row r="69" spans="7:12" ht="15" x14ac:dyDescent="0.25">
      <c r="G69" s="84" t="s">
        <v>50</v>
      </c>
      <c r="H69" s="85" t="s">
        <v>51</v>
      </c>
      <c r="I69" s="85"/>
      <c r="J69" s="120">
        <f>J65*J67</f>
        <v>84460.295250000025</v>
      </c>
      <c r="K69" s="121"/>
      <c r="L69" s="87"/>
    </row>
    <row r="70" spans="7:12" ht="15" x14ac:dyDescent="0.25">
      <c r="G70" s="88"/>
      <c r="H70" s="89" t="s">
        <v>52</v>
      </c>
      <c r="I70" s="89"/>
      <c r="J70" s="122">
        <f>J69/L70</f>
        <v>836.89331693947588</v>
      </c>
      <c r="K70" s="123" t="s">
        <v>53</v>
      </c>
      <c r="L70" s="124">
        <v>100.92122083</v>
      </c>
    </row>
    <row r="71" spans="7:12" ht="15.75" thickBot="1" x14ac:dyDescent="0.3">
      <c r="G71" s="93"/>
      <c r="H71" s="94" t="s">
        <v>61</v>
      </c>
      <c r="I71" s="94"/>
      <c r="J71" s="125">
        <f>J69/L71</f>
        <v>1414.6007736227962</v>
      </c>
      <c r="K71" s="126" t="s">
        <v>53</v>
      </c>
      <c r="L71" s="97">
        <v>59.706099999999999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2"/>
  <dimension ref="A1:L100"/>
  <sheetViews>
    <sheetView zoomScale="80" zoomScaleNormal="8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G54" sqref="G54"/>
    </sheetView>
  </sheetViews>
  <sheetFormatPr defaultRowHeight="12.75" x14ac:dyDescent="0.2"/>
  <cols>
    <col min="1" max="1" width="6" bestFit="1" customWidth="1"/>
    <col min="2" max="2" width="7.140625" bestFit="1" customWidth="1"/>
    <col min="3" max="3" width="15.28515625" bestFit="1" customWidth="1"/>
    <col min="4" max="4" width="50" bestFit="1" customWidth="1"/>
    <col min="5" max="5" width="10.5703125" bestFit="1" customWidth="1"/>
    <col min="6" max="6" width="7.140625" bestFit="1" customWidth="1"/>
    <col min="7" max="7" width="11.140625" customWidth="1"/>
    <col min="8" max="8" width="9.85546875" bestFit="1" customWidth="1"/>
    <col min="9" max="9" width="15.5703125" bestFit="1" customWidth="1"/>
    <col min="10" max="10" width="15.28515625" bestFit="1" customWidth="1"/>
    <col min="11" max="11" width="9.28515625" bestFit="1" customWidth="1"/>
    <col min="12" max="12" width="16" bestFit="1" customWidth="1"/>
    <col min="14" max="14" width="9.140625" customWidth="1"/>
  </cols>
  <sheetData>
    <row r="1" spans="1:12" x14ac:dyDescent="0.2">
      <c r="A1" s="73" t="s">
        <v>34</v>
      </c>
      <c r="B1" s="74" t="s">
        <v>35</v>
      </c>
      <c r="C1" s="74" t="s">
        <v>36</v>
      </c>
      <c r="D1" s="74" t="s">
        <v>37</v>
      </c>
      <c r="E1" s="74" t="s">
        <v>38</v>
      </c>
      <c r="F1" s="74" t="s">
        <v>39</v>
      </c>
      <c r="G1" s="74" t="s">
        <v>40</v>
      </c>
      <c r="H1" s="74" t="s">
        <v>41</v>
      </c>
      <c r="I1" s="74" t="s">
        <v>267</v>
      </c>
      <c r="J1" s="74" t="s">
        <v>18</v>
      </c>
      <c r="K1" s="74" t="s">
        <v>42</v>
      </c>
      <c r="L1" s="74" t="s">
        <v>129</v>
      </c>
    </row>
    <row r="2" spans="1:12" x14ac:dyDescent="0.2">
      <c r="A2" s="77" t="s">
        <v>89</v>
      </c>
      <c r="B2" s="77" t="s">
        <v>144</v>
      </c>
      <c r="C2" s="77" t="s">
        <v>145</v>
      </c>
      <c r="D2" s="77" t="s">
        <v>96</v>
      </c>
      <c r="E2" s="77" t="s">
        <v>65</v>
      </c>
      <c r="F2" s="77" t="s">
        <v>146</v>
      </c>
      <c r="G2" s="77" t="s">
        <v>66</v>
      </c>
      <c r="H2" s="77">
        <v>415040</v>
      </c>
      <c r="I2" s="77" t="str">
        <f t="shared" ref="I2:I65" si="0">IF(AND(H2&gt;420000,H2&lt;430000),"Return","Sale")</f>
        <v>Sale</v>
      </c>
      <c r="J2" s="104">
        <v>1852.35</v>
      </c>
      <c r="K2" s="105">
        <v>5</v>
      </c>
    </row>
    <row r="3" spans="1:12" x14ac:dyDescent="0.2">
      <c r="A3" s="77" t="s">
        <v>89</v>
      </c>
      <c r="B3" s="77" t="s">
        <v>144</v>
      </c>
      <c r="C3" s="77" t="s">
        <v>147</v>
      </c>
      <c r="D3" s="77" t="s">
        <v>99</v>
      </c>
      <c r="E3" s="77" t="s">
        <v>65</v>
      </c>
      <c r="F3" s="77" t="s">
        <v>146</v>
      </c>
      <c r="G3" s="77" t="s">
        <v>66</v>
      </c>
      <c r="H3" s="77">
        <v>415040</v>
      </c>
      <c r="I3" s="77" t="str">
        <f t="shared" si="0"/>
        <v>Sale</v>
      </c>
      <c r="J3" s="104">
        <v>1852.35</v>
      </c>
      <c r="K3" s="105">
        <v>5</v>
      </c>
    </row>
    <row r="4" spans="1:12" x14ac:dyDescent="0.2">
      <c r="A4" s="77" t="s">
        <v>89</v>
      </c>
      <c r="B4" s="77" t="s">
        <v>144</v>
      </c>
      <c r="C4" s="77" t="s">
        <v>148</v>
      </c>
      <c r="D4" s="77" t="s">
        <v>100</v>
      </c>
      <c r="E4" s="77" t="s">
        <v>65</v>
      </c>
      <c r="F4" s="77" t="s">
        <v>146</v>
      </c>
      <c r="G4" s="77" t="s">
        <v>66</v>
      </c>
      <c r="H4" s="77">
        <v>415040</v>
      </c>
      <c r="I4" s="77" t="str">
        <f t="shared" si="0"/>
        <v>Sale</v>
      </c>
      <c r="J4" s="104">
        <v>658.9</v>
      </c>
      <c r="K4" s="105">
        <v>2</v>
      </c>
    </row>
    <row r="5" spans="1:12" x14ac:dyDescent="0.2">
      <c r="A5" s="77" t="s">
        <v>89</v>
      </c>
      <c r="B5" s="77" t="s">
        <v>144</v>
      </c>
      <c r="C5" s="77" t="s">
        <v>149</v>
      </c>
      <c r="D5" s="77" t="s">
        <v>107</v>
      </c>
      <c r="E5" s="77" t="s">
        <v>65</v>
      </c>
      <c r="F5" s="77" t="s">
        <v>146</v>
      </c>
      <c r="G5" s="77" t="s">
        <v>66</v>
      </c>
      <c r="H5" s="77">
        <v>415040</v>
      </c>
      <c r="I5" s="77" t="str">
        <f t="shared" si="0"/>
        <v>Sale</v>
      </c>
      <c r="J5" s="104">
        <v>742.5</v>
      </c>
      <c r="K5" s="105">
        <v>3</v>
      </c>
    </row>
    <row r="6" spans="1:12" x14ac:dyDescent="0.2">
      <c r="A6" s="77" t="s">
        <v>89</v>
      </c>
      <c r="B6" s="77" t="s">
        <v>144</v>
      </c>
      <c r="C6" s="77" t="s">
        <v>150</v>
      </c>
      <c r="D6" s="77" t="s">
        <v>132</v>
      </c>
      <c r="E6" s="77" t="s">
        <v>65</v>
      </c>
      <c r="F6" s="77" t="s">
        <v>146</v>
      </c>
      <c r="G6" s="77" t="s">
        <v>66</v>
      </c>
      <c r="H6" s="77">
        <v>415040</v>
      </c>
      <c r="I6" s="77" t="str">
        <f t="shared" si="0"/>
        <v>Sale</v>
      </c>
      <c r="J6" s="104">
        <v>1953</v>
      </c>
      <c r="K6" s="105">
        <v>8</v>
      </c>
    </row>
    <row r="7" spans="1:12" x14ac:dyDescent="0.2">
      <c r="A7" s="77" t="s">
        <v>89</v>
      </c>
      <c r="B7" s="77" t="s">
        <v>144</v>
      </c>
      <c r="C7" s="77" t="s">
        <v>151</v>
      </c>
      <c r="D7" s="77" t="s">
        <v>116</v>
      </c>
      <c r="E7" s="77" t="s">
        <v>65</v>
      </c>
      <c r="F7" s="77" t="s">
        <v>146</v>
      </c>
      <c r="G7" s="77" t="s">
        <v>66</v>
      </c>
      <c r="H7" s="77">
        <v>415040</v>
      </c>
      <c r="I7" s="77" t="str">
        <f t="shared" si="0"/>
        <v>Sale</v>
      </c>
      <c r="J7" s="104">
        <v>5530</v>
      </c>
      <c r="K7" s="105">
        <v>29</v>
      </c>
    </row>
    <row r="8" spans="1:12" x14ac:dyDescent="0.2">
      <c r="A8" s="77" t="s">
        <v>89</v>
      </c>
      <c r="B8" s="77" t="s">
        <v>144</v>
      </c>
      <c r="C8" s="77" t="s">
        <v>152</v>
      </c>
      <c r="D8" s="77" t="s">
        <v>153</v>
      </c>
      <c r="E8" s="77" t="s">
        <v>65</v>
      </c>
      <c r="F8" s="77" t="s">
        <v>146</v>
      </c>
      <c r="G8" s="77" t="s">
        <v>66</v>
      </c>
      <c r="H8" s="77">
        <v>415040</v>
      </c>
      <c r="I8" s="77" t="str">
        <f t="shared" si="0"/>
        <v>Sale</v>
      </c>
      <c r="J8" s="104">
        <v>1210.5</v>
      </c>
      <c r="K8" s="105">
        <v>5</v>
      </c>
    </row>
    <row r="9" spans="1:12" x14ac:dyDescent="0.2">
      <c r="A9" s="77" t="s">
        <v>89</v>
      </c>
      <c r="B9" s="77" t="s">
        <v>144</v>
      </c>
      <c r="C9" s="77" t="s">
        <v>154</v>
      </c>
      <c r="D9" s="77" t="s">
        <v>155</v>
      </c>
      <c r="E9" s="77" t="s">
        <v>65</v>
      </c>
      <c r="F9" s="77" t="s">
        <v>146</v>
      </c>
      <c r="G9" s="77" t="s">
        <v>156</v>
      </c>
      <c r="H9" s="77">
        <v>415040</v>
      </c>
      <c r="I9" s="77" t="str">
        <f t="shared" si="0"/>
        <v>Sale</v>
      </c>
      <c r="J9" s="104">
        <v>12887.7</v>
      </c>
      <c r="K9" s="105">
        <v>59</v>
      </c>
    </row>
    <row r="10" spans="1:12" x14ac:dyDescent="0.2">
      <c r="A10" s="77" t="s">
        <v>89</v>
      </c>
      <c r="B10" s="77" t="s">
        <v>144</v>
      </c>
      <c r="C10" s="77" t="s">
        <v>157</v>
      </c>
      <c r="D10" s="77" t="s">
        <v>158</v>
      </c>
      <c r="E10" s="77" t="s">
        <v>65</v>
      </c>
      <c r="F10" s="77" t="s">
        <v>146</v>
      </c>
      <c r="G10" s="77" t="s">
        <v>66</v>
      </c>
      <c r="H10" s="77">
        <v>415040</v>
      </c>
      <c r="I10" s="77" t="str">
        <f t="shared" si="0"/>
        <v>Sale</v>
      </c>
      <c r="J10" s="104">
        <v>2691.15</v>
      </c>
      <c r="K10" s="105">
        <v>7</v>
      </c>
    </row>
    <row r="11" spans="1:12" x14ac:dyDescent="0.2">
      <c r="A11" s="77" t="s">
        <v>89</v>
      </c>
      <c r="B11" s="77" t="s">
        <v>144</v>
      </c>
      <c r="C11" s="77" t="s">
        <v>159</v>
      </c>
      <c r="D11" s="77" t="s">
        <v>120</v>
      </c>
      <c r="E11" s="77" t="s">
        <v>65</v>
      </c>
      <c r="F11" s="77" t="s">
        <v>146</v>
      </c>
      <c r="G11" s="77" t="s">
        <v>66</v>
      </c>
      <c r="H11" s="77">
        <v>415040</v>
      </c>
      <c r="I11" s="77" t="str">
        <f t="shared" si="0"/>
        <v>Sale</v>
      </c>
      <c r="J11" s="104">
        <v>267890</v>
      </c>
      <c r="K11" s="105">
        <v>142</v>
      </c>
    </row>
    <row r="12" spans="1:12" x14ac:dyDescent="0.2">
      <c r="A12" s="77" t="s">
        <v>89</v>
      </c>
      <c r="B12" s="77" t="s">
        <v>144</v>
      </c>
      <c r="C12" s="77" t="s">
        <v>160</v>
      </c>
      <c r="D12" s="77" t="s">
        <v>121</v>
      </c>
      <c r="E12" s="77" t="s">
        <v>65</v>
      </c>
      <c r="F12" s="77" t="s">
        <v>146</v>
      </c>
      <c r="G12" s="77" t="s">
        <v>66</v>
      </c>
      <c r="H12" s="77">
        <v>415040</v>
      </c>
      <c r="I12" s="77" t="str">
        <f t="shared" si="0"/>
        <v>Sale</v>
      </c>
      <c r="J12" s="104">
        <v>182</v>
      </c>
      <c r="K12" s="105">
        <v>1</v>
      </c>
    </row>
    <row r="13" spans="1:12" x14ac:dyDescent="0.2">
      <c r="A13" s="77" t="s">
        <v>89</v>
      </c>
      <c r="B13" s="77" t="s">
        <v>144</v>
      </c>
      <c r="C13" s="77" t="s">
        <v>161</v>
      </c>
      <c r="D13" s="77" t="s">
        <v>123</v>
      </c>
      <c r="E13" s="77" t="s">
        <v>65</v>
      </c>
      <c r="F13" s="77" t="s">
        <v>146</v>
      </c>
      <c r="G13" s="77" t="s">
        <v>66</v>
      </c>
      <c r="H13" s="77">
        <v>415040</v>
      </c>
      <c r="I13" s="77" t="str">
        <f t="shared" si="0"/>
        <v>Sale</v>
      </c>
      <c r="J13" s="104">
        <v>1914.5</v>
      </c>
      <c r="K13" s="105">
        <v>10</v>
      </c>
    </row>
    <row r="14" spans="1:12" x14ac:dyDescent="0.2">
      <c r="A14" s="77" t="s">
        <v>89</v>
      </c>
      <c r="B14" s="77" t="s">
        <v>144</v>
      </c>
      <c r="C14" s="77" t="s">
        <v>162</v>
      </c>
      <c r="D14" s="77" t="s">
        <v>45</v>
      </c>
      <c r="E14" s="77" t="s">
        <v>65</v>
      </c>
      <c r="F14" s="77" t="s">
        <v>146</v>
      </c>
      <c r="G14" s="77" t="s">
        <v>66</v>
      </c>
      <c r="H14" s="77">
        <v>415050</v>
      </c>
      <c r="I14" s="77" t="str">
        <f t="shared" si="0"/>
        <v>Sale</v>
      </c>
      <c r="J14" s="104">
        <v>726.96</v>
      </c>
      <c r="K14" s="105">
        <v>2</v>
      </c>
    </row>
    <row r="15" spans="1:12" x14ac:dyDescent="0.2">
      <c r="A15" s="77" t="s">
        <v>89</v>
      </c>
      <c r="B15" s="77" t="s">
        <v>144</v>
      </c>
      <c r="C15" s="77" t="s">
        <v>163</v>
      </c>
      <c r="D15" s="77" t="s">
        <v>46</v>
      </c>
      <c r="E15" s="77" t="s">
        <v>65</v>
      </c>
      <c r="F15" s="77" t="s">
        <v>146</v>
      </c>
      <c r="G15" s="77" t="s">
        <v>66</v>
      </c>
      <c r="H15" s="77">
        <v>415050</v>
      </c>
      <c r="I15" s="77" t="str">
        <f t="shared" si="0"/>
        <v>Sale</v>
      </c>
      <c r="J15" s="104">
        <v>1880.31</v>
      </c>
      <c r="K15" s="105">
        <v>5</v>
      </c>
    </row>
    <row r="16" spans="1:12" x14ac:dyDescent="0.2">
      <c r="A16" s="77" t="s">
        <v>89</v>
      </c>
      <c r="B16" s="77" t="s">
        <v>144</v>
      </c>
      <c r="C16" s="77" t="s">
        <v>164</v>
      </c>
      <c r="D16" s="77" t="s">
        <v>68</v>
      </c>
      <c r="E16" s="77" t="s">
        <v>65</v>
      </c>
      <c r="F16" s="77" t="s">
        <v>146</v>
      </c>
      <c r="G16" s="77" t="s">
        <v>66</v>
      </c>
      <c r="H16" s="77">
        <v>415050</v>
      </c>
      <c r="I16" s="77" t="str">
        <f t="shared" si="0"/>
        <v>Sale</v>
      </c>
      <c r="J16" s="104">
        <v>468</v>
      </c>
      <c r="K16" s="105">
        <v>2</v>
      </c>
    </row>
    <row r="17" spans="1:11" x14ac:dyDescent="0.2">
      <c r="A17" s="77" t="s">
        <v>89</v>
      </c>
      <c r="B17" s="77" t="s">
        <v>144</v>
      </c>
      <c r="C17" s="77" t="s">
        <v>165</v>
      </c>
      <c r="D17" s="77" t="s">
        <v>69</v>
      </c>
      <c r="E17" s="77" t="s">
        <v>65</v>
      </c>
      <c r="F17" s="77" t="s">
        <v>146</v>
      </c>
      <c r="G17" s="77" t="s">
        <v>66</v>
      </c>
      <c r="H17" s="77">
        <v>415050</v>
      </c>
      <c r="I17" s="77" t="str">
        <f t="shared" si="0"/>
        <v>Sale</v>
      </c>
      <c r="J17" s="104">
        <v>963</v>
      </c>
      <c r="K17" s="105">
        <v>4</v>
      </c>
    </row>
    <row r="18" spans="1:11" x14ac:dyDescent="0.2">
      <c r="A18" s="77" t="s">
        <v>89</v>
      </c>
      <c r="B18" s="77" t="s">
        <v>144</v>
      </c>
      <c r="C18" s="77" t="s">
        <v>166</v>
      </c>
      <c r="D18" s="77" t="s">
        <v>55</v>
      </c>
      <c r="E18" s="77" t="s">
        <v>65</v>
      </c>
      <c r="F18" s="77" t="s">
        <v>146</v>
      </c>
      <c r="G18" s="77" t="s">
        <v>66</v>
      </c>
      <c r="H18" s="77">
        <v>415050</v>
      </c>
      <c r="I18" s="77" t="str">
        <f t="shared" si="0"/>
        <v>Sale</v>
      </c>
      <c r="J18" s="104">
        <v>834.75</v>
      </c>
      <c r="K18" s="105">
        <v>3</v>
      </c>
    </row>
    <row r="19" spans="1:11" x14ac:dyDescent="0.2">
      <c r="A19" s="77" t="s">
        <v>89</v>
      </c>
      <c r="B19" s="77" t="s">
        <v>144</v>
      </c>
      <c r="C19" s="77" t="s">
        <v>167</v>
      </c>
      <c r="D19" s="77" t="s">
        <v>75</v>
      </c>
      <c r="E19" s="77" t="s">
        <v>65</v>
      </c>
      <c r="F19" s="77" t="s">
        <v>146</v>
      </c>
      <c r="G19" s="77" t="s">
        <v>66</v>
      </c>
      <c r="H19" s="77">
        <v>415050</v>
      </c>
      <c r="I19" s="77" t="str">
        <f t="shared" si="0"/>
        <v>Sale</v>
      </c>
      <c r="J19" s="104">
        <v>546</v>
      </c>
      <c r="K19" s="105">
        <v>2</v>
      </c>
    </row>
    <row r="20" spans="1:11" x14ac:dyDescent="0.2">
      <c r="A20" s="77" t="s">
        <v>89</v>
      </c>
      <c r="B20" s="77" t="s">
        <v>144</v>
      </c>
      <c r="C20" s="77" t="s">
        <v>168</v>
      </c>
      <c r="D20" s="77" t="s">
        <v>76</v>
      </c>
      <c r="E20" s="77" t="s">
        <v>65</v>
      </c>
      <c r="F20" s="77" t="s">
        <v>146</v>
      </c>
      <c r="G20" s="77" t="s">
        <v>66</v>
      </c>
      <c r="H20" s="77">
        <v>415050</v>
      </c>
      <c r="I20" s="77" t="str">
        <f t="shared" si="0"/>
        <v>Sale</v>
      </c>
      <c r="J20" s="104">
        <v>546</v>
      </c>
      <c r="K20" s="105">
        <v>2</v>
      </c>
    </row>
    <row r="21" spans="1:11" x14ac:dyDescent="0.2">
      <c r="A21" s="77" t="s">
        <v>89</v>
      </c>
      <c r="B21" s="77" t="s">
        <v>144</v>
      </c>
      <c r="C21" s="77" t="s">
        <v>169</v>
      </c>
      <c r="D21" s="77" t="s">
        <v>77</v>
      </c>
      <c r="E21" s="77" t="s">
        <v>65</v>
      </c>
      <c r="F21" s="77" t="s">
        <v>146</v>
      </c>
      <c r="G21" s="77" t="s">
        <v>66</v>
      </c>
      <c r="H21" s="77">
        <v>415050</v>
      </c>
      <c r="I21" s="77" t="str">
        <f t="shared" si="0"/>
        <v>Sale</v>
      </c>
      <c r="J21" s="104">
        <v>726.96</v>
      </c>
      <c r="K21" s="105">
        <v>2</v>
      </c>
    </row>
    <row r="22" spans="1:11" x14ac:dyDescent="0.2">
      <c r="A22" s="77" t="s">
        <v>89</v>
      </c>
      <c r="B22" s="77" t="s">
        <v>144</v>
      </c>
      <c r="C22" s="77" t="s">
        <v>170</v>
      </c>
      <c r="D22" s="77" t="s">
        <v>43</v>
      </c>
      <c r="E22" s="77" t="s">
        <v>65</v>
      </c>
      <c r="F22" s="77" t="s">
        <v>146</v>
      </c>
      <c r="G22" s="77" t="s">
        <v>67</v>
      </c>
      <c r="H22" s="77">
        <v>415050</v>
      </c>
      <c r="I22" s="77" t="str">
        <f t="shared" si="0"/>
        <v>Sale</v>
      </c>
      <c r="J22" s="104">
        <v>297962.75</v>
      </c>
      <c r="K22" s="105">
        <v>68</v>
      </c>
    </row>
    <row r="23" spans="1:11" x14ac:dyDescent="0.2">
      <c r="A23" s="77" t="s">
        <v>89</v>
      </c>
      <c r="B23" s="77" t="s">
        <v>144</v>
      </c>
      <c r="C23" s="77" t="s">
        <v>171</v>
      </c>
      <c r="D23" s="77" t="s">
        <v>47</v>
      </c>
      <c r="E23" s="77" t="s">
        <v>65</v>
      </c>
      <c r="F23" s="77" t="s">
        <v>146</v>
      </c>
      <c r="G23" s="77" t="s">
        <v>66</v>
      </c>
      <c r="H23" s="77">
        <v>415050</v>
      </c>
      <c r="I23" s="77" t="str">
        <f t="shared" si="0"/>
        <v>Sale</v>
      </c>
      <c r="J23" s="104">
        <v>546</v>
      </c>
      <c r="K23" s="105">
        <v>2</v>
      </c>
    </row>
    <row r="24" spans="1:11" x14ac:dyDescent="0.2">
      <c r="A24" s="77" t="s">
        <v>89</v>
      </c>
      <c r="B24" s="77" t="s">
        <v>144</v>
      </c>
      <c r="C24" s="77" t="s">
        <v>172</v>
      </c>
      <c r="D24" s="77" t="s">
        <v>70</v>
      </c>
      <c r="E24" s="77" t="s">
        <v>65</v>
      </c>
      <c r="F24" s="77" t="s">
        <v>146</v>
      </c>
      <c r="G24" s="77" t="s">
        <v>66</v>
      </c>
      <c r="H24" s="77">
        <v>415050</v>
      </c>
      <c r="I24" s="77" t="str">
        <f t="shared" si="0"/>
        <v>Sale</v>
      </c>
      <c r="J24" s="104">
        <v>1123.5</v>
      </c>
      <c r="K24" s="105">
        <v>4</v>
      </c>
    </row>
    <row r="25" spans="1:11" x14ac:dyDescent="0.2">
      <c r="A25" s="77" t="s">
        <v>89</v>
      </c>
      <c r="B25" s="77" t="s">
        <v>144</v>
      </c>
      <c r="C25" s="77" t="s">
        <v>173</v>
      </c>
      <c r="D25" s="77" t="s">
        <v>78</v>
      </c>
      <c r="E25" s="77" t="s">
        <v>65</v>
      </c>
      <c r="F25" s="77" t="s">
        <v>146</v>
      </c>
      <c r="G25" s="77" t="s">
        <v>66</v>
      </c>
      <c r="H25" s="77">
        <v>415050</v>
      </c>
      <c r="I25" s="77" t="str">
        <f t="shared" si="0"/>
        <v>Sale</v>
      </c>
      <c r="J25" s="104">
        <v>546</v>
      </c>
      <c r="K25" s="105">
        <v>2</v>
      </c>
    </row>
    <row r="26" spans="1:11" x14ac:dyDescent="0.2">
      <c r="A26" s="77" t="s">
        <v>89</v>
      </c>
      <c r="B26" s="77" t="s">
        <v>144</v>
      </c>
      <c r="C26" s="77" t="s">
        <v>174</v>
      </c>
      <c r="D26" s="77" t="s">
        <v>79</v>
      </c>
      <c r="E26" s="77" t="s">
        <v>65</v>
      </c>
      <c r="F26" s="77" t="s">
        <v>146</v>
      </c>
      <c r="G26" s="77" t="s">
        <v>66</v>
      </c>
      <c r="H26" s="77">
        <v>415050</v>
      </c>
      <c r="I26" s="77" t="str">
        <f t="shared" si="0"/>
        <v>Sale</v>
      </c>
      <c r="J26" s="104">
        <v>546</v>
      </c>
      <c r="K26" s="105">
        <v>2</v>
      </c>
    </row>
    <row r="27" spans="1:11" x14ac:dyDescent="0.2">
      <c r="A27" s="77" t="s">
        <v>89</v>
      </c>
      <c r="B27" s="77" t="s">
        <v>144</v>
      </c>
      <c r="C27" s="77" t="s">
        <v>175</v>
      </c>
      <c r="D27" s="77" t="s">
        <v>140</v>
      </c>
      <c r="E27" s="77" t="s">
        <v>65</v>
      </c>
      <c r="F27" s="77" t="s">
        <v>146</v>
      </c>
      <c r="G27" s="77" t="s">
        <v>67</v>
      </c>
      <c r="H27" s="77">
        <v>415050</v>
      </c>
      <c r="I27" s="77" t="str">
        <f t="shared" si="0"/>
        <v>Sale</v>
      </c>
      <c r="J27" s="104">
        <v>22890</v>
      </c>
      <c r="K27" s="105">
        <v>12</v>
      </c>
    </row>
    <row r="28" spans="1:11" x14ac:dyDescent="0.2">
      <c r="A28" s="77" t="s">
        <v>89</v>
      </c>
      <c r="B28" s="77" t="s">
        <v>144</v>
      </c>
      <c r="C28" s="77" t="s">
        <v>176</v>
      </c>
      <c r="D28" s="77" t="s">
        <v>71</v>
      </c>
      <c r="E28" s="77" t="s">
        <v>65</v>
      </c>
      <c r="F28" s="77" t="s">
        <v>146</v>
      </c>
      <c r="G28" s="77" t="s">
        <v>66</v>
      </c>
      <c r="H28" s="77">
        <v>415050</v>
      </c>
      <c r="I28" s="77" t="str">
        <f t="shared" si="0"/>
        <v>Sale</v>
      </c>
      <c r="J28" s="104">
        <v>952.41</v>
      </c>
      <c r="K28" s="105">
        <v>3</v>
      </c>
    </row>
    <row r="29" spans="1:11" x14ac:dyDescent="0.2">
      <c r="A29" s="77" t="s">
        <v>89</v>
      </c>
      <c r="B29" s="77" t="s">
        <v>144</v>
      </c>
      <c r="C29" s="77" t="s">
        <v>177</v>
      </c>
      <c r="D29" s="77" t="s">
        <v>56</v>
      </c>
      <c r="E29" s="77" t="s">
        <v>65</v>
      </c>
      <c r="F29" s="77" t="s">
        <v>146</v>
      </c>
      <c r="G29" s="77" t="s">
        <v>66</v>
      </c>
      <c r="H29" s="77">
        <v>415050</v>
      </c>
      <c r="I29" s="77" t="str">
        <f t="shared" si="0"/>
        <v>Sale</v>
      </c>
      <c r="J29" s="104">
        <v>546</v>
      </c>
      <c r="K29" s="105">
        <v>2</v>
      </c>
    </row>
    <row r="30" spans="1:11" x14ac:dyDescent="0.2">
      <c r="A30" s="77" t="s">
        <v>89</v>
      </c>
      <c r="B30" s="77" t="s">
        <v>144</v>
      </c>
      <c r="C30" s="77" t="s">
        <v>178</v>
      </c>
      <c r="D30" s="77" t="s">
        <v>48</v>
      </c>
      <c r="E30" s="77" t="s">
        <v>65</v>
      </c>
      <c r="F30" s="77" t="s">
        <v>146</v>
      </c>
      <c r="G30" s="77" t="s">
        <v>66</v>
      </c>
      <c r="H30" s="77">
        <v>415050</v>
      </c>
      <c r="I30" s="77" t="str">
        <f t="shared" si="0"/>
        <v>Sale</v>
      </c>
      <c r="J30" s="104">
        <v>726.96</v>
      </c>
      <c r="K30" s="105">
        <v>2</v>
      </c>
    </row>
    <row r="31" spans="1:11" x14ac:dyDescent="0.2">
      <c r="A31" s="77" t="s">
        <v>89</v>
      </c>
      <c r="B31" s="77" t="s">
        <v>144</v>
      </c>
      <c r="C31" s="77" t="s">
        <v>179</v>
      </c>
      <c r="D31" s="77" t="s">
        <v>44</v>
      </c>
      <c r="E31" s="77" t="s">
        <v>65</v>
      </c>
      <c r="F31" s="77" t="s">
        <v>146</v>
      </c>
      <c r="G31" s="77" t="s">
        <v>67</v>
      </c>
      <c r="H31" s="77">
        <v>415050</v>
      </c>
      <c r="I31" s="77" t="str">
        <f t="shared" si="0"/>
        <v>Sale</v>
      </c>
      <c r="J31" s="104">
        <v>6507.83</v>
      </c>
      <c r="K31" s="105">
        <v>4</v>
      </c>
    </row>
    <row r="32" spans="1:11" x14ac:dyDescent="0.2">
      <c r="A32" s="77" t="s">
        <v>89</v>
      </c>
      <c r="B32" s="77" t="s">
        <v>144</v>
      </c>
      <c r="C32" s="77" t="s">
        <v>180</v>
      </c>
      <c r="D32" s="77" t="s">
        <v>80</v>
      </c>
      <c r="E32" s="77" t="s">
        <v>65</v>
      </c>
      <c r="F32" s="77" t="s">
        <v>146</v>
      </c>
      <c r="G32" s="77" t="s">
        <v>66</v>
      </c>
      <c r="H32" s="77">
        <v>415050</v>
      </c>
      <c r="I32" s="77" t="str">
        <f t="shared" si="0"/>
        <v>Sale</v>
      </c>
      <c r="J32" s="104">
        <v>726.96</v>
      </c>
      <c r="K32" s="105">
        <v>2</v>
      </c>
    </row>
    <row r="33" spans="1:11" x14ac:dyDescent="0.2">
      <c r="A33" s="77" t="s">
        <v>89</v>
      </c>
      <c r="B33" s="77" t="s">
        <v>144</v>
      </c>
      <c r="C33" s="77" t="s">
        <v>181</v>
      </c>
      <c r="D33" s="77" t="s">
        <v>62</v>
      </c>
      <c r="E33" s="77" t="s">
        <v>65</v>
      </c>
      <c r="F33" s="77" t="s">
        <v>146</v>
      </c>
      <c r="G33" s="77" t="s">
        <v>66</v>
      </c>
      <c r="H33" s="77">
        <v>415050</v>
      </c>
      <c r="I33" s="77" t="str">
        <f t="shared" si="0"/>
        <v>Sale</v>
      </c>
      <c r="J33" s="104">
        <v>970.38</v>
      </c>
      <c r="K33" s="105">
        <v>3</v>
      </c>
    </row>
    <row r="34" spans="1:11" x14ac:dyDescent="0.2">
      <c r="A34" s="77" t="s">
        <v>89</v>
      </c>
      <c r="B34" s="77" t="s">
        <v>144</v>
      </c>
      <c r="C34" s="77" t="s">
        <v>182</v>
      </c>
      <c r="D34" s="77" t="s">
        <v>81</v>
      </c>
      <c r="E34" s="77" t="s">
        <v>65</v>
      </c>
      <c r="F34" s="77" t="s">
        <v>146</v>
      </c>
      <c r="G34" s="77" t="s">
        <v>66</v>
      </c>
      <c r="H34" s="77">
        <v>415050</v>
      </c>
      <c r="I34" s="77" t="str">
        <f t="shared" si="0"/>
        <v>Sale</v>
      </c>
      <c r="J34" s="104">
        <v>414.96</v>
      </c>
      <c r="K34" s="105">
        <v>2</v>
      </c>
    </row>
    <row r="35" spans="1:11" x14ac:dyDescent="0.2">
      <c r="A35" s="77" t="s">
        <v>89</v>
      </c>
      <c r="B35" s="77" t="s">
        <v>144</v>
      </c>
      <c r="C35" s="77" t="s">
        <v>183</v>
      </c>
      <c r="D35" s="77" t="s">
        <v>49</v>
      </c>
      <c r="E35" s="77" t="s">
        <v>65</v>
      </c>
      <c r="F35" s="77" t="s">
        <v>146</v>
      </c>
      <c r="G35" s="77" t="s">
        <v>66</v>
      </c>
      <c r="H35" s="77">
        <v>415050</v>
      </c>
      <c r="I35" s="77" t="str">
        <f t="shared" si="0"/>
        <v>Sale</v>
      </c>
      <c r="J35" s="104">
        <v>546</v>
      </c>
      <c r="K35" s="105">
        <v>2</v>
      </c>
    </row>
    <row r="36" spans="1:11" x14ac:dyDescent="0.2">
      <c r="A36" s="77" t="s">
        <v>89</v>
      </c>
      <c r="B36" s="77" t="s">
        <v>144</v>
      </c>
      <c r="C36" s="77" t="s">
        <v>184</v>
      </c>
      <c r="D36" s="77" t="s">
        <v>87</v>
      </c>
      <c r="E36" s="77" t="s">
        <v>65</v>
      </c>
      <c r="F36" s="77" t="s">
        <v>146</v>
      </c>
      <c r="G36" s="77" t="s">
        <v>66</v>
      </c>
      <c r="H36" s="77">
        <v>415050</v>
      </c>
      <c r="I36" s="77" t="str">
        <f t="shared" si="0"/>
        <v>Sale</v>
      </c>
      <c r="J36" s="104">
        <v>1123.5</v>
      </c>
      <c r="K36" s="105">
        <v>4</v>
      </c>
    </row>
    <row r="37" spans="1:11" x14ac:dyDescent="0.2">
      <c r="A37" s="77" t="s">
        <v>89</v>
      </c>
      <c r="B37" s="77" t="s">
        <v>144</v>
      </c>
      <c r="C37" s="77" t="s">
        <v>185</v>
      </c>
      <c r="D37" s="77" t="s">
        <v>82</v>
      </c>
      <c r="E37" s="77" t="s">
        <v>65</v>
      </c>
      <c r="F37" s="77" t="s">
        <v>146</v>
      </c>
      <c r="G37" s="77" t="s">
        <v>66</v>
      </c>
      <c r="H37" s="77">
        <v>415050</v>
      </c>
      <c r="I37" s="77" t="str">
        <f t="shared" si="0"/>
        <v>Sale</v>
      </c>
      <c r="J37" s="104">
        <v>726.96</v>
      </c>
      <c r="K37" s="105">
        <v>2</v>
      </c>
    </row>
    <row r="38" spans="1:11" x14ac:dyDescent="0.2">
      <c r="A38" s="77" t="s">
        <v>89</v>
      </c>
      <c r="B38" s="77" t="s">
        <v>144</v>
      </c>
      <c r="C38" s="77" t="s">
        <v>186</v>
      </c>
      <c r="D38" s="77" t="s">
        <v>72</v>
      </c>
      <c r="E38" s="77" t="s">
        <v>65</v>
      </c>
      <c r="F38" s="77" t="s">
        <v>146</v>
      </c>
      <c r="G38" s="77" t="s">
        <v>66</v>
      </c>
      <c r="H38" s="77">
        <v>415050</v>
      </c>
      <c r="I38" s="77" t="str">
        <f t="shared" si="0"/>
        <v>Sale</v>
      </c>
      <c r="J38" s="104">
        <v>726.96</v>
      </c>
      <c r="K38" s="105">
        <v>2</v>
      </c>
    </row>
    <row r="39" spans="1:11" x14ac:dyDescent="0.2">
      <c r="A39" s="77" t="s">
        <v>89</v>
      </c>
      <c r="B39" s="77" t="s">
        <v>144</v>
      </c>
      <c r="C39" s="77" t="s">
        <v>187</v>
      </c>
      <c r="D39" s="77" t="s">
        <v>141</v>
      </c>
      <c r="E39" s="77" t="s">
        <v>65</v>
      </c>
      <c r="F39" s="77" t="s">
        <v>146</v>
      </c>
      <c r="G39" s="77" t="s">
        <v>66</v>
      </c>
      <c r="H39" s="77">
        <v>415050</v>
      </c>
      <c r="I39" s="77" t="str">
        <f t="shared" si="0"/>
        <v>Sale</v>
      </c>
      <c r="J39" s="104">
        <v>1097.25</v>
      </c>
      <c r="K39" s="105">
        <v>5</v>
      </c>
    </row>
    <row r="40" spans="1:11" x14ac:dyDescent="0.2">
      <c r="A40" s="77" t="s">
        <v>89</v>
      </c>
      <c r="B40" s="77" t="s">
        <v>144</v>
      </c>
      <c r="C40" s="77" t="s">
        <v>188</v>
      </c>
      <c r="D40" s="77" t="s">
        <v>57</v>
      </c>
      <c r="E40" s="77" t="s">
        <v>65</v>
      </c>
      <c r="F40" s="77" t="s">
        <v>146</v>
      </c>
      <c r="G40" s="77" t="s">
        <v>66</v>
      </c>
      <c r="H40" s="77">
        <v>415050</v>
      </c>
      <c r="I40" s="77" t="str">
        <f t="shared" si="0"/>
        <v>Sale</v>
      </c>
      <c r="J40" s="104">
        <v>546</v>
      </c>
      <c r="K40" s="105">
        <v>2</v>
      </c>
    </row>
    <row r="41" spans="1:11" x14ac:dyDescent="0.2">
      <c r="A41" s="77" t="s">
        <v>89</v>
      </c>
      <c r="B41" s="77" t="s">
        <v>144</v>
      </c>
      <c r="C41" s="77" t="s">
        <v>189</v>
      </c>
      <c r="D41" s="77" t="s">
        <v>58</v>
      </c>
      <c r="E41" s="77" t="s">
        <v>65</v>
      </c>
      <c r="F41" s="77" t="s">
        <v>146</v>
      </c>
      <c r="G41" s="77" t="s">
        <v>66</v>
      </c>
      <c r="H41" s="77">
        <v>415050</v>
      </c>
      <c r="I41" s="77" t="str">
        <f t="shared" si="0"/>
        <v>Sale</v>
      </c>
      <c r="J41" s="104">
        <v>546</v>
      </c>
      <c r="K41" s="105">
        <v>2</v>
      </c>
    </row>
    <row r="42" spans="1:11" x14ac:dyDescent="0.2">
      <c r="A42" s="77" t="s">
        <v>89</v>
      </c>
      <c r="B42" s="77" t="s">
        <v>144</v>
      </c>
      <c r="C42" s="77" t="s">
        <v>190</v>
      </c>
      <c r="D42" s="77" t="s">
        <v>54</v>
      </c>
      <c r="E42" s="77" t="s">
        <v>65</v>
      </c>
      <c r="F42" s="77" t="s">
        <v>146</v>
      </c>
      <c r="G42" s="77" t="s">
        <v>66</v>
      </c>
      <c r="H42" s="77">
        <v>415050</v>
      </c>
      <c r="I42" s="77" t="str">
        <f t="shared" si="0"/>
        <v>Sale</v>
      </c>
      <c r="J42" s="104">
        <v>985.05</v>
      </c>
      <c r="K42" s="105">
        <v>9</v>
      </c>
    </row>
    <row r="43" spans="1:11" x14ac:dyDescent="0.2">
      <c r="A43" s="77" t="s">
        <v>89</v>
      </c>
      <c r="B43" s="77" t="s">
        <v>144</v>
      </c>
      <c r="C43" s="77" t="s">
        <v>191</v>
      </c>
      <c r="D43" s="77" t="s">
        <v>91</v>
      </c>
      <c r="E43" s="77" t="s">
        <v>65</v>
      </c>
      <c r="F43" s="77" t="s">
        <v>146</v>
      </c>
      <c r="G43" s="77" t="s">
        <v>66</v>
      </c>
      <c r="H43" s="77">
        <v>415050</v>
      </c>
      <c r="I43" s="77" t="str">
        <f t="shared" si="0"/>
        <v>Sale</v>
      </c>
      <c r="J43" s="104">
        <v>328.35</v>
      </c>
      <c r="K43" s="105">
        <v>3</v>
      </c>
    </row>
    <row r="44" spans="1:11" x14ac:dyDescent="0.2">
      <c r="A44" s="77" t="s">
        <v>89</v>
      </c>
      <c r="B44" s="77" t="s">
        <v>144</v>
      </c>
      <c r="C44" s="77" t="s">
        <v>192</v>
      </c>
      <c r="D44" s="77" t="s">
        <v>59</v>
      </c>
      <c r="E44" s="77" t="s">
        <v>65</v>
      </c>
      <c r="F44" s="77" t="s">
        <v>146</v>
      </c>
      <c r="G44" s="77" t="s">
        <v>66</v>
      </c>
      <c r="H44" s="77">
        <v>415050</v>
      </c>
      <c r="I44" s="77" t="str">
        <f t="shared" si="0"/>
        <v>Sale</v>
      </c>
      <c r="J44" s="104">
        <v>288.75</v>
      </c>
      <c r="K44" s="105">
        <v>1</v>
      </c>
    </row>
    <row r="45" spans="1:11" x14ac:dyDescent="0.2">
      <c r="A45" s="77" t="s">
        <v>89</v>
      </c>
      <c r="B45" s="77" t="s">
        <v>144</v>
      </c>
      <c r="C45" s="77" t="s">
        <v>193</v>
      </c>
      <c r="D45" s="77" t="s">
        <v>92</v>
      </c>
      <c r="E45" s="77" t="s">
        <v>65</v>
      </c>
      <c r="F45" s="77" t="s">
        <v>146</v>
      </c>
      <c r="G45" s="77" t="s">
        <v>66</v>
      </c>
      <c r="H45" s="77">
        <v>415050</v>
      </c>
      <c r="I45" s="77" t="str">
        <f t="shared" si="0"/>
        <v>Sale</v>
      </c>
      <c r="J45" s="104">
        <v>877.8</v>
      </c>
      <c r="K45" s="105">
        <v>4</v>
      </c>
    </row>
    <row r="46" spans="1:11" x14ac:dyDescent="0.2">
      <c r="A46" s="77" t="s">
        <v>89</v>
      </c>
      <c r="B46" s="77" t="s">
        <v>144</v>
      </c>
      <c r="C46" s="77" t="s">
        <v>194</v>
      </c>
      <c r="D46" s="77" t="s">
        <v>60</v>
      </c>
      <c r="E46" s="77" t="s">
        <v>65</v>
      </c>
      <c r="F46" s="77" t="s">
        <v>146</v>
      </c>
      <c r="G46" s="77" t="s">
        <v>66</v>
      </c>
      <c r="H46" s="77">
        <v>415050</v>
      </c>
      <c r="I46" s="77" t="str">
        <f t="shared" si="0"/>
        <v>Sale</v>
      </c>
      <c r="J46" s="104">
        <v>1111.4100000000001</v>
      </c>
      <c r="K46" s="105">
        <v>3</v>
      </c>
    </row>
    <row r="47" spans="1:11" x14ac:dyDescent="0.2">
      <c r="A47" s="77" t="s">
        <v>89</v>
      </c>
      <c r="B47" s="77" t="s">
        <v>144</v>
      </c>
      <c r="C47" s="77" t="s">
        <v>195</v>
      </c>
      <c r="D47" s="77" t="s">
        <v>93</v>
      </c>
      <c r="E47" s="77" t="s">
        <v>65</v>
      </c>
      <c r="F47" s="77" t="s">
        <v>146</v>
      </c>
      <c r="G47" s="77" t="s">
        <v>66</v>
      </c>
      <c r="H47" s="77">
        <v>415050</v>
      </c>
      <c r="I47" s="77" t="str">
        <f t="shared" si="0"/>
        <v>Sale</v>
      </c>
      <c r="J47" s="104">
        <v>658.35</v>
      </c>
      <c r="K47" s="105">
        <v>3</v>
      </c>
    </row>
    <row r="48" spans="1:11" x14ac:dyDescent="0.2">
      <c r="A48" s="77" t="s">
        <v>89</v>
      </c>
      <c r="B48" s="77" t="s">
        <v>144</v>
      </c>
      <c r="C48" s="77" t="s">
        <v>196</v>
      </c>
      <c r="D48" s="77" t="s">
        <v>142</v>
      </c>
      <c r="E48" s="77" t="s">
        <v>65</v>
      </c>
      <c r="F48" s="77" t="s">
        <v>146</v>
      </c>
      <c r="G48" s="77" t="s">
        <v>66</v>
      </c>
      <c r="H48" s="77">
        <v>415050</v>
      </c>
      <c r="I48" s="77" t="str">
        <f t="shared" si="0"/>
        <v>Sale</v>
      </c>
      <c r="J48" s="104">
        <v>3890.25</v>
      </c>
      <c r="K48" s="105">
        <v>18</v>
      </c>
    </row>
    <row r="49" spans="1:11" x14ac:dyDescent="0.2">
      <c r="A49" s="77" t="s">
        <v>89</v>
      </c>
      <c r="B49" s="77" t="s">
        <v>144</v>
      </c>
      <c r="C49" s="77" t="s">
        <v>197</v>
      </c>
      <c r="D49" s="77" t="s">
        <v>143</v>
      </c>
      <c r="E49" s="77" t="s">
        <v>65</v>
      </c>
      <c r="F49" s="77" t="s">
        <v>146</v>
      </c>
      <c r="G49" s="77" t="s">
        <v>66</v>
      </c>
      <c r="H49" s="77">
        <v>415050</v>
      </c>
      <c r="I49" s="77" t="str">
        <f t="shared" si="0"/>
        <v>Sale</v>
      </c>
      <c r="J49" s="104">
        <v>19760.400000000001</v>
      </c>
      <c r="K49" s="105">
        <v>72</v>
      </c>
    </row>
    <row r="50" spans="1:11" x14ac:dyDescent="0.2">
      <c r="A50" s="77" t="s">
        <v>89</v>
      </c>
      <c r="B50" s="77" t="s">
        <v>144</v>
      </c>
      <c r="C50" s="77" t="s">
        <v>164</v>
      </c>
      <c r="D50" s="77" t="s">
        <v>68</v>
      </c>
      <c r="E50" s="77" t="s">
        <v>65</v>
      </c>
      <c r="F50" s="77" t="s">
        <v>146</v>
      </c>
      <c r="G50" s="77" t="s">
        <v>66</v>
      </c>
      <c r="H50" s="77">
        <v>425250</v>
      </c>
      <c r="I50" s="77" t="str">
        <f t="shared" si="0"/>
        <v>Return</v>
      </c>
      <c r="J50" s="104">
        <v>-742.5</v>
      </c>
      <c r="K50" s="105">
        <v>-3</v>
      </c>
    </row>
    <row r="51" spans="1:11" x14ac:dyDescent="0.2">
      <c r="A51" s="77" t="s">
        <v>89</v>
      </c>
      <c r="B51" s="77" t="s">
        <v>144</v>
      </c>
      <c r="C51" s="77" t="s">
        <v>165</v>
      </c>
      <c r="D51" s="77" t="s">
        <v>69</v>
      </c>
      <c r="E51" s="77" t="s">
        <v>65</v>
      </c>
      <c r="F51" s="77" t="s">
        <v>146</v>
      </c>
      <c r="G51" s="77" t="s">
        <v>66</v>
      </c>
      <c r="H51" s="77">
        <v>425250</v>
      </c>
      <c r="I51" s="77" t="str">
        <f t="shared" si="0"/>
        <v>Return</v>
      </c>
      <c r="J51" s="104">
        <v>-965.25</v>
      </c>
      <c r="K51" s="105">
        <v>-4</v>
      </c>
    </row>
    <row r="52" spans="1:11" x14ac:dyDescent="0.2">
      <c r="A52" s="77" t="s">
        <v>89</v>
      </c>
      <c r="B52" s="77" t="s">
        <v>144</v>
      </c>
      <c r="C52" s="77" t="s">
        <v>166</v>
      </c>
      <c r="D52" s="77" t="s">
        <v>55</v>
      </c>
      <c r="E52" s="77" t="s">
        <v>65</v>
      </c>
      <c r="F52" s="77" t="s">
        <v>146</v>
      </c>
      <c r="G52" s="77" t="s">
        <v>66</v>
      </c>
      <c r="H52" s="77">
        <v>425250</v>
      </c>
      <c r="I52" s="77" t="str">
        <f t="shared" si="0"/>
        <v>Return</v>
      </c>
      <c r="J52" s="104">
        <v>-866.25</v>
      </c>
      <c r="K52" s="105">
        <v>-3</v>
      </c>
    </row>
    <row r="53" spans="1:11" x14ac:dyDescent="0.2">
      <c r="A53" s="77" t="s">
        <v>89</v>
      </c>
      <c r="B53" s="77" t="s">
        <v>144</v>
      </c>
      <c r="C53" s="77" t="s">
        <v>167</v>
      </c>
      <c r="D53" s="77" t="s">
        <v>75</v>
      </c>
      <c r="E53" s="77" t="s">
        <v>65</v>
      </c>
      <c r="F53" s="77" t="s">
        <v>146</v>
      </c>
      <c r="G53" s="77" t="s">
        <v>66</v>
      </c>
      <c r="H53" s="77">
        <v>425250</v>
      </c>
      <c r="I53" s="77" t="str">
        <f t="shared" si="0"/>
        <v>Return</v>
      </c>
      <c r="J53" s="104">
        <v>-1155</v>
      </c>
      <c r="K53" s="105">
        <v>-4</v>
      </c>
    </row>
    <row r="54" spans="1:11" x14ac:dyDescent="0.2">
      <c r="A54" s="77" t="s">
        <v>89</v>
      </c>
      <c r="B54" s="77" t="s">
        <v>144</v>
      </c>
      <c r="C54" s="77" t="s">
        <v>168</v>
      </c>
      <c r="D54" s="77" t="s">
        <v>76</v>
      </c>
      <c r="E54" s="77" t="s">
        <v>65</v>
      </c>
      <c r="F54" s="77" t="s">
        <v>146</v>
      </c>
      <c r="G54" s="77" t="s">
        <v>66</v>
      </c>
      <c r="H54" s="77">
        <v>425250</v>
      </c>
      <c r="I54" s="77" t="str">
        <f t="shared" si="0"/>
        <v>Return</v>
      </c>
      <c r="J54" s="104">
        <v>-1139.25</v>
      </c>
      <c r="K54" s="105">
        <v>-4</v>
      </c>
    </row>
    <row r="55" spans="1:11" x14ac:dyDescent="0.2">
      <c r="A55" s="77" t="s">
        <v>89</v>
      </c>
      <c r="B55" s="77" t="s">
        <v>144</v>
      </c>
      <c r="C55" s="77" t="s">
        <v>198</v>
      </c>
      <c r="D55" s="77" t="s">
        <v>124</v>
      </c>
      <c r="E55" s="77" t="s">
        <v>65</v>
      </c>
      <c r="F55" s="77" t="s">
        <v>146</v>
      </c>
      <c r="G55" s="77" t="s">
        <v>66</v>
      </c>
      <c r="H55" s="77">
        <v>425250</v>
      </c>
      <c r="I55" s="77" t="str">
        <f t="shared" si="0"/>
        <v>Return</v>
      </c>
      <c r="J55" s="104">
        <v>-199.5</v>
      </c>
      <c r="K55" s="105">
        <v>-1</v>
      </c>
    </row>
    <row r="56" spans="1:11" x14ac:dyDescent="0.2">
      <c r="A56" s="77" t="s">
        <v>89</v>
      </c>
      <c r="B56" s="77" t="s">
        <v>144</v>
      </c>
      <c r="C56" s="77" t="s">
        <v>169</v>
      </c>
      <c r="D56" s="77" t="s">
        <v>77</v>
      </c>
      <c r="E56" s="77" t="s">
        <v>65</v>
      </c>
      <c r="F56" s="77" t="s">
        <v>146</v>
      </c>
      <c r="G56" s="77" t="s">
        <v>66</v>
      </c>
      <c r="H56" s="77">
        <v>425250</v>
      </c>
      <c r="I56" s="77" t="str">
        <f t="shared" si="0"/>
        <v>Return</v>
      </c>
      <c r="J56" s="104">
        <v>-1132.3800000000001</v>
      </c>
      <c r="K56" s="105">
        <v>-3</v>
      </c>
    </row>
    <row r="57" spans="1:11" x14ac:dyDescent="0.2">
      <c r="A57" s="77" t="s">
        <v>89</v>
      </c>
      <c r="B57" s="77" t="s">
        <v>144</v>
      </c>
      <c r="C57" s="77" t="s">
        <v>199</v>
      </c>
      <c r="D57" s="77" t="s">
        <v>125</v>
      </c>
      <c r="E57" s="77" t="s">
        <v>65</v>
      </c>
      <c r="F57" s="77" t="s">
        <v>146</v>
      </c>
      <c r="G57" s="77" t="s">
        <v>66</v>
      </c>
      <c r="H57" s="77">
        <v>425250</v>
      </c>
      <c r="I57" s="77" t="str">
        <f t="shared" si="0"/>
        <v>Return</v>
      </c>
      <c r="J57" s="104">
        <v>-207.48</v>
      </c>
      <c r="K57" s="105">
        <v>-1</v>
      </c>
    </row>
    <row r="58" spans="1:11" x14ac:dyDescent="0.2">
      <c r="A58" s="77" t="s">
        <v>89</v>
      </c>
      <c r="B58" s="77" t="s">
        <v>144</v>
      </c>
      <c r="C58" s="77" t="s">
        <v>200</v>
      </c>
      <c r="D58" s="77" t="s">
        <v>133</v>
      </c>
      <c r="E58" s="77" t="s">
        <v>65</v>
      </c>
      <c r="F58" s="77" t="s">
        <v>146</v>
      </c>
      <c r="G58" s="77" t="s">
        <v>66</v>
      </c>
      <c r="H58" s="77">
        <v>425250</v>
      </c>
      <c r="I58" s="77" t="str">
        <f t="shared" si="0"/>
        <v>Return</v>
      </c>
      <c r="J58" s="104">
        <v>-866.25</v>
      </c>
      <c r="K58" s="105">
        <v>-3</v>
      </c>
    </row>
    <row r="59" spans="1:11" x14ac:dyDescent="0.2">
      <c r="A59" s="77" t="s">
        <v>89</v>
      </c>
      <c r="B59" s="77" t="s">
        <v>144</v>
      </c>
      <c r="C59" s="77" t="s">
        <v>201</v>
      </c>
      <c r="D59" s="77" t="s">
        <v>126</v>
      </c>
      <c r="E59" s="77" t="s">
        <v>65</v>
      </c>
      <c r="F59" s="77" t="s">
        <v>146</v>
      </c>
      <c r="G59" s="77" t="s">
        <v>66</v>
      </c>
      <c r="H59" s="77">
        <v>425250</v>
      </c>
      <c r="I59" s="77" t="str">
        <f t="shared" si="0"/>
        <v>Return</v>
      </c>
      <c r="J59" s="104">
        <v>-426.93</v>
      </c>
      <c r="K59" s="105">
        <v>-2</v>
      </c>
    </row>
    <row r="60" spans="1:11" x14ac:dyDescent="0.2">
      <c r="A60" s="77" t="s">
        <v>89</v>
      </c>
      <c r="B60" s="77" t="s">
        <v>144</v>
      </c>
      <c r="C60" s="77" t="s">
        <v>202</v>
      </c>
      <c r="D60" s="77" t="s">
        <v>137</v>
      </c>
      <c r="E60" s="77" t="s">
        <v>65</v>
      </c>
      <c r="F60" s="77" t="s">
        <v>146</v>
      </c>
      <c r="G60" s="77" t="s">
        <v>66</v>
      </c>
      <c r="H60" s="77">
        <v>425250</v>
      </c>
      <c r="I60" s="77" t="str">
        <f t="shared" si="0"/>
        <v>Return</v>
      </c>
      <c r="J60" s="104">
        <v>-634.41</v>
      </c>
      <c r="K60" s="105">
        <v>-3</v>
      </c>
    </row>
    <row r="61" spans="1:11" x14ac:dyDescent="0.2">
      <c r="A61" s="77" t="s">
        <v>89</v>
      </c>
      <c r="B61" s="77" t="s">
        <v>144</v>
      </c>
      <c r="C61" s="77" t="s">
        <v>171</v>
      </c>
      <c r="D61" s="77" t="s">
        <v>47</v>
      </c>
      <c r="E61" s="77" t="s">
        <v>65</v>
      </c>
      <c r="F61" s="77" t="s">
        <v>146</v>
      </c>
      <c r="G61" s="77" t="s">
        <v>66</v>
      </c>
      <c r="H61" s="77">
        <v>425250</v>
      </c>
      <c r="I61" s="77" t="str">
        <f t="shared" si="0"/>
        <v>Return</v>
      </c>
      <c r="J61" s="104">
        <v>-1139.25</v>
      </c>
      <c r="K61" s="105">
        <v>-4</v>
      </c>
    </row>
    <row r="62" spans="1:11" x14ac:dyDescent="0.2">
      <c r="A62" s="77" t="s">
        <v>89</v>
      </c>
      <c r="B62" s="77" t="s">
        <v>144</v>
      </c>
      <c r="C62" s="77" t="s">
        <v>172</v>
      </c>
      <c r="D62" s="77" t="s">
        <v>70</v>
      </c>
      <c r="E62" s="77" t="s">
        <v>65</v>
      </c>
      <c r="F62" s="77" t="s">
        <v>146</v>
      </c>
      <c r="G62" s="77" t="s">
        <v>66</v>
      </c>
      <c r="H62" s="77">
        <v>425250</v>
      </c>
      <c r="I62" s="77" t="str">
        <f t="shared" si="0"/>
        <v>Return</v>
      </c>
      <c r="J62" s="104">
        <v>-866.25</v>
      </c>
      <c r="K62" s="105">
        <v>-3</v>
      </c>
    </row>
    <row r="63" spans="1:11" x14ac:dyDescent="0.2">
      <c r="A63" s="77" t="s">
        <v>89</v>
      </c>
      <c r="B63" s="77" t="s">
        <v>144</v>
      </c>
      <c r="C63" s="77" t="s">
        <v>173</v>
      </c>
      <c r="D63" s="77" t="s">
        <v>78</v>
      </c>
      <c r="E63" s="77" t="s">
        <v>65</v>
      </c>
      <c r="F63" s="77" t="s">
        <v>146</v>
      </c>
      <c r="G63" s="77" t="s">
        <v>66</v>
      </c>
      <c r="H63" s="77">
        <v>425250</v>
      </c>
      <c r="I63" s="77" t="str">
        <f t="shared" si="0"/>
        <v>Return</v>
      </c>
      <c r="J63" s="104">
        <v>-1383.38</v>
      </c>
      <c r="K63" s="105">
        <v>-5</v>
      </c>
    </row>
    <row r="64" spans="1:11" x14ac:dyDescent="0.2">
      <c r="A64" s="77" t="s">
        <v>89</v>
      </c>
      <c r="B64" s="77" t="s">
        <v>144</v>
      </c>
      <c r="C64" s="77" t="s">
        <v>174</v>
      </c>
      <c r="D64" s="77" t="s">
        <v>79</v>
      </c>
      <c r="E64" s="77" t="s">
        <v>65</v>
      </c>
      <c r="F64" s="77" t="s">
        <v>146</v>
      </c>
      <c r="G64" s="77" t="s">
        <v>66</v>
      </c>
      <c r="H64" s="77">
        <v>425250</v>
      </c>
      <c r="I64" s="77" t="str">
        <f t="shared" si="0"/>
        <v>Return</v>
      </c>
      <c r="J64" s="104">
        <v>-866.25</v>
      </c>
      <c r="K64" s="105">
        <v>-3</v>
      </c>
    </row>
    <row r="65" spans="1:11" x14ac:dyDescent="0.2">
      <c r="A65" s="77" t="s">
        <v>89</v>
      </c>
      <c r="B65" s="77" t="s">
        <v>144</v>
      </c>
      <c r="C65" s="77" t="s">
        <v>175</v>
      </c>
      <c r="D65" s="77" t="s">
        <v>140</v>
      </c>
      <c r="E65" s="77" t="s">
        <v>65</v>
      </c>
      <c r="F65" s="77" t="s">
        <v>146</v>
      </c>
      <c r="G65" s="77" t="s">
        <v>67</v>
      </c>
      <c r="H65" s="77">
        <v>425250</v>
      </c>
      <c r="I65" s="77" t="str">
        <f t="shared" si="0"/>
        <v>Return</v>
      </c>
      <c r="J65" s="104">
        <v>-3148.95</v>
      </c>
      <c r="K65" s="105">
        <v>-2</v>
      </c>
    </row>
    <row r="66" spans="1:11" x14ac:dyDescent="0.2">
      <c r="A66" s="77" t="s">
        <v>89</v>
      </c>
      <c r="B66" s="77" t="s">
        <v>144</v>
      </c>
      <c r="C66" s="77" t="s">
        <v>176</v>
      </c>
      <c r="D66" s="77" t="s">
        <v>71</v>
      </c>
      <c r="E66" s="77" t="s">
        <v>65</v>
      </c>
      <c r="F66" s="77" t="s">
        <v>146</v>
      </c>
      <c r="G66" s="77" t="s">
        <v>66</v>
      </c>
      <c r="H66" s="77">
        <v>425250</v>
      </c>
      <c r="I66" s="77" t="str">
        <f t="shared" ref="I66:I92" si="1">IF(AND(H66&gt;420000,H66&lt;430000),"Return","Sale")</f>
        <v>Return</v>
      </c>
      <c r="J66" s="104">
        <v>-1299.83</v>
      </c>
      <c r="K66" s="105">
        <v>-4</v>
      </c>
    </row>
    <row r="67" spans="1:11" x14ac:dyDescent="0.2">
      <c r="A67" s="77" t="s">
        <v>89</v>
      </c>
      <c r="B67" s="77" t="s">
        <v>144</v>
      </c>
      <c r="C67" s="77" t="s">
        <v>177</v>
      </c>
      <c r="D67" s="77" t="s">
        <v>56</v>
      </c>
      <c r="E67" s="77" t="s">
        <v>65</v>
      </c>
      <c r="F67" s="77" t="s">
        <v>146</v>
      </c>
      <c r="G67" s="77" t="s">
        <v>66</v>
      </c>
      <c r="H67" s="77">
        <v>425250</v>
      </c>
      <c r="I67" s="77" t="str">
        <f t="shared" si="1"/>
        <v>Return</v>
      </c>
      <c r="J67" s="104">
        <v>-1139.25</v>
      </c>
      <c r="K67" s="105">
        <v>-4</v>
      </c>
    </row>
    <row r="68" spans="1:11" x14ac:dyDescent="0.2">
      <c r="A68" s="77" t="s">
        <v>89</v>
      </c>
      <c r="B68" s="77" t="s">
        <v>144</v>
      </c>
      <c r="C68" s="77" t="s">
        <v>178</v>
      </c>
      <c r="D68" s="77" t="s">
        <v>48</v>
      </c>
      <c r="E68" s="77" t="s">
        <v>65</v>
      </c>
      <c r="F68" s="77" t="s">
        <v>146</v>
      </c>
      <c r="G68" s="77" t="s">
        <v>66</v>
      </c>
      <c r="H68" s="77">
        <v>425250</v>
      </c>
      <c r="I68" s="77" t="str">
        <f t="shared" si="1"/>
        <v>Return</v>
      </c>
      <c r="J68" s="104">
        <v>-768.9</v>
      </c>
      <c r="K68" s="105">
        <v>-2</v>
      </c>
    </row>
    <row r="69" spans="1:11" x14ac:dyDescent="0.2">
      <c r="A69" s="77" t="s">
        <v>89</v>
      </c>
      <c r="B69" s="77" t="s">
        <v>144</v>
      </c>
      <c r="C69" s="77" t="s">
        <v>179</v>
      </c>
      <c r="D69" s="77" t="s">
        <v>44</v>
      </c>
      <c r="E69" s="77" t="s">
        <v>65</v>
      </c>
      <c r="F69" s="77" t="s">
        <v>146</v>
      </c>
      <c r="G69" s="77" t="s">
        <v>67</v>
      </c>
      <c r="H69" s="77">
        <v>425250</v>
      </c>
      <c r="I69" s="77" t="str">
        <f t="shared" si="1"/>
        <v>Return</v>
      </c>
      <c r="J69" s="104">
        <v>-1385.51</v>
      </c>
      <c r="K69" s="105">
        <v>-1</v>
      </c>
    </row>
    <row r="70" spans="1:11" x14ac:dyDescent="0.2">
      <c r="A70" s="77" t="s">
        <v>89</v>
      </c>
      <c r="B70" s="77" t="s">
        <v>144</v>
      </c>
      <c r="C70" s="77" t="s">
        <v>180</v>
      </c>
      <c r="D70" s="77" t="s">
        <v>80</v>
      </c>
      <c r="E70" s="77" t="s">
        <v>65</v>
      </c>
      <c r="F70" s="77" t="s">
        <v>146</v>
      </c>
      <c r="G70" s="77" t="s">
        <v>66</v>
      </c>
      <c r="H70" s="77">
        <v>425250</v>
      </c>
      <c r="I70" s="77" t="str">
        <f t="shared" si="1"/>
        <v>Return</v>
      </c>
      <c r="J70" s="104">
        <v>-1118.4000000000001</v>
      </c>
      <c r="K70" s="105">
        <v>-3</v>
      </c>
    </row>
    <row r="71" spans="1:11" x14ac:dyDescent="0.2">
      <c r="A71" s="77" t="s">
        <v>89</v>
      </c>
      <c r="B71" s="77" t="s">
        <v>144</v>
      </c>
      <c r="C71" s="77" t="s">
        <v>182</v>
      </c>
      <c r="D71" s="77" t="s">
        <v>81</v>
      </c>
      <c r="E71" s="77" t="s">
        <v>65</v>
      </c>
      <c r="F71" s="77" t="s">
        <v>146</v>
      </c>
      <c r="G71" s="77" t="s">
        <v>66</v>
      </c>
      <c r="H71" s="77">
        <v>425250</v>
      </c>
      <c r="I71" s="77" t="str">
        <f t="shared" si="1"/>
        <v>Return</v>
      </c>
      <c r="J71" s="104">
        <v>-1053.3599999999999</v>
      </c>
      <c r="K71" s="105">
        <v>-5</v>
      </c>
    </row>
    <row r="72" spans="1:11" x14ac:dyDescent="0.2">
      <c r="A72" s="77" t="s">
        <v>89</v>
      </c>
      <c r="B72" s="77" t="s">
        <v>144</v>
      </c>
      <c r="C72" s="77" t="s">
        <v>183</v>
      </c>
      <c r="D72" s="77" t="s">
        <v>49</v>
      </c>
      <c r="E72" s="77" t="s">
        <v>65</v>
      </c>
      <c r="F72" s="77" t="s">
        <v>146</v>
      </c>
      <c r="G72" s="77" t="s">
        <v>66</v>
      </c>
      <c r="H72" s="77">
        <v>425250</v>
      </c>
      <c r="I72" s="77" t="str">
        <f t="shared" si="1"/>
        <v>Return</v>
      </c>
      <c r="J72" s="104">
        <v>-1412.25</v>
      </c>
      <c r="K72" s="105">
        <v>-5</v>
      </c>
    </row>
    <row r="73" spans="1:11" x14ac:dyDescent="0.2">
      <c r="A73" s="77" t="s">
        <v>89</v>
      </c>
      <c r="B73" s="77" t="s">
        <v>144</v>
      </c>
      <c r="C73" s="77" t="s">
        <v>184</v>
      </c>
      <c r="D73" s="77" t="s">
        <v>87</v>
      </c>
      <c r="E73" s="77" t="s">
        <v>65</v>
      </c>
      <c r="F73" s="77" t="s">
        <v>146</v>
      </c>
      <c r="G73" s="77" t="s">
        <v>66</v>
      </c>
      <c r="H73" s="77">
        <v>425250</v>
      </c>
      <c r="I73" s="77" t="str">
        <f t="shared" si="1"/>
        <v>Return</v>
      </c>
      <c r="J73" s="104">
        <v>-577.5</v>
      </c>
      <c r="K73" s="105">
        <v>-2</v>
      </c>
    </row>
    <row r="74" spans="1:11" x14ac:dyDescent="0.2">
      <c r="A74" s="77" t="s">
        <v>89</v>
      </c>
      <c r="B74" s="77" t="s">
        <v>144</v>
      </c>
      <c r="C74" s="77" t="s">
        <v>203</v>
      </c>
      <c r="D74" s="77" t="s">
        <v>128</v>
      </c>
      <c r="E74" s="77" t="s">
        <v>65</v>
      </c>
      <c r="F74" s="77" t="s">
        <v>146</v>
      </c>
      <c r="G74" s="77" t="s">
        <v>66</v>
      </c>
      <c r="H74" s="77">
        <v>425250</v>
      </c>
      <c r="I74" s="77" t="str">
        <f t="shared" si="1"/>
        <v>Return</v>
      </c>
      <c r="J74" s="104">
        <v>-866.25</v>
      </c>
      <c r="K74" s="105">
        <v>-3</v>
      </c>
    </row>
    <row r="75" spans="1:11" x14ac:dyDescent="0.2">
      <c r="A75" s="77" t="s">
        <v>89</v>
      </c>
      <c r="B75" s="77" t="s">
        <v>144</v>
      </c>
      <c r="C75" s="77" t="s">
        <v>185</v>
      </c>
      <c r="D75" s="77" t="s">
        <v>82</v>
      </c>
      <c r="E75" s="77" t="s">
        <v>65</v>
      </c>
      <c r="F75" s="77" t="s">
        <v>146</v>
      </c>
      <c r="G75" s="77" t="s">
        <v>66</v>
      </c>
      <c r="H75" s="77">
        <v>425250</v>
      </c>
      <c r="I75" s="77" t="str">
        <f t="shared" si="1"/>
        <v>Return</v>
      </c>
      <c r="J75" s="104">
        <v>-768.9</v>
      </c>
      <c r="K75" s="105">
        <v>-2</v>
      </c>
    </row>
    <row r="76" spans="1:11" x14ac:dyDescent="0.2">
      <c r="A76" s="77" t="s">
        <v>89</v>
      </c>
      <c r="B76" s="77" t="s">
        <v>144</v>
      </c>
      <c r="C76" s="77" t="s">
        <v>204</v>
      </c>
      <c r="D76" s="77" t="s">
        <v>134</v>
      </c>
      <c r="E76" s="77" t="s">
        <v>65</v>
      </c>
      <c r="F76" s="77" t="s">
        <v>146</v>
      </c>
      <c r="G76" s="77" t="s">
        <v>66</v>
      </c>
      <c r="H76" s="77">
        <v>425250</v>
      </c>
      <c r="I76" s="77" t="str">
        <f t="shared" si="1"/>
        <v>Return</v>
      </c>
      <c r="J76" s="104">
        <v>-1458</v>
      </c>
      <c r="K76" s="105">
        <v>-6</v>
      </c>
    </row>
    <row r="77" spans="1:11" x14ac:dyDescent="0.2">
      <c r="A77" s="77" t="s">
        <v>89</v>
      </c>
      <c r="B77" s="77" t="s">
        <v>144</v>
      </c>
      <c r="C77" s="77" t="s">
        <v>186</v>
      </c>
      <c r="D77" s="77" t="s">
        <v>72</v>
      </c>
      <c r="E77" s="77" t="s">
        <v>65</v>
      </c>
      <c r="F77" s="77" t="s">
        <v>146</v>
      </c>
      <c r="G77" s="77" t="s">
        <v>66</v>
      </c>
      <c r="H77" s="77">
        <v>425250</v>
      </c>
      <c r="I77" s="77" t="str">
        <f t="shared" si="1"/>
        <v>Return</v>
      </c>
      <c r="J77" s="104">
        <v>-768.9</v>
      </c>
      <c r="K77" s="105">
        <v>-2</v>
      </c>
    </row>
    <row r="78" spans="1:11" x14ac:dyDescent="0.2">
      <c r="A78" s="77" t="s">
        <v>89</v>
      </c>
      <c r="B78" s="77" t="s">
        <v>144</v>
      </c>
      <c r="C78" s="77" t="s">
        <v>205</v>
      </c>
      <c r="D78" s="77" t="s">
        <v>90</v>
      </c>
      <c r="E78" s="77" t="s">
        <v>65</v>
      </c>
      <c r="F78" s="77" t="s">
        <v>146</v>
      </c>
      <c r="G78" s="77" t="s">
        <v>66</v>
      </c>
      <c r="H78" s="77">
        <v>425250</v>
      </c>
      <c r="I78" s="77" t="str">
        <f t="shared" si="1"/>
        <v>Return</v>
      </c>
      <c r="J78" s="104">
        <v>-207.48</v>
      </c>
      <c r="K78" s="105">
        <v>-1</v>
      </c>
    </row>
    <row r="79" spans="1:11" x14ac:dyDescent="0.2">
      <c r="A79" s="77" t="s">
        <v>89</v>
      </c>
      <c r="B79" s="77" t="s">
        <v>144</v>
      </c>
      <c r="C79" s="77" t="s">
        <v>187</v>
      </c>
      <c r="D79" s="77" t="s">
        <v>141</v>
      </c>
      <c r="E79" s="77" t="s">
        <v>65</v>
      </c>
      <c r="F79" s="77" t="s">
        <v>146</v>
      </c>
      <c r="G79" s="77" t="s">
        <v>66</v>
      </c>
      <c r="H79" s="77">
        <v>425250</v>
      </c>
      <c r="I79" s="77" t="str">
        <f t="shared" si="1"/>
        <v>Return</v>
      </c>
      <c r="J79" s="104">
        <v>-207.48</v>
      </c>
      <c r="K79" s="105">
        <v>-1</v>
      </c>
    </row>
    <row r="80" spans="1:11" x14ac:dyDescent="0.2">
      <c r="A80" s="77" t="s">
        <v>89</v>
      </c>
      <c r="B80" s="77" t="s">
        <v>144</v>
      </c>
      <c r="C80" s="77" t="s">
        <v>188</v>
      </c>
      <c r="D80" s="77" t="s">
        <v>57</v>
      </c>
      <c r="E80" s="77" t="s">
        <v>65</v>
      </c>
      <c r="F80" s="77" t="s">
        <v>146</v>
      </c>
      <c r="G80" s="77" t="s">
        <v>66</v>
      </c>
      <c r="H80" s="77">
        <v>425250</v>
      </c>
      <c r="I80" s="77" t="str">
        <f t="shared" si="1"/>
        <v>Return</v>
      </c>
      <c r="J80" s="104">
        <v>-273</v>
      </c>
      <c r="K80" s="105">
        <v>-1</v>
      </c>
    </row>
    <row r="81" spans="1:11" x14ac:dyDescent="0.2">
      <c r="A81" s="77" t="s">
        <v>89</v>
      </c>
      <c r="B81" s="77" t="s">
        <v>144</v>
      </c>
      <c r="C81" s="77" t="s">
        <v>206</v>
      </c>
      <c r="D81" s="77" t="s">
        <v>135</v>
      </c>
      <c r="E81" s="77" t="s">
        <v>65</v>
      </c>
      <c r="F81" s="77" t="s">
        <v>146</v>
      </c>
      <c r="G81" s="77" t="s">
        <v>66</v>
      </c>
      <c r="H81" s="77">
        <v>425250</v>
      </c>
      <c r="I81" s="77" t="str">
        <f t="shared" si="1"/>
        <v>Return</v>
      </c>
      <c r="J81" s="104">
        <v>-2180.88</v>
      </c>
      <c r="K81" s="105">
        <v>-6</v>
      </c>
    </row>
    <row r="82" spans="1:11" x14ac:dyDescent="0.2">
      <c r="A82" s="77" t="s">
        <v>89</v>
      </c>
      <c r="B82" s="77" t="s">
        <v>144</v>
      </c>
      <c r="C82" s="77" t="s">
        <v>189</v>
      </c>
      <c r="D82" s="77" t="s">
        <v>58</v>
      </c>
      <c r="E82" s="77" t="s">
        <v>65</v>
      </c>
      <c r="F82" s="77" t="s">
        <v>146</v>
      </c>
      <c r="G82" s="77" t="s">
        <v>66</v>
      </c>
      <c r="H82" s="77">
        <v>425250</v>
      </c>
      <c r="I82" s="77" t="str">
        <f t="shared" si="1"/>
        <v>Return</v>
      </c>
      <c r="J82" s="104">
        <v>-273</v>
      </c>
      <c r="K82" s="105">
        <v>-1</v>
      </c>
    </row>
    <row r="83" spans="1:11" x14ac:dyDescent="0.2">
      <c r="A83" s="77" t="s">
        <v>89</v>
      </c>
      <c r="B83" s="77" t="s">
        <v>144</v>
      </c>
      <c r="C83" s="77" t="s">
        <v>190</v>
      </c>
      <c r="D83" s="77" t="s">
        <v>54</v>
      </c>
      <c r="E83" s="77" t="s">
        <v>65</v>
      </c>
      <c r="F83" s="77" t="s">
        <v>146</v>
      </c>
      <c r="G83" s="77" t="s">
        <v>66</v>
      </c>
      <c r="H83" s="77">
        <v>425250</v>
      </c>
      <c r="I83" s="77" t="str">
        <f t="shared" si="1"/>
        <v>Return</v>
      </c>
      <c r="J83" s="104">
        <v>-103.48</v>
      </c>
      <c r="K83" s="105">
        <v>-1</v>
      </c>
    </row>
    <row r="84" spans="1:11" x14ac:dyDescent="0.2">
      <c r="A84" s="77" t="s">
        <v>89</v>
      </c>
      <c r="B84" s="77" t="s">
        <v>144</v>
      </c>
      <c r="C84" s="77" t="s">
        <v>207</v>
      </c>
      <c r="D84" s="77" t="s">
        <v>83</v>
      </c>
      <c r="E84" s="77" t="s">
        <v>65</v>
      </c>
      <c r="F84" s="77" t="s">
        <v>146</v>
      </c>
      <c r="G84" s="77" t="s">
        <v>66</v>
      </c>
      <c r="H84" s="77">
        <v>425250</v>
      </c>
      <c r="I84" s="77" t="str">
        <f t="shared" si="1"/>
        <v>Return</v>
      </c>
      <c r="J84" s="104">
        <v>-103.48</v>
      </c>
      <c r="K84" s="105">
        <v>-1</v>
      </c>
    </row>
    <row r="85" spans="1:11" x14ac:dyDescent="0.2">
      <c r="A85" s="77" t="s">
        <v>89</v>
      </c>
      <c r="B85" s="77" t="s">
        <v>144</v>
      </c>
      <c r="C85" s="77" t="s">
        <v>208</v>
      </c>
      <c r="D85" s="77" t="s">
        <v>73</v>
      </c>
      <c r="E85" s="77" t="s">
        <v>65</v>
      </c>
      <c r="F85" s="77" t="s">
        <v>146</v>
      </c>
      <c r="G85" s="77" t="s">
        <v>66</v>
      </c>
      <c r="H85" s="77">
        <v>425250</v>
      </c>
      <c r="I85" s="77" t="str">
        <f t="shared" si="1"/>
        <v>Return</v>
      </c>
      <c r="J85" s="104">
        <v>-1641.75</v>
      </c>
      <c r="K85" s="105">
        <v>-15</v>
      </c>
    </row>
    <row r="86" spans="1:11" x14ac:dyDescent="0.2">
      <c r="A86" s="77" t="s">
        <v>89</v>
      </c>
      <c r="B86" s="77" t="s">
        <v>144</v>
      </c>
      <c r="C86" s="77" t="s">
        <v>191</v>
      </c>
      <c r="D86" s="77" t="s">
        <v>91</v>
      </c>
      <c r="E86" s="77" t="s">
        <v>65</v>
      </c>
      <c r="F86" s="77" t="s">
        <v>146</v>
      </c>
      <c r="G86" s="77" t="s">
        <v>66</v>
      </c>
      <c r="H86" s="77">
        <v>425250</v>
      </c>
      <c r="I86" s="77" t="str">
        <f t="shared" si="1"/>
        <v>Return</v>
      </c>
      <c r="J86" s="104">
        <v>-103.48</v>
      </c>
      <c r="K86" s="105">
        <v>-1</v>
      </c>
    </row>
    <row r="87" spans="1:11" x14ac:dyDescent="0.2">
      <c r="A87" s="77" t="s">
        <v>89</v>
      </c>
      <c r="B87" s="77" t="s">
        <v>144</v>
      </c>
      <c r="C87" s="77" t="s">
        <v>209</v>
      </c>
      <c r="D87" s="77" t="s">
        <v>84</v>
      </c>
      <c r="E87" s="77" t="s">
        <v>65</v>
      </c>
      <c r="F87" s="77" t="s">
        <v>146</v>
      </c>
      <c r="G87" s="77" t="s">
        <v>66</v>
      </c>
      <c r="H87" s="77">
        <v>425250</v>
      </c>
      <c r="I87" s="77" t="str">
        <f t="shared" si="1"/>
        <v>Return</v>
      </c>
      <c r="J87" s="104">
        <v>-206.96</v>
      </c>
      <c r="K87" s="105">
        <v>-2</v>
      </c>
    </row>
    <row r="88" spans="1:11" x14ac:dyDescent="0.2">
      <c r="A88" s="77" t="s">
        <v>89</v>
      </c>
      <c r="B88" s="77" t="s">
        <v>144</v>
      </c>
      <c r="C88" s="77" t="s">
        <v>210</v>
      </c>
      <c r="D88" s="77" t="s">
        <v>85</v>
      </c>
      <c r="E88" s="77" t="s">
        <v>65</v>
      </c>
      <c r="F88" s="77" t="s">
        <v>146</v>
      </c>
      <c r="G88" s="77" t="s">
        <v>66</v>
      </c>
      <c r="H88" s="77">
        <v>425250</v>
      </c>
      <c r="I88" s="77" t="str">
        <f t="shared" si="1"/>
        <v>Return</v>
      </c>
      <c r="J88" s="104">
        <v>-407.95</v>
      </c>
      <c r="K88" s="105">
        <v>-4</v>
      </c>
    </row>
    <row r="89" spans="1:11" x14ac:dyDescent="0.2">
      <c r="A89" s="77" t="s">
        <v>89</v>
      </c>
      <c r="B89" s="77" t="s">
        <v>144</v>
      </c>
      <c r="C89" s="77" t="s">
        <v>211</v>
      </c>
      <c r="D89" s="77" t="s">
        <v>74</v>
      </c>
      <c r="E89" s="77" t="s">
        <v>65</v>
      </c>
      <c r="F89" s="77" t="s">
        <v>146</v>
      </c>
      <c r="G89" s="77" t="s">
        <v>66</v>
      </c>
      <c r="H89" s="77">
        <v>425250</v>
      </c>
      <c r="I89" s="77" t="str">
        <f t="shared" si="1"/>
        <v>Return</v>
      </c>
      <c r="J89" s="104">
        <v>-1869.92</v>
      </c>
      <c r="K89" s="105">
        <v>-4</v>
      </c>
    </row>
    <row r="90" spans="1:11" x14ac:dyDescent="0.2">
      <c r="A90" s="77" t="s">
        <v>89</v>
      </c>
      <c r="B90" s="77" t="s">
        <v>144</v>
      </c>
      <c r="C90" s="77" t="s">
        <v>212</v>
      </c>
      <c r="D90" s="77" t="s">
        <v>86</v>
      </c>
      <c r="E90" s="77" t="s">
        <v>65</v>
      </c>
      <c r="F90" s="77" t="s">
        <v>146</v>
      </c>
      <c r="G90" s="77" t="s">
        <v>66</v>
      </c>
      <c r="H90" s="77">
        <v>425250</v>
      </c>
      <c r="I90" s="77" t="str">
        <f t="shared" si="1"/>
        <v>Return</v>
      </c>
      <c r="J90" s="104">
        <v>-414.96</v>
      </c>
      <c r="K90" s="105">
        <v>-2</v>
      </c>
    </row>
    <row r="91" spans="1:11" x14ac:dyDescent="0.2">
      <c r="A91" s="77" t="s">
        <v>89</v>
      </c>
      <c r="B91" s="77" t="s">
        <v>144</v>
      </c>
      <c r="C91" s="77" t="s">
        <v>192</v>
      </c>
      <c r="D91" s="77" t="s">
        <v>59</v>
      </c>
      <c r="E91" s="77" t="s">
        <v>65</v>
      </c>
      <c r="F91" s="77" t="s">
        <v>146</v>
      </c>
      <c r="G91" s="77" t="s">
        <v>66</v>
      </c>
      <c r="H91" s="77">
        <v>425250</v>
      </c>
      <c r="I91" s="77" t="str">
        <f t="shared" si="1"/>
        <v>Return</v>
      </c>
      <c r="J91" s="104">
        <v>-273</v>
      </c>
      <c r="K91" s="105">
        <v>-1</v>
      </c>
    </row>
    <row r="92" spans="1:11" x14ac:dyDescent="0.2">
      <c r="A92" s="77" t="s">
        <v>89</v>
      </c>
      <c r="B92" s="77" t="s">
        <v>144</v>
      </c>
      <c r="C92" s="77" t="s">
        <v>194</v>
      </c>
      <c r="D92" s="77" t="s">
        <v>60</v>
      </c>
      <c r="E92" s="77" t="s">
        <v>65</v>
      </c>
      <c r="F92" s="77" t="s">
        <v>146</v>
      </c>
      <c r="G92" s="77" t="s">
        <v>66</v>
      </c>
      <c r="H92" s="77">
        <v>425250</v>
      </c>
      <c r="I92" s="77" t="str">
        <f t="shared" si="1"/>
        <v>Return</v>
      </c>
      <c r="J92" s="104">
        <v>-768.9</v>
      </c>
      <c r="K92" s="105">
        <v>-2</v>
      </c>
    </row>
    <row r="94" spans="1:11" x14ac:dyDescent="0.2">
      <c r="J94" s="118">
        <f>SUM(J2:J92)</f>
        <v>636337.66</v>
      </c>
    </row>
    <row r="96" spans="1:11" x14ac:dyDescent="0.2">
      <c r="G96" t="s">
        <v>63</v>
      </c>
      <c r="J96" s="110">
        <v>0.22500000000000001</v>
      </c>
    </row>
    <row r="97" spans="7:12" ht="13.5" thickBot="1" x14ac:dyDescent="0.25"/>
    <row r="98" spans="7:12" ht="15" x14ac:dyDescent="0.25">
      <c r="G98" s="84" t="s">
        <v>50</v>
      </c>
      <c r="H98" s="85" t="s">
        <v>51</v>
      </c>
      <c r="I98" s="85"/>
      <c r="J98" s="120">
        <f>J94*J96</f>
        <v>143175.97350000002</v>
      </c>
      <c r="K98" s="121"/>
      <c r="L98" s="87"/>
    </row>
    <row r="99" spans="7:12" ht="15" x14ac:dyDescent="0.25">
      <c r="G99" s="88"/>
      <c r="H99" s="89" t="s">
        <v>52</v>
      </c>
      <c r="I99" s="89"/>
      <c r="J99" s="122">
        <f>J98/L99</f>
        <v>1431.5698218021839</v>
      </c>
      <c r="K99" s="123" t="s">
        <v>53</v>
      </c>
      <c r="L99" s="124">
        <v>100.01326608000001</v>
      </c>
    </row>
    <row r="100" spans="7:12" ht="15.75" thickBot="1" x14ac:dyDescent="0.3">
      <c r="G100" s="93"/>
      <c r="H100" s="94" t="s">
        <v>61</v>
      </c>
      <c r="I100" s="94"/>
      <c r="J100" s="125">
        <f>J98/L100</f>
        <v>2411.9088357723199</v>
      </c>
      <c r="K100" s="126" t="s">
        <v>53</v>
      </c>
      <c r="L100" s="97">
        <v>59.362099999999998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23"/>
  <dimension ref="A1:L76"/>
  <sheetViews>
    <sheetView zoomScale="80" zoomScaleNormal="80" workbookViewId="0">
      <pane ySplit="1" topLeftCell="A2" activePane="bottomLeft" state="frozen"/>
      <selection pane="bottomLeft" activeCell="I2" sqref="I2"/>
    </sheetView>
  </sheetViews>
  <sheetFormatPr defaultRowHeight="12.75" x14ac:dyDescent="0.2"/>
  <cols>
    <col min="1" max="1" width="7.28515625" customWidth="1"/>
    <col min="2" max="2" width="7.140625" bestFit="1" customWidth="1"/>
    <col min="3" max="3" width="17.42578125" customWidth="1"/>
    <col min="4" max="4" width="50.42578125" bestFit="1" customWidth="1"/>
    <col min="5" max="5" width="10.5703125" bestFit="1" customWidth="1"/>
    <col min="6" max="6" width="7.140625" bestFit="1" customWidth="1"/>
    <col min="7" max="7" width="7.85546875" bestFit="1" customWidth="1"/>
    <col min="8" max="8" width="9.85546875" bestFit="1" customWidth="1"/>
    <col min="9" max="9" width="9.85546875" customWidth="1"/>
    <col min="10" max="10" width="14.5703125" bestFit="1" customWidth="1"/>
    <col min="11" max="11" width="10.42578125" customWidth="1"/>
    <col min="12" max="12" width="16" bestFit="1" customWidth="1"/>
  </cols>
  <sheetData>
    <row r="1" spans="1:12" x14ac:dyDescent="0.2">
      <c r="A1" s="73" t="s">
        <v>34</v>
      </c>
      <c r="B1" s="74" t="s">
        <v>35</v>
      </c>
      <c r="C1" s="74" t="s">
        <v>36</v>
      </c>
      <c r="D1" s="74" t="s">
        <v>37</v>
      </c>
      <c r="E1" s="74" t="s">
        <v>38</v>
      </c>
      <c r="F1" s="74" t="s">
        <v>39</v>
      </c>
      <c r="G1" s="74" t="s">
        <v>40</v>
      </c>
      <c r="H1" s="74" t="s">
        <v>41</v>
      </c>
      <c r="I1" s="74" t="s">
        <v>267</v>
      </c>
      <c r="J1" s="74" t="s">
        <v>18</v>
      </c>
      <c r="K1" s="74" t="s">
        <v>42</v>
      </c>
      <c r="L1" s="74" t="s">
        <v>129</v>
      </c>
    </row>
    <row r="2" spans="1:12" x14ac:dyDescent="0.2">
      <c r="A2" s="77" t="s">
        <v>89</v>
      </c>
      <c r="B2" s="77" t="s">
        <v>139</v>
      </c>
      <c r="C2" s="117">
        <v>9780740757365</v>
      </c>
      <c r="D2" s="77" t="s">
        <v>96</v>
      </c>
      <c r="E2" s="77" t="s">
        <v>65</v>
      </c>
      <c r="F2" s="77">
        <v>74</v>
      </c>
      <c r="G2" s="77" t="s">
        <v>66</v>
      </c>
      <c r="H2" s="77">
        <v>415040</v>
      </c>
      <c r="I2" s="77" t="str">
        <f t="shared" ref="I2:I65" si="0">IF(AND(H2&gt;420000,H2&lt;430000),"Return","Sale")</f>
        <v>Sale</v>
      </c>
      <c r="J2" s="104">
        <v>5102.72</v>
      </c>
      <c r="K2" s="105">
        <v>14</v>
      </c>
    </row>
    <row r="3" spans="1:12" x14ac:dyDescent="0.2">
      <c r="A3" s="77" t="s">
        <v>89</v>
      </c>
      <c r="B3" s="77" t="s">
        <v>139</v>
      </c>
      <c r="C3" s="117">
        <v>9780740779893</v>
      </c>
      <c r="D3" s="77" t="s">
        <v>97</v>
      </c>
      <c r="E3" s="77" t="s">
        <v>65</v>
      </c>
      <c r="F3" s="77">
        <v>74</v>
      </c>
      <c r="G3" s="77" t="s">
        <v>66</v>
      </c>
      <c r="H3" s="77">
        <v>415040</v>
      </c>
      <c r="I3" s="77" t="str">
        <f t="shared" si="0"/>
        <v>Sale</v>
      </c>
      <c r="J3" s="104">
        <v>164.45</v>
      </c>
      <c r="K3" s="105">
        <v>1</v>
      </c>
    </row>
    <row r="4" spans="1:12" x14ac:dyDescent="0.2">
      <c r="A4" s="77" t="s">
        <v>89</v>
      </c>
      <c r="B4" s="77" t="s">
        <v>139</v>
      </c>
      <c r="C4" s="117">
        <v>9780740797552</v>
      </c>
      <c r="D4" s="77" t="s">
        <v>99</v>
      </c>
      <c r="E4" s="77" t="s">
        <v>65</v>
      </c>
      <c r="F4" s="77">
        <v>74</v>
      </c>
      <c r="G4" s="77" t="s">
        <v>66</v>
      </c>
      <c r="H4" s="77">
        <v>415040</v>
      </c>
      <c r="I4" s="77" t="str">
        <f t="shared" si="0"/>
        <v>Sale</v>
      </c>
      <c r="J4" s="104">
        <v>5102.72</v>
      </c>
      <c r="K4" s="105">
        <v>14</v>
      </c>
    </row>
    <row r="5" spans="1:12" x14ac:dyDescent="0.2">
      <c r="A5" s="77" t="s">
        <v>89</v>
      </c>
      <c r="B5" s="77" t="s">
        <v>139</v>
      </c>
      <c r="C5" s="117">
        <v>9781449401160</v>
      </c>
      <c r="D5" s="77" t="s">
        <v>100</v>
      </c>
      <c r="E5" s="77" t="s">
        <v>65</v>
      </c>
      <c r="F5" s="77">
        <v>74</v>
      </c>
      <c r="G5" s="77" t="s">
        <v>66</v>
      </c>
      <c r="H5" s="77">
        <v>415040</v>
      </c>
      <c r="I5" s="77" t="str">
        <f t="shared" si="0"/>
        <v>Sale</v>
      </c>
      <c r="J5" s="104">
        <v>658.9</v>
      </c>
      <c r="K5" s="105">
        <v>2</v>
      </c>
    </row>
    <row r="6" spans="1:12" x14ac:dyDescent="0.2">
      <c r="A6" s="77" t="s">
        <v>89</v>
      </c>
      <c r="B6" s="77" t="s">
        <v>139</v>
      </c>
      <c r="C6" s="117">
        <v>9781449401375</v>
      </c>
      <c r="D6" s="77" t="s">
        <v>101</v>
      </c>
      <c r="E6" s="77" t="s">
        <v>65</v>
      </c>
      <c r="F6" s="77">
        <v>74</v>
      </c>
      <c r="G6" s="77" t="s">
        <v>66</v>
      </c>
      <c r="H6" s="77">
        <v>415040</v>
      </c>
      <c r="I6" s="77" t="str">
        <f t="shared" si="0"/>
        <v>Sale</v>
      </c>
      <c r="J6" s="104">
        <v>941.85</v>
      </c>
      <c r="K6" s="105">
        <v>6</v>
      </c>
    </row>
    <row r="7" spans="1:12" x14ac:dyDescent="0.2">
      <c r="A7" s="77" t="s">
        <v>89</v>
      </c>
      <c r="B7" s="77" t="s">
        <v>139</v>
      </c>
      <c r="C7" s="117">
        <v>9781449401382</v>
      </c>
      <c r="D7" s="77" t="s">
        <v>102</v>
      </c>
      <c r="E7" s="77" t="s">
        <v>65</v>
      </c>
      <c r="F7" s="77">
        <v>74</v>
      </c>
      <c r="G7" s="77" t="s">
        <v>66</v>
      </c>
      <c r="H7" s="77">
        <v>415040</v>
      </c>
      <c r="I7" s="77" t="str">
        <f t="shared" si="0"/>
        <v>Sale</v>
      </c>
      <c r="J7" s="104">
        <v>164.45</v>
      </c>
      <c r="K7" s="105">
        <v>1</v>
      </c>
    </row>
    <row r="8" spans="1:12" x14ac:dyDescent="0.2">
      <c r="A8" s="77" t="s">
        <v>89</v>
      </c>
      <c r="B8" s="77" t="s">
        <v>139</v>
      </c>
      <c r="C8" s="117">
        <v>9781449401399</v>
      </c>
      <c r="D8" s="77" t="s">
        <v>103</v>
      </c>
      <c r="E8" s="77" t="s">
        <v>65</v>
      </c>
      <c r="F8" s="77">
        <v>74</v>
      </c>
      <c r="G8" s="77" t="s">
        <v>66</v>
      </c>
      <c r="H8" s="77">
        <v>415040</v>
      </c>
      <c r="I8" s="77" t="str">
        <f t="shared" si="0"/>
        <v>Sale</v>
      </c>
      <c r="J8" s="104">
        <v>164.45</v>
      </c>
      <c r="K8" s="105">
        <v>1</v>
      </c>
    </row>
    <row r="9" spans="1:12" x14ac:dyDescent="0.2">
      <c r="A9" s="77" t="s">
        <v>89</v>
      </c>
      <c r="B9" s="77" t="s">
        <v>139</v>
      </c>
      <c r="C9" s="117">
        <v>9781449403102</v>
      </c>
      <c r="D9" s="77" t="s">
        <v>105</v>
      </c>
      <c r="E9" s="77" t="s">
        <v>65</v>
      </c>
      <c r="F9" s="77">
        <v>74</v>
      </c>
      <c r="G9" s="77" t="s">
        <v>66</v>
      </c>
      <c r="H9" s="77">
        <v>415040</v>
      </c>
      <c r="I9" s="77" t="str">
        <f t="shared" si="0"/>
        <v>Sale</v>
      </c>
      <c r="J9" s="104">
        <v>164.45</v>
      </c>
      <c r="K9" s="105">
        <v>1</v>
      </c>
    </row>
    <row r="10" spans="1:12" x14ac:dyDescent="0.2">
      <c r="A10" s="77" t="s">
        <v>89</v>
      </c>
      <c r="B10" s="77" t="s">
        <v>139</v>
      </c>
      <c r="C10" s="117">
        <v>9781449427757</v>
      </c>
      <c r="D10" s="77" t="s">
        <v>132</v>
      </c>
      <c r="E10" s="77" t="s">
        <v>65</v>
      </c>
      <c r="F10" s="77">
        <v>74</v>
      </c>
      <c r="G10" s="77" t="s">
        <v>66</v>
      </c>
      <c r="H10" s="77">
        <v>415040</v>
      </c>
      <c r="I10" s="77" t="str">
        <f t="shared" si="0"/>
        <v>Sale</v>
      </c>
      <c r="J10" s="104">
        <v>1485</v>
      </c>
      <c r="K10" s="105">
        <v>6</v>
      </c>
    </row>
    <row r="11" spans="1:12" x14ac:dyDescent="0.2">
      <c r="A11" s="77" t="s">
        <v>89</v>
      </c>
      <c r="B11" s="77" t="s">
        <v>139</v>
      </c>
      <c r="C11" s="117">
        <v>9781449429379</v>
      </c>
      <c r="D11" s="77" t="s">
        <v>116</v>
      </c>
      <c r="E11" s="77" t="s">
        <v>65</v>
      </c>
      <c r="F11" s="77">
        <v>74</v>
      </c>
      <c r="G11" s="77" t="s">
        <v>66</v>
      </c>
      <c r="H11" s="77">
        <v>415040</v>
      </c>
      <c r="I11" s="77" t="str">
        <f t="shared" si="0"/>
        <v>Sale</v>
      </c>
      <c r="J11" s="104">
        <v>1295</v>
      </c>
      <c r="K11" s="105">
        <v>7</v>
      </c>
    </row>
    <row r="12" spans="1:12" x14ac:dyDescent="0.2">
      <c r="A12" s="77" t="s">
        <v>89</v>
      </c>
      <c r="B12" s="77" t="s">
        <v>139</v>
      </c>
      <c r="C12" s="117">
        <v>9781449433918</v>
      </c>
      <c r="D12" s="77" t="s">
        <v>118</v>
      </c>
      <c r="E12" s="77" t="s">
        <v>65</v>
      </c>
      <c r="F12" s="77">
        <v>74</v>
      </c>
      <c r="G12" s="77" t="s">
        <v>66</v>
      </c>
      <c r="H12" s="77">
        <v>415040</v>
      </c>
      <c r="I12" s="77" t="str">
        <f t="shared" si="0"/>
        <v>Sale</v>
      </c>
      <c r="J12" s="104">
        <v>164.45</v>
      </c>
      <c r="K12" s="105">
        <v>1</v>
      </c>
    </row>
    <row r="13" spans="1:12" x14ac:dyDescent="0.2">
      <c r="A13" s="77" t="s">
        <v>89</v>
      </c>
      <c r="B13" s="77" t="s">
        <v>139</v>
      </c>
      <c r="C13" s="117">
        <v>9781449433963</v>
      </c>
      <c r="D13" s="77" t="s">
        <v>119</v>
      </c>
      <c r="E13" s="77" t="s">
        <v>65</v>
      </c>
      <c r="F13" s="77">
        <v>74</v>
      </c>
      <c r="G13" s="77" t="s">
        <v>66</v>
      </c>
      <c r="H13" s="77">
        <v>415040</v>
      </c>
      <c r="I13" s="77" t="str">
        <f t="shared" si="0"/>
        <v>Sale</v>
      </c>
      <c r="J13" s="104">
        <v>164.45</v>
      </c>
      <c r="K13" s="105">
        <v>1</v>
      </c>
    </row>
    <row r="14" spans="1:12" x14ac:dyDescent="0.2">
      <c r="A14" s="77" t="s">
        <v>89</v>
      </c>
      <c r="B14" s="77" t="s">
        <v>139</v>
      </c>
      <c r="C14" s="117">
        <v>9781449447151</v>
      </c>
      <c r="D14" s="77" t="s">
        <v>120</v>
      </c>
      <c r="E14" s="77" t="s">
        <v>65</v>
      </c>
      <c r="F14" s="77">
        <v>74</v>
      </c>
      <c r="G14" s="77" t="s">
        <v>66</v>
      </c>
      <c r="H14" s="77">
        <v>415040</v>
      </c>
      <c r="I14" s="77" t="str">
        <f t="shared" si="0"/>
        <v>Sale</v>
      </c>
      <c r="J14" s="104">
        <v>5775</v>
      </c>
      <c r="K14" s="105">
        <v>3</v>
      </c>
    </row>
    <row r="15" spans="1:12" x14ac:dyDescent="0.2">
      <c r="A15" s="77" t="s">
        <v>89</v>
      </c>
      <c r="B15" s="77" t="s">
        <v>139</v>
      </c>
      <c r="C15" s="117">
        <v>9781449449704</v>
      </c>
      <c r="D15" s="77" t="s">
        <v>121</v>
      </c>
      <c r="E15" s="77" t="s">
        <v>65</v>
      </c>
      <c r="F15" s="77">
        <v>74</v>
      </c>
      <c r="G15" s="77" t="s">
        <v>66</v>
      </c>
      <c r="H15" s="77">
        <v>415040</v>
      </c>
      <c r="I15" s="77" t="str">
        <f t="shared" si="0"/>
        <v>Sale</v>
      </c>
      <c r="J15" s="104">
        <v>192.5</v>
      </c>
      <c r="K15" s="105">
        <v>1</v>
      </c>
    </row>
    <row r="16" spans="1:12" x14ac:dyDescent="0.2">
      <c r="A16" s="77" t="s">
        <v>89</v>
      </c>
      <c r="B16" s="77" t="s">
        <v>139</v>
      </c>
      <c r="C16" s="117">
        <v>9781449450793</v>
      </c>
      <c r="D16" s="77" t="s">
        <v>123</v>
      </c>
      <c r="E16" s="77" t="s">
        <v>65</v>
      </c>
      <c r="F16" s="77">
        <v>74</v>
      </c>
      <c r="G16" s="77" t="s">
        <v>66</v>
      </c>
      <c r="H16" s="77">
        <v>415040</v>
      </c>
      <c r="I16" s="77" t="str">
        <f t="shared" si="0"/>
        <v>Sale</v>
      </c>
      <c r="J16" s="104">
        <v>962.5</v>
      </c>
      <c r="K16" s="105">
        <v>5</v>
      </c>
    </row>
    <row r="17" spans="1:11" x14ac:dyDescent="0.2">
      <c r="A17" s="77" t="s">
        <v>89</v>
      </c>
      <c r="B17" s="77" t="s">
        <v>139</v>
      </c>
      <c r="C17" s="117">
        <v>9780740700033</v>
      </c>
      <c r="D17" s="77" t="s">
        <v>45</v>
      </c>
      <c r="E17" s="77" t="s">
        <v>65</v>
      </c>
      <c r="F17" s="77">
        <v>74</v>
      </c>
      <c r="G17" s="77" t="s">
        <v>66</v>
      </c>
      <c r="H17" s="77">
        <v>415050</v>
      </c>
      <c r="I17" s="77" t="str">
        <f t="shared" si="0"/>
        <v>Sale</v>
      </c>
      <c r="J17" s="104">
        <v>1516.83</v>
      </c>
      <c r="K17" s="105">
        <v>4</v>
      </c>
    </row>
    <row r="18" spans="1:11" x14ac:dyDescent="0.2">
      <c r="A18" s="77" t="s">
        <v>89</v>
      </c>
      <c r="B18" s="77" t="s">
        <v>139</v>
      </c>
      <c r="C18" s="117">
        <v>9780740705311</v>
      </c>
      <c r="D18" s="77" t="s">
        <v>46</v>
      </c>
      <c r="E18" s="77" t="s">
        <v>65</v>
      </c>
      <c r="F18" s="77">
        <v>74</v>
      </c>
      <c r="G18" s="77" t="s">
        <v>66</v>
      </c>
      <c r="H18" s="77">
        <v>415050</v>
      </c>
      <c r="I18" s="77" t="str">
        <f t="shared" si="0"/>
        <v>Sale</v>
      </c>
      <c r="J18" s="104">
        <v>2670.18</v>
      </c>
      <c r="K18" s="105">
        <v>7</v>
      </c>
    </row>
    <row r="19" spans="1:11" x14ac:dyDescent="0.2">
      <c r="A19" s="77" t="s">
        <v>89</v>
      </c>
      <c r="B19" s="77" t="s">
        <v>139</v>
      </c>
      <c r="C19" s="117">
        <v>9780740713903</v>
      </c>
      <c r="D19" s="77" t="s">
        <v>68</v>
      </c>
      <c r="E19" s="77" t="s">
        <v>65</v>
      </c>
      <c r="F19" s="77">
        <v>74</v>
      </c>
      <c r="G19" s="77" t="s">
        <v>66</v>
      </c>
      <c r="H19" s="77">
        <v>415050</v>
      </c>
      <c r="I19" s="77" t="str">
        <f t="shared" si="0"/>
        <v>Sale</v>
      </c>
      <c r="J19" s="104">
        <v>742.5</v>
      </c>
      <c r="K19" s="105">
        <v>3</v>
      </c>
    </row>
    <row r="20" spans="1:11" x14ac:dyDescent="0.2">
      <c r="A20" s="77" t="s">
        <v>89</v>
      </c>
      <c r="B20" s="77" t="s">
        <v>139</v>
      </c>
      <c r="C20" s="117">
        <v>9780740718397</v>
      </c>
      <c r="D20" s="77" t="s">
        <v>69</v>
      </c>
      <c r="E20" s="77" t="s">
        <v>65</v>
      </c>
      <c r="F20" s="77">
        <v>74</v>
      </c>
      <c r="G20" s="77" t="s">
        <v>66</v>
      </c>
      <c r="H20" s="77">
        <v>415050</v>
      </c>
      <c r="I20" s="77" t="str">
        <f t="shared" si="0"/>
        <v>Sale</v>
      </c>
      <c r="J20" s="104">
        <v>742.5</v>
      </c>
      <c r="K20" s="105">
        <v>3</v>
      </c>
    </row>
    <row r="21" spans="1:11" x14ac:dyDescent="0.2">
      <c r="A21" s="77" t="s">
        <v>89</v>
      </c>
      <c r="B21" s="77" t="s">
        <v>139</v>
      </c>
      <c r="C21" s="117">
        <v>9780740721946</v>
      </c>
      <c r="D21" s="77" t="s">
        <v>55</v>
      </c>
      <c r="E21" s="77" t="s">
        <v>65</v>
      </c>
      <c r="F21" s="77">
        <v>74</v>
      </c>
      <c r="G21" s="77" t="s">
        <v>66</v>
      </c>
      <c r="H21" s="77">
        <v>415050</v>
      </c>
      <c r="I21" s="77" t="str">
        <f t="shared" si="0"/>
        <v>Sale</v>
      </c>
      <c r="J21" s="104">
        <v>866.25</v>
      </c>
      <c r="K21" s="105">
        <v>3</v>
      </c>
    </row>
    <row r="22" spans="1:11" x14ac:dyDescent="0.2">
      <c r="A22" s="77" t="s">
        <v>89</v>
      </c>
      <c r="B22" s="77" t="s">
        <v>139</v>
      </c>
      <c r="C22" s="117">
        <v>9780740732980</v>
      </c>
      <c r="D22" s="77" t="s">
        <v>75</v>
      </c>
      <c r="E22" s="77" t="s">
        <v>65</v>
      </c>
      <c r="F22" s="77">
        <v>74</v>
      </c>
      <c r="G22" s="77" t="s">
        <v>66</v>
      </c>
      <c r="H22" s="77">
        <v>415050</v>
      </c>
      <c r="I22" s="77" t="str">
        <f t="shared" si="0"/>
        <v>Sale</v>
      </c>
      <c r="J22" s="104">
        <v>866.25</v>
      </c>
      <c r="K22" s="105">
        <v>3</v>
      </c>
    </row>
    <row r="23" spans="1:11" x14ac:dyDescent="0.2">
      <c r="A23" s="77" t="s">
        <v>89</v>
      </c>
      <c r="B23" s="77" t="s">
        <v>139</v>
      </c>
      <c r="C23" s="117">
        <v>9780740738050</v>
      </c>
      <c r="D23" s="77" t="s">
        <v>76</v>
      </c>
      <c r="E23" s="77" t="s">
        <v>65</v>
      </c>
      <c r="F23" s="77">
        <v>74</v>
      </c>
      <c r="G23" s="77" t="s">
        <v>66</v>
      </c>
      <c r="H23" s="77">
        <v>415050</v>
      </c>
      <c r="I23" s="77" t="str">
        <f t="shared" si="0"/>
        <v>Sale</v>
      </c>
      <c r="J23" s="104">
        <v>866.25</v>
      </c>
      <c r="K23" s="105">
        <v>3</v>
      </c>
    </row>
    <row r="24" spans="1:11" x14ac:dyDescent="0.2">
      <c r="A24" s="77" t="s">
        <v>89</v>
      </c>
      <c r="B24" s="77" t="s">
        <v>139</v>
      </c>
      <c r="C24" s="117">
        <v>9780740738401</v>
      </c>
      <c r="D24" s="77" t="s">
        <v>124</v>
      </c>
      <c r="E24" s="77" t="s">
        <v>65</v>
      </c>
      <c r="F24" s="77">
        <v>74</v>
      </c>
      <c r="G24" s="77" t="s">
        <v>66</v>
      </c>
      <c r="H24" s="77">
        <v>415050</v>
      </c>
      <c r="I24" s="77" t="str">
        <f t="shared" si="0"/>
        <v>Sale</v>
      </c>
      <c r="J24" s="104">
        <v>1675.82</v>
      </c>
      <c r="K24" s="105">
        <v>8</v>
      </c>
    </row>
    <row r="25" spans="1:11" x14ac:dyDescent="0.2">
      <c r="A25" s="77" t="s">
        <v>89</v>
      </c>
      <c r="B25" s="77" t="s">
        <v>139</v>
      </c>
      <c r="C25" s="117">
        <v>9780740746581</v>
      </c>
      <c r="D25" s="77" t="s">
        <v>77</v>
      </c>
      <c r="E25" s="77" t="s">
        <v>65</v>
      </c>
      <c r="F25" s="77">
        <v>74</v>
      </c>
      <c r="G25" s="77" t="s">
        <v>66</v>
      </c>
      <c r="H25" s="77">
        <v>415050</v>
      </c>
      <c r="I25" s="77" t="str">
        <f t="shared" si="0"/>
        <v>Sale</v>
      </c>
      <c r="J25" s="104">
        <v>1153.3499999999999</v>
      </c>
      <c r="K25" s="105">
        <v>3</v>
      </c>
    </row>
    <row r="26" spans="1:11" x14ac:dyDescent="0.2">
      <c r="A26" s="77" t="s">
        <v>89</v>
      </c>
      <c r="B26" s="77" t="s">
        <v>139</v>
      </c>
      <c r="C26" s="117">
        <v>9780740748479</v>
      </c>
      <c r="D26" s="77" t="s">
        <v>43</v>
      </c>
      <c r="E26" s="77" t="s">
        <v>65</v>
      </c>
      <c r="F26" s="77">
        <v>74</v>
      </c>
      <c r="G26" s="77" t="s">
        <v>67</v>
      </c>
      <c r="H26" s="77">
        <v>415050</v>
      </c>
      <c r="I26" s="77" t="str">
        <f t="shared" si="0"/>
        <v>Sale</v>
      </c>
      <c r="J26" s="104">
        <v>12558.43</v>
      </c>
      <c r="K26" s="105">
        <v>3</v>
      </c>
    </row>
    <row r="27" spans="1:11" x14ac:dyDescent="0.2">
      <c r="A27" s="77" t="s">
        <v>89</v>
      </c>
      <c r="B27" s="77" t="s">
        <v>139</v>
      </c>
      <c r="C27" s="117">
        <v>9780740754722</v>
      </c>
      <c r="D27" s="77" t="s">
        <v>125</v>
      </c>
      <c r="E27" s="77" t="s">
        <v>65</v>
      </c>
      <c r="F27" s="77">
        <v>74</v>
      </c>
      <c r="G27" s="77" t="s">
        <v>66</v>
      </c>
      <c r="H27" s="77">
        <v>415050</v>
      </c>
      <c r="I27" s="77" t="str">
        <f t="shared" si="0"/>
        <v>Sale</v>
      </c>
      <c r="J27" s="104">
        <v>209.48</v>
      </c>
      <c r="K27" s="105">
        <v>1</v>
      </c>
    </row>
    <row r="28" spans="1:11" x14ac:dyDescent="0.2">
      <c r="A28" s="77" t="s">
        <v>89</v>
      </c>
      <c r="B28" s="77" t="s">
        <v>139</v>
      </c>
      <c r="C28" s="117">
        <v>9780740755330</v>
      </c>
      <c r="D28" s="77" t="s">
        <v>133</v>
      </c>
      <c r="E28" s="77" t="s">
        <v>65</v>
      </c>
      <c r="F28" s="77">
        <v>74</v>
      </c>
      <c r="G28" s="77" t="s">
        <v>66</v>
      </c>
      <c r="H28" s="77">
        <v>415050</v>
      </c>
      <c r="I28" s="77" t="str">
        <f t="shared" si="0"/>
        <v>Sale</v>
      </c>
      <c r="J28" s="104">
        <v>840</v>
      </c>
      <c r="K28" s="105">
        <v>3</v>
      </c>
    </row>
    <row r="29" spans="1:11" x14ac:dyDescent="0.2">
      <c r="A29" s="77" t="s">
        <v>89</v>
      </c>
      <c r="B29" s="77" t="s">
        <v>139</v>
      </c>
      <c r="C29" s="117">
        <v>9780740755668</v>
      </c>
      <c r="D29" s="77" t="s">
        <v>126</v>
      </c>
      <c r="E29" s="77" t="s">
        <v>65</v>
      </c>
      <c r="F29" s="77">
        <v>74</v>
      </c>
      <c r="G29" s="77" t="s">
        <v>66</v>
      </c>
      <c r="H29" s="77">
        <v>415050</v>
      </c>
      <c r="I29" s="77" t="str">
        <f t="shared" si="0"/>
        <v>Sale</v>
      </c>
      <c r="J29" s="104">
        <v>219.45</v>
      </c>
      <c r="K29" s="105">
        <v>1</v>
      </c>
    </row>
    <row r="30" spans="1:11" x14ac:dyDescent="0.2">
      <c r="A30" s="77" t="s">
        <v>89</v>
      </c>
      <c r="B30" s="77" t="s">
        <v>139</v>
      </c>
      <c r="C30" s="117">
        <v>9780740761584</v>
      </c>
      <c r="D30" s="77" t="s">
        <v>137</v>
      </c>
      <c r="E30" s="77" t="s">
        <v>65</v>
      </c>
      <c r="F30" s="77">
        <v>74</v>
      </c>
      <c r="G30" s="77" t="s">
        <v>66</v>
      </c>
      <c r="H30" s="77">
        <v>415050</v>
      </c>
      <c r="I30" s="77" t="str">
        <f t="shared" si="0"/>
        <v>Sale</v>
      </c>
      <c r="J30" s="104">
        <v>2304.2399999999998</v>
      </c>
      <c r="K30" s="105">
        <v>11</v>
      </c>
    </row>
    <row r="31" spans="1:11" x14ac:dyDescent="0.2">
      <c r="A31" s="77" t="s">
        <v>89</v>
      </c>
      <c r="B31" s="77" t="s">
        <v>139</v>
      </c>
      <c r="C31" s="117">
        <v>9780740761904</v>
      </c>
      <c r="D31" s="77" t="s">
        <v>47</v>
      </c>
      <c r="E31" s="77" t="s">
        <v>65</v>
      </c>
      <c r="F31" s="77">
        <v>74</v>
      </c>
      <c r="G31" s="77" t="s">
        <v>66</v>
      </c>
      <c r="H31" s="77">
        <v>415050</v>
      </c>
      <c r="I31" s="77" t="str">
        <f t="shared" si="0"/>
        <v>Sale</v>
      </c>
      <c r="J31" s="104">
        <v>1139.25</v>
      </c>
      <c r="K31" s="105">
        <v>4</v>
      </c>
    </row>
    <row r="32" spans="1:11" x14ac:dyDescent="0.2">
      <c r="A32" s="77" t="s">
        <v>89</v>
      </c>
      <c r="B32" s="77" t="s">
        <v>139</v>
      </c>
      <c r="C32" s="117">
        <v>9780740763793</v>
      </c>
      <c r="D32" s="77" t="s">
        <v>70</v>
      </c>
      <c r="E32" s="77" t="s">
        <v>65</v>
      </c>
      <c r="F32" s="77">
        <v>74</v>
      </c>
      <c r="G32" s="77" t="s">
        <v>66</v>
      </c>
      <c r="H32" s="77">
        <v>415050</v>
      </c>
      <c r="I32" s="77" t="str">
        <f t="shared" si="0"/>
        <v>Sale</v>
      </c>
      <c r="J32" s="104">
        <v>866.25</v>
      </c>
      <c r="K32" s="105">
        <v>3</v>
      </c>
    </row>
    <row r="33" spans="1:11" x14ac:dyDescent="0.2">
      <c r="A33" s="77" t="s">
        <v>89</v>
      </c>
      <c r="B33" s="77" t="s">
        <v>139</v>
      </c>
      <c r="C33" s="117">
        <v>9780740771118</v>
      </c>
      <c r="D33" s="77" t="s">
        <v>127</v>
      </c>
      <c r="E33" s="77" t="s">
        <v>65</v>
      </c>
      <c r="F33" s="77">
        <v>74</v>
      </c>
      <c r="G33" s="77" t="s">
        <v>66</v>
      </c>
      <c r="H33" s="77">
        <v>415050</v>
      </c>
      <c r="I33" s="77" t="str">
        <f t="shared" si="0"/>
        <v>Sale</v>
      </c>
      <c r="J33" s="104">
        <v>1675.82</v>
      </c>
      <c r="K33" s="105">
        <v>8</v>
      </c>
    </row>
    <row r="34" spans="1:11" x14ac:dyDescent="0.2">
      <c r="A34" s="77" t="s">
        <v>89</v>
      </c>
      <c r="B34" s="77" t="s">
        <v>139</v>
      </c>
      <c r="C34" s="117">
        <v>9780740772276</v>
      </c>
      <c r="D34" s="77" t="s">
        <v>78</v>
      </c>
      <c r="E34" s="77" t="s">
        <v>65</v>
      </c>
      <c r="F34" s="77">
        <v>74</v>
      </c>
      <c r="G34" s="77" t="s">
        <v>66</v>
      </c>
      <c r="H34" s="77">
        <v>415050</v>
      </c>
      <c r="I34" s="77" t="str">
        <f t="shared" si="0"/>
        <v>Sale</v>
      </c>
      <c r="J34" s="104">
        <v>866.25</v>
      </c>
      <c r="K34" s="105">
        <v>3</v>
      </c>
    </row>
    <row r="35" spans="1:11" x14ac:dyDescent="0.2">
      <c r="A35" s="77" t="s">
        <v>89</v>
      </c>
      <c r="B35" s="77" t="s">
        <v>139</v>
      </c>
      <c r="C35" s="117">
        <v>9780740773655</v>
      </c>
      <c r="D35" s="77" t="s">
        <v>79</v>
      </c>
      <c r="E35" s="77" t="s">
        <v>65</v>
      </c>
      <c r="F35" s="77">
        <v>74</v>
      </c>
      <c r="G35" s="77" t="s">
        <v>66</v>
      </c>
      <c r="H35" s="77">
        <v>415050</v>
      </c>
      <c r="I35" s="77" t="str">
        <f t="shared" si="0"/>
        <v>Sale</v>
      </c>
      <c r="J35" s="104">
        <v>866.25</v>
      </c>
      <c r="K35" s="105">
        <v>3</v>
      </c>
    </row>
    <row r="36" spans="1:11" x14ac:dyDescent="0.2">
      <c r="A36" s="77" t="s">
        <v>89</v>
      </c>
      <c r="B36" s="77" t="s">
        <v>139</v>
      </c>
      <c r="C36" s="117">
        <v>9780740777356</v>
      </c>
      <c r="D36" s="77" t="s">
        <v>140</v>
      </c>
      <c r="E36" s="77" t="s">
        <v>65</v>
      </c>
      <c r="F36" s="77">
        <v>74</v>
      </c>
      <c r="G36" s="77" t="s">
        <v>67</v>
      </c>
      <c r="H36" s="77">
        <v>415050</v>
      </c>
      <c r="I36" s="77" t="str">
        <f t="shared" si="0"/>
        <v>Sale</v>
      </c>
      <c r="J36" s="104">
        <v>44450</v>
      </c>
      <c r="K36" s="105">
        <v>24</v>
      </c>
    </row>
    <row r="37" spans="1:11" x14ac:dyDescent="0.2">
      <c r="A37" s="77" t="s">
        <v>89</v>
      </c>
      <c r="B37" s="77" t="s">
        <v>139</v>
      </c>
      <c r="C37" s="117">
        <v>9780740778063</v>
      </c>
      <c r="D37" s="77" t="s">
        <v>71</v>
      </c>
      <c r="E37" s="77" t="s">
        <v>65</v>
      </c>
      <c r="F37" s="77">
        <v>74</v>
      </c>
      <c r="G37" s="77" t="s">
        <v>66</v>
      </c>
      <c r="H37" s="77">
        <v>415050</v>
      </c>
      <c r="I37" s="77" t="str">
        <f t="shared" si="0"/>
        <v>Sale</v>
      </c>
      <c r="J37" s="104">
        <v>988.35</v>
      </c>
      <c r="K37" s="105">
        <v>3</v>
      </c>
    </row>
    <row r="38" spans="1:11" x14ac:dyDescent="0.2">
      <c r="A38" s="77" t="s">
        <v>89</v>
      </c>
      <c r="B38" s="77" t="s">
        <v>139</v>
      </c>
      <c r="C38" s="117">
        <v>9780740778155</v>
      </c>
      <c r="D38" s="77" t="s">
        <v>56</v>
      </c>
      <c r="E38" s="77" t="s">
        <v>65</v>
      </c>
      <c r="F38" s="77">
        <v>74</v>
      </c>
      <c r="G38" s="77" t="s">
        <v>66</v>
      </c>
      <c r="H38" s="77">
        <v>415050</v>
      </c>
      <c r="I38" s="77" t="str">
        <f t="shared" si="0"/>
        <v>Sale</v>
      </c>
      <c r="J38" s="104">
        <v>866.25</v>
      </c>
      <c r="K38" s="105">
        <v>3</v>
      </c>
    </row>
    <row r="39" spans="1:11" x14ac:dyDescent="0.2">
      <c r="A39" s="77" t="s">
        <v>89</v>
      </c>
      <c r="B39" s="77" t="s">
        <v>139</v>
      </c>
      <c r="C39" s="117">
        <v>9780740785344</v>
      </c>
      <c r="D39" s="77" t="s">
        <v>48</v>
      </c>
      <c r="E39" s="77" t="s">
        <v>65</v>
      </c>
      <c r="F39" s="77">
        <v>74</v>
      </c>
      <c r="G39" s="77" t="s">
        <v>66</v>
      </c>
      <c r="H39" s="77">
        <v>415050</v>
      </c>
      <c r="I39" s="77" t="str">
        <f t="shared" si="0"/>
        <v>Sale</v>
      </c>
      <c r="J39" s="104">
        <v>1153.3499999999999</v>
      </c>
      <c r="K39" s="105">
        <v>3</v>
      </c>
    </row>
    <row r="40" spans="1:11" x14ac:dyDescent="0.2">
      <c r="A40" s="77" t="s">
        <v>89</v>
      </c>
      <c r="B40" s="77" t="s">
        <v>139</v>
      </c>
      <c r="C40" s="117">
        <v>9780740785481</v>
      </c>
      <c r="D40" s="77" t="s">
        <v>44</v>
      </c>
      <c r="E40" s="77" t="s">
        <v>65</v>
      </c>
      <c r="F40" s="77">
        <v>74</v>
      </c>
      <c r="G40" s="77" t="s">
        <v>67</v>
      </c>
      <c r="H40" s="77">
        <v>415050</v>
      </c>
      <c r="I40" s="77" t="str">
        <f t="shared" si="0"/>
        <v>Sale</v>
      </c>
      <c r="J40" s="104">
        <v>4873.38</v>
      </c>
      <c r="K40" s="105">
        <v>3</v>
      </c>
    </row>
    <row r="41" spans="1:11" x14ac:dyDescent="0.2">
      <c r="A41" s="77" t="s">
        <v>89</v>
      </c>
      <c r="B41" s="77" t="s">
        <v>139</v>
      </c>
      <c r="C41" s="117">
        <v>9780836204155</v>
      </c>
      <c r="D41" s="77" t="s">
        <v>80</v>
      </c>
      <c r="E41" s="77" t="s">
        <v>65</v>
      </c>
      <c r="F41" s="77">
        <v>74</v>
      </c>
      <c r="G41" s="77" t="s">
        <v>66</v>
      </c>
      <c r="H41" s="77">
        <v>415050</v>
      </c>
      <c r="I41" s="77" t="str">
        <f t="shared" si="0"/>
        <v>Sale</v>
      </c>
      <c r="J41" s="104">
        <v>1153.3499999999999</v>
      </c>
      <c r="K41" s="105">
        <v>3</v>
      </c>
    </row>
    <row r="42" spans="1:11" x14ac:dyDescent="0.2">
      <c r="A42" s="77" t="s">
        <v>89</v>
      </c>
      <c r="B42" s="77" t="s">
        <v>139</v>
      </c>
      <c r="C42" s="117">
        <v>9780836217469</v>
      </c>
      <c r="D42" s="77" t="s">
        <v>62</v>
      </c>
      <c r="E42" s="77" t="s">
        <v>65</v>
      </c>
      <c r="F42" s="77">
        <v>74</v>
      </c>
      <c r="G42" s="77" t="s">
        <v>66</v>
      </c>
      <c r="H42" s="77">
        <v>415050</v>
      </c>
      <c r="I42" s="77" t="str">
        <f t="shared" si="0"/>
        <v>Sale</v>
      </c>
      <c r="J42" s="104">
        <v>988.35</v>
      </c>
      <c r="K42" s="105">
        <v>3</v>
      </c>
    </row>
    <row r="43" spans="1:11" x14ac:dyDescent="0.2">
      <c r="A43" s="77" t="s">
        <v>89</v>
      </c>
      <c r="B43" s="77" t="s">
        <v>139</v>
      </c>
      <c r="C43" s="117">
        <v>9780836217797</v>
      </c>
      <c r="D43" s="77" t="s">
        <v>81</v>
      </c>
      <c r="E43" s="77" t="s">
        <v>65</v>
      </c>
      <c r="F43" s="77">
        <v>74</v>
      </c>
      <c r="G43" s="77" t="s">
        <v>66</v>
      </c>
      <c r="H43" s="77">
        <v>415050</v>
      </c>
      <c r="I43" s="77" t="str">
        <f t="shared" si="0"/>
        <v>Sale</v>
      </c>
      <c r="J43" s="104">
        <v>658.35</v>
      </c>
      <c r="K43" s="105">
        <v>3</v>
      </c>
    </row>
    <row r="44" spans="1:11" x14ac:dyDescent="0.2">
      <c r="A44" s="77" t="s">
        <v>89</v>
      </c>
      <c r="B44" s="77" t="s">
        <v>139</v>
      </c>
      <c r="C44" s="117">
        <v>9780836228991</v>
      </c>
      <c r="D44" s="77" t="s">
        <v>49</v>
      </c>
      <c r="E44" s="77" t="s">
        <v>65</v>
      </c>
      <c r="F44" s="77">
        <v>74</v>
      </c>
      <c r="G44" s="77" t="s">
        <v>66</v>
      </c>
      <c r="H44" s="77">
        <v>415050</v>
      </c>
      <c r="I44" s="77" t="str">
        <f t="shared" si="0"/>
        <v>Sale</v>
      </c>
      <c r="J44" s="104">
        <v>1428</v>
      </c>
      <c r="K44" s="105">
        <v>5</v>
      </c>
    </row>
    <row r="45" spans="1:11" x14ac:dyDescent="0.2">
      <c r="A45" s="77" t="s">
        <v>89</v>
      </c>
      <c r="B45" s="77" t="s">
        <v>139</v>
      </c>
      <c r="C45" s="117">
        <v>9780836236682</v>
      </c>
      <c r="D45" s="77" t="s">
        <v>87</v>
      </c>
      <c r="E45" s="77" t="s">
        <v>65</v>
      </c>
      <c r="F45" s="77">
        <v>74</v>
      </c>
      <c r="G45" s="77" t="s">
        <v>66</v>
      </c>
      <c r="H45" s="77">
        <v>415050</v>
      </c>
      <c r="I45" s="77" t="str">
        <f t="shared" si="0"/>
        <v>Sale</v>
      </c>
      <c r="J45" s="104">
        <v>866.25</v>
      </c>
      <c r="K45" s="105">
        <v>3</v>
      </c>
    </row>
    <row r="46" spans="1:11" x14ac:dyDescent="0.2">
      <c r="A46" s="77" t="s">
        <v>89</v>
      </c>
      <c r="B46" s="77" t="s">
        <v>139</v>
      </c>
      <c r="C46" s="117">
        <v>9780836267457</v>
      </c>
      <c r="D46" s="77" t="s">
        <v>82</v>
      </c>
      <c r="E46" s="77" t="s">
        <v>65</v>
      </c>
      <c r="F46" s="77">
        <v>74</v>
      </c>
      <c r="G46" s="77" t="s">
        <v>66</v>
      </c>
      <c r="H46" s="77">
        <v>415050</v>
      </c>
      <c r="I46" s="77" t="str">
        <f t="shared" si="0"/>
        <v>Sale</v>
      </c>
      <c r="J46" s="104">
        <v>1153.3499999999999</v>
      </c>
      <c r="K46" s="105">
        <v>3</v>
      </c>
    </row>
    <row r="47" spans="1:11" x14ac:dyDescent="0.2">
      <c r="A47" s="77" t="s">
        <v>89</v>
      </c>
      <c r="B47" s="77" t="s">
        <v>139</v>
      </c>
      <c r="C47" s="117">
        <v>9781449401023</v>
      </c>
      <c r="D47" s="77" t="s">
        <v>72</v>
      </c>
      <c r="E47" s="77" t="s">
        <v>65</v>
      </c>
      <c r="F47" s="77">
        <v>74</v>
      </c>
      <c r="G47" s="77" t="s">
        <v>66</v>
      </c>
      <c r="H47" s="77">
        <v>415050</v>
      </c>
      <c r="I47" s="77" t="str">
        <f t="shared" si="0"/>
        <v>Sale</v>
      </c>
      <c r="J47" s="104">
        <v>1153.3499999999999</v>
      </c>
      <c r="K47" s="105">
        <v>3</v>
      </c>
    </row>
    <row r="48" spans="1:11" x14ac:dyDescent="0.2">
      <c r="A48" s="77" t="s">
        <v>89</v>
      </c>
      <c r="B48" s="77" t="s">
        <v>139</v>
      </c>
      <c r="C48" s="117">
        <v>9781449402327</v>
      </c>
      <c r="D48" s="77" t="s">
        <v>90</v>
      </c>
      <c r="E48" s="77" t="s">
        <v>65</v>
      </c>
      <c r="F48" s="77">
        <v>74</v>
      </c>
      <c r="G48" s="77" t="s">
        <v>66</v>
      </c>
      <c r="H48" s="77">
        <v>415050</v>
      </c>
      <c r="I48" s="77" t="str">
        <f t="shared" si="0"/>
        <v>Sale</v>
      </c>
      <c r="J48" s="104">
        <v>13905.15</v>
      </c>
      <c r="K48" s="105">
        <v>77</v>
      </c>
    </row>
    <row r="49" spans="1:11" x14ac:dyDescent="0.2">
      <c r="A49" s="77" t="s">
        <v>89</v>
      </c>
      <c r="B49" s="77" t="s">
        <v>139</v>
      </c>
      <c r="C49" s="117">
        <v>9781449407186</v>
      </c>
      <c r="D49" s="77" t="s">
        <v>141</v>
      </c>
      <c r="E49" s="77" t="s">
        <v>65</v>
      </c>
      <c r="F49" s="77">
        <v>74</v>
      </c>
      <c r="G49" s="77" t="s">
        <v>66</v>
      </c>
      <c r="H49" s="77">
        <v>415050</v>
      </c>
      <c r="I49" s="77" t="str">
        <f t="shared" si="0"/>
        <v>Sale</v>
      </c>
      <c r="J49" s="104">
        <v>19012.349999999999</v>
      </c>
      <c r="K49" s="105">
        <v>102</v>
      </c>
    </row>
    <row r="50" spans="1:11" x14ac:dyDescent="0.2">
      <c r="A50" s="77" t="s">
        <v>89</v>
      </c>
      <c r="B50" s="77" t="s">
        <v>139</v>
      </c>
      <c r="C50" s="117">
        <v>9781449408190</v>
      </c>
      <c r="D50" s="77" t="s">
        <v>57</v>
      </c>
      <c r="E50" s="77" t="s">
        <v>65</v>
      </c>
      <c r="F50" s="77">
        <v>74</v>
      </c>
      <c r="G50" s="77" t="s">
        <v>66</v>
      </c>
      <c r="H50" s="77">
        <v>415050</v>
      </c>
      <c r="I50" s="77" t="str">
        <f t="shared" si="0"/>
        <v>Sale</v>
      </c>
      <c r="J50" s="104">
        <v>866.25</v>
      </c>
      <c r="K50" s="105">
        <v>3</v>
      </c>
    </row>
    <row r="51" spans="1:11" x14ac:dyDescent="0.2">
      <c r="A51" s="77" t="s">
        <v>89</v>
      </c>
      <c r="B51" s="77" t="s">
        <v>139</v>
      </c>
      <c r="C51" s="117">
        <v>9781449410186</v>
      </c>
      <c r="D51" s="77" t="s">
        <v>58</v>
      </c>
      <c r="E51" s="77" t="s">
        <v>65</v>
      </c>
      <c r="F51" s="77">
        <v>74</v>
      </c>
      <c r="G51" s="77" t="s">
        <v>66</v>
      </c>
      <c r="H51" s="77">
        <v>415050</v>
      </c>
      <c r="I51" s="77" t="str">
        <f t="shared" si="0"/>
        <v>Sale</v>
      </c>
      <c r="J51" s="104">
        <v>866.25</v>
      </c>
      <c r="K51" s="105">
        <v>3</v>
      </c>
    </row>
    <row r="52" spans="1:11" x14ac:dyDescent="0.2">
      <c r="A52" s="77" t="s">
        <v>89</v>
      </c>
      <c r="B52" s="77" t="s">
        <v>139</v>
      </c>
      <c r="C52" s="117">
        <v>9781449414047</v>
      </c>
      <c r="D52" s="77" t="s">
        <v>54</v>
      </c>
      <c r="E52" s="77" t="s">
        <v>65</v>
      </c>
      <c r="F52" s="77">
        <v>74</v>
      </c>
      <c r="G52" s="77" t="s">
        <v>66</v>
      </c>
      <c r="H52" s="77">
        <v>415050</v>
      </c>
      <c r="I52" s="77" t="str">
        <f t="shared" si="0"/>
        <v>Sale</v>
      </c>
      <c r="J52" s="104">
        <v>4154.1400000000003</v>
      </c>
      <c r="K52" s="105">
        <v>39</v>
      </c>
    </row>
    <row r="53" spans="1:11" x14ac:dyDescent="0.2">
      <c r="A53" s="77" t="s">
        <v>89</v>
      </c>
      <c r="B53" s="77" t="s">
        <v>139</v>
      </c>
      <c r="C53" s="117">
        <v>9781449414054</v>
      </c>
      <c r="D53" s="77" t="s">
        <v>83</v>
      </c>
      <c r="E53" s="77" t="s">
        <v>65</v>
      </c>
      <c r="F53" s="77">
        <v>74</v>
      </c>
      <c r="G53" s="77" t="s">
        <v>66</v>
      </c>
      <c r="H53" s="77">
        <v>415050</v>
      </c>
      <c r="I53" s="77" t="str">
        <f t="shared" si="0"/>
        <v>Sale</v>
      </c>
      <c r="J53" s="104">
        <v>2323.34</v>
      </c>
      <c r="K53" s="105">
        <v>22</v>
      </c>
    </row>
    <row r="54" spans="1:11" x14ac:dyDescent="0.2">
      <c r="A54" s="77" t="s">
        <v>89</v>
      </c>
      <c r="B54" s="77" t="s">
        <v>139</v>
      </c>
      <c r="C54" s="117">
        <v>9781449414061</v>
      </c>
      <c r="D54" s="77" t="s">
        <v>73</v>
      </c>
      <c r="E54" s="77" t="s">
        <v>65</v>
      </c>
      <c r="F54" s="77">
        <v>74</v>
      </c>
      <c r="G54" s="77" t="s">
        <v>66</v>
      </c>
      <c r="H54" s="77">
        <v>415050</v>
      </c>
      <c r="I54" s="77" t="str">
        <f t="shared" si="0"/>
        <v>Sale</v>
      </c>
      <c r="J54" s="104">
        <v>1786.04</v>
      </c>
      <c r="K54" s="105">
        <v>17</v>
      </c>
    </row>
    <row r="55" spans="1:11" x14ac:dyDescent="0.2">
      <c r="A55" s="77" t="s">
        <v>89</v>
      </c>
      <c r="B55" s="77" t="s">
        <v>139</v>
      </c>
      <c r="C55" s="117">
        <v>9781449414078</v>
      </c>
      <c r="D55" s="77" t="s">
        <v>91</v>
      </c>
      <c r="E55" s="77" t="s">
        <v>65</v>
      </c>
      <c r="F55" s="77">
        <v>74</v>
      </c>
      <c r="G55" s="77" t="s">
        <v>66</v>
      </c>
      <c r="H55" s="77">
        <v>415050</v>
      </c>
      <c r="I55" s="77" t="str">
        <f t="shared" si="0"/>
        <v>Sale</v>
      </c>
      <c r="J55" s="104">
        <v>2621.84</v>
      </c>
      <c r="K55" s="105">
        <v>25</v>
      </c>
    </row>
    <row r="56" spans="1:11" x14ac:dyDescent="0.2">
      <c r="A56" s="77" t="s">
        <v>89</v>
      </c>
      <c r="B56" s="77" t="s">
        <v>139</v>
      </c>
      <c r="C56" s="117">
        <v>9781449414085</v>
      </c>
      <c r="D56" s="77" t="s">
        <v>84</v>
      </c>
      <c r="E56" s="77" t="s">
        <v>65</v>
      </c>
      <c r="F56" s="77">
        <v>74</v>
      </c>
      <c r="G56" s="77" t="s">
        <v>66</v>
      </c>
      <c r="H56" s="77">
        <v>415050</v>
      </c>
      <c r="I56" s="77" t="str">
        <f t="shared" si="0"/>
        <v>Sale</v>
      </c>
      <c r="J56" s="104">
        <v>2402.94</v>
      </c>
      <c r="K56" s="105">
        <v>23</v>
      </c>
    </row>
    <row r="57" spans="1:11" x14ac:dyDescent="0.2">
      <c r="A57" s="77" t="s">
        <v>89</v>
      </c>
      <c r="B57" s="77" t="s">
        <v>139</v>
      </c>
      <c r="C57" s="117">
        <v>9781449414092</v>
      </c>
      <c r="D57" s="77" t="s">
        <v>85</v>
      </c>
      <c r="E57" s="77" t="s">
        <v>65</v>
      </c>
      <c r="F57" s="77">
        <v>74</v>
      </c>
      <c r="G57" s="77" t="s">
        <v>66</v>
      </c>
      <c r="H57" s="77">
        <v>415050</v>
      </c>
      <c r="I57" s="77" t="str">
        <f t="shared" si="0"/>
        <v>Sale</v>
      </c>
      <c r="J57" s="104">
        <v>1258.69</v>
      </c>
      <c r="K57" s="105">
        <v>12</v>
      </c>
    </row>
    <row r="58" spans="1:11" x14ac:dyDescent="0.2">
      <c r="A58" s="77" t="s">
        <v>89</v>
      </c>
      <c r="B58" s="77" t="s">
        <v>139</v>
      </c>
      <c r="C58" s="117">
        <v>9781449414108</v>
      </c>
      <c r="D58" s="77" t="s">
        <v>74</v>
      </c>
      <c r="E58" s="77" t="s">
        <v>65</v>
      </c>
      <c r="F58" s="77">
        <v>74</v>
      </c>
      <c r="G58" s="77" t="s">
        <v>66</v>
      </c>
      <c r="H58" s="77">
        <v>415050</v>
      </c>
      <c r="I58" s="77" t="str">
        <f t="shared" si="0"/>
        <v>Sale</v>
      </c>
      <c r="J58" s="104">
        <v>6755.99</v>
      </c>
      <c r="K58" s="105">
        <v>14</v>
      </c>
    </row>
    <row r="59" spans="1:11" x14ac:dyDescent="0.2">
      <c r="A59" s="77" t="s">
        <v>89</v>
      </c>
      <c r="B59" s="77" t="s">
        <v>139</v>
      </c>
      <c r="C59" s="117">
        <v>9781449420437</v>
      </c>
      <c r="D59" s="77" t="s">
        <v>92</v>
      </c>
      <c r="E59" s="77" t="s">
        <v>65</v>
      </c>
      <c r="F59" s="77">
        <v>74</v>
      </c>
      <c r="G59" s="77" t="s">
        <v>66</v>
      </c>
      <c r="H59" s="77">
        <v>415050</v>
      </c>
      <c r="I59" s="77" t="str">
        <f t="shared" si="0"/>
        <v>Sale</v>
      </c>
      <c r="J59" s="104">
        <v>13685.7</v>
      </c>
      <c r="K59" s="105">
        <v>76</v>
      </c>
    </row>
    <row r="60" spans="1:11" x14ac:dyDescent="0.2">
      <c r="A60" s="77" t="s">
        <v>89</v>
      </c>
      <c r="B60" s="77" t="s">
        <v>139</v>
      </c>
      <c r="C60" s="117">
        <v>9781449423094</v>
      </c>
      <c r="D60" s="77" t="s">
        <v>60</v>
      </c>
      <c r="E60" s="77" t="s">
        <v>65</v>
      </c>
      <c r="F60" s="77">
        <v>74</v>
      </c>
      <c r="G60" s="77" t="s">
        <v>66</v>
      </c>
      <c r="H60" s="77">
        <v>415050</v>
      </c>
      <c r="I60" s="77" t="str">
        <f t="shared" si="0"/>
        <v>Sale</v>
      </c>
      <c r="J60" s="104">
        <v>1153.3499999999999</v>
      </c>
      <c r="K60" s="105">
        <v>3</v>
      </c>
    </row>
    <row r="61" spans="1:11" x14ac:dyDescent="0.2">
      <c r="A61" s="77" t="s">
        <v>89</v>
      </c>
      <c r="B61" s="77" t="s">
        <v>139</v>
      </c>
      <c r="C61" s="117">
        <v>9781449425661</v>
      </c>
      <c r="D61" s="77" t="s">
        <v>93</v>
      </c>
      <c r="E61" s="77" t="s">
        <v>65</v>
      </c>
      <c r="F61" s="77">
        <v>74</v>
      </c>
      <c r="G61" s="77" t="s">
        <v>66</v>
      </c>
      <c r="H61" s="77">
        <v>415050</v>
      </c>
      <c r="I61" s="77" t="str">
        <f t="shared" si="0"/>
        <v>Sale</v>
      </c>
      <c r="J61" s="104">
        <v>16019.85</v>
      </c>
      <c r="K61" s="105">
        <v>87</v>
      </c>
    </row>
    <row r="62" spans="1:11" x14ac:dyDescent="0.2">
      <c r="A62" s="77" t="s">
        <v>89</v>
      </c>
      <c r="B62" s="77" t="s">
        <v>139</v>
      </c>
      <c r="C62" s="117">
        <v>9781449425678</v>
      </c>
      <c r="D62" s="77" t="s">
        <v>64</v>
      </c>
      <c r="E62" s="77" t="s">
        <v>65</v>
      </c>
      <c r="F62" s="77">
        <v>74</v>
      </c>
      <c r="G62" s="77" t="s">
        <v>66</v>
      </c>
      <c r="H62" s="77">
        <v>415050</v>
      </c>
      <c r="I62" s="77" t="str">
        <f t="shared" si="0"/>
        <v>Sale</v>
      </c>
      <c r="J62" s="104">
        <v>18523.5</v>
      </c>
      <c r="K62" s="105">
        <v>52</v>
      </c>
    </row>
    <row r="63" spans="1:11" x14ac:dyDescent="0.2">
      <c r="A63" s="77" t="s">
        <v>89</v>
      </c>
      <c r="B63" s="77" t="s">
        <v>139</v>
      </c>
      <c r="C63" s="117">
        <v>9781449427771</v>
      </c>
      <c r="D63" s="77" t="s">
        <v>142</v>
      </c>
      <c r="E63" s="77" t="s">
        <v>65</v>
      </c>
      <c r="F63" s="77">
        <v>74</v>
      </c>
      <c r="G63" s="77" t="s">
        <v>66</v>
      </c>
      <c r="H63" s="77">
        <v>415050</v>
      </c>
      <c r="I63" s="77" t="str">
        <f t="shared" si="0"/>
        <v>Sale</v>
      </c>
      <c r="J63" s="104">
        <v>10393.950000000001</v>
      </c>
      <c r="K63" s="105">
        <v>61</v>
      </c>
    </row>
    <row r="64" spans="1:11" x14ac:dyDescent="0.2">
      <c r="A64" s="77" t="s">
        <v>89</v>
      </c>
      <c r="B64" s="77" t="s">
        <v>139</v>
      </c>
      <c r="C64" s="117">
        <v>9781449433253</v>
      </c>
      <c r="D64" s="77" t="s">
        <v>94</v>
      </c>
      <c r="E64" s="77" t="s">
        <v>65</v>
      </c>
      <c r="F64" s="77">
        <v>74</v>
      </c>
      <c r="G64" s="77" t="s">
        <v>66</v>
      </c>
      <c r="H64" s="77">
        <v>415050</v>
      </c>
      <c r="I64" s="77" t="str">
        <f t="shared" si="0"/>
        <v>Sale</v>
      </c>
      <c r="J64" s="104">
        <v>52431.26</v>
      </c>
      <c r="K64" s="105">
        <v>17</v>
      </c>
    </row>
    <row r="65" spans="1:12" x14ac:dyDescent="0.2">
      <c r="A65" s="77" t="s">
        <v>89</v>
      </c>
      <c r="B65" s="77" t="s">
        <v>139</v>
      </c>
      <c r="C65" s="117">
        <v>9781449456146</v>
      </c>
      <c r="D65" s="77" t="s">
        <v>143</v>
      </c>
      <c r="E65" s="77" t="s">
        <v>65</v>
      </c>
      <c r="F65" s="77">
        <v>74</v>
      </c>
      <c r="G65" s="77" t="s">
        <v>66</v>
      </c>
      <c r="H65" s="77">
        <v>415050</v>
      </c>
      <c r="I65" s="77" t="str">
        <f t="shared" si="0"/>
        <v>Sale</v>
      </c>
      <c r="J65" s="104">
        <v>7672.13</v>
      </c>
      <c r="K65" s="105">
        <v>28</v>
      </c>
    </row>
    <row r="66" spans="1:12" x14ac:dyDescent="0.2">
      <c r="A66" s="77" t="s">
        <v>89</v>
      </c>
      <c r="B66" s="77" t="s">
        <v>139</v>
      </c>
      <c r="C66" s="117">
        <v>9780740748479</v>
      </c>
      <c r="D66" s="77" t="s">
        <v>43</v>
      </c>
      <c r="E66" s="77" t="s">
        <v>65</v>
      </c>
      <c r="F66" s="77">
        <v>74</v>
      </c>
      <c r="G66" s="77" t="s">
        <v>67</v>
      </c>
      <c r="H66" s="77">
        <v>425250</v>
      </c>
      <c r="I66" s="77" t="str">
        <f>IF(AND(H66&gt;420000,H66&lt;430000),"Return","Sale")</f>
        <v>Return</v>
      </c>
      <c r="J66" s="104">
        <v>-30914.52</v>
      </c>
      <c r="K66" s="105">
        <v>-8</v>
      </c>
    </row>
    <row r="67" spans="1:12" x14ac:dyDescent="0.2">
      <c r="A67" s="77" t="s">
        <v>89</v>
      </c>
      <c r="B67" s="77" t="s">
        <v>139</v>
      </c>
      <c r="C67" s="117">
        <v>9781449418465</v>
      </c>
      <c r="D67" s="77" t="s">
        <v>59</v>
      </c>
      <c r="E67" s="77" t="s">
        <v>65</v>
      </c>
      <c r="F67" s="77">
        <v>74</v>
      </c>
      <c r="G67" s="77" t="s">
        <v>66</v>
      </c>
      <c r="H67" s="77">
        <v>425250</v>
      </c>
      <c r="I67" s="77" t="str">
        <f>IF(AND(H67&gt;420000,H67&lt;430000),"Return","Sale")</f>
        <v>Return</v>
      </c>
      <c r="J67" s="104">
        <v>-525</v>
      </c>
      <c r="K67" s="105">
        <v>-2</v>
      </c>
    </row>
    <row r="68" spans="1:12" x14ac:dyDescent="0.2">
      <c r="A68" s="77" t="s">
        <v>89</v>
      </c>
      <c r="B68" s="77" t="s">
        <v>139</v>
      </c>
      <c r="C68" s="117">
        <v>9781449433253</v>
      </c>
      <c r="D68" s="77" t="s">
        <v>94</v>
      </c>
      <c r="E68" s="77" t="s">
        <v>65</v>
      </c>
      <c r="F68" s="77">
        <v>74</v>
      </c>
      <c r="G68" s="77" t="s">
        <v>66</v>
      </c>
      <c r="H68" s="77">
        <v>425250</v>
      </c>
      <c r="I68" s="77" t="str">
        <f>IF(AND(H68&gt;420000,H68&lt;430000),"Return","Sale")</f>
        <v>Return</v>
      </c>
      <c r="J68" s="104">
        <v>-2205</v>
      </c>
      <c r="K68" s="105">
        <v>-1</v>
      </c>
    </row>
    <row r="70" spans="1:12" x14ac:dyDescent="0.2">
      <c r="J70" s="118">
        <f>SUM(J2:J68)</f>
        <v>257068.77000000011</v>
      </c>
      <c r="K70" s="119">
        <f>SUM(K2:K68)</f>
        <v>850</v>
      </c>
    </row>
    <row r="72" spans="1:12" x14ac:dyDescent="0.2">
      <c r="G72" t="s">
        <v>63</v>
      </c>
      <c r="J72" s="110">
        <v>0.22500000000000001</v>
      </c>
    </row>
    <row r="73" spans="1:12" ht="13.5" thickBot="1" x14ac:dyDescent="0.25"/>
    <row r="74" spans="1:12" ht="15" x14ac:dyDescent="0.25">
      <c r="G74" s="84" t="s">
        <v>50</v>
      </c>
      <c r="H74" s="85" t="s">
        <v>51</v>
      </c>
      <c r="I74" s="85"/>
      <c r="J74" s="120">
        <f>J70*J72</f>
        <v>57840.473250000025</v>
      </c>
      <c r="K74" s="121"/>
      <c r="L74" s="87"/>
    </row>
    <row r="75" spans="1:12" ht="15" x14ac:dyDescent="0.25">
      <c r="G75" s="88"/>
      <c r="H75" s="89" t="s">
        <v>52</v>
      </c>
      <c r="I75" s="89"/>
      <c r="J75" s="122">
        <f>J74/L75</f>
        <v>573.4750790717286</v>
      </c>
      <c r="K75" s="123" t="s">
        <v>53</v>
      </c>
      <c r="L75" s="124">
        <v>100.85961075</v>
      </c>
    </row>
    <row r="76" spans="1:12" ht="15.75" thickBot="1" x14ac:dyDescent="0.3">
      <c r="G76" s="93"/>
      <c r="H76" s="94" t="s">
        <v>61</v>
      </c>
      <c r="I76" s="94"/>
      <c r="J76" s="125">
        <f>J74/L76</f>
        <v>946.57512887652445</v>
      </c>
      <c r="K76" s="126" t="s">
        <v>53</v>
      </c>
      <c r="L76" s="97">
        <v>61.104999999999997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24"/>
  <dimension ref="A1:L106"/>
  <sheetViews>
    <sheetView zoomScale="80" zoomScaleNormal="80" workbookViewId="0">
      <pane ySplit="1" topLeftCell="A56" activePane="bottomLeft" state="frozen"/>
      <selection pane="bottomLeft" activeCell="I67" sqref="I67"/>
    </sheetView>
  </sheetViews>
  <sheetFormatPr defaultRowHeight="12.75" x14ac:dyDescent="0.2"/>
  <cols>
    <col min="1" max="1" width="6" bestFit="1" customWidth="1"/>
    <col min="2" max="2" width="7.140625" bestFit="1" customWidth="1"/>
    <col min="3" max="3" width="15.28515625" style="106" bestFit="1" customWidth="1"/>
    <col min="4" max="4" width="50.42578125" bestFit="1" customWidth="1"/>
    <col min="5" max="5" width="10.5703125" bestFit="1" customWidth="1"/>
    <col min="6" max="6" width="7.140625" bestFit="1" customWidth="1"/>
    <col min="7" max="7" width="7.85546875" bestFit="1" customWidth="1"/>
    <col min="8" max="8" width="9.85546875" bestFit="1" customWidth="1"/>
    <col min="9" max="9" width="15.85546875" bestFit="1" customWidth="1"/>
    <col min="10" max="10" width="13.85546875" style="107" bestFit="1" customWidth="1"/>
    <col min="11" max="11" width="9.28515625" style="108" bestFit="1" customWidth="1"/>
    <col min="12" max="12" width="16" bestFit="1" customWidth="1"/>
  </cols>
  <sheetData>
    <row r="1" spans="1:12" x14ac:dyDescent="0.2">
      <c r="A1" s="73" t="s">
        <v>34</v>
      </c>
      <c r="B1" s="74" t="s">
        <v>35</v>
      </c>
      <c r="C1" s="101" t="s">
        <v>36</v>
      </c>
      <c r="D1" s="74" t="s">
        <v>37</v>
      </c>
      <c r="E1" s="74" t="s">
        <v>38</v>
      </c>
      <c r="F1" s="74" t="s">
        <v>39</v>
      </c>
      <c r="G1" s="74" t="s">
        <v>40</v>
      </c>
      <c r="H1" s="74" t="s">
        <v>41</v>
      </c>
      <c r="I1" s="74" t="s">
        <v>268</v>
      </c>
      <c r="J1" s="102" t="s">
        <v>18</v>
      </c>
      <c r="K1" s="103" t="s">
        <v>42</v>
      </c>
      <c r="L1" s="74" t="s">
        <v>129</v>
      </c>
    </row>
    <row r="2" spans="1:12" x14ac:dyDescent="0.2">
      <c r="A2" s="77" t="s">
        <v>89</v>
      </c>
      <c r="B2" s="77" t="s">
        <v>130</v>
      </c>
      <c r="C2" s="78">
        <v>9780740757365</v>
      </c>
      <c r="D2" s="77" t="s">
        <v>96</v>
      </c>
      <c r="E2" s="77" t="s">
        <v>65</v>
      </c>
      <c r="F2" s="77">
        <v>74</v>
      </c>
      <c r="G2" s="77" t="s">
        <v>66</v>
      </c>
      <c r="H2" s="77">
        <v>415040</v>
      </c>
      <c r="I2" s="77" t="str">
        <f t="shared" ref="I2:I65" si="0">IF(AND(H2&gt;420000,H2&lt;430000),"Return","Sale")</f>
        <v>Sale</v>
      </c>
      <c r="J2" s="104">
        <v>768.9</v>
      </c>
      <c r="K2" s="105">
        <v>2</v>
      </c>
    </row>
    <row r="3" spans="1:12" x14ac:dyDescent="0.2">
      <c r="A3" s="77" t="s">
        <v>89</v>
      </c>
      <c r="B3" s="77" t="s">
        <v>130</v>
      </c>
      <c r="C3" s="78">
        <v>9780740779893</v>
      </c>
      <c r="D3" s="77" t="s">
        <v>97</v>
      </c>
      <c r="E3" s="77" t="s">
        <v>65</v>
      </c>
      <c r="F3" s="77">
        <v>74</v>
      </c>
      <c r="G3" s="77" t="s">
        <v>66</v>
      </c>
      <c r="H3" s="77">
        <v>415040</v>
      </c>
      <c r="I3" s="77" t="str">
        <f t="shared" si="0"/>
        <v>Sale</v>
      </c>
      <c r="J3" s="104">
        <v>466.44</v>
      </c>
      <c r="K3" s="105">
        <v>3</v>
      </c>
    </row>
    <row r="4" spans="1:12" x14ac:dyDescent="0.2">
      <c r="A4" s="77" t="s">
        <v>89</v>
      </c>
      <c r="B4" s="77" t="s">
        <v>130</v>
      </c>
      <c r="C4" s="78">
        <v>9780740791208</v>
      </c>
      <c r="D4" s="77" t="s">
        <v>98</v>
      </c>
      <c r="E4" s="77" t="s">
        <v>65</v>
      </c>
      <c r="F4" s="77">
        <v>74</v>
      </c>
      <c r="G4" s="77" t="s">
        <v>66</v>
      </c>
      <c r="H4" s="77">
        <v>415040</v>
      </c>
      <c r="I4" s="77" t="str">
        <f t="shared" si="0"/>
        <v>Sale</v>
      </c>
      <c r="J4" s="104">
        <v>959.79</v>
      </c>
      <c r="K4" s="105">
        <v>6</v>
      </c>
    </row>
    <row r="5" spans="1:12" x14ac:dyDescent="0.2">
      <c r="A5" s="77" t="s">
        <v>89</v>
      </c>
      <c r="B5" s="77" t="s">
        <v>130</v>
      </c>
      <c r="C5" s="78">
        <v>9780740797552</v>
      </c>
      <c r="D5" s="77" t="s">
        <v>99</v>
      </c>
      <c r="E5" s="77" t="s">
        <v>65</v>
      </c>
      <c r="F5" s="77">
        <v>74</v>
      </c>
      <c r="G5" s="77" t="s">
        <v>66</v>
      </c>
      <c r="H5" s="77">
        <v>415040</v>
      </c>
      <c r="I5" s="77" t="str">
        <f t="shared" si="0"/>
        <v>Sale</v>
      </c>
      <c r="J5" s="104">
        <v>768.9</v>
      </c>
      <c r="K5" s="105">
        <v>2</v>
      </c>
    </row>
    <row r="6" spans="1:12" x14ac:dyDescent="0.2">
      <c r="A6" s="77" t="s">
        <v>89</v>
      </c>
      <c r="B6" s="77" t="s">
        <v>130</v>
      </c>
      <c r="C6" s="78">
        <v>9781449401160</v>
      </c>
      <c r="D6" s="77" t="s">
        <v>100</v>
      </c>
      <c r="E6" s="77" t="s">
        <v>65</v>
      </c>
      <c r="F6" s="77">
        <v>74</v>
      </c>
      <c r="G6" s="77" t="s">
        <v>66</v>
      </c>
      <c r="H6" s="77">
        <v>415040</v>
      </c>
      <c r="I6" s="77" t="str">
        <f t="shared" si="0"/>
        <v>Sale</v>
      </c>
      <c r="J6" s="104">
        <v>3294.5</v>
      </c>
      <c r="K6" s="105">
        <v>10</v>
      </c>
    </row>
    <row r="7" spans="1:12" x14ac:dyDescent="0.2">
      <c r="A7" s="77" t="s">
        <v>89</v>
      </c>
      <c r="B7" s="77" t="s">
        <v>130</v>
      </c>
      <c r="C7" s="78">
        <v>9781449401177</v>
      </c>
      <c r="D7" s="77" t="s">
        <v>131</v>
      </c>
      <c r="E7" s="77" t="s">
        <v>65</v>
      </c>
      <c r="F7" s="77">
        <v>74</v>
      </c>
      <c r="G7" s="77" t="s">
        <v>66</v>
      </c>
      <c r="H7" s="77">
        <v>415040</v>
      </c>
      <c r="I7" s="77" t="str">
        <f t="shared" si="0"/>
        <v>Sale</v>
      </c>
      <c r="J7" s="104">
        <v>192.5</v>
      </c>
      <c r="K7" s="105">
        <v>1</v>
      </c>
    </row>
    <row r="8" spans="1:12" x14ac:dyDescent="0.2">
      <c r="A8" s="77" t="s">
        <v>89</v>
      </c>
      <c r="B8" s="77" t="s">
        <v>130</v>
      </c>
      <c r="C8" s="78">
        <v>9781449401375</v>
      </c>
      <c r="D8" s="77" t="s">
        <v>101</v>
      </c>
      <c r="E8" s="77" t="s">
        <v>65</v>
      </c>
      <c r="F8" s="77">
        <v>74</v>
      </c>
      <c r="G8" s="77" t="s">
        <v>66</v>
      </c>
      <c r="H8" s="77">
        <v>415040</v>
      </c>
      <c r="I8" s="77" t="str">
        <f t="shared" si="0"/>
        <v>Sale</v>
      </c>
      <c r="J8" s="104">
        <v>959.79</v>
      </c>
      <c r="K8" s="105">
        <v>6</v>
      </c>
    </row>
    <row r="9" spans="1:12" x14ac:dyDescent="0.2">
      <c r="A9" s="77" t="s">
        <v>89</v>
      </c>
      <c r="B9" s="77" t="s">
        <v>130</v>
      </c>
      <c r="C9" s="78">
        <v>9781449401382</v>
      </c>
      <c r="D9" s="77" t="s">
        <v>102</v>
      </c>
      <c r="E9" s="77" t="s">
        <v>65</v>
      </c>
      <c r="F9" s="77">
        <v>74</v>
      </c>
      <c r="G9" s="77" t="s">
        <v>66</v>
      </c>
      <c r="H9" s="77">
        <v>415040</v>
      </c>
      <c r="I9" s="77" t="str">
        <f t="shared" si="0"/>
        <v>Sale</v>
      </c>
      <c r="J9" s="104">
        <v>959.79</v>
      </c>
      <c r="K9" s="105">
        <v>6</v>
      </c>
    </row>
    <row r="10" spans="1:12" x14ac:dyDescent="0.2">
      <c r="A10" s="77" t="s">
        <v>89</v>
      </c>
      <c r="B10" s="77" t="s">
        <v>130</v>
      </c>
      <c r="C10" s="78">
        <v>9781449401399</v>
      </c>
      <c r="D10" s="77" t="s">
        <v>103</v>
      </c>
      <c r="E10" s="77" t="s">
        <v>65</v>
      </c>
      <c r="F10" s="77">
        <v>74</v>
      </c>
      <c r="G10" s="77" t="s">
        <v>66</v>
      </c>
      <c r="H10" s="77">
        <v>415040</v>
      </c>
      <c r="I10" s="77" t="str">
        <f t="shared" si="0"/>
        <v>Sale</v>
      </c>
      <c r="J10" s="104">
        <v>466.44</v>
      </c>
      <c r="K10" s="105">
        <v>3</v>
      </c>
    </row>
    <row r="11" spans="1:12" x14ac:dyDescent="0.2">
      <c r="A11" s="77" t="s">
        <v>89</v>
      </c>
      <c r="B11" s="77" t="s">
        <v>130</v>
      </c>
      <c r="C11" s="78">
        <v>9781449401405</v>
      </c>
      <c r="D11" s="77" t="s">
        <v>104</v>
      </c>
      <c r="E11" s="77" t="s">
        <v>65</v>
      </c>
      <c r="F11" s="77">
        <v>74</v>
      </c>
      <c r="G11" s="77" t="s">
        <v>66</v>
      </c>
      <c r="H11" s="77">
        <v>415040</v>
      </c>
      <c r="I11" s="77" t="str">
        <f t="shared" si="0"/>
        <v>Sale</v>
      </c>
      <c r="J11" s="104">
        <v>310.95999999999998</v>
      </c>
      <c r="K11" s="105">
        <v>2</v>
      </c>
    </row>
    <row r="12" spans="1:12" x14ac:dyDescent="0.2">
      <c r="A12" s="77" t="s">
        <v>89</v>
      </c>
      <c r="B12" s="77" t="s">
        <v>130</v>
      </c>
      <c r="C12" s="78">
        <v>9781449403102</v>
      </c>
      <c r="D12" s="77" t="s">
        <v>105</v>
      </c>
      <c r="E12" s="77" t="s">
        <v>65</v>
      </c>
      <c r="F12" s="77">
        <v>74</v>
      </c>
      <c r="G12" s="77" t="s">
        <v>66</v>
      </c>
      <c r="H12" s="77">
        <v>415040</v>
      </c>
      <c r="I12" s="77" t="str">
        <f t="shared" si="0"/>
        <v>Sale</v>
      </c>
      <c r="J12" s="104">
        <v>466.44</v>
      </c>
      <c r="K12" s="105">
        <v>3</v>
      </c>
    </row>
    <row r="13" spans="1:12" x14ac:dyDescent="0.2">
      <c r="A13" s="77" t="s">
        <v>89</v>
      </c>
      <c r="B13" s="77" t="s">
        <v>130</v>
      </c>
      <c r="C13" s="78">
        <v>9781449408176</v>
      </c>
      <c r="D13" s="77" t="s">
        <v>106</v>
      </c>
      <c r="E13" s="77" t="s">
        <v>65</v>
      </c>
      <c r="F13" s="77">
        <v>74</v>
      </c>
      <c r="G13" s="77" t="s">
        <v>66</v>
      </c>
      <c r="H13" s="77">
        <v>415040</v>
      </c>
      <c r="I13" s="77" t="str">
        <f t="shared" si="0"/>
        <v>Sale</v>
      </c>
      <c r="J13" s="104">
        <v>495</v>
      </c>
      <c r="K13" s="105">
        <v>2</v>
      </c>
    </row>
    <row r="14" spans="1:12" x14ac:dyDescent="0.2">
      <c r="A14" s="77" t="s">
        <v>89</v>
      </c>
      <c r="B14" s="77" t="s">
        <v>130</v>
      </c>
      <c r="C14" s="78">
        <v>9781449410230</v>
      </c>
      <c r="D14" s="77" t="s">
        <v>107</v>
      </c>
      <c r="E14" s="77" t="s">
        <v>65</v>
      </c>
      <c r="F14" s="77">
        <v>74</v>
      </c>
      <c r="G14" s="77" t="s">
        <v>66</v>
      </c>
      <c r="H14" s="77">
        <v>415040</v>
      </c>
      <c r="I14" s="77" t="str">
        <f t="shared" si="0"/>
        <v>Sale</v>
      </c>
      <c r="J14" s="104">
        <v>247.5</v>
      </c>
      <c r="K14" s="105">
        <v>1</v>
      </c>
    </row>
    <row r="15" spans="1:12" x14ac:dyDescent="0.2">
      <c r="A15" s="77" t="s">
        <v>89</v>
      </c>
      <c r="B15" s="77" t="s">
        <v>130</v>
      </c>
      <c r="C15" s="78">
        <v>9781449418243</v>
      </c>
      <c r="D15" s="77" t="s">
        <v>108</v>
      </c>
      <c r="E15" s="77" t="s">
        <v>65</v>
      </c>
      <c r="F15" s="77">
        <v>74</v>
      </c>
      <c r="G15" s="77" t="s">
        <v>66</v>
      </c>
      <c r="H15" s="77">
        <v>415040</v>
      </c>
      <c r="I15" s="77" t="str">
        <f t="shared" si="0"/>
        <v>Sale</v>
      </c>
      <c r="J15" s="104">
        <v>959.79</v>
      </c>
      <c r="K15" s="105">
        <v>6</v>
      </c>
    </row>
    <row r="16" spans="1:12" x14ac:dyDescent="0.2">
      <c r="A16" s="77" t="s">
        <v>89</v>
      </c>
      <c r="B16" s="77" t="s">
        <v>130</v>
      </c>
      <c r="C16" s="78">
        <v>9781449423025</v>
      </c>
      <c r="D16" s="77" t="s">
        <v>109</v>
      </c>
      <c r="E16" s="77" t="s">
        <v>65</v>
      </c>
      <c r="F16" s="77">
        <v>74</v>
      </c>
      <c r="G16" s="77" t="s">
        <v>66</v>
      </c>
      <c r="H16" s="77">
        <v>415040</v>
      </c>
      <c r="I16" s="77" t="str">
        <f t="shared" si="0"/>
        <v>Sale</v>
      </c>
      <c r="J16" s="104">
        <v>384.45</v>
      </c>
      <c r="K16" s="105">
        <v>1</v>
      </c>
    </row>
    <row r="17" spans="1:11" x14ac:dyDescent="0.2">
      <c r="A17" s="77" t="s">
        <v>89</v>
      </c>
      <c r="B17" s="77" t="s">
        <v>130</v>
      </c>
      <c r="C17" s="78">
        <v>9781449423032</v>
      </c>
      <c r="D17" s="77" t="s">
        <v>110</v>
      </c>
      <c r="E17" s="77" t="s">
        <v>65</v>
      </c>
      <c r="F17" s="77">
        <v>74</v>
      </c>
      <c r="G17" s="77" t="s">
        <v>66</v>
      </c>
      <c r="H17" s="77">
        <v>415040</v>
      </c>
      <c r="I17" s="77" t="str">
        <f t="shared" si="0"/>
        <v>Sale</v>
      </c>
      <c r="J17" s="104">
        <v>385</v>
      </c>
      <c r="K17" s="105">
        <v>2</v>
      </c>
    </row>
    <row r="18" spans="1:11" x14ac:dyDescent="0.2">
      <c r="A18" s="77" t="s">
        <v>89</v>
      </c>
      <c r="B18" s="77" t="s">
        <v>130</v>
      </c>
      <c r="C18" s="78">
        <v>9781449425586</v>
      </c>
      <c r="D18" s="77" t="s">
        <v>112</v>
      </c>
      <c r="E18" s="77" t="s">
        <v>65</v>
      </c>
      <c r="F18" s="77">
        <v>74</v>
      </c>
      <c r="G18" s="77" t="s">
        <v>66</v>
      </c>
      <c r="H18" s="77">
        <v>415040</v>
      </c>
      <c r="I18" s="77" t="str">
        <f t="shared" si="0"/>
        <v>Sale</v>
      </c>
      <c r="J18" s="104">
        <v>192.5</v>
      </c>
      <c r="K18" s="105">
        <v>1</v>
      </c>
    </row>
    <row r="19" spans="1:11" x14ac:dyDescent="0.2">
      <c r="A19" s="77" t="s">
        <v>89</v>
      </c>
      <c r="B19" s="77" t="s">
        <v>130</v>
      </c>
      <c r="C19" s="78">
        <v>9781449427399</v>
      </c>
      <c r="D19" s="77" t="s">
        <v>113</v>
      </c>
      <c r="E19" s="77" t="s">
        <v>65</v>
      </c>
      <c r="F19" s="77">
        <v>74</v>
      </c>
      <c r="G19" s="77" t="s">
        <v>66</v>
      </c>
      <c r="H19" s="77">
        <v>415040</v>
      </c>
      <c r="I19" s="77" t="str">
        <f t="shared" si="0"/>
        <v>Sale</v>
      </c>
      <c r="J19" s="104">
        <v>959.79</v>
      </c>
      <c r="K19" s="105">
        <v>6</v>
      </c>
    </row>
    <row r="20" spans="1:11" x14ac:dyDescent="0.2">
      <c r="A20" s="77" t="s">
        <v>89</v>
      </c>
      <c r="B20" s="77" t="s">
        <v>130</v>
      </c>
      <c r="C20" s="78">
        <v>9781449427740</v>
      </c>
      <c r="D20" s="77" t="s">
        <v>114</v>
      </c>
      <c r="E20" s="77" t="s">
        <v>65</v>
      </c>
      <c r="F20" s="77">
        <v>74</v>
      </c>
      <c r="G20" s="77" t="s">
        <v>66</v>
      </c>
      <c r="H20" s="77">
        <v>415040</v>
      </c>
      <c r="I20" s="77" t="str">
        <f t="shared" si="0"/>
        <v>Sale</v>
      </c>
      <c r="J20" s="104">
        <v>247.5</v>
      </c>
      <c r="K20" s="105">
        <v>1</v>
      </c>
    </row>
    <row r="21" spans="1:11" x14ac:dyDescent="0.2">
      <c r="A21" s="77" t="s">
        <v>89</v>
      </c>
      <c r="B21" s="77" t="s">
        <v>130</v>
      </c>
      <c r="C21" s="78">
        <v>9781449427757</v>
      </c>
      <c r="D21" s="77" t="s">
        <v>132</v>
      </c>
      <c r="E21" s="77" t="s">
        <v>65</v>
      </c>
      <c r="F21" s="77">
        <v>74</v>
      </c>
      <c r="G21" s="77" t="s">
        <v>66</v>
      </c>
      <c r="H21" s="77">
        <v>415040</v>
      </c>
      <c r="I21" s="77" t="str">
        <f t="shared" si="0"/>
        <v>Sale</v>
      </c>
      <c r="J21" s="104">
        <v>247.5</v>
      </c>
      <c r="K21" s="105">
        <v>1</v>
      </c>
    </row>
    <row r="22" spans="1:11" x14ac:dyDescent="0.2">
      <c r="A22" s="77" t="s">
        <v>89</v>
      </c>
      <c r="B22" s="77" t="s">
        <v>130</v>
      </c>
      <c r="C22" s="78">
        <v>9781449429362</v>
      </c>
      <c r="D22" s="77" t="s">
        <v>115</v>
      </c>
      <c r="E22" s="77" t="s">
        <v>65</v>
      </c>
      <c r="F22" s="77">
        <v>74</v>
      </c>
      <c r="G22" s="77" t="s">
        <v>66</v>
      </c>
      <c r="H22" s="77">
        <v>415040</v>
      </c>
      <c r="I22" s="77" t="str">
        <f t="shared" si="0"/>
        <v>Sale</v>
      </c>
      <c r="J22" s="104">
        <v>742.5</v>
      </c>
      <c r="K22" s="105">
        <v>3</v>
      </c>
    </row>
    <row r="23" spans="1:11" x14ac:dyDescent="0.2">
      <c r="A23" s="77" t="s">
        <v>89</v>
      </c>
      <c r="B23" s="77" t="s">
        <v>130</v>
      </c>
      <c r="C23" s="78">
        <v>9781449429379</v>
      </c>
      <c r="D23" s="77" t="s">
        <v>116</v>
      </c>
      <c r="E23" s="77" t="s">
        <v>65</v>
      </c>
      <c r="F23" s="77">
        <v>74</v>
      </c>
      <c r="G23" s="77" t="s">
        <v>66</v>
      </c>
      <c r="H23" s="77">
        <v>415040</v>
      </c>
      <c r="I23" s="77" t="str">
        <f t="shared" si="0"/>
        <v>Sale</v>
      </c>
      <c r="J23" s="104">
        <v>1540</v>
      </c>
      <c r="K23" s="105">
        <v>8</v>
      </c>
    </row>
    <row r="24" spans="1:11" x14ac:dyDescent="0.2">
      <c r="A24" s="77" t="s">
        <v>89</v>
      </c>
      <c r="B24" s="77" t="s">
        <v>130</v>
      </c>
      <c r="C24" s="78">
        <v>9781449433833</v>
      </c>
      <c r="D24" s="77" t="s">
        <v>117</v>
      </c>
      <c r="E24" s="77" t="s">
        <v>65</v>
      </c>
      <c r="F24" s="77">
        <v>74</v>
      </c>
      <c r="G24" s="77" t="s">
        <v>66</v>
      </c>
      <c r="H24" s="77">
        <v>415040</v>
      </c>
      <c r="I24" s="77" t="str">
        <f t="shared" si="0"/>
        <v>Sale</v>
      </c>
      <c r="J24" s="104">
        <v>795.34</v>
      </c>
      <c r="K24" s="105">
        <v>5</v>
      </c>
    </row>
    <row r="25" spans="1:11" x14ac:dyDescent="0.2">
      <c r="A25" s="77" t="s">
        <v>89</v>
      </c>
      <c r="B25" s="77" t="s">
        <v>130</v>
      </c>
      <c r="C25" s="78">
        <v>9781449433918</v>
      </c>
      <c r="D25" s="77" t="s">
        <v>118</v>
      </c>
      <c r="E25" s="77" t="s">
        <v>65</v>
      </c>
      <c r="F25" s="77">
        <v>74</v>
      </c>
      <c r="G25" s="77" t="s">
        <v>66</v>
      </c>
      <c r="H25" s="77">
        <v>415040</v>
      </c>
      <c r="I25" s="77" t="str">
        <f t="shared" si="0"/>
        <v>Sale</v>
      </c>
      <c r="J25" s="104">
        <v>466.44</v>
      </c>
      <c r="K25" s="105">
        <v>3</v>
      </c>
    </row>
    <row r="26" spans="1:11" x14ac:dyDescent="0.2">
      <c r="A26" s="77" t="s">
        <v>89</v>
      </c>
      <c r="B26" s="77" t="s">
        <v>130</v>
      </c>
      <c r="C26" s="78">
        <v>9781449433963</v>
      </c>
      <c r="D26" s="77" t="s">
        <v>119</v>
      </c>
      <c r="E26" s="77" t="s">
        <v>65</v>
      </c>
      <c r="F26" s="77">
        <v>74</v>
      </c>
      <c r="G26" s="77" t="s">
        <v>66</v>
      </c>
      <c r="H26" s="77">
        <v>415040</v>
      </c>
      <c r="I26" s="77" t="str">
        <f t="shared" si="0"/>
        <v>Sale</v>
      </c>
      <c r="J26" s="104">
        <v>466.44</v>
      </c>
      <c r="K26" s="105">
        <v>3</v>
      </c>
    </row>
    <row r="27" spans="1:11" x14ac:dyDescent="0.2">
      <c r="A27" s="77" t="s">
        <v>89</v>
      </c>
      <c r="B27" s="77" t="s">
        <v>130</v>
      </c>
      <c r="C27" s="78">
        <v>9781449447151</v>
      </c>
      <c r="D27" s="77" t="s">
        <v>120</v>
      </c>
      <c r="E27" s="77" t="s">
        <v>65</v>
      </c>
      <c r="F27" s="77">
        <v>74</v>
      </c>
      <c r="G27" s="77" t="s">
        <v>66</v>
      </c>
      <c r="H27" s="77">
        <v>415040</v>
      </c>
      <c r="I27" s="77" t="str">
        <f t="shared" si="0"/>
        <v>Sale</v>
      </c>
      <c r="J27" s="104">
        <v>30800</v>
      </c>
      <c r="K27" s="105">
        <v>22</v>
      </c>
    </row>
    <row r="28" spans="1:11" x14ac:dyDescent="0.2">
      <c r="A28" s="77" t="s">
        <v>89</v>
      </c>
      <c r="B28" s="77" t="s">
        <v>130</v>
      </c>
      <c r="C28" s="78">
        <v>9781449450793</v>
      </c>
      <c r="D28" s="77" t="s">
        <v>123</v>
      </c>
      <c r="E28" s="77" t="s">
        <v>65</v>
      </c>
      <c r="F28" s="77">
        <v>74</v>
      </c>
      <c r="G28" s="77" t="s">
        <v>66</v>
      </c>
      <c r="H28" s="77">
        <v>415040</v>
      </c>
      <c r="I28" s="77" t="str">
        <f t="shared" si="0"/>
        <v>Sale</v>
      </c>
      <c r="J28" s="104">
        <v>577.5</v>
      </c>
      <c r="K28" s="105">
        <v>3</v>
      </c>
    </row>
    <row r="29" spans="1:11" x14ac:dyDescent="0.2">
      <c r="A29" s="77" t="s">
        <v>89</v>
      </c>
      <c r="B29" s="77" t="s">
        <v>130</v>
      </c>
      <c r="C29" s="78">
        <v>9780740700033</v>
      </c>
      <c r="D29" s="77" t="s">
        <v>45</v>
      </c>
      <c r="E29" s="77" t="s">
        <v>65</v>
      </c>
      <c r="F29" s="77">
        <v>74</v>
      </c>
      <c r="G29" s="77" t="s">
        <v>66</v>
      </c>
      <c r="H29" s="77">
        <v>415050</v>
      </c>
      <c r="I29" s="77" t="str">
        <f t="shared" si="0"/>
        <v>Sale</v>
      </c>
      <c r="J29" s="104">
        <v>349.5</v>
      </c>
      <c r="K29" s="105">
        <v>1</v>
      </c>
    </row>
    <row r="30" spans="1:11" x14ac:dyDescent="0.2">
      <c r="A30" s="77" t="s">
        <v>89</v>
      </c>
      <c r="B30" s="77" t="s">
        <v>130</v>
      </c>
      <c r="C30" s="78">
        <v>9780740713903</v>
      </c>
      <c r="D30" s="77" t="s">
        <v>68</v>
      </c>
      <c r="E30" s="77" t="s">
        <v>65</v>
      </c>
      <c r="F30" s="77">
        <v>74</v>
      </c>
      <c r="G30" s="77" t="s">
        <v>66</v>
      </c>
      <c r="H30" s="77">
        <v>415050</v>
      </c>
      <c r="I30" s="77" t="str">
        <f t="shared" si="0"/>
        <v>Sale</v>
      </c>
      <c r="J30" s="104">
        <v>450</v>
      </c>
      <c r="K30" s="105">
        <v>2</v>
      </c>
    </row>
    <row r="31" spans="1:11" x14ac:dyDescent="0.2">
      <c r="A31" s="77" t="s">
        <v>89</v>
      </c>
      <c r="B31" s="77" t="s">
        <v>130</v>
      </c>
      <c r="C31" s="78">
        <v>9780740718397</v>
      </c>
      <c r="D31" s="77" t="s">
        <v>69</v>
      </c>
      <c r="E31" s="77" t="s">
        <v>65</v>
      </c>
      <c r="F31" s="77">
        <v>74</v>
      </c>
      <c r="G31" s="77" t="s">
        <v>66</v>
      </c>
      <c r="H31" s="77">
        <v>415050</v>
      </c>
      <c r="I31" s="77" t="str">
        <f t="shared" si="0"/>
        <v>Sale</v>
      </c>
      <c r="J31" s="104">
        <v>450</v>
      </c>
      <c r="K31" s="105">
        <v>2</v>
      </c>
    </row>
    <row r="32" spans="1:11" x14ac:dyDescent="0.2">
      <c r="A32" s="77" t="s">
        <v>89</v>
      </c>
      <c r="B32" s="77" t="s">
        <v>130</v>
      </c>
      <c r="C32" s="78">
        <v>9780740738050</v>
      </c>
      <c r="D32" s="77" t="s">
        <v>76</v>
      </c>
      <c r="E32" s="77" t="s">
        <v>65</v>
      </c>
      <c r="F32" s="77">
        <v>74</v>
      </c>
      <c r="G32" s="77" t="s">
        <v>66</v>
      </c>
      <c r="H32" s="77">
        <v>415050</v>
      </c>
      <c r="I32" s="77" t="str">
        <f t="shared" si="0"/>
        <v>Sale</v>
      </c>
      <c r="J32" s="104">
        <v>1102.5</v>
      </c>
      <c r="K32" s="105">
        <v>4</v>
      </c>
    </row>
    <row r="33" spans="1:11" x14ac:dyDescent="0.2">
      <c r="A33" s="77" t="s">
        <v>89</v>
      </c>
      <c r="B33" s="77" t="s">
        <v>130</v>
      </c>
      <c r="C33" s="78">
        <v>9780740748479</v>
      </c>
      <c r="D33" s="77" t="s">
        <v>43</v>
      </c>
      <c r="E33" s="77" t="s">
        <v>65</v>
      </c>
      <c r="F33" s="77">
        <v>74</v>
      </c>
      <c r="G33" s="77" t="s">
        <v>67</v>
      </c>
      <c r="H33" s="77">
        <v>415050</v>
      </c>
      <c r="I33" s="77" t="str">
        <f t="shared" si="0"/>
        <v>Sale</v>
      </c>
      <c r="J33" s="104">
        <v>43994.5</v>
      </c>
      <c r="K33" s="105">
        <v>13</v>
      </c>
    </row>
    <row r="34" spans="1:11" x14ac:dyDescent="0.2">
      <c r="A34" s="77" t="s">
        <v>89</v>
      </c>
      <c r="B34" s="77" t="s">
        <v>130</v>
      </c>
      <c r="C34" s="78">
        <v>9780740754722</v>
      </c>
      <c r="D34" s="77" t="s">
        <v>125</v>
      </c>
      <c r="E34" s="77" t="s">
        <v>65</v>
      </c>
      <c r="F34" s="77">
        <v>74</v>
      </c>
      <c r="G34" s="77" t="s">
        <v>66</v>
      </c>
      <c r="H34" s="77">
        <v>415050</v>
      </c>
      <c r="I34" s="77" t="str">
        <f t="shared" si="0"/>
        <v>Sale</v>
      </c>
      <c r="J34" s="104">
        <v>1097.25</v>
      </c>
      <c r="K34" s="105">
        <v>5</v>
      </c>
    </row>
    <row r="35" spans="1:11" x14ac:dyDescent="0.2">
      <c r="A35" s="77" t="s">
        <v>89</v>
      </c>
      <c r="B35" s="77" t="s">
        <v>130</v>
      </c>
      <c r="C35" s="78">
        <v>9780740755330</v>
      </c>
      <c r="D35" s="77" t="s">
        <v>133</v>
      </c>
      <c r="E35" s="77" t="s">
        <v>65</v>
      </c>
      <c r="F35" s="77">
        <v>74</v>
      </c>
      <c r="G35" s="77" t="s">
        <v>66</v>
      </c>
      <c r="H35" s="77">
        <v>415050</v>
      </c>
      <c r="I35" s="77" t="str">
        <f t="shared" si="0"/>
        <v>Sale</v>
      </c>
      <c r="J35" s="104">
        <v>525</v>
      </c>
      <c r="K35" s="105">
        <v>2</v>
      </c>
    </row>
    <row r="36" spans="1:11" x14ac:dyDescent="0.2">
      <c r="A36" s="77" t="s">
        <v>89</v>
      </c>
      <c r="B36" s="77" t="s">
        <v>130</v>
      </c>
      <c r="C36" s="78">
        <v>9780740761904</v>
      </c>
      <c r="D36" s="77" t="s">
        <v>47</v>
      </c>
      <c r="E36" s="77" t="s">
        <v>65</v>
      </c>
      <c r="F36" s="77">
        <v>74</v>
      </c>
      <c r="G36" s="77" t="s">
        <v>66</v>
      </c>
      <c r="H36" s="77">
        <v>415050</v>
      </c>
      <c r="I36" s="77" t="str">
        <f t="shared" si="0"/>
        <v>Sale</v>
      </c>
      <c r="J36" s="104">
        <v>813.75</v>
      </c>
      <c r="K36" s="105">
        <v>3</v>
      </c>
    </row>
    <row r="37" spans="1:11" x14ac:dyDescent="0.2">
      <c r="A37" s="77" t="s">
        <v>89</v>
      </c>
      <c r="B37" s="77" t="s">
        <v>130</v>
      </c>
      <c r="C37" s="78">
        <v>9780740763793</v>
      </c>
      <c r="D37" s="77" t="s">
        <v>70</v>
      </c>
      <c r="E37" s="77" t="s">
        <v>65</v>
      </c>
      <c r="F37" s="77">
        <v>74</v>
      </c>
      <c r="G37" s="77" t="s">
        <v>66</v>
      </c>
      <c r="H37" s="77">
        <v>415050</v>
      </c>
      <c r="I37" s="77" t="str">
        <f t="shared" si="0"/>
        <v>Sale</v>
      </c>
      <c r="J37" s="104">
        <v>525</v>
      </c>
      <c r="K37" s="105">
        <v>2</v>
      </c>
    </row>
    <row r="38" spans="1:11" x14ac:dyDescent="0.2">
      <c r="A38" s="77" t="s">
        <v>89</v>
      </c>
      <c r="B38" s="77" t="s">
        <v>130</v>
      </c>
      <c r="C38" s="78">
        <v>9780740772276</v>
      </c>
      <c r="D38" s="77" t="s">
        <v>78</v>
      </c>
      <c r="E38" s="77" t="s">
        <v>65</v>
      </c>
      <c r="F38" s="77">
        <v>74</v>
      </c>
      <c r="G38" s="77" t="s">
        <v>66</v>
      </c>
      <c r="H38" s="77">
        <v>415050</v>
      </c>
      <c r="I38" s="77" t="str">
        <f t="shared" si="0"/>
        <v>Sale</v>
      </c>
      <c r="J38" s="104">
        <v>787.5</v>
      </c>
      <c r="K38" s="105">
        <v>3</v>
      </c>
    </row>
    <row r="39" spans="1:11" x14ac:dyDescent="0.2">
      <c r="A39" s="77" t="s">
        <v>89</v>
      </c>
      <c r="B39" s="77" t="s">
        <v>130</v>
      </c>
      <c r="C39" s="78">
        <v>9780740773655</v>
      </c>
      <c r="D39" s="77" t="s">
        <v>79</v>
      </c>
      <c r="E39" s="77" t="s">
        <v>65</v>
      </c>
      <c r="F39" s="77">
        <v>74</v>
      </c>
      <c r="G39" s="77" t="s">
        <v>66</v>
      </c>
      <c r="H39" s="77">
        <v>415050</v>
      </c>
      <c r="I39" s="77" t="str">
        <f t="shared" si="0"/>
        <v>Sale</v>
      </c>
      <c r="J39" s="104">
        <v>525</v>
      </c>
      <c r="K39" s="105">
        <v>2</v>
      </c>
    </row>
    <row r="40" spans="1:11" x14ac:dyDescent="0.2">
      <c r="A40" s="77" t="s">
        <v>89</v>
      </c>
      <c r="B40" s="77" t="s">
        <v>130</v>
      </c>
      <c r="C40" s="78">
        <v>9780740778063</v>
      </c>
      <c r="D40" s="77" t="s">
        <v>71</v>
      </c>
      <c r="E40" s="77" t="s">
        <v>65</v>
      </c>
      <c r="F40" s="77">
        <v>74</v>
      </c>
      <c r="G40" s="77" t="s">
        <v>66</v>
      </c>
      <c r="H40" s="77">
        <v>415050</v>
      </c>
      <c r="I40" s="77" t="str">
        <f t="shared" si="0"/>
        <v>Sale</v>
      </c>
      <c r="J40" s="104">
        <v>928.45</v>
      </c>
      <c r="K40" s="105">
        <v>3</v>
      </c>
    </row>
    <row r="41" spans="1:11" x14ac:dyDescent="0.2">
      <c r="A41" s="77" t="s">
        <v>89</v>
      </c>
      <c r="B41" s="77" t="s">
        <v>130</v>
      </c>
      <c r="C41" s="78">
        <v>9780740778155</v>
      </c>
      <c r="D41" s="77" t="s">
        <v>56</v>
      </c>
      <c r="E41" s="77" t="s">
        <v>65</v>
      </c>
      <c r="F41" s="77">
        <v>74</v>
      </c>
      <c r="G41" s="77" t="s">
        <v>66</v>
      </c>
      <c r="H41" s="77">
        <v>415050</v>
      </c>
      <c r="I41" s="77" t="str">
        <f t="shared" si="0"/>
        <v>Sale</v>
      </c>
      <c r="J41" s="104">
        <v>813.75</v>
      </c>
      <c r="K41" s="105">
        <v>3</v>
      </c>
    </row>
    <row r="42" spans="1:11" x14ac:dyDescent="0.2">
      <c r="A42" s="77" t="s">
        <v>89</v>
      </c>
      <c r="B42" s="77" t="s">
        <v>130</v>
      </c>
      <c r="C42" s="78">
        <v>9780740785344</v>
      </c>
      <c r="D42" s="77" t="s">
        <v>48</v>
      </c>
      <c r="E42" s="77" t="s">
        <v>65</v>
      </c>
      <c r="F42" s="77">
        <v>74</v>
      </c>
      <c r="G42" s="77" t="s">
        <v>66</v>
      </c>
      <c r="H42" s="77">
        <v>415050</v>
      </c>
      <c r="I42" s="77" t="str">
        <f t="shared" si="0"/>
        <v>Sale</v>
      </c>
      <c r="J42" s="104">
        <v>699</v>
      </c>
      <c r="K42" s="105">
        <v>2</v>
      </c>
    </row>
    <row r="43" spans="1:11" x14ac:dyDescent="0.2">
      <c r="A43" s="77" t="s">
        <v>89</v>
      </c>
      <c r="B43" s="77" t="s">
        <v>130</v>
      </c>
      <c r="C43" s="78">
        <v>9780740785481</v>
      </c>
      <c r="D43" s="77" t="s">
        <v>44</v>
      </c>
      <c r="E43" s="77" t="s">
        <v>65</v>
      </c>
      <c r="F43" s="77">
        <v>74</v>
      </c>
      <c r="G43" s="77" t="s">
        <v>67</v>
      </c>
      <c r="H43" s="77">
        <v>415050</v>
      </c>
      <c r="I43" s="77" t="str">
        <f t="shared" si="0"/>
        <v>Sale</v>
      </c>
      <c r="J43" s="104">
        <v>6597.8</v>
      </c>
      <c r="K43" s="105">
        <v>4</v>
      </c>
    </row>
    <row r="44" spans="1:11" x14ac:dyDescent="0.2">
      <c r="A44" s="77" t="s">
        <v>89</v>
      </c>
      <c r="B44" s="77" t="s">
        <v>130</v>
      </c>
      <c r="C44" s="78">
        <v>9780836204155</v>
      </c>
      <c r="D44" s="77" t="s">
        <v>80</v>
      </c>
      <c r="E44" s="77" t="s">
        <v>65</v>
      </c>
      <c r="F44" s="77">
        <v>74</v>
      </c>
      <c r="G44" s="77" t="s">
        <v>66</v>
      </c>
      <c r="H44" s="77">
        <v>415050</v>
      </c>
      <c r="I44" s="77" t="str">
        <f t="shared" si="0"/>
        <v>Sale</v>
      </c>
      <c r="J44" s="104">
        <v>2236.8000000000002</v>
      </c>
      <c r="K44" s="105">
        <v>6</v>
      </c>
    </row>
    <row r="45" spans="1:11" x14ac:dyDescent="0.2">
      <c r="A45" s="77" t="s">
        <v>89</v>
      </c>
      <c r="B45" s="77" t="s">
        <v>130</v>
      </c>
      <c r="C45" s="78">
        <v>9780836217797</v>
      </c>
      <c r="D45" s="77" t="s">
        <v>81</v>
      </c>
      <c r="E45" s="77" t="s">
        <v>65</v>
      </c>
      <c r="F45" s="77">
        <v>74</v>
      </c>
      <c r="G45" s="77" t="s">
        <v>66</v>
      </c>
      <c r="H45" s="77">
        <v>415050</v>
      </c>
      <c r="I45" s="77" t="str">
        <f t="shared" si="0"/>
        <v>Sale</v>
      </c>
      <c r="J45" s="104">
        <v>618.45000000000005</v>
      </c>
      <c r="K45" s="105">
        <v>3</v>
      </c>
    </row>
    <row r="46" spans="1:11" x14ac:dyDescent="0.2">
      <c r="A46" s="77" t="s">
        <v>89</v>
      </c>
      <c r="B46" s="77" t="s">
        <v>130</v>
      </c>
      <c r="C46" s="78">
        <v>9780836228991</v>
      </c>
      <c r="D46" s="77" t="s">
        <v>49</v>
      </c>
      <c r="E46" s="77" t="s">
        <v>65</v>
      </c>
      <c r="F46" s="77">
        <v>74</v>
      </c>
      <c r="G46" s="77" t="s">
        <v>66</v>
      </c>
      <c r="H46" s="77">
        <v>415050</v>
      </c>
      <c r="I46" s="77" t="str">
        <f t="shared" si="0"/>
        <v>Sale</v>
      </c>
      <c r="J46" s="104">
        <v>813.75</v>
      </c>
      <c r="K46" s="105">
        <v>3</v>
      </c>
    </row>
    <row r="47" spans="1:11" x14ac:dyDescent="0.2">
      <c r="A47" s="77" t="s">
        <v>89</v>
      </c>
      <c r="B47" s="77" t="s">
        <v>130</v>
      </c>
      <c r="C47" s="78">
        <v>9780836251821</v>
      </c>
      <c r="D47" s="77" t="s">
        <v>128</v>
      </c>
      <c r="E47" s="77" t="s">
        <v>65</v>
      </c>
      <c r="F47" s="77">
        <v>74</v>
      </c>
      <c r="G47" s="77" t="s">
        <v>66</v>
      </c>
      <c r="H47" s="77">
        <v>415050</v>
      </c>
      <c r="I47" s="77" t="str">
        <f t="shared" si="0"/>
        <v>Sale</v>
      </c>
      <c r="J47" s="104">
        <v>787.5</v>
      </c>
      <c r="K47" s="105">
        <v>3</v>
      </c>
    </row>
    <row r="48" spans="1:11" x14ac:dyDescent="0.2">
      <c r="A48" s="77" t="s">
        <v>89</v>
      </c>
      <c r="B48" s="77" t="s">
        <v>130</v>
      </c>
      <c r="C48" s="78">
        <v>9780836267457</v>
      </c>
      <c r="D48" s="77" t="s">
        <v>82</v>
      </c>
      <c r="E48" s="77" t="s">
        <v>65</v>
      </c>
      <c r="F48" s="77">
        <v>74</v>
      </c>
      <c r="G48" s="77" t="s">
        <v>66</v>
      </c>
      <c r="H48" s="77">
        <v>415050</v>
      </c>
      <c r="I48" s="77" t="str">
        <f t="shared" si="0"/>
        <v>Sale</v>
      </c>
      <c r="J48" s="104">
        <v>2236.8000000000002</v>
      </c>
      <c r="K48" s="105">
        <v>6</v>
      </c>
    </row>
    <row r="49" spans="1:11" x14ac:dyDescent="0.2">
      <c r="A49" s="77" t="s">
        <v>89</v>
      </c>
      <c r="B49" s="77" t="s">
        <v>130</v>
      </c>
      <c r="C49" s="78">
        <v>9780836278446</v>
      </c>
      <c r="D49" s="77" t="s">
        <v>134</v>
      </c>
      <c r="E49" s="77" t="s">
        <v>65</v>
      </c>
      <c r="F49" s="77">
        <v>74</v>
      </c>
      <c r="G49" s="77" t="s">
        <v>66</v>
      </c>
      <c r="H49" s="77">
        <v>415050</v>
      </c>
      <c r="I49" s="77" t="str">
        <f t="shared" si="0"/>
        <v>Sale</v>
      </c>
      <c r="J49" s="104">
        <v>247.5</v>
      </c>
      <c r="K49" s="105">
        <v>1</v>
      </c>
    </row>
    <row r="50" spans="1:11" x14ac:dyDescent="0.2">
      <c r="A50" s="77" t="s">
        <v>89</v>
      </c>
      <c r="B50" s="77" t="s">
        <v>130</v>
      </c>
      <c r="C50" s="78">
        <v>9781449401023</v>
      </c>
      <c r="D50" s="77" t="s">
        <v>72</v>
      </c>
      <c r="E50" s="77" t="s">
        <v>65</v>
      </c>
      <c r="F50" s="77">
        <v>74</v>
      </c>
      <c r="G50" s="77" t="s">
        <v>66</v>
      </c>
      <c r="H50" s="77">
        <v>415050</v>
      </c>
      <c r="I50" s="77" t="str">
        <f t="shared" si="0"/>
        <v>Sale</v>
      </c>
      <c r="J50" s="104">
        <v>1083.45</v>
      </c>
      <c r="K50" s="105">
        <v>3</v>
      </c>
    </row>
    <row r="51" spans="1:11" x14ac:dyDescent="0.2">
      <c r="A51" s="77" t="s">
        <v>89</v>
      </c>
      <c r="B51" s="77" t="s">
        <v>130</v>
      </c>
      <c r="C51" s="78">
        <v>9781449402327</v>
      </c>
      <c r="D51" s="77" t="s">
        <v>90</v>
      </c>
      <c r="E51" s="77" t="s">
        <v>65</v>
      </c>
      <c r="F51" s="77">
        <v>74</v>
      </c>
      <c r="G51" s="77" t="s">
        <v>66</v>
      </c>
      <c r="H51" s="77">
        <v>415050</v>
      </c>
      <c r="I51" s="77" t="str">
        <f t="shared" si="0"/>
        <v>Sale</v>
      </c>
      <c r="J51" s="104">
        <v>1835.4</v>
      </c>
      <c r="K51" s="105">
        <v>10</v>
      </c>
    </row>
    <row r="52" spans="1:11" x14ac:dyDescent="0.2">
      <c r="A52" s="77" t="s">
        <v>89</v>
      </c>
      <c r="B52" s="77" t="s">
        <v>130</v>
      </c>
      <c r="C52" s="78">
        <v>9781449408190</v>
      </c>
      <c r="D52" s="77" t="s">
        <v>57</v>
      </c>
      <c r="E52" s="77" t="s">
        <v>65</v>
      </c>
      <c r="F52" s="77">
        <v>74</v>
      </c>
      <c r="G52" s="77" t="s">
        <v>66</v>
      </c>
      <c r="H52" s="77">
        <v>415050</v>
      </c>
      <c r="I52" s="77" t="str">
        <f t="shared" si="0"/>
        <v>Sale</v>
      </c>
      <c r="J52" s="104">
        <v>813.75</v>
      </c>
      <c r="K52" s="105">
        <v>3</v>
      </c>
    </row>
    <row r="53" spans="1:11" x14ac:dyDescent="0.2">
      <c r="A53" s="77" t="s">
        <v>89</v>
      </c>
      <c r="B53" s="77" t="s">
        <v>130</v>
      </c>
      <c r="C53" s="78">
        <v>9781449409777</v>
      </c>
      <c r="D53" s="77" t="s">
        <v>135</v>
      </c>
      <c r="E53" s="77" t="s">
        <v>65</v>
      </c>
      <c r="F53" s="77">
        <v>74</v>
      </c>
      <c r="G53" s="77" t="s">
        <v>66</v>
      </c>
      <c r="H53" s="77">
        <v>415050</v>
      </c>
      <c r="I53" s="77" t="str">
        <f t="shared" si="0"/>
        <v>Sale</v>
      </c>
      <c r="J53" s="104">
        <v>699</v>
      </c>
      <c r="K53" s="105">
        <v>2</v>
      </c>
    </row>
    <row r="54" spans="1:11" x14ac:dyDescent="0.2">
      <c r="A54" s="77" t="s">
        <v>89</v>
      </c>
      <c r="B54" s="77" t="s">
        <v>130</v>
      </c>
      <c r="C54" s="78">
        <v>9781449414047</v>
      </c>
      <c r="D54" s="77" t="s">
        <v>54</v>
      </c>
      <c r="E54" s="77" t="s">
        <v>65</v>
      </c>
      <c r="F54" s="77">
        <v>74</v>
      </c>
      <c r="G54" s="77" t="s">
        <v>66</v>
      </c>
      <c r="H54" s="77">
        <v>415050</v>
      </c>
      <c r="I54" s="77" t="str">
        <f t="shared" si="0"/>
        <v>Sale</v>
      </c>
      <c r="J54" s="104">
        <v>437.8</v>
      </c>
      <c r="K54" s="105">
        <v>4</v>
      </c>
    </row>
    <row r="55" spans="1:11" x14ac:dyDescent="0.2">
      <c r="A55" s="77" t="s">
        <v>89</v>
      </c>
      <c r="B55" s="77" t="s">
        <v>130</v>
      </c>
      <c r="C55" s="78">
        <v>9781449414054</v>
      </c>
      <c r="D55" s="77" t="s">
        <v>83</v>
      </c>
      <c r="E55" s="77" t="s">
        <v>65</v>
      </c>
      <c r="F55" s="77">
        <v>74</v>
      </c>
      <c r="G55" s="77" t="s">
        <v>66</v>
      </c>
      <c r="H55" s="77">
        <v>415050</v>
      </c>
      <c r="I55" s="77" t="str">
        <f t="shared" si="0"/>
        <v>Sale</v>
      </c>
      <c r="J55" s="104">
        <v>109.45</v>
      </c>
      <c r="K55" s="105">
        <v>1</v>
      </c>
    </row>
    <row r="56" spans="1:11" x14ac:dyDescent="0.2">
      <c r="A56" s="77" t="s">
        <v>89</v>
      </c>
      <c r="B56" s="77" t="s">
        <v>130</v>
      </c>
      <c r="C56" s="78">
        <v>9781449414061</v>
      </c>
      <c r="D56" s="77" t="s">
        <v>73</v>
      </c>
      <c r="E56" s="77" t="s">
        <v>65</v>
      </c>
      <c r="F56" s="77">
        <v>74</v>
      </c>
      <c r="G56" s="77" t="s">
        <v>66</v>
      </c>
      <c r="H56" s="77">
        <v>415050</v>
      </c>
      <c r="I56" s="77" t="str">
        <f t="shared" si="0"/>
        <v>Sale</v>
      </c>
      <c r="J56" s="104">
        <v>218.9</v>
      </c>
      <c r="K56" s="105">
        <v>2</v>
      </c>
    </row>
    <row r="57" spans="1:11" x14ac:dyDescent="0.2">
      <c r="A57" s="77" t="s">
        <v>89</v>
      </c>
      <c r="B57" s="77" t="s">
        <v>130</v>
      </c>
      <c r="C57" s="78">
        <v>9781449414078</v>
      </c>
      <c r="D57" s="77" t="s">
        <v>91</v>
      </c>
      <c r="E57" s="77" t="s">
        <v>65</v>
      </c>
      <c r="F57" s="77">
        <v>74</v>
      </c>
      <c r="G57" s="77" t="s">
        <v>66</v>
      </c>
      <c r="H57" s="77">
        <v>415050</v>
      </c>
      <c r="I57" s="77" t="str">
        <f t="shared" si="0"/>
        <v>Sale</v>
      </c>
      <c r="J57" s="104">
        <v>218.9</v>
      </c>
      <c r="K57" s="105">
        <v>2</v>
      </c>
    </row>
    <row r="58" spans="1:11" x14ac:dyDescent="0.2">
      <c r="A58" s="77" t="s">
        <v>89</v>
      </c>
      <c r="B58" s="77" t="s">
        <v>130</v>
      </c>
      <c r="C58" s="78">
        <v>9781449414085</v>
      </c>
      <c r="D58" s="77" t="s">
        <v>84</v>
      </c>
      <c r="E58" s="77" t="s">
        <v>65</v>
      </c>
      <c r="F58" s="77">
        <v>74</v>
      </c>
      <c r="G58" s="77" t="s">
        <v>66</v>
      </c>
      <c r="H58" s="77">
        <v>415050</v>
      </c>
      <c r="I58" s="77" t="str">
        <f t="shared" si="0"/>
        <v>Sale</v>
      </c>
      <c r="J58" s="104">
        <v>109.45</v>
      </c>
      <c r="K58" s="105">
        <v>1</v>
      </c>
    </row>
    <row r="59" spans="1:11" x14ac:dyDescent="0.2">
      <c r="A59" s="77" t="s">
        <v>89</v>
      </c>
      <c r="B59" s="77" t="s">
        <v>130</v>
      </c>
      <c r="C59" s="78">
        <v>9781449414108</v>
      </c>
      <c r="D59" s="77" t="s">
        <v>74</v>
      </c>
      <c r="E59" s="77" t="s">
        <v>65</v>
      </c>
      <c r="F59" s="77">
        <v>74</v>
      </c>
      <c r="G59" s="77" t="s">
        <v>66</v>
      </c>
      <c r="H59" s="77">
        <v>415050</v>
      </c>
      <c r="I59" s="77" t="str">
        <f t="shared" si="0"/>
        <v>Sale</v>
      </c>
      <c r="J59" s="104">
        <v>2337.4</v>
      </c>
      <c r="K59" s="105">
        <v>5</v>
      </c>
    </row>
    <row r="60" spans="1:11" x14ac:dyDescent="0.2">
      <c r="A60" s="77" t="s">
        <v>89</v>
      </c>
      <c r="B60" s="77" t="s">
        <v>130</v>
      </c>
      <c r="C60" s="78">
        <v>9781449418465</v>
      </c>
      <c r="D60" s="77" t="s">
        <v>59</v>
      </c>
      <c r="E60" s="77" t="s">
        <v>65</v>
      </c>
      <c r="F60" s="77">
        <v>74</v>
      </c>
      <c r="G60" s="77" t="s">
        <v>66</v>
      </c>
      <c r="H60" s="77">
        <v>415050</v>
      </c>
      <c r="I60" s="77" t="str">
        <f t="shared" si="0"/>
        <v>Sale</v>
      </c>
      <c r="J60" s="104">
        <v>288.75</v>
      </c>
      <c r="K60" s="105">
        <v>1</v>
      </c>
    </row>
    <row r="61" spans="1:11" x14ac:dyDescent="0.2">
      <c r="A61" s="77" t="s">
        <v>89</v>
      </c>
      <c r="B61" s="77" t="s">
        <v>130</v>
      </c>
      <c r="C61" s="78">
        <v>9781449420437</v>
      </c>
      <c r="D61" s="77" t="s">
        <v>92</v>
      </c>
      <c r="E61" s="77" t="s">
        <v>65</v>
      </c>
      <c r="F61" s="77">
        <v>74</v>
      </c>
      <c r="G61" s="77" t="s">
        <v>66</v>
      </c>
      <c r="H61" s="77">
        <v>415050</v>
      </c>
      <c r="I61" s="77" t="str">
        <f t="shared" si="0"/>
        <v>Sale</v>
      </c>
      <c r="J61" s="104">
        <v>1005.48</v>
      </c>
      <c r="K61" s="105">
        <v>6</v>
      </c>
    </row>
    <row r="62" spans="1:11" x14ac:dyDescent="0.2">
      <c r="A62" s="77" t="s">
        <v>89</v>
      </c>
      <c r="B62" s="77" t="s">
        <v>130</v>
      </c>
      <c r="C62" s="78">
        <v>9781449423094</v>
      </c>
      <c r="D62" s="77" t="s">
        <v>60</v>
      </c>
      <c r="E62" s="77" t="s">
        <v>65</v>
      </c>
      <c r="F62" s="77">
        <v>74</v>
      </c>
      <c r="G62" s="77" t="s">
        <v>66</v>
      </c>
      <c r="H62" s="77">
        <v>415050</v>
      </c>
      <c r="I62" s="77" t="str">
        <f t="shared" si="0"/>
        <v>Sale</v>
      </c>
      <c r="J62" s="104">
        <v>1432.95</v>
      </c>
      <c r="K62" s="105">
        <v>4</v>
      </c>
    </row>
    <row r="63" spans="1:11" x14ac:dyDescent="0.2">
      <c r="A63" s="77" t="s">
        <v>89</v>
      </c>
      <c r="B63" s="77" t="s">
        <v>130</v>
      </c>
      <c r="C63" s="78">
        <v>9781449425661</v>
      </c>
      <c r="D63" s="77" t="s">
        <v>93</v>
      </c>
      <c r="E63" s="77" t="s">
        <v>65</v>
      </c>
      <c r="F63" s="77">
        <v>74</v>
      </c>
      <c r="G63" s="77" t="s">
        <v>66</v>
      </c>
      <c r="H63" s="77">
        <v>415050</v>
      </c>
      <c r="I63" s="77" t="str">
        <f t="shared" si="0"/>
        <v>Sale</v>
      </c>
      <c r="J63" s="104">
        <v>798</v>
      </c>
      <c r="K63" s="105">
        <v>5</v>
      </c>
    </row>
    <row r="64" spans="1:11" x14ac:dyDescent="0.2">
      <c r="A64" s="77" t="s">
        <v>89</v>
      </c>
      <c r="B64" s="77" t="s">
        <v>130</v>
      </c>
      <c r="C64" s="78">
        <v>9781449433253</v>
      </c>
      <c r="D64" s="77" t="s">
        <v>94</v>
      </c>
      <c r="E64" s="77" t="s">
        <v>65</v>
      </c>
      <c r="F64" s="77">
        <v>74</v>
      </c>
      <c r="G64" s="77" t="s">
        <v>66</v>
      </c>
      <c r="H64" s="77">
        <v>415050</v>
      </c>
      <c r="I64" s="77" t="str">
        <f t="shared" si="0"/>
        <v>Sale</v>
      </c>
      <c r="J64" s="104">
        <v>240709.96</v>
      </c>
      <c r="K64" s="105">
        <v>107</v>
      </c>
    </row>
    <row r="65" spans="1:11" x14ac:dyDescent="0.2">
      <c r="A65" s="77" t="s">
        <v>89</v>
      </c>
      <c r="B65" s="77" t="s">
        <v>130</v>
      </c>
      <c r="C65" s="78">
        <v>9781449425586</v>
      </c>
      <c r="D65" s="77" t="s">
        <v>112</v>
      </c>
      <c r="E65" s="77" t="s">
        <v>65</v>
      </c>
      <c r="F65" s="77">
        <v>74</v>
      </c>
      <c r="G65" s="77" t="s">
        <v>66</v>
      </c>
      <c r="H65" s="77">
        <v>425240</v>
      </c>
      <c r="I65" s="77" t="str">
        <f t="shared" si="0"/>
        <v>Return</v>
      </c>
      <c r="J65" s="104">
        <v>-192.5</v>
      </c>
      <c r="K65" s="105">
        <v>-1</v>
      </c>
    </row>
    <row r="66" spans="1:11" x14ac:dyDescent="0.2">
      <c r="A66" s="77" t="s">
        <v>89</v>
      </c>
      <c r="B66" s="77" t="s">
        <v>130</v>
      </c>
      <c r="C66" s="78">
        <v>9780740700033</v>
      </c>
      <c r="D66" s="77" t="s">
        <v>45</v>
      </c>
      <c r="E66" s="77" t="s">
        <v>65</v>
      </c>
      <c r="F66" s="77">
        <v>74</v>
      </c>
      <c r="G66" s="77" t="s">
        <v>66</v>
      </c>
      <c r="H66" s="77">
        <v>425250</v>
      </c>
      <c r="I66" s="77" t="str">
        <f t="shared" ref="I66:I98" si="1">IF(AND(H66&gt;420000,H66&lt;430000),"Return","Sale")</f>
        <v>Return</v>
      </c>
      <c r="J66" s="104">
        <v>-342.51</v>
      </c>
      <c r="K66" s="105">
        <v>-1</v>
      </c>
    </row>
    <row r="67" spans="1:11" x14ac:dyDescent="0.2">
      <c r="A67" s="77" t="s">
        <v>89</v>
      </c>
      <c r="B67" s="77" t="s">
        <v>130</v>
      </c>
      <c r="C67" s="78">
        <v>9780740718397</v>
      </c>
      <c r="D67" s="77" t="s">
        <v>69</v>
      </c>
      <c r="E67" s="77" t="s">
        <v>65</v>
      </c>
      <c r="F67" s="77">
        <v>74</v>
      </c>
      <c r="G67" s="77" t="s">
        <v>66</v>
      </c>
      <c r="H67" s="77">
        <v>425250</v>
      </c>
      <c r="I67" s="77" t="str">
        <f t="shared" si="1"/>
        <v>Return</v>
      </c>
      <c r="J67" s="104">
        <v>-220.5</v>
      </c>
      <c r="K67" s="105">
        <v>-1</v>
      </c>
    </row>
    <row r="68" spans="1:11" x14ac:dyDescent="0.2">
      <c r="A68" s="77" t="s">
        <v>89</v>
      </c>
      <c r="B68" s="77" t="s">
        <v>130</v>
      </c>
      <c r="C68" s="78">
        <v>9780740721946</v>
      </c>
      <c r="D68" s="77" t="s">
        <v>55</v>
      </c>
      <c r="E68" s="77" t="s">
        <v>65</v>
      </c>
      <c r="F68" s="77">
        <v>74</v>
      </c>
      <c r="G68" s="77" t="s">
        <v>66</v>
      </c>
      <c r="H68" s="77">
        <v>425250</v>
      </c>
      <c r="I68" s="77" t="str">
        <f t="shared" si="1"/>
        <v>Return</v>
      </c>
      <c r="J68" s="104">
        <v>-257.25</v>
      </c>
      <c r="K68" s="105">
        <v>-1</v>
      </c>
    </row>
    <row r="69" spans="1:11" x14ac:dyDescent="0.2">
      <c r="A69" s="77" t="s">
        <v>89</v>
      </c>
      <c r="B69" s="77" t="s">
        <v>130</v>
      </c>
      <c r="C69" s="78">
        <v>9780740732980</v>
      </c>
      <c r="D69" s="77" t="s">
        <v>75</v>
      </c>
      <c r="E69" s="77" t="s">
        <v>65</v>
      </c>
      <c r="F69" s="77">
        <v>74</v>
      </c>
      <c r="G69" s="77" t="s">
        <v>66</v>
      </c>
      <c r="H69" s="77">
        <v>425250</v>
      </c>
      <c r="I69" s="77" t="str">
        <f t="shared" si="1"/>
        <v>Return</v>
      </c>
      <c r="J69" s="104">
        <v>-262.5</v>
      </c>
      <c r="K69" s="105">
        <v>-1</v>
      </c>
    </row>
    <row r="70" spans="1:11" x14ac:dyDescent="0.2">
      <c r="A70" s="77" t="s">
        <v>89</v>
      </c>
      <c r="B70" s="77" t="s">
        <v>130</v>
      </c>
      <c r="C70" s="78">
        <v>9780740738401</v>
      </c>
      <c r="D70" s="77" t="s">
        <v>124</v>
      </c>
      <c r="E70" s="77" t="s">
        <v>65</v>
      </c>
      <c r="F70" s="77">
        <v>74</v>
      </c>
      <c r="G70" s="77" t="s">
        <v>66</v>
      </c>
      <c r="H70" s="77">
        <v>425250</v>
      </c>
      <c r="I70" s="77" t="str">
        <f t="shared" si="1"/>
        <v>Return</v>
      </c>
      <c r="J70" s="104">
        <v>-1576.05</v>
      </c>
      <c r="K70" s="105">
        <v>-8</v>
      </c>
    </row>
    <row r="71" spans="1:11" x14ac:dyDescent="0.2">
      <c r="A71" s="77" t="s">
        <v>89</v>
      </c>
      <c r="B71" s="77" t="s">
        <v>130</v>
      </c>
      <c r="C71" s="78">
        <v>9780740748479</v>
      </c>
      <c r="D71" s="77" t="s">
        <v>43</v>
      </c>
      <c r="E71" s="77" t="s">
        <v>65</v>
      </c>
      <c r="F71" s="77">
        <v>74</v>
      </c>
      <c r="G71" s="77" t="s">
        <v>67</v>
      </c>
      <c r="H71" s="77">
        <v>425250</v>
      </c>
      <c r="I71" s="77" t="str">
        <f t="shared" si="1"/>
        <v>Return</v>
      </c>
      <c r="J71" s="104">
        <v>-26395.599999999999</v>
      </c>
      <c r="K71" s="105">
        <v>-8</v>
      </c>
    </row>
    <row r="72" spans="1:11" x14ac:dyDescent="0.2">
      <c r="A72" s="77" t="s">
        <v>89</v>
      </c>
      <c r="B72" s="77" t="s">
        <v>130</v>
      </c>
      <c r="C72" s="78">
        <v>9780740754722</v>
      </c>
      <c r="D72" s="77" t="s">
        <v>125</v>
      </c>
      <c r="E72" s="77" t="s">
        <v>65</v>
      </c>
      <c r="F72" s="77">
        <v>74</v>
      </c>
      <c r="G72" s="77" t="s">
        <v>66</v>
      </c>
      <c r="H72" s="77">
        <v>425250</v>
      </c>
      <c r="I72" s="77" t="str">
        <f t="shared" si="1"/>
        <v>Return</v>
      </c>
      <c r="J72" s="104">
        <v>-1173.06</v>
      </c>
      <c r="K72" s="105">
        <v>-6</v>
      </c>
    </row>
    <row r="73" spans="1:11" x14ac:dyDescent="0.2">
      <c r="A73" s="77" t="s">
        <v>89</v>
      </c>
      <c r="B73" s="77" t="s">
        <v>130</v>
      </c>
      <c r="C73" s="78">
        <v>9780740755330</v>
      </c>
      <c r="D73" s="77" t="s">
        <v>133</v>
      </c>
      <c r="E73" s="77" t="s">
        <v>65</v>
      </c>
      <c r="F73" s="77">
        <v>74</v>
      </c>
      <c r="G73" s="77" t="s">
        <v>66</v>
      </c>
      <c r="H73" s="77">
        <v>425250</v>
      </c>
      <c r="I73" s="77" t="str">
        <f t="shared" si="1"/>
        <v>Return</v>
      </c>
      <c r="J73" s="104">
        <v>-262.5</v>
      </c>
      <c r="K73" s="105">
        <v>-1</v>
      </c>
    </row>
    <row r="74" spans="1:11" x14ac:dyDescent="0.2">
      <c r="A74" s="77" t="s">
        <v>89</v>
      </c>
      <c r="B74" s="77" t="s">
        <v>130</v>
      </c>
      <c r="C74" s="78">
        <v>9780740755668</v>
      </c>
      <c r="D74" s="77" t="s">
        <v>126</v>
      </c>
      <c r="E74" s="77" t="s">
        <v>65</v>
      </c>
      <c r="F74" s="77">
        <v>74</v>
      </c>
      <c r="G74" s="77" t="s">
        <v>66</v>
      </c>
      <c r="H74" s="77">
        <v>425250</v>
      </c>
      <c r="I74" s="77" t="str">
        <f t="shared" si="1"/>
        <v>Return</v>
      </c>
      <c r="J74" s="104">
        <v>-782.04</v>
      </c>
      <c r="K74" s="105">
        <v>-4</v>
      </c>
    </row>
    <row r="75" spans="1:11" x14ac:dyDescent="0.2">
      <c r="A75" s="77" t="s">
        <v>89</v>
      </c>
      <c r="B75" s="77" t="s">
        <v>130</v>
      </c>
      <c r="C75" s="78">
        <v>9780740757693</v>
      </c>
      <c r="D75" s="77" t="s">
        <v>136</v>
      </c>
      <c r="E75" s="77" t="s">
        <v>65</v>
      </c>
      <c r="F75" s="77">
        <v>74</v>
      </c>
      <c r="G75" s="77" t="s">
        <v>66</v>
      </c>
      <c r="H75" s="77">
        <v>425250</v>
      </c>
      <c r="I75" s="77" t="str">
        <f t="shared" si="1"/>
        <v>Return</v>
      </c>
      <c r="J75" s="104">
        <v>-692.01</v>
      </c>
      <c r="K75" s="105">
        <v>-2</v>
      </c>
    </row>
    <row r="76" spans="1:11" x14ac:dyDescent="0.2">
      <c r="A76" s="77" t="s">
        <v>89</v>
      </c>
      <c r="B76" s="77" t="s">
        <v>130</v>
      </c>
      <c r="C76" s="78">
        <v>9780740761584</v>
      </c>
      <c r="D76" s="77" t="s">
        <v>137</v>
      </c>
      <c r="E76" s="77" t="s">
        <v>65</v>
      </c>
      <c r="F76" s="77">
        <v>74</v>
      </c>
      <c r="G76" s="77" t="s">
        <v>66</v>
      </c>
      <c r="H76" s="77">
        <v>425250</v>
      </c>
      <c r="I76" s="77" t="str">
        <f t="shared" si="1"/>
        <v>Return</v>
      </c>
      <c r="J76" s="104">
        <v>-782.04</v>
      </c>
      <c r="K76" s="105">
        <v>-4</v>
      </c>
    </row>
    <row r="77" spans="1:11" x14ac:dyDescent="0.2">
      <c r="A77" s="77" t="s">
        <v>89</v>
      </c>
      <c r="B77" s="77" t="s">
        <v>130</v>
      </c>
      <c r="C77" s="78">
        <v>9780740761904</v>
      </c>
      <c r="D77" s="77" t="s">
        <v>47</v>
      </c>
      <c r="E77" s="77" t="s">
        <v>65</v>
      </c>
      <c r="F77" s="77">
        <v>74</v>
      </c>
      <c r="G77" s="77" t="s">
        <v>66</v>
      </c>
      <c r="H77" s="77">
        <v>425250</v>
      </c>
      <c r="I77" s="77" t="str">
        <f t="shared" si="1"/>
        <v>Return</v>
      </c>
      <c r="J77" s="104">
        <v>-257.25</v>
      </c>
      <c r="K77" s="105">
        <v>-1</v>
      </c>
    </row>
    <row r="78" spans="1:11" x14ac:dyDescent="0.2">
      <c r="A78" s="77" t="s">
        <v>89</v>
      </c>
      <c r="B78" s="77" t="s">
        <v>130</v>
      </c>
      <c r="C78" s="78">
        <v>9780740763793</v>
      </c>
      <c r="D78" s="77" t="s">
        <v>70</v>
      </c>
      <c r="E78" s="77" t="s">
        <v>65</v>
      </c>
      <c r="F78" s="77">
        <v>74</v>
      </c>
      <c r="G78" s="77" t="s">
        <v>66</v>
      </c>
      <c r="H78" s="77">
        <v>425250</v>
      </c>
      <c r="I78" s="77" t="str">
        <f t="shared" si="1"/>
        <v>Return</v>
      </c>
      <c r="J78" s="104">
        <v>-257.25</v>
      </c>
      <c r="K78" s="105">
        <v>-1</v>
      </c>
    </row>
    <row r="79" spans="1:11" x14ac:dyDescent="0.2">
      <c r="A79" s="77" t="s">
        <v>89</v>
      </c>
      <c r="B79" s="77" t="s">
        <v>130</v>
      </c>
      <c r="C79" s="78">
        <v>9780740771118</v>
      </c>
      <c r="D79" s="77" t="s">
        <v>127</v>
      </c>
      <c r="E79" s="77" t="s">
        <v>65</v>
      </c>
      <c r="F79" s="77">
        <v>74</v>
      </c>
      <c r="G79" s="77" t="s">
        <v>66</v>
      </c>
      <c r="H79" s="77">
        <v>425250</v>
      </c>
      <c r="I79" s="77" t="str">
        <f t="shared" si="1"/>
        <v>Return</v>
      </c>
      <c r="J79" s="104">
        <v>-1368.57</v>
      </c>
      <c r="K79" s="105">
        <v>-7</v>
      </c>
    </row>
    <row r="80" spans="1:11" x14ac:dyDescent="0.2">
      <c r="A80" s="77" t="s">
        <v>89</v>
      </c>
      <c r="B80" s="77" t="s">
        <v>130</v>
      </c>
      <c r="C80" s="78">
        <v>9780740773655</v>
      </c>
      <c r="D80" s="77" t="s">
        <v>79</v>
      </c>
      <c r="E80" s="77" t="s">
        <v>65</v>
      </c>
      <c r="F80" s="77">
        <v>74</v>
      </c>
      <c r="G80" s="77" t="s">
        <v>66</v>
      </c>
      <c r="H80" s="77">
        <v>425250</v>
      </c>
      <c r="I80" s="77" t="str">
        <f t="shared" si="1"/>
        <v>Return</v>
      </c>
      <c r="J80" s="104">
        <v>-257.25</v>
      </c>
      <c r="K80" s="105">
        <v>-1</v>
      </c>
    </row>
    <row r="81" spans="1:11" x14ac:dyDescent="0.2">
      <c r="A81" s="77" t="s">
        <v>89</v>
      </c>
      <c r="B81" s="77" t="s">
        <v>130</v>
      </c>
      <c r="C81" s="78">
        <v>9780740778063</v>
      </c>
      <c r="D81" s="77" t="s">
        <v>71</v>
      </c>
      <c r="E81" s="77" t="s">
        <v>65</v>
      </c>
      <c r="F81" s="77">
        <v>74</v>
      </c>
      <c r="G81" s="77" t="s">
        <v>66</v>
      </c>
      <c r="H81" s="77">
        <v>425250</v>
      </c>
      <c r="I81" s="77" t="str">
        <f t="shared" si="1"/>
        <v>Return</v>
      </c>
      <c r="J81" s="104">
        <v>-299.5</v>
      </c>
      <c r="K81" s="105">
        <v>-1</v>
      </c>
    </row>
    <row r="82" spans="1:11" x14ac:dyDescent="0.2">
      <c r="A82" s="77" t="s">
        <v>89</v>
      </c>
      <c r="B82" s="77" t="s">
        <v>130</v>
      </c>
      <c r="C82" s="78">
        <v>9780740778155</v>
      </c>
      <c r="D82" s="77" t="s">
        <v>56</v>
      </c>
      <c r="E82" s="77" t="s">
        <v>65</v>
      </c>
      <c r="F82" s="77">
        <v>74</v>
      </c>
      <c r="G82" s="77" t="s">
        <v>66</v>
      </c>
      <c r="H82" s="77">
        <v>425250</v>
      </c>
      <c r="I82" s="77" t="str">
        <f t="shared" si="1"/>
        <v>Return</v>
      </c>
      <c r="J82" s="104">
        <v>-262.5</v>
      </c>
      <c r="K82" s="105">
        <v>-1</v>
      </c>
    </row>
    <row r="83" spans="1:11" x14ac:dyDescent="0.2">
      <c r="A83" s="77" t="s">
        <v>89</v>
      </c>
      <c r="B83" s="77" t="s">
        <v>130</v>
      </c>
      <c r="C83" s="78">
        <v>9780836217469</v>
      </c>
      <c r="D83" s="77" t="s">
        <v>62</v>
      </c>
      <c r="E83" s="77" t="s">
        <v>65</v>
      </c>
      <c r="F83" s="77">
        <v>74</v>
      </c>
      <c r="G83" s="77" t="s">
        <v>66</v>
      </c>
      <c r="H83" s="77">
        <v>425250</v>
      </c>
      <c r="I83" s="77" t="str">
        <f t="shared" si="1"/>
        <v>Return</v>
      </c>
      <c r="J83" s="104">
        <v>-1497.5</v>
      </c>
      <c r="K83" s="105">
        <v>-5</v>
      </c>
    </row>
    <row r="84" spans="1:11" x14ac:dyDescent="0.2">
      <c r="A84" s="77" t="s">
        <v>89</v>
      </c>
      <c r="B84" s="77" t="s">
        <v>130</v>
      </c>
      <c r="C84" s="78">
        <v>9780836220629</v>
      </c>
      <c r="D84" s="77" t="s">
        <v>138</v>
      </c>
      <c r="E84" s="77" t="s">
        <v>65</v>
      </c>
      <c r="F84" s="77">
        <v>74</v>
      </c>
      <c r="G84" s="77" t="s">
        <v>66</v>
      </c>
      <c r="H84" s="77">
        <v>425250</v>
      </c>
      <c r="I84" s="77" t="str">
        <f t="shared" si="1"/>
        <v>Return</v>
      </c>
      <c r="J84" s="104">
        <v>-1198.5</v>
      </c>
      <c r="K84" s="105">
        <v>-3</v>
      </c>
    </row>
    <row r="85" spans="1:11" x14ac:dyDescent="0.2">
      <c r="A85" s="77" t="s">
        <v>89</v>
      </c>
      <c r="B85" s="77" t="s">
        <v>130</v>
      </c>
      <c r="C85" s="78">
        <v>9780836236682</v>
      </c>
      <c r="D85" s="77" t="s">
        <v>87</v>
      </c>
      <c r="E85" s="77" t="s">
        <v>65</v>
      </c>
      <c r="F85" s="77">
        <v>74</v>
      </c>
      <c r="G85" s="77" t="s">
        <v>66</v>
      </c>
      <c r="H85" s="77">
        <v>425250</v>
      </c>
      <c r="I85" s="77" t="str">
        <f t="shared" si="1"/>
        <v>Return</v>
      </c>
      <c r="J85" s="104">
        <v>-257.25</v>
      </c>
      <c r="K85" s="105">
        <v>-1</v>
      </c>
    </row>
    <row r="86" spans="1:11" x14ac:dyDescent="0.2">
      <c r="A86" s="77" t="s">
        <v>89</v>
      </c>
      <c r="B86" s="77" t="s">
        <v>130</v>
      </c>
      <c r="C86" s="78">
        <v>9780836278446</v>
      </c>
      <c r="D86" s="77" t="s">
        <v>134</v>
      </c>
      <c r="E86" s="77" t="s">
        <v>65</v>
      </c>
      <c r="F86" s="77">
        <v>74</v>
      </c>
      <c r="G86" s="77" t="s">
        <v>66</v>
      </c>
      <c r="H86" s="77">
        <v>425250</v>
      </c>
      <c r="I86" s="77" t="str">
        <f t="shared" si="1"/>
        <v>Return</v>
      </c>
      <c r="J86" s="104">
        <v>-220.5</v>
      </c>
      <c r="K86" s="105">
        <v>-1</v>
      </c>
    </row>
    <row r="87" spans="1:11" x14ac:dyDescent="0.2">
      <c r="A87" s="77" t="s">
        <v>89</v>
      </c>
      <c r="B87" s="77" t="s">
        <v>130</v>
      </c>
      <c r="C87" s="78">
        <v>9781449408190</v>
      </c>
      <c r="D87" s="77" t="s">
        <v>57</v>
      </c>
      <c r="E87" s="77" t="s">
        <v>65</v>
      </c>
      <c r="F87" s="77">
        <v>74</v>
      </c>
      <c r="G87" s="77" t="s">
        <v>66</v>
      </c>
      <c r="H87" s="77">
        <v>425250</v>
      </c>
      <c r="I87" s="77" t="str">
        <f t="shared" si="1"/>
        <v>Return</v>
      </c>
      <c r="J87" s="104">
        <v>-777</v>
      </c>
      <c r="K87" s="105">
        <v>-3</v>
      </c>
    </row>
    <row r="88" spans="1:11" x14ac:dyDescent="0.2">
      <c r="A88" s="77" t="s">
        <v>89</v>
      </c>
      <c r="B88" s="77" t="s">
        <v>130</v>
      </c>
      <c r="C88" s="78">
        <v>9781449409777</v>
      </c>
      <c r="D88" s="77" t="s">
        <v>135</v>
      </c>
      <c r="E88" s="77" t="s">
        <v>65</v>
      </c>
      <c r="F88" s="77">
        <v>74</v>
      </c>
      <c r="G88" s="77" t="s">
        <v>66</v>
      </c>
      <c r="H88" s="77">
        <v>425250</v>
      </c>
      <c r="I88" s="77" t="str">
        <f t="shared" si="1"/>
        <v>Return</v>
      </c>
      <c r="J88" s="104">
        <v>-2097</v>
      </c>
      <c r="K88" s="105">
        <v>-6</v>
      </c>
    </row>
    <row r="89" spans="1:11" x14ac:dyDescent="0.2">
      <c r="A89" s="77" t="s">
        <v>89</v>
      </c>
      <c r="B89" s="77" t="s">
        <v>130</v>
      </c>
      <c r="C89" s="78">
        <v>9781449410186</v>
      </c>
      <c r="D89" s="77" t="s">
        <v>58</v>
      </c>
      <c r="E89" s="77" t="s">
        <v>65</v>
      </c>
      <c r="F89" s="77">
        <v>74</v>
      </c>
      <c r="G89" s="77" t="s">
        <v>66</v>
      </c>
      <c r="H89" s="77">
        <v>425250</v>
      </c>
      <c r="I89" s="77" t="str">
        <f t="shared" si="1"/>
        <v>Return</v>
      </c>
      <c r="J89" s="104">
        <v>-525</v>
      </c>
      <c r="K89" s="105">
        <v>-2</v>
      </c>
    </row>
    <row r="90" spans="1:11" x14ac:dyDescent="0.2">
      <c r="A90" s="77" t="s">
        <v>89</v>
      </c>
      <c r="B90" s="77" t="s">
        <v>130</v>
      </c>
      <c r="C90" s="78">
        <v>9781449414047</v>
      </c>
      <c r="D90" s="77" t="s">
        <v>54</v>
      </c>
      <c r="E90" s="77" t="s">
        <v>65</v>
      </c>
      <c r="F90" s="77">
        <v>74</v>
      </c>
      <c r="G90" s="77" t="s">
        <v>66</v>
      </c>
      <c r="H90" s="77">
        <v>425250</v>
      </c>
      <c r="I90" s="77" t="str">
        <f t="shared" si="1"/>
        <v>Return</v>
      </c>
      <c r="J90" s="104">
        <v>-487.55</v>
      </c>
      <c r="K90" s="105">
        <v>-5</v>
      </c>
    </row>
    <row r="91" spans="1:11" x14ac:dyDescent="0.2">
      <c r="A91" s="77" t="s">
        <v>89</v>
      </c>
      <c r="B91" s="77" t="s">
        <v>130</v>
      </c>
      <c r="C91" s="78">
        <v>9781449414054</v>
      </c>
      <c r="D91" s="77" t="s">
        <v>83</v>
      </c>
      <c r="E91" s="77" t="s">
        <v>65</v>
      </c>
      <c r="F91" s="77">
        <v>74</v>
      </c>
      <c r="G91" s="77" t="s">
        <v>66</v>
      </c>
      <c r="H91" s="77">
        <v>425250</v>
      </c>
      <c r="I91" s="77" t="str">
        <f t="shared" si="1"/>
        <v>Return</v>
      </c>
      <c r="J91" s="104">
        <v>-682.57</v>
      </c>
      <c r="K91" s="105">
        <v>-7</v>
      </c>
    </row>
    <row r="92" spans="1:11" x14ac:dyDescent="0.2">
      <c r="A92" s="77" t="s">
        <v>89</v>
      </c>
      <c r="B92" s="77" t="s">
        <v>130</v>
      </c>
      <c r="C92" s="78">
        <v>9781449414061</v>
      </c>
      <c r="D92" s="77" t="s">
        <v>73</v>
      </c>
      <c r="E92" s="77" t="s">
        <v>65</v>
      </c>
      <c r="F92" s="77">
        <v>74</v>
      </c>
      <c r="G92" s="77" t="s">
        <v>66</v>
      </c>
      <c r="H92" s="77">
        <v>425250</v>
      </c>
      <c r="I92" s="77" t="str">
        <f t="shared" si="1"/>
        <v>Return</v>
      </c>
      <c r="J92" s="104">
        <v>-195.02</v>
      </c>
      <c r="K92" s="105">
        <v>-2</v>
      </c>
    </row>
    <row r="93" spans="1:11" x14ac:dyDescent="0.2">
      <c r="A93" s="77" t="s">
        <v>89</v>
      </c>
      <c r="B93" s="77" t="s">
        <v>130</v>
      </c>
      <c r="C93" s="78">
        <v>9781449414078</v>
      </c>
      <c r="D93" s="77" t="s">
        <v>91</v>
      </c>
      <c r="E93" s="77" t="s">
        <v>65</v>
      </c>
      <c r="F93" s="77">
        <v>74</v>
      </c>
      <c r="G93" s="77" t="s">
        <v>66</v>
      </c>
      <c r="H93" s="77">
        <v>425250</v>
      </c>
      <c r="I93" s="77" t="str">
        <f t="shared" si="1"/>
        <v>Return</v>
      </c>
      <c r="J93" s="104">
        <v>-585.05999999999995</v>
      </c>
      <c r="K93" s="105">
        <v>-6</v>
      </c>
    </row>
    <row r="94" spans="1:11" x14ac:dyDescent="0.2">
      <c r="A94" s="77" t="s">
        <v>89</v>
      </c>
      <c r="B94" s="77" t="s">
        <v>130</v>
      </c>
      <c r="C94" s="78">
        <v>9781449414085</v>
      </c>
      <c r="D94" s="77" t="s">
        <v>84</v>
      </c>
      <c r="E94" s="77" t="s">
        <v>65</v>
      </c>
      <c r="F94" s="77">
        <v>74</v>
      </c>
      <c r="G94" s="77" t="s">
        <v>66</v>
      </c>
      <c r="H94" s="77">
        <v>425250</v>
      </c>
      <c r="I94" s="77" t="str">
        <f t="shared" si="1"/>
        <v>Return</v>
      </c>
      <c r="J94" s="104">
        <v>-487.55</v>
      </c>
      <c r="K94" s="105">
        <v>-5</v>
      </c>
    </row>
    <row r="95" spans="1:11" x14ac:dyDescent="0.2">
      <c r="A95" s="77" t="s">
        <v>89</v>
      </c>
      <c r="B95" s="77" t="s">
        <v>130</v>
      </c>
      <c r="C95" s="78">
        <v>9781449414092</v>
      </c>
      <c r="D95" s="77" t="s">
        <v>85</v>
      </c>
      <c r="E95" s="77" t="s">
        <v>65</v>
      </c>
      <c r="F95" s="77">
        <v>74</v>
      </c>
      <c r="G95" s="77" t="s">
        <v>66</v>
      </c>
      <c r="H95" s="77">
        <v>425250</v>
      </c>
      <c r="I95" s="77" t="str">
        <f t="shared" si="1"/>
        <v>Return</v>
      </c>
      <c r="J95" s="104">
        <v>-780.08</v>
      </c>
      <c r="K95" s="105">
        <v>-8</v>
      </c>
    </row>
    <row r="96" spans="1:11" x14ac:dyDescent="0.2">
      <c r="A96" s="77" t="s">
        <v>89</v>
      </c>
      <c r="B96" s="77" t="s">
        <v>130</v>
      </c>
      <c r="C96" s="78">
        <v>9781449414108</v>
      </c>
      <c r="D96" s="77" t="s">
        <v>74</v>
      </c>
      <c r="E96" s="77" t="s">
        <v>65</v>
      </c>
      <c r="F96" s="77">
        <v>74</v>
      </c>
      <c r="G96" s="77" t="s">
        <v>66</v>
      </c>
      <c r="H96" s="77">
        <v>425250</v>
      </c>
      <c r="I96" s="77" t="str">
        <f t="shared" si="1"/>
        <v>Return</v>
      </c>
      <c r="J96" s="104">
        <v>-1321.53</v>
      </c>
      <c r="K96" s="105">
        <v>-3</v>
      </c>
    </row>
    <row r="97" spans="1:12" x14ac:dyDescent="0.2">
      <c r="A97" s="77" t="s">
        <v>89</v>
      </c>
      <c r="B97" s="77" t="s">
        <v>130</v>
      </c>
      <c r="C97" s="78">
        <v>9781449425678</v>
      </c>
      <c r="D97" s="77" t="s">
        <v>64</v>
      </c>
      <c r="E97" s="77" t="s">
        <v>65</v>
      </c>
      <c r="F97" s="77">
        <v>74</v>
      </c>
      <c r="G97" s="77" t="s">
        <v>66</v>
      </c>
      <c r="H97" s="77">
        <v>425250</v>
      </c>
      <c r="I97" s="77" t="str">
        <f t="shared" si="1"/>
        <v>Return</v>
      </c>
      <c r="J97" s="104">
        <v>-1712.55</v>
      </c>
      <c r="K97" s="105">
        <v>-5</v>
      </c>
    </row>
    <row r="98" spans="1:12" x14ac:dyDescent="0.2">
      <c r="A98" s="77" t="s">
        <v>89</v>
      </c>
      <c r="B98" s="77" t="s">
        <v>130</v>
      </c>
      <c r="C98" s="78">
        <v>9781449433253</v>
      </c>
      <c r="D98" s="77" t="s">
        <v>94</v>
      </c>
      <c r="E98" s="77" t="s">
        <v>65</v>
      </c>
      <c r="F98" s="77">
        <v>74</v>
      </c>
      <c r="G98" s="77" t="s">
        <v>66</v>
      </c>
      <c r="H98" s="77">
        <v>425250</v>
      </c>
      <c r="I98" s="77" t="str">
        <f t="shared" si="1"/>
        <v>Return</v>
      </c>
      <c r="J98" s="104">
        <v>-66108.98</v>
      </c>
      <c r="K98" s="105">
        <v>-19</v>
      </c>
    </row>
    <row r="100" spans="1:12" x14ac:dyDescent="0.2">
      <c r="J100" s="109">
        <f>SUM(J2:J98)</f>
        <v>253245.62</v>
      </c>
    </row>
    <row r="102" spans="1:12" x14ac:dyDescent="0.2">
      <c r="G102" t="s">
        <v>63</v>
      </c>
      <c r="J102" s="110">
        <v>0.22500000000000001</v>
      </c>
    </row>
    <row r="103" spans="1:12" ht="13.5" thickBot="1" x14ac:dyDescent="0.25"/>
    <row r="104" spans="1:12" ht="15" x14ac:dyDescent="0.25">
      <c r="G104" s="84" t="s">
        <v>50</v>
      </c>
      <c r="H104" s="85" t="s">
        <v>51</v>
      </c>
      <c r="I104" s="85"/>
      <c r="J104" s="111">
        <f>-J100*J102</f>
        <v>-56980.264499999997</v>
      </c>
      <c r="K104" s="112"/>
      <c r="L104" s="87"/>
    </row>
    <row r="105" spans="1:12" ht="15" x14ac:dyDescent="0.25">
      <c r="G105" s="88"/>
      <c r="H105" s="89" t="s">
        <v>52</v>
      </c>
      <c r="I105" s="89"/>
      <c r="J105" s="113">
        <f>J104/L105</f>
        <v>-561.29681547450514</v>
      </c>
      <c r="K105" s="114" t="s">
        <v>53</v>
      </c>
      <c r="L105" s="92">
        <v>101.51538888</v>
      </c>
    </row>
    <row r="106" spans="1:12" ht="15.75" thickBot="1" x14ac:dyDescent="0.3">
      <c r="G106" s="93"/>
      <c r="H106" s="94" t="s">
        <v>61</v>
      </c>
      <c r="I106" s="94"/>
      <c r="J106" s="115">
        <f>J104/L106</f>
        <v>-933.38047445255472</v>
      </c>
      <c r="K106" s="116" t="s">
        <v>53</v>
      </c>
      <c r="L106" s="97">
        <v>61.047199999999997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25"/>
  <dimension ref="A1:L81"/>
  <sheetViews>
    <sheetView zoomScale="80" zoomScaleNormal="80" workbookViewId="0">
      <pane ySplit="1" topLeftCell="A41" activePane="bottomLeft" state="frozen"/>
      <selection pane="bottomLeft" activeCell="I58" sqref="I58"/>
    </sheetView>
  </sheetViews>
  <sheetFormatPr defaultRowHeight="12.75" x14ac:dyDescent="0.2"/>
  <cols>
    <col min="1" max="1" width="6" bestFit="1" customWidth="1"/>
    <col min="2" max="2" width="7.140625" bestFit="1" customWidth="1"/>
    <col min="3" max="3" width="16.42578125" style="79" customWidth="1"/>
    <col min="4" max="4" width="50.42578125" bestFit="1" customWidth="1"/>
    <col min="5" max="5" width="10.5703125" bestFit="1" customWidth="1"/>
    <col min="6" max="6" width="7.140625" bestFit="1" customWidth="1"/>
    <col min="7" max="7" width="17.5703125" customWidth="1"/>
    <col min="8" max="8" width="9.85546875" bestFit="1" customWidth="1"/>
    <col min="9" max="9" width="9.85546875" customWidth="1"/>
    <col min="10" max="10" width="15.42578125" style="9" customWidth="1"/>
    <col min="11" max="11" width="12.28515625" style="9" customWidth="1"/>
  </cols>
  <sheetData>
    <row r="1" spans="1:11" x14ac:dyDescent="0.2">
      <c r="A1" s="73" t="s">
        <v>34</v>
      </c>
      <c r="B1" s="74" t="s">
        <v>35</v>
      </c>
      <c r="C1" s="75" t="s">
        <v>36</v>
      </c>
      <c r="D1" s="74" t="s">
        <v>37</v>
      </c>
      <c r="E1" s="74" t="s">
        <v>38</v>
      </c>
      <c r="F1" s="74" t="s">
        <v>39</v>
      </c>
      <c r="G1" s="74" t="s">
        <v>40</v>
      </c>
      <c r="H1" s="74" t="s">
        <v>41</v>
      </c>
      <c r="I1" s="74" t="s">
        <v>269</v>
      </c>
      <c r="J1" s="76" t="s">
        <v>18</v>
      </c>
      <c r="K1" s="76" t="s">
        <v>42</v>
      </c>
    </row>
    <row r="2" spans="1:11" x14ac:dyDescent="0.2">
      <c r="A2" s="77" t="s">
        <v>89</v>
      </c>
      <c r="B2" s="77" t="s">
        <v>95</v>
      </c>
      <c r="C2" s="78">
        <v>9780740757365</v>
      </c>
      <c r="D2" s="77" t="s">
        <v>96</v>
      </c>
      <c r="E2" s="77" t="s">
        <v>65</v>
      </c>
      <c r="F2" s="77">
        <v>74</v>
      </c>
      <c r="G2" s="77" t="s">
        <v>66</v>
      </c>
      <c r="H2" s="77">
        <v>415040</v>
      </c>
      <c r="I2" s="77" t="str">
        <f t="shared" ref="I2:I65" si="0">IF(AND(H2&gt;420000,H2&lt;430000),"Return","Sale")</f>
        <v>Sale</v>
      </c>
      <c r="J2" s="99">
        <v>1537.8</v>
      </c>
      <c r="K2" s="98">
        <v>4</v>
      </c>
    </row>
    <row r="3" spans="1:11" x14ac:dyDescent="0.2">
      <c r="A3" s="77" t="s">
        <v>89</v>
      </c>
      <c r="B3" s="77" t="s">
        <v>95</v>
      </c>
      <c r="C3" s="78">
        <v>9780740779893</v>
      </c>
      <c r="D3" s="77" t="s">
        <v>97</v>
      </c>
      <c r="E3" s="77" t="s">
        <v>65</v>
      </c>
      <c r="F3" s="77">
        <v>74</v>
      </c>
      <c r="G3" s="77" t="s">
        <v>66</v>
      </c>
      <c r="H3" s="77">
        <v>415040</v>
      </c>
      <c r="I3" s="77" t="str">
        <f t="shared" si="0"/>
        <v>Sale</v>
      </c>
      <c r="J3" s="99">
        <v>3289</v>
      </c>
      <c r="K3" s="98">
        <v>20</v>
      </c>
    </row>
    <row r="4" spans="1:11" x14ac:dyDescent="0.2">
      <c r="A4" s="77" t="s">
        <v>89</v>
      </c>
      <c r="B4" s="77" t="s">
        <v>95</v>
      </c>
      <c r="C4" s="78">
        <v>9780740791208</v>
      </c>
      <c r="D4" s="77" t="s">
        <v>98</v>
      </c>
      <c r="E4" s="77" t="s">
        <v>65</v>
      </c>
      <c r="F4" s="77">
        <v>74</v>
      </c>
      <c r="G4" s="77" t="s">
        <v>66</v>
      </c>
      <c r="H4" s="77">
        <v>415040</v>
      </c>
      <c r="I4" s="77" t="str">
        <f t="shared" si="0"/>
        <v>Sale</v>
      </c>
      <c r="J4" s="99">
        <v>3124.55</v>
      </c>
      <c r="K4" s="98">
        <v>19</v>
      </c>
    </row>
    <row r="5" spans="1:11" x14ac:dyDescent="0.2">
      <c r="A5" s="77" t="s">
        <v>89</v>
      </c>
      <c r="B5" s="77" t="s">
        <v>95</v>
      </c>
      <c r="C5" s="78">
        <v>9780740797552</v>
      </c>
      <c r="D5" s="77" t="s">
        <v>99</v>
      </c>
      <c r="E5" s="77" t="s">
        <v>65</v>
      </c>
      <c r="F5" s="77">
        <v>74</v>
      </c>
      <c r="G5" s="77" t="s">
        <v>66</v>
      </c>
      <c r="H5" s="77">
        <v>415040</v>
      </c>
      <c r="I5" s="77" t="str">
        <f t="shared" si="0"/>
        <v>Sale</v>
      </c>
      <c r="J5" s="99">
        <v>1537.8</v>
      </c>
      <c r="K5" s="98">
        <v>4</v>
      </c>
    </row>
    <row r="6" spans="1:11" x14ac:dyDescent="0.2">
      <c r="A6" s="77" t="s">
        <v>89</v>
      </c>
      <c r="B6" s="77" t="s">
        <v>95</v>
      </c>
      <c r="C6" s="78">
        <v>9781449401160</v>
      </c>
      <c r="D6" s="77" t="s">
        <v>100</v>
      </c>
      <c r="E6" s="77" t="s">
        <v>65</v>
      </c>
      <c r="F6" s="77">
        <v>74</v>
      </c>
      <c r="G6" s="77" t="s">
        <v>66</v>
      </c>
      <c r="H6" s="77">
        <v>415040</v>
      </c>
      <c r="I6" s="77" t="str">
        <f t="shared" si="0"/>
        <v>Sale</v>
      </c>
      <c r="J6" s="99">
        <v>4354.7299999999996</v>
      </c>
      <c r="K6" s="98">
        <v>13</v>
      </c>
    </row>
    <row r="7" spans="1:11" x14ac:dyDescent="0.2">
      <c r="A7" s="77" t="s">
        <v>89</v>
      </c>
      <c r="B7" s="77" t="s">
        <v>95</v>
      </c>
      <c r="C7" s="78">
        <v>9781449401375</v>
      </c>
      <c r="D7" s="77" t="s">
        <v>101</v>
      </c>
      <c r="E7" s="77" t="s">
        <v>65</v>
      </c>
      <c r="F7" s="77">
        <v>74</v>
      </c>
      <c r="G7" s="77" t="s">
        <v>66</v>
      </c>
      <c r="H7" s="77">
        <v>415040</v>
      </c>
      <c r="I7" s="77" t="str">
        <f t="shared" si="0"/>
        <v>Sale</v>
      </c>
      <c r="J7" s="99">
        <v>3946.8</v>
      </c>
      <c r="K7" s="98">
        <v>24</v>
      </c>
    </row>
    <row r="8" spans="1:11" x14ac:dyDescent="0.2">
      <c r="A8" s="77" t="s">
        <v>89</v>
      </c>
      <c r="B8" s="77" t="s">
        <v>95</v>
      </c>
      <c r="C8" s="78">
        <v>9781449401382</v>
      </c>
      <c r="D8" s="77" t="s">
        <v>102</v>
      </c>
      <c r="E8" s="77" t="s">
        <v>65</v>
      </c>
      <c r="F8" s="77">
        <v>74</v>
      </c>
      <c r="G8" s="77" t="s">
        <v>66</v>
      </c>
      <c r="H8" s="77">
        <v>415040</v>
      </c>
      <c r="I8" s="77" t="str">
        <f t="shared" si="0"/>
        <v>Sale</v>
      </c>
      <c r="J8" s="99">
        <v>2960.1</v>
      </c>
      <c r="K8" s="98">
        <v>18</v>
      </c>
    </row>
    <row r="9" spans="1:11" x14ac:dyDescent="0.2">
      <c r="A9" s="77" t="s">
        <v>89</v>
      </c>
      <c r="B9" s="77" t="s">
        <v>95</v>
      </c>
      <c r="C9" s="78">
        <v>9781449401399</v>
      </c>
      <c r="D9" s="77" t="s">
        <v>103</v>
      </c>
      <c r="E9" s="77" t="s">
        <v>65</v>
      </c>
      <c r="F9" s="77">
        <v>74</v>
      </c>
      <c r="G9" s="77" t="s">
        <v>66</v>
      </c>
      <c r="H9" s="77">
        <v>415040</v>
      </c>
      <c r="I9" s="77" t="str">
        <f t="shared" si="0"/>
        <v>Sale</v>
      </c>
      <c r="J9" s="99">
        <v>3289</v>
      </c>
      <c r="K9" s="98">
        <v>20</v>
      </c>
    </row>
    <row r="10" spans="1:11" x14ac:dyDescent="0.2">
      <c r="A10" s="77" t="s">
        <v>89</v>
      </c>
      <c r="B10" s="77" t="s">
        <v>95</v>
      </c>
      <c r="C10" s="78">
        <v>9781449401405</v>
      </c>
      <c r="D10" s="77" t="s">
        <v>104</v>
      </c>
      <c r="E10" s="77" t="s">
        <v>65</v>
      </c>
      <c r="F10" s="77">
        <v>74</v>
      </c>
      <c r="G10" s="77" t="s">
        <v>66</v>
      </c>
      <c r="H10" s="77">
        <v>415040</v>
      </c>
      <c r="I10" s="77" t="str">
        <f t="shared" si="0"/>
        <v>Sale</v>
      </c>
      <c r="J10" s="99">
        <v>3782.35</v>
      </c>
      <c r="K10" s="98">
        <v>23</v>
      </c>
    </row>
    <row r="11" spans="1:11" x14ac:dyDescent="0.2">
      <c r="A11" s="77" t="s">
        <v>89</v>
      </c>
      <c r="B11" s="77" t="s">
        <v>95</v>
      </c>
      <c r="C11" s="78">
        <v>9781449403102</v>
      </c>
      <c r="D11" s="77" t="s">
        <v>105</v>
      </c>
      <c r="E11" s="77" t="s">
        <v>65</v>
      </c>
      <c r="F11" s="77">
        <v>74</v>
      </c>
      <c r="G11" s="77" t="s">
        <v>66</v>
      </c>
      <c r="H11" s="77">
        <v>415040</v>
      </c>
      <c r="I11" s="77" t="str">
        <f t="shared" si="0"/>
        <v>Sale</v>
      </c>
      <c r="J11" s="99">
        <v>3453.45</v>
      </c>
      <c r="K11" s="98">
        <v>21</v>
      </c>
    </row>
    <row r="12" spans="1:11" x14ac:dyDescent="0.2">
      <c r="A12" s="77" t="s">
        <v>89</v>
      </c>
      <c r="B12" s="77" t="s">
        <v>95</v>
      </c>
      <c r="C12" s="78">
        <v>9781449408176</v>
      </c>
      <c r="D12" s="77" t="s">
        <v>106</v>
      </c>
      <c r="E12" s="77" t="s">
        <v>65</v>
      </c>
      <c r="F12" s="77">
        <v>74</v>
      </c>
      <c r="G12" s="77" t="s">
        <v>66</v>
      </c>
      <c r="H12" s="77">
        <v>415040</v>
      </c>
      <c r="I12" s="77" t="str">
        <f t="shared" si="0"/>
        <v>Sale</v>
      </c>
      <c r="J12" s="99">
        <v>742.5</v>
      </c>
      <c r="K12" s="98">
        <v>3</v>
      </c>
    </row>
    <row r="13" spans="1:11" x14ac:dyDescent="0.2">
      <c r="A13" s="77" t="s">
        <v>89</v>
      </c>
      <c r="B13" s="77" t="s">
        <v>95</v>
      </c>
      <c r="C13" s="78">
        <v>9781449410230</v>
      </c>
      <c r="D13" s="77" t="s">
        <v>107</v>
      </c>
      <c r="E13" s="77" t="s">
        <v>65</v>
      </c>
      <c r="F13" s="77">
        <v>74</v>
      </c>
      <c r="G13" s="77" t="s">
        <v>66</v>
      </c>
      <c r="H13" s="77">
        <v>415040</v>
      </c>
      <c r="I13" s="77" t="str">
        <f t="shared" si="0"/>
        <v>Sale</v>
      </c>
      <c r="J13" s="99">
        <v>1237.5</v>
      </c>
      <c r="K13" s="98">
        <v>5</v>
      </c>
    </row>
    <row r="14" spans="1:11" x14ac:dyDescent="0.2">
      <c r="A14" s="77" t="s">
        <v>89</v>
      </c>
      <c r="B14" s="77" t="s">
        <v>95</v>
      </c>
      <c r="C14" s="78">
        <v>9781449418243</v>
      </c>
      <c r="D14" s="77" t="s">
        <v>108</v>
      </c>
      <c r="E14" s="77" t="s">
        <v>65</v>
      </c>
      <c r="F14" s="77">
        <v>74</v>
      </c>
      <c r="G14" s="77" t="s">
        <v>66</v>
      </c>
      <c r="H14" s="77">
        <v>415040</v>
      </c>
      <c r="I14" s="77" t="str">
        <f t="shared" si="0"/>
        <v>Sale</v>
      </c>
      <c r="J14" s="99">
        <v>3124.55</v>
      </c>
      <c r="K14" s="98">
        <v>19</v>
      </c>
    </row>
    <row r="15" spans="1:11" x14ac:dyDescent="0.2">
      <c r="A15" s="77" t="s">
        <v>89</v>
      </c>
      <c r="B15" s="77" t="s">
        <v>95</v>
      </c>
      <c r="C15" s="78">
        <v>9781449423025</v>
      </c>
      <c r="D15" s="77" t="s">
        <v>109</v>
      </c>
      <c r="E15" s="77" t="s">
        <v>65</v>
      </c>
      <c r="F15" s="77">
        <v>74</v>
      </c>
      <c r="G15" s="77" t="s">
        <v>66</v>
      </c>
      <c r="H15" s="77">
        <v>415040</v>
      </c>
      <c r="I15" s="77" t="str">
        <f t="shared" si="0"/>
        <v>Sale</v>
      </c>
      <c r="J15" s="99">
        <v>384.45</v>
      </c>
      <c r="K15" s="98">
        <v>1</v>
      </c>
    </row>
    <row r="16" spans="1:11" x14ac:dyDescent="0.2">
      <c r="A16" s="77" t="s">
        <v>89</v>
      </c>
      <c r="B16" s="77" t="s">
        <v>95</v>
      </c>
      <c r="C16" s="78">
        <v>9781449423032</v>
      </c>
      <c r="D16" s="77" t="s">
        <v>110</v>
      </c>
      <c r="E16" s="77" t="s">
        <v>65</v>
      </c>
      <c r="F16" s="77">
        <v>74</v>
      </c>
      <c r="G16" s="77" t="s">
        <v>66</v>
      </c>
      <c r="H16" s="77">
        <v>415040</v>
      </c>
      <c r="I16" s="77" t="str">
        <f t="shared" si="0"/>
        <v>Sale</v>
      </c>
      <c r="J16" s="99">
        <v>1155</v>
      </c>
      <c r="K16" s="98">
        <v>6</v>
      </c>
    </row>
    <row r="17" spans="1:11" x14ac:dyDescent="0.2">
      <c r="A17" s="77" t="s">
        <v>89</v>
      </c>
      <c r="B17" s="77" t="s">
        <v>95</v>
      </c>
      <c r="C17" s="78">
        <v>9781449423049</v>
      </c>
      <c r="D17" s="77" t="s">
        <v>111</v>
      </c>
      <c r="E17" s="77" t="s">
        <v>65</v>
      </c>
      <c r="F17" s="77">
        <v>74</v>
      </c>
      <c r="G17" s="77" t="s">
        <v>66</v>
      </c>
      <c r="H17" s="77">
        <v>415040</v>
      </c>
      <c r="I17" s="77" t="str">
        <f t="shared" si="0"/>
        <v>Sale</v>
      </c>
      <c r="J17" s="99">
        <v>192.5</v>
      </c>
      <c r="K17" s="98">
        <v>1</v>
      </c>
    </row>
    <row r="18" spans="1:11" x14ac:dyDescent="0.2">
      <c r="A18" s="77" t="s">
        <v>89</v>
      </c>
      <c r="B18" s="77" t="s">
        <v>95</v>
      </c>
      <c r="C18" s="78">
        <v>9781449425586</v>
      </c>
      <c r="D18" s="77" t="s">
        <v>112</v>
      </c>
      <c r="E18" s="77" t="s">
        <v>65</v>
      </c>
      <c r="F18" s="77">
        <v>74</v>
      </c>
      <c r="G18" s="77" t="s">
        <v>66</v>
      </c>
      <c r="H18" s="77">
        <v>415040</v>
      </c>
      <c r="I18" s="77" t="str">
        <f t="shared" si="0"/>
        <v>Sale</v>
      </c>
      <c r="J18" s="99">
        <v>192.5</v>
      </c>
      <c r="K18" s="98">
        <v>1</v>
      </c>
    </row>
    <row r="19" spans="1:11" x14ac:dyDescent="0.2">
      <c r="A19" s="77" t="s">
        <v>89</v>
      </c>
      <c r="B19" s="77" t="s">
        <v>95</v>
      </c>
      <c r="C19" s="78">
        <v>9781449427399</v>
      </c>
      <c r="D19" s="77" t="s">
        <v>113</v>
      </c>
      <c r="E19" s="77" t="s">
        <v>65</v>
      </c>
      <c r="F19" s="77">
        <v>74</v>
      </c>
      <c r="G19" s="77" t="s">
        <v>66</v>
      </c>
      <c r="H19" s="77">
        <v>415040</v>
      </c>
      <c r="I19" s="77" t="str">
        <f t="shared" si="0"/>
        <v>Sale</v>
      </c>
      <c r="J19" s="99">
        <v>3124.55</v>
      </c>
      <c r="K19" s="98">
        <v>19</v>
      </c>
    </row>
    <row r="20" spans="1:11" x14ac:dyDescent="0.2">
      <c r="A20" s="77" t="s">
        <v>89</v>
      </c>
      <c r="B20" s="77" t="s">
        <v>95</v>
      </c>
      <c r="C20" s="78">
        <v>9781449427740</v>
      </c>
      <c r="D20" s="77" t="s">
        <v>114</v>
      </c>
      <c r="E20" s="77" t="s">
        <v>65</v>
      </c>
      <c r="F20" s="77">
        <v>74</v>
      </c>
      <c r="G20" s="77" t="s">
        <v>66</v>
      </c>
      <c r="H20" s="77">
        <v>415040</v>
      </c>
      <c r="I20" s="77" t="str">
        <f t="shared" si="0"/>
        <v>Sale</v>
      </c>
      <c r="J20" s="99">
        <v>990</v>
      </c>
      <c r="K20" s="98">
        <v>4</v>
      </c>
    </row>
    <row r="21" spans="1:11" x14ac:dyDescent="0.2">
      <c r="A21" s="77" t="s">
        <v>89</v>
      </c>
      <c r="B21" s="77" t="s">
        <v>95</v>
      </c>
      <c r="C21" s="78">
        <v>9781449429362</v>
      </c>
      <c r="D21" s="77" t="s">
        <v>115</v>
      </c>
      <c r="E21" s="77" t="s">
        <v>65</v>
      </c>
      <c r="F21" s="77">
        <v>74</v>
      </c>
      <c r="G21" s="77" t="s">
        <v>66</v>
      </c>
      <c r="H21" s="77">
        <v>415040</v>
      </c>
      <c r="I21" s="77" t="str">
        <f t="shared" si="0"/>
        <v>Sale</v>
      </c>
      <c r="J21" s="99">
        <v>1237.5</v>
      </c>
      <c r="K21" s="98">
        <v>5</v>
      </c>
    </row>
    <row r="22" spans="1:11" x14ac:dyDescent="0.2">
      <c r="A22" s="77" t="s">
        <v>89</v>
      </c>
      <c r="B22" s="77" t="s">
        <v>95</v>
      </c>
      <c r="C22" s="78">
        <v>9781449429379</v>
      </c>
      <c r="D22" s="77" t="s">
        <v>116</v>
      </c>
      <c r="E22" s="77" t="s">
        <v>65</v>
      </c>
      <c r="F22" s="77">
        <v>74</v>
      </c>
      <c r="G22" s="77" t="s">
        <v>66</v>
      </c>
      <c r="H22" s="77">
        <v>415040</v>
      </c>
      <c r="I22" s="77" t="str">
        <f t="shared" si="0"/>
        <v>Sale</v>
      </c>
      <c r="J22" s="99">
        <v>4427.5</v>
      </c>
      <c r="K22" s="98">
        <v>23</v>
      </c>
    </row>
    <row r="23" spans="1:11" x14ac:dyDescent="0.2">
      <c r="A23" s="77" t="s">
        <v>89</v>
      </c>
      <c r="B23" s="77" t="s">
        <v>95</v>
      </c>
      <c r="C23" s="78">
        <v>9781449433833</v>
      </c>
      <c r="D23" s="77" t="s">
        <v>117</v>
      </c>
      <c r="E23" s="77" t="s">
        <v>65</v>
      </c>
      <c r="F23" s="77">
        <v>74</v>
      </c>
      <c r="G23" s="77" t="s">
        <v>66</v>
      </c>
      <c r="H23" s="77">
        <v>415040</v>
      </c>
      <c r="I23" s="77" t="str">
        <f t="shared" si="0"/>
        <v>Sale</v>
      </c>
      <c r="J23" s="99">
        <v>3297.97</v>
      </c>
      <c r="K23" s="98">
        <v>20</v>
      </c>
    </row>
    <row r="24" spans="1:11" x14ac:dyDescent="0.2">
      <c r="A24" s="77" t="s">
        <v>89</v>
      </c>
      <c r="B24" s="77" t="s">
        <v>95</v>
      </c>
      <c r="C24" s="78">
        <v>9781449433918</v>
      </c>
      <c r="D24" s="77" t="s">
        <v>118</v>
      </c>
      <c r="E24" s="77" t="s">
        <v>65</v>
      </c>
      <c r="F24" s="77">
        <v>74</v>
      </c>
      <c r="G24" s="77" t="s">
        <v>66</v>
      </c>
      <c r="H24" s="77">
        <v>415040</v>
      </c>
      <c r="I24" s="77" t="str">
        <f t="shared" si="0"/>
        <v>Sale</v>
      </c>
      <c r="J24" s="99">
        <v>3289</v>
      </c>
      <c r="K24" s="98">
        <v>20</v>
      </c>
    </row>
    <row r="25" spans="1:11" x14ac:dyDescent="0.2">
      <c r="A25" s="77" t="s">
        <v>89</v>
      </c>
      <c r="B25" s="77" t="s">
        <v>95</v>
      </c>
      <c r="C25" s="78">
        <v>9781449433963</v>
      </c>
      <c r="D25" s="77" t="s">
        <v>119</v>
      </c>
      <c r="E25" s="77" t="s">
        <v>65</v>
      </c>
      <c r="F25" s="77">
        <v>74</v>
      </c>
      <c r="G25" s="77" t="s">
        <v>66</v>
      </c>
      <c r="H25" s="77">
        <v>415040</v>
      </c>
      <c r="I25" s="77" t="str">
        <f t="shared" si="0"/>
        <v>Sale</v>
      </c>
      <c r="J25" s="99">
        <v>3453.45</v>
      </c>
      <c r="K25" s="98">
        <v>21</v>
      </c>
    </row>
    <row r="26" spans="1:11" x14ac:dyDescent="0.2">
      <c r="A26" s="77" t="s">
        <v>89</v>
      </c>
      <c r="B26" s="77" t="s">
        <v>95</v>
      </c>
      <c r="C26" s="78">
        <v>9781449447151</v>
      </c>
      <c r="D26" s="77" t="s">
        <v>120</v>
      </c>
      <c r="E26" s="77" t="s">
        <v>65</v>
      </c>
      <c r="F26" s="77">
        <v>74</v>
      </c>
      <c r="G26" s="77" t="s">
        <v>66</v>
      </c>
      <c r="H26" s="77">
        <v>415040</v>
      </c>
      <c r="I26" s="77" t="str">
        <f t="shared" si="0"/>
        <v>Sale</v>
      </c>
      <c r="J26" s="99">
        <v>5775</v>
      </c>
      <c r="K26" s="98">
        <v>3</v>
      </c>
    </row>
    <row r="27" spans="1:11" x14ac:dyDescent="0.2">
      <c r="A27" s="77" t="s">
        <v>89</v>
      </c>
      <c r="B27" s="77" t="s">
        <v>95</v>
      </c>
      <c r="C27" s="78">
        <v>9781449449704</v>
      </c>
      <c r="D27" s="77" t="s">
        <v>121</v>
      </c>
      <c r="E27" s="77" t="s">
        <v>65</v>
      </c>
      <c r="F27" s="77">
        <v>74</v>
      </c>
      <c r="G27" s="77" t="s">
        <v>66</v>
      </c>
      <c r="H27" s="77">
        <v>415040</v>
      </c>
      <c r="I27" s="77" t="str">
        <f t="shared" si="0"/>
        <v>Sale</v>
      </c>
      <c r="J27" s="99">
        <v>770</v>
      </c>
      <c r="K27" s="98">
        <v>4</v>
      </c>
    </row>
    <row r="28" spans="1:11" x14ac:dyDescent="0.2">
      <c r="A28" s="77" t="s">
        <v>89</v>
      </c>
      <c r="B28" s="77" t="s">
        <v>95</v>
      </c>
      <c r="C28" s="78">
        <v>9781449450304</v>
      </c>
      <c r="D28" s="77" t="s">
        <v>122</v>
      </c>
      <c r="E28" s="77" t="s">
        <v>65</v>
      </c>
      <c r="F28" s="77">
        <v>74</v>
      </c>
      <c r="G28" s="77" t="s">
        <v>66</v>
      </c>
      <c r="H28" s="77">
        <v>415040</v>
      </c>
      <c r="I28" s="77" t="str">
        <f t="shared" si="0"/>
        <v>Sale</v>
      </c>
      <c r="J28" s="99">
        <v>2795.65</v>
      </c>
      <c r="K28" s="98">
        <v>17</v>
      </c>
    </row>
    <row r="29" spans="1:11" x14ac:dyDescent="0.2">
      <c r="A29" s="77" t="s">
        <v>89</v>
      </c>
      <c r="B29" s="77" t="s">
        <v>95</v>
      </c>
      <c r="C29" s="78">
        <v>9781449450793</v>
      </c>
      <c r="D29" s="77" t="s">
        <v>123</v>
      </c>
      <c r="E29" s="77" t="s">
        <v>65</v>
      </c>
      <c r="F29" s="77">
        <v>74</v>
      </c>
      <c r="G29" s="77" t="s">
        <v>66</v>
      </c>
      <c r="H29" s="77">
        <v>415040</v>
      </c>
      <c r="I29" s="77" t="str">
        <f t="shared" si="0"/>
        <v>Sale</v>
      </c>
      <c r="J29" s="99">
        <v>6160</v>
      </c>
      <c r="K29" s="98">
        <v>32</v>
      </c>
    </row>
    <row r="30" spans="1:11" x14ac:dyDescent="0.2">
      <c r="A30" s="77" t="s">
        <v>89</v>
      </c>
      <c r="B30" s="77" t="s">
        <v>95</v>
      </c>
      <c r="C30" s="78">
        <v>9780740700033</v>
      </c>
      <c r="D30" s="77" t="s">
        <v>45</v>
      </c>
      <c r="E30" s="77" t="s">
        <v>65</v>
      </c>
      <c r="F30" s="77">
        <v>74</v>
      </c>
      <c r="G30" s="77" t="s">
        <v>66</v>
      </c>
      <c r="H30" s="77">
        <v>415050</v>
      </c>
      <c r="I30" s="77" t="str">
        <f t="shared" si="0"/>
        <v>Sale</v>
      </c>
      <c r="J30" s="99">
        <v>1153.3499999999999</v>
      </c>
      <c r="K30" s="98">
        <v>3</v>
      </c>
    </row>
    <row r="31" spans="1:11" x14ac:dyDescent="0.2">
      <c r="A31" s="77" t="s">
        <v>89</v>
      </c>
      <c r="B31" s="77" t="s">
        <v>95</v>
      </c>
      <c r="C31" s="78">
        <v>9780740705311</v>
      </c>
      <c r="D31" s="77" t="s">
        <v>46</v>
      </c>
      <c r="E31" s="77" t="s">
        <v>65</v>
      </c>
      <c r="F31" s="77">
        <v>74</v>
      </c>
      <c r="G31" s="77" t="s">
        <v>66</v>
      </c>
      <c r="H31" s="77">
        <v>415050</v>
      </c>
      <c r="I31" s="77" t="str">
        <f t="shared" si="0"/>
        <v>Sale</v>
      </c>
      <c r="J31" s="99">
        <v>1922.25</v>
      </c>
      <c r="K31" s="98">
        <v>5</v>
      </c>
    </row>
    <row r="32" spans="1:11" x14ac:dyDescent="0.2">
      <c r="A32" s="77" t="s">
        <v>89</v>
      </c>
      <c r="B32" s="77" t="s">
        <v>95</v>
      </c>
      <c r="C32" s="78">
        <v>9780740721946</v>
      </c>
      <c r="D32" s="77" t="s">
        <v>55</v>
      </c>
      <c r="E32" s="77" t="s">
        <v>65</v>
      </c>
      <c r="F32" s="77">
        <v>74</v>
      </c>
      <c r="G32" s="77" t="s">
        <v>66</v>
      </c>
      <c r="H32" s="77">
        <v>415050</v>
      </c>
      <c r="I32" s="77" t="str">
        <f t="shared" si="0"/>
        <v>Sale</v>
      </c>
      <c r="J32" s="99">
        <v>819</v>
      </c>
      <c r="K32" s="98">
        <v>3</v>
      </c>
    </row>
    <row r="33" spans="1:11" x14ac:dyDescent="0.2">
      <c r="A33" s="77" t="s">
        <v>89</v>
      </c>
      <c r="B33" s="77" t="s">
        <v>95</v>
      </c>
      <c r="C33" s="78">
        <v>9780740738050</v>
      </c>
      <c r="D33" s="77" t="s">
        <v>76</v>
      </c>
      <c r="E33" s="77" t="s">
        <v>65</v>
      </c>
      <c r="F33" s="77">
        <v>74</v>
      </c>
      <c r="G33" s="77" t="s">
        <v>66</v>
      </c>
      <c r="H33" s="77">
        <v>415050</v>
      </c>
      <c r="I33" s="77" t="str">
        <f t="shared" si="0"/>
        <v>Sale</v>
      </c>
      <c r="J33" s="99">
        <v>304.5</v>
      </c>
      <c r="K33" s="98">
        <v>1</v>
      </c>
    </row>
    <row r="34" spans="1:11" x14ac:dyDescent="0.2">
      <c r="A34" s="77" t="s">
        <v>89</v>
      </c>
      <c r="B34" s="77" t="s">
        <v>95</v>
      </c>
      <c r="C34" s="78">
        <v>9780740738401</v>
      </c>
      <c r="D34" s="77" t="s">
        <v>124</v>
      </c>
      <c r="E34" s="77" t="s">
        <v>65</v>
      </c>
      <c r="F34" s="77">
        <v>74</v>
      </c>
      <c r="G34" s="77" t="s">
        <v>66</v>
      </c>
      <c r="H34" s="77">
        <v>415050</v>
      </c>
      <c r="I34" s="77" t="str">
        <f t="shared" si="0"/>
        <v>Sale</v>
      </c>
      <c r="J34" s="99">
        <v>438.9</v>
      </c>
      <c r="K34" s="98">
        <v>2</v>
      </c>
    </row>
    <row r="35" spans="1:11" x14ac:dyDescent="0.2">
      <c r="A35" s="77" t="s">
        <v>89</v>
      </c>
      <c r="B35" s="77" t="s">
        <v>95</v>
      </c>
      <c r="C35" s="78">
        <v>9780740746581</v>
      </c>
      <c r="D35" s="77" t="s">
        <v>77</v>
      </c>
      <c r="E35" s="77" t="s">
        <v>65</v>
      </c>
      <c r="F35" s="77">
        <v>74</v>
      </c>
      <c r="G35" s="77" t="s">
        <v>66</v>
      </c>
      <c r="H35" s="77">
        <v>415050</v>
      </c>
      <c r="I35" s="77" t="str">
        <f t="shared" si="0"/>
        <v>Sale</v>
      </c>
      <c r="J35" s="99">
        <v>384.45</v>
      </c>
      <c r="K35" s="98">
        <v>1</v>
      </c>
    </row>
    <row r="36" spans="1:11" x14ac:dyDescent="0.2">
      <c r="A36" s="77" t="s">
        <v>89</v>
      </c>
      <c r="B36" s="77" t="s">
        <v>95</v>
      </c>
      <c r="C36" s="78">
        <v>9780740748479</v>
      </c>
      <c r="D36" s="77" t="s">
        <v>43</v>
      </c>
      <c r="E36" s="77" t="s">
        <v>65</v>
      </c>
      <c r="F36" s="77">
        <v>74</v>
      </c>
      <c r="G36" s="77" t="s">
        <v>67</v>
      </c>
      <c r="H36" s="77">
        <v>415050</v>
      </c>
      <c r="I36" s="77" t="str">
        <f t="shared" si="0"/>
        <v>Sale</v>
      </c>
      <c r="J36" s="99">
        <v>29356.33</v>
      </c>
      <c r="K36" s="98">
        <v>7</v>
      </c>
    </row>
    <row r="37" spans="1:11" x14ac:dyDescent="0.2">
      <c r="A37" s="77" t="s">
        <v>89</v>
      </c>
      <c r="B37" s="77" t="s">
        <v>95</v>
      </c>
      <c r="C37" s="78">
        <v>9780740754722</v>
      </c>
      <c r="D37" s="77" t="s">
        <v>125</v>
      </c>
      <c r="E37" s="77" t="s">
        <v>65</v>
      </c>
      <c r="F37" s="77">
        <v>74</v>
      </c>
      <c r="G37" s="77" t="s">
        <v>66</v>
      </c>
      <c r="H37" s="77">
        <v>415050</v>
      </c>
      <c r="I37" s="77" t="str">
        <f t="shared" si="0"/>
        <v>Sale</v>
      </c>
      <c r="J37" s="99">
        <v>1280.79</v>
      </c>
      <c r="K37" s="98">
        <v>6</v>
      </c>
    </row>
    <row r="38" spans="1:11" x14ac:dyDescent="0.2">
      <c r="A38" s="77" t="s">
        <v>89</v>
      </c>
      <c r="B38" s="77" t="s">
        <v>95</v>
      </c>
      <c r="C38" s="78">
        <v>9780740755668</v>
      </c>
      <c r="D38" s="77" t="s">
        <v>126</v>
      </c>
      <c r="E38" s="77" t="s">
        <v>65</v>
      </c>
      <c r="F38" s="77">
        <v>74</v>
      </c>
      <c r="G38" s="77" t="s">
        <v>66</v>
      </c>
      <c r="H38" s="77">
        <v>415050</v>
      </c>
      <c r="I38" s="77" t="str">
        <f t="shared" si="0"/>
        <v>Sale</v>
      </c>
      <c r="J38" s="99">
        <v>438.9</v>
      </c>
      <c r="K38" s="98">
        <v>2</v>
      </c>
    </row>
    <row r="39" spans="1:11" x14ac:dyDescent="0.2">
      <c r="A39" s="77" t="s">
        <v>89</v>
      </c>
      <c r="B39" s="77" t="s">
        <v>95</v>
      </c>
      <c r="C39" s="78">
        <v>9780740761904</v>
      </c>
      <c r="D39" s="77" t="s">
        <v>47</v>
      </c>
      <c r="E39" s="77" t="s">
        <v>65</v>
      </c>
      <c r="F39" s="77">
        <v>74</v>
      </c>
      <c r="G39" s="77" t="s">
        <v>66</v>
      </c>
      <c r="H39" s="77">
        <v>415050</v>
      </c>
      <c r="I39" s="77" t="str">
        <f t="shared" si="0"/>
        <v>Sale</v>
      </c>
      <c r="J39" s="99">
        <v>288.75</v>
      </c>
      <c r="K39" s="98">
        <v>1</v>
      </c>
    </row>
    <row r="40" spans="1:11" x14ac:dyDescent="0.2">
      <c r="A40" s="77" t="s">
        <v>89</v>
      </c>
      <c r="B40" s="77" t="s">
        <v>95</v>
      </c>
      <c r="C40" s="78">
        <v>9780740763793</v>
      </c>
      <c r="D40" s="77" t="s">
        <v>70</v>
      </c>
      <c r="E40" s="77" t="s">
        <v>65</v>
      </c>
      <c r="F40" s="77">
        <v>74</v>
      </c>
      <c r="G40" s="77" t="s">
        <v>66</v>
      </c>
      <c r="H40" s="77">
        <v>415050</v>
      </c>
      <c r="I40" s="77" t="str">
        <f t="shared" si="0"/>
        <v>Sale</v>
      </c>
      <c r="J40" s="99">
        <v>288.75</v>
      </c>
      <c r="K40" s="98">
        <v>1</v>
      </c>
    </row>
    <row r="41" spans="1:11" x14ac:dyDescent="0.2">
      <c r="A41" s="77" t="s">
        <v>89</v>
      </c>
      <c r="B41" s="77" t="s">
        <v>95</v>
      </c>
      <c r="C41" s="78">
        <v>9780740771118</v>
      </c>
      <c r="D41" s="77" t="s">
        <v>127</v>
      </c>
      <c r="E41" s="77" t="s">
        <v>65</v>
      </c>
      <c r="F41" s="77">
        <v>74</v>
      </c>
      <c r="G41" s="77" t="s">
        <v>66</v>
      </c>
      <c r="H41" s="77">
        <v>415050</v>
      </c>
      <c r="I41" s="77" t="str">
        <f t="shared" si="0"/>
        <v>Sale</v>
      </c>
      <c r="J41" s="99">
        <v>877.8</v>
      </c>
      <c r="K41" s="98">
        <v>4</v>
      </c>
    </row>
    <row r="42" spans="1:11" x14ac:dyDescent="0.2">
      <c r="A42" s="77" t="s">
        <v>89</v>
      </c>
      <c r="B42" s="77" t="s">
        <v>95</v>
      </c>
      <c r="C42" s="78">
        <v>9780740772276</v>
      </c>
      <c r="D42" s="77" t="s">
        <v>78</v>
      </c>
      <c r="E42" s="77" t="s">
        <v>65</v>
      </c>
      <c r="F42" s="77">
        <v>74</v>
      </c>
      <c r="G42" s="77" t="s">
        <v>66</v>
      </c>
      <c r="H42" s="77">
        <v>415050</v>
      </c>
      <c r="I42" s="77" t="str">
        <f t="shared" si="0"/>
        <v>Sale</v>
      </c>
      <c r="J42" s="99">
        <v>866.25</v>
      </c>
      <c r="K42" s="98">
        <v>3</v>
      </c>
    </row>
    <row r="43" spans="1:11" x14ac:dyDescent="0.2">
      <c r="A43" s="77" t="s">
        <v>89</v>
      </c>
      <c r="B43" s="77" t="s">
        <v>95</v>
      </c>
      <c r="C43" s="78">
        <v>9780740773655</v>
      </c>
      <c r="D43" s="77" t="s">
        <v>79</v>
      </c>
      <c r="E43" s="77" t="s">
        <v>65</v>
      </c>
      <c r="F43" s="77">
        <v>74</v>
      </c>
      <c r="G43" s="77" t="s">
        <v>66</v>
      </c>
      <c r="H43" s="77">
        <v>415050</v>
      </c>
      <c r="I43" s="77" t="str">
        <f t="shared" si="0"/>
        <v>Sale</v>
      </c>
      <c r="J43" s="99">
        <v>866.25</v>
      </c>
      <c r="K43" s="98">
        <v>3</v>
      </c>
    </row>
    <row r="44" spans="1:11" x14ac:dyDescent="0.2">
      <c r="A44" s="77" t="s">
        <v>89</v>
      </c>
      <c r="B44" s="77" t="s">
        <v>95</v>
      </c>
      <c r="C44" s="78">
        <v>9780740778063</v>
      </c>
      <c r="D44" s="77" t="s">
        <v>71</v>
      </c>
      <c r="E44" s="77" t="s">
        <v>65</v>
      </c>
      <c r="F44" s="77">
        <v>74</v>
      </c>
      <c r="G44" s="77" t="s">
        <v>66</v>
      </c>
      <c r="H44" s="77">
        <v>415050</v>
      </c>
      <c r="I44" s="77" t="str">
        <f t="shared" si="0"/>
        <v>Sale</v>
      </c>
      <c r="J44" s="99">
        <v>658.9</v>
      </c>
      <c r="K44" s="98">
        <v>2</v>
      </c>
    </row>
    <row r="45" spans="1:11" x14ac:dyDescent="0.2">
      <c r="A45" s="77" t="s">
        <v>89</v>
      </c>
      <c r="B45" s="77" t="s">
        <v>95</v>
      </c>
      <c r="C45" s="78">
        <v>9780740778155</v>
      </c>
      <c r="D45" s="77" t="s">
        <v>56</v>
      </c>
      <c r="E45" s="77" t="s">
        <v>65</v>
      </c>
      <c r="F45" s="77">
        <v>74</v>
      </c>
      <c r="G45" s="77" t="s">
        <v>66</v>
      </c>
      <c r="H45" s="77">
        <v>415050</v>
      </c>
      <c r="I45" s="77" t="str">
        <f t="shared" si="0"/>
        <v>Sale</v>
      </c>
      <c r="J45" s="99">
        <v>577.5</v>
      </c>
      <c r="K45" s="98">
        <v>2</v>
      </c>
    </row>
    <row r="46" spans="1:11" x14ac:dyDescent="0.2">
      <c r="A46" s="77" t="s">
        <v>89</v>
      </c>
      <c r="B46" s="77" t="s">
        <v>95</v>
      </c>
      <c r="C46" s="78">
        <v>9780740785344</v>
      </c>
      <c r="D46" s="77" t="s">
        <v>48</v>
      </c>
      <c r="E46" s="77" t="s">
        <v>65</v>
      </c>
      <c r="F46" s="77">
        <v>74</v>
      </c>
      <c r="G46" s="77" t="s">
        <v>66</v>
      </c>
      <c r="H46" s="77">
        <v>415050</v>
      </c>
      <c r="I46" s="77" t="str">
        <f t="shared" si="0"/>
        <v>Sale</v>
      </c>
      <c r="J46" s="99">
        <v>768.9</v>
      </c>
      <c r="K46" s="98">
        <v>2</v>
      </c>
    </row>
    <row r="47" spans="1:11" x14ac:dyDescent="0.2">
      <c r="A47" s="77" t="s">
        <v>89</v>
      </c>
      <c r="B47" s="77" t="s">
        <v>95</v>
      </c>
      <c r="C47" s="78">
        <v>9780740785481</v>
      </c>
      <c r="D47" s="77" t="s">
        <v>44</v>
      </c>
      <c r="E47" s="77" t="s">
        <v>65</v>
      </c>
      <c r="F47" s="77">
        <v>74</v>
      </c>
      <c r="G47" s="77" t="s">
        <v>67</v>
      </c>
      <c r="H47" s="77">
        <v>415050</v>
      </c>
      <c r="I47" s="77" t="str">
        <f t="shared" si="0"/>
        <v>Sale</v>
      </c>
      <c r="J47" s="99">
        <v>6597.7999999999993</v>
      </c>
      <c r="K47" s="98">
        <v>4</v>
      </c>
    </row>
    <row r="48" spans="1:11" x14ac:dyDescent="0.2">
      <c r="A48" s="77" t="s">
        <v>89</v>
      </c>
      <c r="B48" s="77" t="s">
        <v>95</v>
      </c>
      <c r="C48" s="78">
        <v>9780836204155</v>
      </c>
      <c r="D48" s="77" t="s">
        <v>80</v>
      </c>
      <c r="E48" s="77" t="s">
        <v>65</v>
      </c>
      <c r="F48" s="77">
        <v>74</v>
      </c>
      <c r="G48" s="77" t="s">
        <v>66</v>
      </c>
      <c r="H48" s="77">
        <v>415050</v>
      </c>
      <c r="I48" s="77" t="str">
        <f t="shared" si="0"/>
        <v>Sale</v>
      </c>
      <c r="J48" s="99">
        <v>768.9</v>
      </c>
      <c r="K48" s="98">
        <v>2</v>
      </c>
    </row>
    <row r="49" spans="1:11" x14ac:dyDescent="0.2">
      <c r="A49" s="77" t="s">
        <v>89</v>
      </c>
      <c r="B49" s="77" t="s">
        <v>95</v>
      </c>
      <c r="C49" s="78">
        <v>9780836217469</v>
      </c>
      <c r="D49" s="77" t="s">
        <v>62</v>
      </c>
      <c r="E49" s="77" t="s">
        <v>65</v>
      </c>
      <c r="F49" s="77">
        <v>74</v>
      </c>
      <c r="G49" s="77" t="s">
        <v>66</v>
      </c>
      <c r="H49" s="77">
        <v>415050</v>
      </c>
      <c r="I49" s="77" t="str">
        <f t="shared" si="0"/>
        <v>Sale</v>
      </c>
      <c r="J49" s="99">
        <v>988.35</v>
      </c>
      <c r="K49" s="98">
        <v>3</v>
      </c>
    </row>
    <row r="50" spans="1:11" x14ac:dyDescent="0.2">
      <c r="A50" s="77" t="s">
        <v>89</v>
      </c>
      <c r="B50" s="77" t="s">
        <v>95</v>
      </c>
      <c r="C50" s="78">
        <v>9780836228991</v>
      </c>
      <c r="D50" s="77" t="s">
        <v>49</v>
      </c>
      <c r="E50" s="77" t="s">
        <v>65</v>
      </c>
      <c r="F50" s="77">
        <v>74</v>
      </c>
      <c r="G50" s="77" t="s">
        <v>66</v>
      </c>
      <c r="H50" s="77">
        <v>415050</v>
      </c>
      <c r="I50" s="77" t="str">
        <f t="shared" si="0"/>
        <v>Sale</v>
      </c>
      <c r="J50" s="99">
        <v>577.5</v>
      </c>
      <c r="K50" s="98">
        <v>2</v>
      </c>
    </row>
    <row r="51" spans="1:11" x14ac:dyDescent="0.2">
      <c r="A51" s="77" t="s">
        <v>89</v>
      </c>
      <c r="B51" s="77" t="s">
        <v>95</v>
      </c>
      <c r="C51" s="78">
        <v>9780836236682</v>
      </c>
      <c r="D51" s="77" t="s">
        <v>87</v>
      </c>
      <c r="E51" s="77" t="s">
        <v>65</v>
      </c>
      <c r="F51" s="77">
        <v>74</v>
      </c>
      <c r="G51" s="77" t="s">
        <v>66</v>
      </c>
      <c r="H51" s="77">
        <v>415050</v>
      </c>
      <c r="I51" s="77" t="str">
        <f t="shared" si="0"/>
        <v>Sale</v>
      </c>
      <c r="J51" s="99">
        <v>2021.25</v>
      </c>
      <c r="K51" s="98">
        <v>7</v>
      </c>
    </row>
    <row r="52" spans="1:11" x14ac:dyDescent="0.2">
      <c r="A52" s="77" t="s">
        <v>89</v>
      </c>
      <c r="B52" s="77" t="s">
        <v>95</v>
      </c>
      <c r="C52" s="78">
        <v>9780836251821</v>
      </c>
      <c r="D52" s="77" t="s">
        <v>128</v>
      </c>
      <c r="E52" s="77" t="s">
        <v>65</v>
      </c>
      <c r="F52" s="77">
        <v>74</v>
      </c>
      <c r="G52" s="77" t="s">
        <v>66</v>
      </c>
      <c r="H52" s="77">
        <v>415050</v>
      </c>
      <c r="I52" s="77" t="str">
        <f t="shared" si="0"/>
        <v>Sale</v>
      </c>
      <c r="J52" s="99">
        <v>577.5</v>
      </c>
      <c r="K52" s="98">
        <v>2</v>
      </c>
    </row>
    <row r="53" spans="1:11" x14ac:dyDescent="0.2">
      <c r="A53" s="77" t="s">
        <v>89</v>
      </c>
      <c r="B53" s="77" t="s">
        <v>95</v>
      </c>
      <c r="C53" s="78">
        <v>9780836267457</v>
      </c>
      <c r="D53" s="77" t="s">
        <v>82</v>
      </c>
      <c r="E53" s="77" t="s">
        <v>65</v>
      </c>
      <c r="F53" s="77">
        <v>74</v>
      </c>
      <c r="G53" s="77" t="s">
        <v>66</v>
      </c>
      <c r="H53" s="77">
        <v>415050</v>
      </c>
      <c r="I53" s="77" t="str">
        <f t="shared" si="0"/>
        <v>Sale</v>
      </c>
      <c r="J53" s="99">
        <v>384.45</v>
      </c>
      <c r="K53" s="98">
        <v>1</v>
      </c>
    </row>
    <row r="54" spans="1:11" x14ac:dyDescent="0.2">
      <c r="A54" s="77" t="s">
        <v>89</v>
      </c>
      <c r="B54" s="77" t="s">
        <v>95</v>
      </c>
      <c r="C54" s="78">
        <v>9781449401023</v>
      </c>
      <c r="D54" s="77" t="s">
        <v>72</v>
      </c>
      <c r="E54" s="77" t="s">
        <v>65</v>
      </c>
      <c r="F54" s="77">
        <v>74</v>
      </c>
      <c r="G54" s="77" t="s">
        <v>66</v>
      </c>
      <c r="H54" s="77">
        <v>415050</v>
      </c>
      <c r="I54" s="77" t="str">
        <f t="shared" si="0"/>
        <v>Sale</v>
      </c>
      <c r="J54" s="99">
        <v>1153.3499999999999</v>
      </c>
      <c r="K54" s="98">
        <v>3</v>
      </c>
    </row>
    <row r="55" spans="1:11" x14ac:dyDescent="0.2">
      <c r="A55" s="77" t="s">
        <v>89</v>
      </c>
      <c r="B55" s="77" t="s">
        <v>95</v>
      </c>
      <c r="C55" s="78">
        <v>9781449402327</v>
      </c>
      <c r="D55" s="77" t="s">
        <v>90</v>
      </c>
      <c r="E55" s="77" t="s">
        <v>65</v>
      </c>
      <c r="F55" s="77">
        <v>74</v>
      </c>
      <c r="G55" s="77" t="s">
        <v>66</v>
      </c>
      <c r="H55" s="77">
        <v>415050</v>
      </c>
      <c r="I55" s="77" t="str">
        <f t="shared" si="0"/>
        <v>Sale</v>
      </c>
      <c r="J55" s="99">
        <v>877.8</v>
      </c>
      <c r="K55" s="98">
        <v>4</v>
      </c>
    </row>
    <row r="56" spans="1:11" x14ac:dyDescent="0.2">
      <c r="A56" s="77" t="s">
        <v>89</v>
      </c>
      <c r="B56" s="77" t="s">
        <v>95</v>
      </c>
      <c r="C56" s="78">
        <v>9781449408190</v>
      </c>
      <c r="D56" s="77" t="s">
        <v>57</v>
      </c>
      <c r="E56" s="77" t="s">
        <v>65</v>
      </c>
      <c r="F56" s="77">
        <v>74</v>
      </c>
      <c r="G56" s="77" t="s">
        <v>66</v>
      </c>
      <c r="H56" s="77">
        <v>415050</v>
      </c>
      <c r="I56" s="77" t="str">
        <f t="shared" si="0"/>
        <v>Sale</v>
      </c>
      <c r="J56" s="99">
        <v>288.75</v>
      </c>
      <c r="K56" s="98">
        <v>1</v>
      </c>
    </row>
    <row r="57" spans="1:11" x14ac:dyDescent="0.2">
      <c r="A57" s="77" t="s">
        <v>89</v>
      </c>
      <c r="B57" s="77" t="s">
        <v>95</v>
      </c>
      <c r="C57" s="78">
        <v>9781449410186</v>
      </c>
      <c r="D57" s="77" t="s">
        <v>58</v>
      </c>
      <c r="E57" s="77" t="s">
        <v>65</v>
      </c>
      <c r="F57" s="77">
        <v>74</v>
      </c>
      <c r="G57" s="77" t="s">
        <v>66</v>
      </c>
      <c r="H57" s="77">
        <v>415050</v>
      </c>
      <c r="I57" s="77" t="str">
        <f t="shared" si="0"/>
        <v>Sale</v>
      </c>
      <c r="J57" s="99">
        <v>288.75</v>
      </c>
      <c r="K57" s="98">
        <v>1</v>
      </c>
    </row>
    <row r="58" spans="1:11" x14ac:dyDescent="0.2">
      <c r="A58" s="77" t="s">
        <v>89</v>
      </c>
      <c r="B58" s="77" t="s">
        <v>95</v>
      </c>
      <c r="C58" s="78">
        <v>9781449414047</v>
      </c>
      <c r="D58" s="77" t="s">
        <v>54</v>
      </c>
      <c r="E58" s="77" t="s">
        <v>65</v>
      </c>
      <c r="F58" s="77">
        <v>74</v>
      </c>
      <c r="G58" s="77" t="s">
        <v>66</v>
      </c>
      <c r="H58" s="77">
        <v>415050</v>
      </c>
      <c r="I58" s="77" t="str">
        <f t="shared" si="0"/>
        <v>Sale</v>
      </c>
      <c r="J58" s="99">
        <v>881.57</v>
      </c>
      <c r="K58" s="98">
        <v>8</v>
      </c>
    </row>
    <row r="59" spans="1:11" x14ac:dyDescent="0.2">
      <c r="A59" s="77" t="s">
        <v>89</v>
      </c>
      <c r="B59" s="77" t="s">
        <v>95</v>
      </c>
      <c r="C59" s="78">
        <v>9781449414054</v>
      </c>
      <c r="D59" s="77" t="s">
        <v>83</v>
      </c>
      <c r="E59" s="77" t="s">
        <v>65</v>
      </c>
      <c r="F59" s="77">
        <v>74</v>
      </c>
      <c r="G59" s="77" t="s">
        <v>66</v>
      </c>
      <c r="H59" s="77">
        <v>415050</v>
      </c>
      <c r="I59" s="77" t="str">
        <f t="shared" si="0"/>
        <v>Sale</v>
      </c>
      <c r="J59" s="99">
        <v>766.15</v>
      </c>
      <c r="K59" s="98">
        <v>7</v>
      </c>
    </row>
    <row r="60" spans="1:11" x14ac:dyDescent="0.2">
      <c r="A60" s="77" t="s">
        <v>89</v>
      </c>
      <c r="B60" s="77" t="s">
        <v>95</v>
      </c>
      <c r="C60" s="78">
        <v>9781449414061</v>
      </c>
      <c r="D60" s="77" t="s">
        <v>73</v>
      </c>
      <c r="E60" s="77" t="s">
        <v>65</v>
      </c>
      <c r="F60" s="77">
        <v>74</v>
      </c>
      <c r="G60" s="77" t="s">
        <v>66</v>
      </c>
      <c r="H60" s="77">
        <v>415050</v>
      </c>
      <c r="I60" s="77" t="str">
        <f t="shared" si="0"/>
        <v>Sale</v>
      </c>
      <c r="J60" s="99">
        <v>559.19000000000005</v>
      </c>
      <c r="K60" s="98">
        <v>5</v>
      </c>
    </row>
    <row r="61" spans="1:11" x14ac:dyDescent="0.2">
      <c r="A61" s="77" t="s">
        <v>89</v>
      </c>
      <c r="B61" s="77" t="s">
        <v>95</v>
      </c>
      <c r="C61" s="78">
        <v>9781449414078</v>
      </c>
      <c r="D61" s="77" t="s">
        <v>91</v>
      </c>
      <c r="E61" s="77" t="s">
        <v>65</v>
      </c>
      <c r="F61" s="77">
        <v>74</v>
      </c>
      <c r="G61" s="77" t="s">
        <v>66</v>
      </c>
      <c r="H61" s="77">
        <v>415050</v>
      </c>
      <c r="I61" s="77" t="str">
        <f t="shared" si="0"/>
        <v>Sale</v>
      </c>
      <c r="J61" s="99">
        <v>857.69</v>
      </c>
      <c r="K61" s="98">
        <v>8</v>
      </c>
    </row>
    <row r="62" spans="1:11" x14ac:dyDescent="0.2">
      <c r="A62" s="77" t="s">
        <v>89</v>
      </c>
      <c r="B62" s="77" t="s">
        <v>95</v>
      </c>
      <c r="C62" s="78">
        <v>9781449414085</v>
      </c>
      <c r="D62" s="77" t="s">
        <v>84</v>
      </c>
      <c r="E62" s="77" t="s">
        <v>65</v>
      </c>
      <c r="F62" s="77">
        <v>74</v>
      </c>
      <c r="G62" s="77" t="s">
        <v>66</v>
      </c>
      <c r="H62" s="77">
        <v>415050</v>
      </c>
      <c r="I62" s="77" t="str">
        <f t="shared" si="0"/>
        <v>Sale</v>
      </c>
      <c r="J62" s="99">
        <v>328.35</v>
      </c>
      <c r="K62" s="98">
        <v>3</v>
      </c>
    </row>
    <row r="63" spans="1:11" x14ac:dyDescent="0.2">
      <c r="A63" s="77" t="s">
        <v>89</v>
      </c>
      <c r="B63" s="77" t="s">
        <v>95</v>
      </c>
      <c r="C63" s="78">
        <v>9781449414092</v>
      </c>
      <c r="D63" s="77" t="s">
        <v>85</v>
      </c>
      <c r="E63" s="77" t="s">
        <v>65</v>
      </c>
      <c r="F63" s="77">
        <v>74</v>
      </c>
      <c r="G63" s="77" t="s">
        <v>66</v>
      </c>
      <c r="H63" s="77">
        <v>415050</v>
      </c>
      <c r="I63" s="77" t="str">
        <f t="shared" si="0"/>
        <v>Sale</v>
      </c>
      <c r="J63" s="99">
        <v>218.9</v>
      </c>
      <c r="K63" s="98">
        <v>2</v>
      </c>
    </row>
    <row r="64" spans="1:11" x14ac:dyDescent="0.2">
      <c r="A64" s="77" t="s">
        <v>89</v>
      </c>
      <c r="B64" s="77" t="s">
        <v>95</v>
      </c>
      <c r="C64" s="78">
        <v>9781449414108</v>
      </c>
      <c r="D64" s="77" t="s">
        <v>74</v>
      </c>
      <c r="E64" s="77" t="s">
        <v>65</v>
      </c>
      <c r="F64" s="77">
        <v>74</v>
      </c>
      <c r="G64" s="77" t="s">
        <v>66</v>
      </c>
      <c r="H64" s="77">
        <v>415050</v>
      </c>
      <c r="I64" s="77" t="str">
        <f t="shared" si="0"/>
        <v>Sale</v>
      </c>
      <c r="J64" s="99">
        <v>988.9</v>
      </c>
      <c r="K64" s="98">
        <v>2</v>
      </c>
    </row>
    <row r="65" spans="1:12" x14ac:dyDescent="0.2">
      <c r="A65" s="77" t="s">
        <v>89</v>
      </c>
      <c r="B65" s="77" t="s">
        <v>95</v>
      </c>
      <c r="C65" s="78">
        <v>9781449414849</v>
      </c>
      <c r="D65" s="77" t="s">
        <v>86</v>
      </c>
      <c r="E65" s="77" t="s">
        <v>65</v>
      </c>
      <c r="F65" s="77">
        <v>74</v>
      </c>
      <c r="G65" s="77" t="s">
        <v>66</v>
      </c>
      <c r="H65" s="77">
        <v>415050</v>
      </c>
      <c r="I65" s="77" t="str">
        <f t="shared" si="0"/>
        <v>Sale</v>
      </c>
      <c r="J65" s="99">
        <v>658.35</v>
      </c>
      <c r="K65" s="98">
        <v>3</v>
      </c>
    </row>
    <row r="66" spans="1:12" x14ac:dyDescent="0.2">
      <c r="A66" s="77" t="s">
        <v>89</v>
      </c>
      <c r="B66" s="77" t="s">
        <v>95</v>
      </c>
      <c r="C66" s="78">
        <v>9781449418465</v>
      </c>
      <c r="D66" s="77" t="s">
        <v>59</v>
      </c>
      <c r="E66" s="77" t="s">
        <v>65</v>
      </c>
      <c r="F66" s="77">
        <v>74</v>
      </c>
      <c r="G66" s="77" t="s">
        <v>66</v>
      </c>
      <c r="H66" s="77">
        <v>415050</v>
      </c>
      <c r="I66" s="77" t="str">
        <f t="shared" ref="I66:I73" si="1">IF(AND(H66&gt;420000,H66&lt;430000),"Return","Sale")</f>
        <v>Sale</v>
      </c>
      <c r="J66" s="99">
        <v>819</v>
      </c>
      <c r="K66" s="98">
        <v>3</v>
      </c>
    </row>
    <row r="67" spans="1:12" x14ac:dyDescent="0.2">
      <c r="A67" s="77" t="s">
        <v>89</v>
      </c>
      <c r="B67" s="77" t="s">
        <v>95</v>
      </c>
      <c r="C67" s="78">
        <v>9781449420437</v>
      </c>
      <c r="D67" s="77" t="s">
        <v>92</v>
      </c>
      <c r="E67" s="77" t="s">
        <v>65</v>
      </c>
      <c r="F67" s="77">
        <v>74</v>
      </c>
      <c r="G67" s="77" t="s">
        <v>66</v>
      </c>
      <c r="H67" s="77">
        <v>415050</v>
      </c>
      <c r="I67" s="77" t="str">
        <f t="shared" si="1"/>
        <v>Sale</v>
      </c>
      <c r="J67" s="99">
        <v>658.35</v>
      </c>
      <c r="K67" s="98">
        <v>3</v>
      </c>
    </row>
    <row r="68" spans="1:12" x14ac:dyDescent="0.2">
      <c r="A68" s="77" t="s">
        <v>89</v>
      </c>
      <c r="B68" s="77" t="s">
        <v>95</v>
      </c>
      <c r="C68" s="78">
        <v>9781449423094</v>
      </c>
      <c r="D68" s="77" t="s">
        <v>60</v>
      </c>
      <c r="E68" s="77" t="s">
        <v>65</v>
      </c>
      <c r="F68" s="77">
        <v>74</v>
      </c>
      <c r="G68" s="77" t="s">
        <v>66</v>
      </c>
      <c r="H68" s="77">
        <v>415050</v>
      </c>
      <c r="I68" s="77" t="str">
        <f t="shared" si="1"/>
        <v>Sale</v>
      </c>
      <c r="J68" s="99">
        <v>1537.8</v>
      </c>
      <c r="K68" s="98">
        <v>4</v>
      </c>
    </row>
    <row r="69" spans="1:12" x14ac:dyDescent="0.2">
      <c r="A69" s="77" t="s">
        <v>89</v>
      </c>
      <c r="B69" s="77" t="s">
        <v>95</v>
      </c>
      <c r="C69" s="78">
        <v>9781449425661</v>
      </c>
      <c r="D69" s="77" t="s">
        <v>93</v>
      </c>
      <c r="E69" s="77" t="s">
        <v>65</v>
      </c>
      <c r="F69" s="77">
        <v>74</v>
      </c>
      <c r="G69" s="77" t="s">
        <v>66</v>
      </c>
      <c r="H69" s="77">
        <v>415050</v>
      </c>
      <c r="I69" s="77" t="str">
        <f t="shared" si="1"/>
        <v>Sale</v>
      </c>
      <c r="J69" s="99">
        <v>877.8</v>
      </c>
      <c r="K69" s="98">
        <v>4</v>
      </c>
    </row>
    <row r="70" spans="1:12" x14ac:dyDescent="0.2">
      <c r="A70" s="77" t="s">
        <v>89</v>
      </c>
      <c r="B70" s="77" t="s">
        <v>95</v>
      </c>
      <c r="C70" s="78">
        <v>9781449433253</v>
      </c>
      <c r="D70" s="77" t="s">
        <v>94</v>
      </c>
      <c r="E70" s="77" t="s">
        <v>65</v>
      </c>
      <c r="F70" s="77">
        <v>74</v>
      </c>
      <c r="G70" s="77" t="s">
        <v>66</v>
      </c>
      <c r="H70" s="77">
        <v>415050</v>
      </c>
      <c r="I70" s="77" t="str">
        <f t="shared" si="1"/>
        <v>Sale</v>
      </c>
      <c r="J70" s="99">
        <v>530431.58000000007</v>
      </c>
      <c r="K70" s="98">
        <v>163</v>
      </c>
    </row>
    <row r="71" spans="1:12" x14ac:dyDescent="0.2">
      <c r="A71" s="77" t="s">
        <v>89</v>
      </c>
      <c r="B71" s="77" t="s">
        <v>95</v>
      </c>
      <c r="C71" s="78">
        <v>9780740748479</v>
      </c>
      <c r="D71" s="77" t="s">
        <v>43</v>
      </c>
      <c r="E71" s="77" t="s">
        <v>65</v>
      </c>
      <c r="F71" s="77">
        <v>74</v>
      </c>
      <c r="G71" s="77" t="s">
        <v>67</v>
      </c>
      <c r="H71" s="77">
        <v>425250</v>
      </c>
      <c r="I71" s="77" t="str">
        <f t="shared" si="1"/>
        <v>Return</v>
      </c>
      <c r="J71" s="99">
        <v>-3839.52</v>
      </c>
      <c r="K71" s="98">
        <v>-1</v>
      </c>
    </row>
    <row r="72" spans="1:12" x14ac:dyDescent="0.2">
      <c r="A72" s="77" t="s">
        <v>89</v>
      </c>
      <c r="B72" s="77" t="s">
        <v>95</v>
      </c>
      <c r="C72" s="78">
        <v>9780836217469</v>
      </c>
      <c r="D72" s="77" t="s">
        <v>62</v>
      </c>
      <c r="E72" s="77" t="s">
        <v>65</v>
      </c>
      <c r="F72" s="77">
        <v>74</v>
      </c>
      <c r="G72" s="77" t="s">
        <v>66</v>
      </c>
      <c r="H72" s="77">
        <v>425250</v>
      </c>
      <c r="I72" s="77" t="str">
        <f t="shared" si="1"/>
        <v>Return</v>
      </c>
      <c r="J72" s="99">
        <v>0</v>
      </c>
      <c r="K72" s="98">
        <v>0</v>
      </c>
    </row>
    <row r="73" spans="1:12" x14ac:dyDescent="0.2">
      <c r="A73" s="77" t="s">
        <v>89</v>
      </c>
      <c r="B73" s="77" t="s">
        <v>95</v>
      </c>
      <c r="C73" s="78">
        <v>9781449414078</v>
      </c>
      <c r="D73" s="77" t="s">
        <v>91</v>
      </c>
      <c r="E73" s="77" t="s">
        <v>65</v>
      </c>
      <c r="F73" s="77">
        <v>74</v>
      </c>
      <c r="G73" s="77" t="s">
        <v>66</v>
      </c>
      <c r="H73" s="77">
        <v>425250</v>
      </c>
      <c r="I73" s="77" t="str">
        <f t="shared" si="1"/>
        <v>Return</v>
      </c>
      <c r="J73" s="99">
        <v>-97.51</v>
      </c>
      <c r="K73" s="98">
        <v>-1</v>
      </c>
    </row>
    <row r="75" spans="1:12" ht="15.75" thickBot="1" x14ac:dyDescent="0.3">
      <c r="G75" s="80" t="s">
        <v>22</v>
      </c>
      <c r="H75" s="80"/>
      <c r="I75" s="80"/>
      <c r="J75" s="81">
        <f>SUM(J2:J74)</f>
        <v>665087.77</v>
      </c>
      <c r="K75" s="82">
        <f>SUM(K2:K74)</f>
        <v>661</v>
      </c>
    </row>
    <row r="76" spans="1:12" ht="13.5" thickTop="1" x14ac:dyDescent="0.2"/>
    <row r="77" spans="1:12" x14ac:dyDescent="0.2">
      <c r="G77" t="s">
        <v>63</v>
      </c>
      <c r="J77" s="83">
        <v>0.22500000000000001</v>
      </c>
    </row>
    <row r="78" spans="1:12" ht="13.5" thickBot="1" x14ac:dyDescent="0.25"/>
    <row r="79" spans="1:12" ht="15" x14ac:dyDescent="0.25">
      <c r="G79" s="84" t="s">
        <v>50</v>
      </c>
      <c r="H79" s="85" t="s">
        <v>51</v>
      </c>
      <c r="I79" s="85"/>
      <c r="J79" s="100">
        <f>J75*J77</f>
        <v>149644.74825</v>
      </c>
      <c r="K79" s="86"/>
      <c r="L79" s="87"/>
    </row>
    <row r="80" spans="1:12" ht="15" x14ac:dyDescent="0.25">
      <c r="G80" s="88"/>
      <c r="H80" s="89" t="s">
        <v>52</v>
      </c>
      <c r="I80" s="89"/>
      <c r="J80" s="90">
        <f>J79/L80</f>
        <v>1452.0605131011371</v>
      </c>
      <c r="K80" s="91" t="s">
        <v>53</v>
      </c>
      <c r="L80" s="92">
        <v>103.05682641999999</v>
      </c>
    </row>
    <row r="81" spans="7:12" ht="15.75" thickBot="1" x14ac:dyDescent="0.3">
      <c r="G81" s="93"/>
      <c r="H81" s="94" t="s">
        <v>61</v>
      </c>
      <c r="I81" s="94"/>
      <c r="J81" s="95">
        <f>J79/L81</f>
        <v>2404.3217975928624</v>
      </c>
      <c r="K81" s="96" t="s">
        <v>53</v>
      </c>
      <c r="L81" s="97">
        <v>62.239899999999999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26"/>
  <dimension ref="A1:L61"/>
  <sheetViews>
    <sheetView zoomScale="80" zoomScaleNormal="80" workbookViewId="0">
      <pane ySplit="1" topLeftCell="A2" activePane="bottomLeft" state="frozen"/>
      <selection pane="bottomLeft" activeCell="I36" sqref="I36"/>
    </sheetView>
  </sheetViews>
  <sheetFormatPr defaultColWidth="9.140625" defaultRowHeight="14.25" x14ac:dyDescent="0.2"/>
  <cols>
    <col min="1" max="1" width="8.5703125" style="48" customWidth="1"/>
    <col min="2" max="2" width="7.140625" style="48" bestFit="1" customWidth="1"/>
    <col min="3" max="3" width="17.7109375" style="48" bestFit="1" customWidth="1"/>
    <col min="4" max="4" width="50" style="48" bestFit="1" customWidth="1"/>
    <col min="5" max="5" width="10.5703125" style="48" bestFit="1" customWidth="1"/>
    <col min="6" max="6" width="7.140625" style="48" bestFit="1" customWidth="1"/>
    <col min="7" max="7" width="18.140625" style="48" bestFit="1" customWidth="1"/>
    <col min="8" max="8" width="9.85546875" style="48" bestFit="1" customWidth="1"/>
    <col min="9" max="9" width="9.85546875" style="48" customWidth="1"/>
    <col min="10" max="10" width="18.5703125" style="53" customWidth="1"/>
    <col min="11" max="11" width="11.42578125" style="53" customWidth="1"/>
    <col min="12" max="13" width="9.140625" style="48"/>
    <col min="14" max="14" width="11.85546875" style="48" customWidth="1"/>
    <col min="15" max="16384" width="9.140625" style="48"/>
  </cols>
  <sheetData>
    <row r="1" spans="1:12" ht="15" x14ac:dyDescent="0.25">
      <c r="A1" s="45" t="s">
        <v>34</v>
      </c>
      <c r="B1" s="46" t="s">
        <v>35</v>
      </c>
      <c r="C1" s="46" t="s">
        <v>36</v>
      </c>
      <c r="D1" s="46" t="s">
        <v>37</v>
      </c>
      <c r="E1" s="46" t="s">
        <v>38</v>
      </c>
      <c r="F1" s="46" t="s">
        <v>39</v>
      </c>
      <c r="G1" s="46" t="s">
        <v>40</v>
      </c>
      <c r="H1" s="46" t="s">
        <v>41</v>
      </c>
      <c r="I1" s="46" t="s">
        <v>270</v>
      </c>
      <c r="J1" s="47" t="s">
        <v>18</v>
      </c>
      <c r="K1" s="47" t="s">
        <v>42</v>
      </c>
      <c r="L1" s="46"/>
    </row>
    <row r="2" spans="1:12" x14ac:dyDescent="0.2">
      <c r="A2" s="49" t="s">
        <v>89</v>
      </c>
      <c r="B2" s="49" t="s">
        <v>65</v>
      </c>
      <c r="C2" s="50">
        <v>9780740713903</v>
      </c>
      <c r="D2" s="49" t="s">
        <v>68</v>
      </c>
      <c r="E2" s="49" t="s">
        <v>65</v>
      </c>
      <c r="F2" s="49">
        <v>74</v>
      </c>
      <c r="G2" s="49" t="s">
        <v>66</v>
      </c>
      <c r="H2" s="49">
        <v>415050</v>
      </c>
      <c r="I2" s="49" t="str">
        <f t="shared" ref="I2:I53" si="0">IF(AND(H2&gt;420000,H2&lt;430000),"Return","Sale")</f>
        <v>Sale</v>
      </c>
      <c r="J2" s="51">
        <v>234</v>
      </c>
      <c r="K2" s="52">
        <v>1</v>
      </c>
    </row>
    <row r="3" spans="1:12" x14ac:dyDescent="0.2">
      <c r="A3" s="49" t="s">
        <v>89</v>
      </c>
      <c r="B3" s="49" t="s">
        <v>65</v>
      </c>
      <c r="C3" s="50">
        <v>9780740718397</v>
      </c>
      <c r="D3" s="49" t="s">
        <v>69</v>
      </c>
      <c r="E3" s="49" t="s">
        <v>65</v>
      </c>
      <c r="F3" s="49">
        <v>74</v>
      </c>
      <c r="G3" s="49" t="s">
        <v>66</v>
      </c>
      <c r="H3" s="49">
        <v>415050</v>
      </c>
      <c r="I3" s="49" t="str">
        <f t="shared" si="0"/>
        <v>Sale</v>
      </c>
      <c r="J3" s="51">
        <v>234</v>
      </c>
      <c r="K3" s="52">
        <v>1</v>
      </c>
    </row>
    <row r="4" spans="1:12" x14ac:dyDescent="0.2">
      <c r="A4" s="49" t="s">
        <v>89</v>
      </c>
      <c r="B4" s="49" t="s">
        <v>65</v>
      </c>
      <c r="C4" s="50">
        <v>9780740721946</v>
      </c>
      <c r="D4" s="49" t="s">
        <v>55</v>
      </c>
      <c r="E4" s="49" t="s">
        <v>65</v>
      </c>
      <c r="F4" s="49">
        <v>74</v>
      </c>
      <c r="G4" s="49" t="s">
        <v>66</v>
      </c>
      <c r="H4" s="49">
        <v>415050</v>
      </c>
      <c r="I4" s="49" t="str">
        <f t="shared" si="0"/>
        <v>Sale</v>
      </c>
      <c r="J4" s="51">
        <v>273</v>
      </c>
      <c r="K4" s="52">
        <v>1</v>
      </c>
    </row>
    <row r="5" spans="1:12" x14ac:dyDescent="0.2">
      <c r="A5" s="49" t="s">
        <v>89</v>
      </c>
      <c r="B5" s="49" t="s">
        <v>65</v>
      </c>
      <c r="C5" s="50">
        <v>9780740732980</v>
      </c>
      <c r="D5" s="49" t="s">
        <v>75</v>
      </c>
      <c r="E5" s="49" t="s">
        <v>65</v>
      </c>
      <c r="F5" s="49">
        <v>74</v>
      </c>
      <c r="G5" s="49" t="s">
        <v>66</v>
      </c>
      <c r="H5" s="49">
        <v>415050</v>
      </c>
      <c r="I5" s="49" t="str">
        <f t="shared" si="0"/>
        <v>Sale</v>
      </c>
      <c r="J5" s="51">
        <v>273</v>
      </c>
      <c r="K5" s="52">
        <v>1</v>
      </c>
    </row>
    <row r="6" spans="1:12" x14ac:dyDescent="0.2">
      <c r="A6" s="49" t="s">
        <v>89</v>
      </c>
      <c r="B6" s="49" t="s">
        <v>65</v>
      </c>
      <c r="C6" s="50">
        <v>9780740738050</v>
      </c>
      <c r="D6" s="49" t="s">
        <v>76</v>
      </c>
      <c r="E6" s="49" t="s">
        <v>65</v>
      </c>
      <c r="F6" s="49">
        <v>74</v>
      </c>
      <c r="G6" s="49" t="s">
        <v>66</v>
      </c>
      <c r="H6" s="49">
        <v>415050</v>
      </c>
      <c r="I6" s="49" t="str">
        <f t="shared" si="0"/>
        <v>Sale</v>
      </c>
      <c r="J6" s="51">
        <v>273</v>
      </c>
      <c r="K6" s="52">
        <v>1</v>
      </c>
    </row>
    <row r="7" spans="1:12" x14ac:dyDescent="0.2">
      <c r="A7" s="49" t="s">
        <v>89</v>
      </c>
      <c r="B7" s="49" t="s">
        <v>65</v>
      </c>
      <c r="C7" s="50">
        <v>9780740746581</v>
      </c>
      <c r="D7" s="49" t="s">
        <v>77</v>
      </c>
      <c r="E7" s="49" t="s">
        <v>65</v>
      </c>
      <c r="F7" s="49">
        <v>74</v>
      </c>
      <c r="G7" s="49" t="s">
        <v>66</v>
      </c>
      <c r="H7" s="49">
        <v>415050</v>
      </c>
      <c r="I7" s="49" t="str">
        <f t="shared" si="0"/>
        <v>Sale</v>
      </c>
      <c r="J7" s="51">
        <v>747.93</v>
      </c>
      <c r="K7" s="52">
        <v>2</v>
      </c>
    </row>
    <row r="8" spans="1:12" x14ac:dyDescent="0.2">
      <c r="A8" s="49" t="s">
        <v>89</v>
      </c>
      <c r="B8" s="49" t="s">
        <v>65</v>
      </c>
      <c r="C8" s="50">
        <v>9780740748479</v>
      </c>
      <c r="D8" s="49" t="s">
        <v>43</v>
      </c>
      <c r="E8" s="49" t="s">
        <v>65</v>
      </c>
      <c r="F8" s="49">
        <v>74</v>
      </c>
      <c r="G8" s="49" t="s">
        <v>67</v>
      </c>
      <c r="H8" s="49">
        <v>415050</v>
      </c>
      <c r="I8" s="49" t="str">
        <f t="shared" si="0"/>
        <v>Sale</v>
      </c>
      <c r="J8" s="51">
        <v>630721.15</v>
      </c>
      <c r="K8" s="52">
        <v>140</v>
      </c>
    </row>
    <row r="9" spans="1:12" x14ac:dyDescent="0.2">
      <c r="A9" s="49" t="s">
        <v>89</v>
      </c>
      <c r="B9" s="49" t="s">
        <v>65</v>
      </c>
      <c r="C9" s="50">
        <v>9780740761904</v>
      </c>
      <c r="D9" s="49" t="s">
        <v>47</v>
      </c>
      <c r="E9" s="49" t="s">
        <v>65</v>
      </c>
      <c r="F9" s="49">
        <v>74</v>
      </c>
      <c r="G9" s="49" t="s">
        <v>66</v>
      </c>
      <c r="H9" s="49">
        <v>415050</v>
      </c>
      <c r="I9" s="49" t="str">
        <f t="shared" si="0"/>
        <v>Sale</v>
      </c>
      <c r="J9" s="51">
        <v>561.75</v>
      </c>
      <c r="K9" s="52">
        <v>2</v>
      </c>
    </row>
    <row r="10" spans="1:12" x14ac:dyDescent="0.2">
      <c r="A10" s="49" t="s">
        <v>89</v>
      </c>
      <c r="B10" s="49" t="s">
        <v>65</v>
      </c>
      <c r="C10" s="50">
        <v>9780740763793</v>
      </c>
      <c r="D10" s="49" t="s">
        <v>70</v>
      </c>
      <c r="E10" s="49" t="s">
        <v>65</v>
      </c>
      <c r="F10" s="49">
        <v>74</v>
      </c>
      <c r="G10" s="49" t="s">
        <v>66</v>
      </c>
      <c r="H10" s="49">
        <v>415050</v>
      </c>
      <c r="I10" s="49" t="str">
        <f t="shared" si="0"/>
        <v>Sale</v>
      </c>
      <c r="J10" s="51">
        <v>561.75</v>
      </c>
      <c r="K10" s="52">
        <v>2</v>
      </c>
    </row>
    <row r="11" spans="1:12" x14ac:dyDescent="0.2">
      <c r="A11" s="49" t="s">
        <v>89</v>
      </c>
      <c r="B11" s="49" t="s">
        <v>65</v>
      </c>
      <c r="C11" s="50">
        <v>9780740772276</v>
      </c>
      <c r="D11" s="49" t="s">
        <v>78</v>
      </c>
      <c r="E11" s="49" t="s">
        <v>65</v>
      </c>
      <c r="F11" s="49">
        <v>74</v>
      </c>
      <c r="G11" s="49" t="s">
        <v>66</v>
      </c>
      <c r="H11" s="49">
        <v>415050</v>
      </c>
      <c r="I11" s="49" t="str">
        <f t="shared" si="0"/>
        <v>Sale</v>
      </c>
      <c r="J11" s="51">
        <v>273</v>
      </c>
      <c r="K11" s="52">
        <v>1</v>
      </c>
    </row>
    <row r="12" spans="1:12" x14ac:dyDescent="0.2">
      <c r="A12" s="49" t="s">
        <v>89</v>
      </c>
      <c r="B12" s="49" t="s">
        <v>65</v>
      </c>
      <c r="C12" s="50">
        <v>9780740773655</v>
      </c>
      <c r="D12" s="49" t="s">
        <v>79</v>
      </c>
      <c r="E12" s="49" t="s">
        <v>65</v>
      </c>
      <c r="F12" s="49">
        <v>74</v>
      </c>
      <c r="G12" s="49" t="s">
        <v>66</v>
      </c>
      <c r="H12" s="49">
        <v>415050</v>
      </c>
      <c r="I12" s="49" t="str">
        <f t="shared" si="0"/>
        <v>Sale</v>
      </c>
      <c r="J12" s="51">
        <v>273</v>
      </c>
      <c r="K12" s="52">
        <v>1</v>
      </c>
    </row>
    <row r="13" spans="1:12" x14ac:dyDescent="0.2">
      <c r="A13" s="49" t="s">
        <v>89</v>
      </c>
      <c r="B13" s="49" t="s">
        <v>65</v>
      </c>
      <c r="C13" s="50">
        <v>9780740778063</v>
      </c>
      <c r="D13" s="49" t="s">
        <v>71</v>
      </c>
      <c r="E13" s="49" t="s">
        <v>65</v>
      </c>
      <c r="F13" s="49">
        <v>74</v>
      </c>
      <c r="G13" s="49" t="s">
        <v>66</v>
      </c>
      <c r="H13" s="49">
        <v>415050</v>
      </c>
      <c r="I13" s="49" t="str">
        <f t="shared" si="0"/>
        <v>Sale</v>
      </c>
      <c r="J13" s="51">
        <v>311.48</v>
      </c>
      <c r="K13" s="52">
        <v>1</v>
      </c>
    </row>
    <row r="14" spans="1:12" x14ac:dyDescent="0.2">
      <c r="A14" s="49" t="s">
        <v>89</v>
      </c>
      <c r="B14" s="49" t="s">
        <v>65</v>
      </c>
      <c r="C14" s="50">
        <v>9780740778155</v>
      </c>
      <c r="D14" s="49" t="s">
        <v>56</v>
      </c>
      <c r="E14" s="49" t="s">
        <v>65</v>
      </c>
      <c r="F14" s="49">
        <v>74</v>
      </c>
      <c r="G14" s="49" t="s">
        <v>66</v>
      </c>
      <c r="H14" s="49">
        <v>415050</v>
      </c>
      <c r="I14" s="49" t="str">
        <f t="shared" si="0"/>
        <v>Sale</v>
      </c>
      <c r="J14" s="51">
        <v>273</v>
      </c>
      <c r="K14" s="52">
        <v>1</v>
      </c>
    </row>
    <row r="15" spans="1:12" x14ac:dyDescent="0.2">
      <c r="A15" s="49" t="s">
        <v>89</v>
      </c>
      <c r="B15" s="49" t="s">
        <v>65</v>
      </c>
      <c r="C15" s="50">
        <v>9780740785344</v>
      </c>
      <c r="D15" s="49" t="s">
        <v>48</v>
      </c>
      <c r="E15" s="49" t="s">
        <v>65</v>
      </c>
      <c r="F15" s="49">
        <v>74</v>
      </c>
      <c r="G15" s="49" t="s">
        <v>66</v>
      </c>
      <c r="H15" s="49">
        <v>415050</v>
      </c>
      <c r="I15" s="49" t="str">
        <f t="shared" si="0"/>
        <v>Sale</v>
      </c>
      <c r="J15" s="51">
        <v>747.93</v>
      </c>
      <c r="K15" s="52">
        <v>2</v>
      </c>
    </row>
    <row r="16" spans="1:12" x14ac:dyDescent="0.2">
      <c r="A16" s="49" t="s">
        <v>89</v>
      </c>
      <c r="B16" s="49" t="s">
        <v>65</v>
      </c>
      <c r="C16" s="50">
        <v>9780740785481</v>
      </c>
      <c r="D16" s="49" t="s">
        <v>44</v>
      </c>
      <c r="E16" s="49" t="s">
        <v>65</v>
      </c>
      <c r="F16" s="49">
        <v>74</v>
      </c>
      <c r="G16" s="49" t="s">
        <v>67</v>
      </c>
      <c r="H16" s="49">
        <v>415050</v>
      </c>
      <c r="I16" s="49" t="str">
        <f t="shared" si="0"/>
        <v>Sale</v>
      </c>
      <c r="J16" s="51">
        <v>1739.42</v>
      </c>
      <c r="K16" s="52">
        <v>1</v>
      </c>
    </row>
    <row r="17" spans="1:11" x14ac:dyDescent="0.2">
      <c r="A17" s="49" t="s">
        <v>89</v>
      </c>
      <c r="B17" s="49" t="s">
        <v>65</v>
      </c>
      <c r="C17" s="50">
        <v>9780836204155</v>
      </c>
      <c r="D17" s="49" t="s">
        <v>80</v>
      </c>
      <c r="E17" s="49" t="s">
        <v>65</v>
      </c>
      <c r="F17" s="49">
        <v>74</v>
      </c>
      <c r="G17" s="49" t="s">
        <v>66</v>
      </c>
      <c r="H17" s="49">
        <v>415050</v>
      </c>
      <c r="I17" s="49" t="str">
        <f t="shared" si="0"/>
        <v>Sale</v>
      </c>
      <c r="J17" s="51">
        <v>363.48</v>
      </c>
      <c r="K17" s="52">
        <v>1</v>
      </c>
    </row>
    <row r="18" spans="1:11" x14ac:dyDescent="0.2">
      <c r="A18" s="49" t="s">
        <v>89</v>
      </c>
      <c r="B18" s="49" t="s">
        <v>65</v>
      </c>
      <c r="C18" s="50">
        <v>9780836217797</v>
      </c>
      <c r="D18" s="49" t="s">
        <v>81</v>
      </c>
      <c r="E18" s="49" t="s">
        <v>65</v>
      </c>
      <c r="F18" s="49">
        <v>74</v>
      </c>
      <c r="G18" s="49" t="s">
        <v>66</v>
      </c>
      <c r="H18" s="49">
        <v>415050</v>
      </c>
      <c r="I18" s="49" t="str">
        <f t="shared" si="0"/>
        <v>Sale</v>
      </c>
      <c r="J18" s="51">
        <v>207.48</v>
      </c>
      <c r="K18" s="52">
        <v>1</v>
      </c>
    </row>
    <row r="19" spans="1:11" x14ac:dyDescent="0.2">
      <c r="A19" s="49" t="s">
        <v>89</v>
      </c>
      <c r="B19" s="49" t="s">
        <v>65</v>
      </c>
      <c r="C19" s="50">
        <v>9780836228991</v>
      </c>
      <c r="D19" s="49" t="s">
        <v>49</v>
      </c>
      <c r="E19" s="49" t="s">
        <v>65</v>
      </c>
      <c r="F19" s="49">
        <v>74</v>
      </c>
      <c r="G19" s="49" t="s">
        <v>66</v>
      </c>
      <c r="H19" s="49">
        <v>415050</v>
      </c>
      <c r="I19" s="49" t="str">
        <f t="shared" si="0"/>
        <v>Sale</v>
      </c>
      <c r="J19" s="51">
        <v>273</v>
      </c>
      <c r="K19" s="52">
        <v>1</v>
      </c>
    </row>
    <row r="20" spans="1:11" x14ac:dyDescent="0.2">
      <c r="A20" s="49" t="s">
        <v>89</v>
      </c>
      <c r="B20" s="49" t="s">
        <v>65</v>
      </c>
      <c r="C20" s="50">
        <v>9780836236682</v>
      </c>
      <c r="D20" s="49" t="s">
        <v>87</v>
      </c>
      <c r="E20" s="49" t="s">
        <v>65</v>
      </c>
      <c r="F20" s="49">
        <v>74</v>
      </c>
      <c r="G20" s="49" t="s">
        <v>66</v>
      </c>
      <c r="H20" s="49">
        <v>415050</v>
      </c>
      <c r="I20" s="49" t="str">
        <f t="shared" si="0"/>
        <v>Sale</v>
      </c>
      <c r="J20" s="51">
        <v>273</v>
      </c>
      <c r="K20" s="52">
        <v>1</v>
      </c>
    </row>
    <row r="21" spans="1:11" x14ac:dyDescent="0.2">
      <c r="A21" s="49" t="s">
        <v>89</v>
      </c>
      <c r="B21" s="49" t="s">
        <v>65</v>
      </c>
      <c r="C21" s="50">
        <v>9780836267457</v>
      </c>
      <c r="D21" s="49" t="s">
        <v>82</v>
      </c>
      <c r="E21" s="49" t="s">
        <v>65</v>
      </c>
      <c r="F21" s="49">
        <v>74</v>
      </c>
      <c r="G21" s="49" t="s">
        <v>66</v>
      </c>
      <c r="H21" s="49">
        <v>415050</v>
      </c>
      <c r="I21" s="49" t="str">
        <f t="shared" si="0"/>
        <v>Sale</v>
      </c>
      <c r="J21" s="51">
        <v>363.48</v>
      </c>
      <c r="K21" s="52">
        <v>1</v>
      </c>
    </row>
    <row r="22" spans="1:11" x14ac:dyDescent="0.2">
      <c r="A22" s="49" t="s">
        <v>89</v>
      </c>
      <c r="B22" s="49" t="s">
        <v>65</v>
      </c>
      <c r="C22" s="50">
        <v>9781449401023</v>
      </c>
      <c r="D22" s="49" t="s">
        <v>72</v>
      </c>
      <c r="E22" s="49" t="s">
        <v>65</v>
      </c>
      <c r="F22" s="49">
        <v>74</v>
      </c>
      <c r="G22" s="49" t="s">
        <v>66</v>
      </c>
      <c r="H22" s="49">
        <v>415050</v>
      </c>
      <c r="I22" s="49" t="str">
        <f t="shared" si="0"/>
        <v>Sale</v>
      </c>
      <c r="J22" s="51">
        <v>363.48</v>
      </c>
      <c r="K22" s="52">
        <v>1</v>
      </c>
    </row>
    <row r="23" spans="1:11" x14ac:dyDescent="0.2">
      <c r="A23" s="49" t="s">
        <v>89</v>
      </c>
      <c r="B23" s="49" t="s">
        <v>65</v>
      </c>
      <c r="C23" s="50">
        <v>9781449402327</v>
      </c>
      <c r="D23" s="49" t="s">
        <v>90</v>
      </c>
      <c r="E23" s="49" t="s">
        <v>65</v>
      </c>
      <c r="F23" s="49">
        <v>74</v>
      </c>
      <c r="G23" s="49" t="s">
        <v>66</v>
      </c>
      <c r="H23" s="49">
        <v>415050</v>
      </c>
      <c r="I23" s="49" t="str">
        <f t="shared" si="0"/>
        <v>Sale</v>
      </c>
      <c r="J23" s="51">
        <v>2362.08</v>
      </c>
      <c r="K23" s="52">
        <v>11</v>
      </c>
    </row>
    <row r="24" spans="1:11" x14ac:dyDescent="0.2">
      <c r="A24" s="49" t="s">
        <v>89</v>
      </c>
      <c r="B24" s="49" t="s">
        <v>65</v>
      </c>
      <c r="C24" s="50">
        <v>9781449408190</v>
      </c>
      <c r="D24" s="49" t="s">
        <v>57</v>
      </c>
      <c r="E24" s="49" t="s">
        <v>65</v>
      </c>
      <c r="F24" s="49">
        <v>74</v>
      </c>
      <c r="G24" s="49" t="s">
        <v>66</v>
      </c>
      <c r="H24" s="49">
        <v>415050</v>
      </c>
      <c r="I24" s="49" t="str">
        <f t="shared" si="0"/>
        <v>Sale</v>
      </c>
      <c r="J24" s="51">
        <v>273</v>
      </c>
      <c r="K24" s="52">
        <v>1</v>
      </c>
    </row>
    <row r="25" spans="1:11" x14ac:dyDescent="0.2">
      <c r="A25" s="49" t="s">
        <v>89</v>
      </c>
      <c r="B25" s="49" t="s">
        <v>65</v>
      </c>
      <c r="C25" s="50">
        <v>9781449410186</v>
      </c>
      <c r="D25" s="49" t="s">
        <v>58</v>
      </c>
      <c r="E25" s="49" t="s">
        <v>65</v>
      </c>
      <c r="F25" s="49">
        <v>74</v>
      </c>
      <c r="G25" s="49" t="s">
        <v>66</v>
      </c>
      <c r="H25" s="49">
        <v>415050</v>
      </c>
      <c r="I25" s="49" t="str">
        <f t="shared" si="0"/>
        <v>Sale</v>
      </c>
      <c r="J25" s="51">
        <v>850.5</v>
      </c>
      <c r="K25" s="52">
        <v>3</v>
      </c>
    </row>
    <row r="26" spans="1:11" x14ac:dyDescent="0.2">
      <c r="A26" s="49" t="s">
        <v>89</v>
      </c>
      <c r="B26" s="49" t="s">
        <v>65</v>
      </c>
      <c r="C26" s="50">
        <v>9781449414054</v>
      </c>
      <c r="D26" s="49" t="s">
        <v>83</v>
      </c>
      <c r="E26" s="49" t="s">
        <v>65</v>
      </c>
      <c r="F26" s="49">
        <v>74</v>
      </c>
      <c r="G26" s="49" t="s">
        <v>66</v>
      </c>
      <c r="H26" s="49">
        <v>415050</v>
      </c>
      <c r="I26" s="49" t="str">
        <f t="shared" si="0"/>
        <v>Sale</v>
      </c>
      <c r="J26" s="51">
        <v>99.5</v>
      </c>
      <c r="K26" s="52">
        <v>1</v>
      </c>
    </row>
    <row r="27" spans="1:11" x14ac:dyDescent="0.2">
      <c r="A27" s="49" t="s">
        <v>89</v>
      </c>
      <c r="B27" s="49" t="s">
        <v>65</v>
      </c>
      <c r="C27" s="50">
        <v>9781449414061</v>
      </c>
      <c r="D27" s="49" t="s">
        <v>73</v>
      </c>
      <c r="E27" s="49" t="s">
        <v>65</v>
      </c>
      <c r="F27" s="49">
        <v>74</v>
      </c>
      <c r="G27" s="49" t="s">
        <v>66</v>
      </c>
      <c r="H27" s="49">
        <v>415050</v>
      </c>
      <c r="I27" s="49" t="str">
        <f t="shared" si="0"/>
        <v>Sale</v>
      </c>
      <c r="J27" s="51">
        <v>99.5</v>
      </c>
      <c r="K27" s="52">
        <v>1</v>
      </c>
    </row>
    <row r="28" spans="1:11" x14ac:dyDescent="0.2">
      <c r="A28" s="49" t="s">
        <v>89</v>
      </c>
      <c r="B28" s="49" t="s">
        <v>65</v>
      </c>
      <c r="C28" s="50">
        <v>9781449414078</v>
      </c>
      <c r="D28" s="49" t="s">
        <v>91</v>
      </c>
      <c r="E28" s="49" t="s">
        <v>65</v>
      </c>
      <c r="F28" s="49">
        <v>74</v>
      </c>
      <c r="G28" s="49" t="s">
        <v>66</v>
      </c>
      <c r="H28" s="49">
        <v>415050</v>
      </c>
      <c r="I28" s="49" t="str">
        <f t="shared" si="0"/>
        <v>Sale</v>
      </c>
      <c r="J28" s="51">
        <v>214.92</v>
      </c>
      <c r="K28" s="52">
        <v>2</v>
      </c>
    </row>
    <row r="29" spans="1:11" x14ac:dyDescent="0.2">
      <c r="A29" s="49" t="s">
        <v>89</v>
      </c>
      <c r="B29" s="49" t="s">
        <v>65</v>
      </c>
      <c r="C29" s="50">
        <v>9781449414078</v>
      </c>
      <c r="D29" s="49" t="s">
        <v>91</v>
      </c>
      <c r="E29" s="49" t="s">
        <v>65</v>
      </c>
      <c r="F29" s="49">
        <v>74</v>
      </c>
      <c r="G29" s="49" t="s">
        <v>66</v>
      </c>
      <c r="H29" s="49">
        <v>415050</v>
      </c>
      <c r="I29" s="49" t="str">
        <f t="shared" si="0"/>
        <v>Sale</v>
      </c>
      <c r="J29" s="51">
        <v>115.42</v>
      </c>
      <c r="K29" s="52">
        <v>1</v>
      </c>
    </row>
    <row r="30" spans="1:11" x14ac:dyDescent="0.2">
      <c r="A30" s="49" t="s">
        <v>89</v>
      </c>
      <c r="B30" s="49" t="s">
        <v>65</v>
      </c>
      <c r="C30" s="50">
        <v>9781449414085</v>
      </c>
      <c r="D30" s="49" t="s">
        <v>84</v>
      </c>
      <c r="E30" s="49" t="s">
        <v>65</v>
      </c>
      <c r="F30" s="49">
        <v>74</v>
      </c>
      <c r="G30" s="49" t="s">
        <v>66</v>
      </c>
      <c r="H30" s="49">
        <v>415050</v>
      </c>
      <c r="I30" s="49" t="str">
        <f t="shared" si="0"/>
        <v>Sale</v>
      </c>
      <c r="J30" s="51">
        <v>99.5</v>
      </c>
      <c r="K30" s="52">
        <v>1</v>
      </c>
    </row>
    <row r="31" spans="1:11" x14ac:dyDescent="0.2">
      <c r="A31" s="49" t="s">
        <v>89</v>
      </c>
      <c r="B31" s="49" t="s">
        <v>65</v>
      </c>
      <c r="C31" s="50">
        <v>9781449414108</v>
      </c>
      <c r="D31" s="49" t="s">
        <v>74</v>
      </c>
      <c r="E31" s="49" t="s">
        <v>65</v>
      </c>
      <c r="F31" s="49">
        <v>74</v>
      </c>
      <c r="G31" s="49" t="s">
        <v>66</v>
      </c>
      <c r="H31" s="49">
        <v>415050</v>
      </c>
      <c r="I31" s="49" t="str">
        <f t="shared" si="0"/>
        <v>Sale</v>
      </c>
      <c r="J31" s="51">
        <v>1429.41</v>
      </c>
      <c r="K31" s="52">
        <v>3</v>
      </c>
    </row>
    <row r="32" spans="1:11" x14ac:dyDescent="0.2">
      <c r="A32" s="49" t="s">
        <v>89</v>
      </c>
      <c r="B32" s="49" t="s">
        <v>65</v>
      </c>
      <c r="C32" s="50">
        <v>9781449414849</v>
      </c>
      <c r="D32" s="49" t="s">
        <v>86</v>
      </c>
      <c r="E32" s="49" t="s">
        <v>65</v>
      </c>
      <c r="F32" s="49">
        <v>74</v>
      </c>
      <c r="G32" s="49" t="s">
        <v>66</v>
      </c>
      <c r="H32" s="49">
        <v>415050</v>
      </c>
      <c r="I32" s="49" t="str">
        <f t="shared" si="0"/>
        <v>Sale</v>
      </c>
      <c r="J32" s="51">
        <v>219.45</v>
      </c>
      <c r="K32" s="52">
        <v>1</v>
      </c>
    </row>
    <row r="33" spans="1:11" x14ac:dyDescent="0.2">
      <c r="A33" s="49" t="s">
        <v>89</v>
      </c>
      <c r="B33" s="49" t="s">
        <v>65</v>
      </c>
      <c r="C33" s="50">
        <v>9781449420437</v>
      </c>
      <c r="D33" s="49" t="s">
        <v>92</v>
      </c>
      <c r="E33" s="49" t="s">
        <v>65</v>
      </c>
      <c r="F33" s="49">
        <v>74</v>
      </c>
      <c r="G33" s="49" t="s">
        <v>66</v>
      </c>
      <c r="H33" s="49">
        <v>415050</v>
      </c>
      <c r="I33" s="49" t="str">
        <f t="shared" si="0"/>
        <v>Sale</v>
      </c>
      <c r="J33" s="51">
        <v>1711.71</v>
      </c>
      <c r="K33" s="52">
        <v>8</v>
      </c>
    </row>
    <row r="34" spans="1:11" x14ac:dyDescent="0.2">
      <c r="A34" s="49" t="s">
        <v>89</v>
      </c>
      <c r="B34" s="49" t="s">
        <v>65</v>
      </c>
      <c r="C34" s="50">
        <v>9781449423094</v>
      </c>
      <c r="D34" s="49" t="s">
        <v>60</v>
      </c>
      <c r="E34" s="49" t="s">
        <v>65</v>
      </c>
      <c r="F34" s="49">
        <v>74</v>
      </c>
      <c r="G34" s="49" t="s">
        <v>66</v>
      </c>
      <c r="H34" s="49">
        <v>415050</v>
      </c>
      <c r="I34" s="49" t="str">
        <f t="shared" si="0"/>
        <v>Sale</v>
      </c>
      <c r="J34" s="51">
        <v>363.48</v>
      </c>
      <c r="K34" s="52">
        <v>1</v>
      </c>
    </row>
    <row r="35" spans="1:11" x14ac:dyDescent="0.2">
      <c r="A35" s="49" t="s">
        <v>89</v>
      </c>
      <c r="B35" s="49" t="s">
        <v>65</v>
      </c>
      <c r="C35" s="50">
        <v>9781449425661</v>
      </c>
      <c r="D35" s="49" t="s">
        <v>93</v>
      </c>
      <c r="E35" s="49" t="s">
        <v>65</v>
      </c>
      <c r="F35" s="49">
        <v>74</v>
      </c>
      <c r="G35" s="49" t="s">
        <v>66</v>
      </c>
      <c r="H35" s="49">
        <v>415050</v>
      </c>
      <c r="I35" s="49" t="str">
        <f t="shared" si="0"/>
        <v>Sale</v>
      </c>
      <c r="J35" s="51">
        <v>3642.87</v>
      </c>
      <c r="K35" s="52">
        <v>16</v>
      </c>
    </row>
    <row r="36" spans="1:11" x14ac:dyDescent="0.2">
      <c r="A36" s="49" t="s">
        <v>89</v>
      </c>
      <c r="B36" s="49" t="s">
        <v>65</v>
      </c>
      <c r="C36" s="50">
        <v>9781449425678</v>
      </c>
      <c r="D36" s="49" t="s">
        <v>64</v>
      </c>
      <c r="E36" s="49" t="s">
        <v>65</v>
      </c>
      <c r="F36" s="49">
        <v>74</v>
      </c>
      <c r="G36" s="49" t="s">
        <v>66</v>
      </c>
      <c r="H36" s="49">
        <v>415050</v>
      </c>
      <c r="I36" s="49" t="str">
        <f t="shared" si="0"/>
        <v>Sale</v>
      </c>
      <c r="J36" s="51">
        <v>1153.3499999999999</v>
      </c>
      <c r="K36" s="52">
        <v>3</v>
      </c>
    </row>
    <row r="37" spans="1:11" x14ac:dyDescent="0.2">
      <c r="A37" s="49" t="s">
        <v>89</v>
      </c>
      <c r="B37" s="49" t="s">
        <v>65</v>
      </c>
      <c r="C37" s="50">
        <v>9781449433253</v>
      </c>
      <c r="D37" s="49" t="s">
        <v>94</v>
      </c>
      <c r="E37" s="49" t="s">
        <v>65</v>
      </c>
      <c r="F37" s="49">
        <v>74</v>
      </c>
      <c r="G37" s="49" t="s">
        <v>66</v>
      </c>
      <c r="H37" s="49">
        <v>415050</v>
      </c>
      <c r="I37" s="49" t="str">
        <f t="shared" si="0"/>
        <v>Sale</v>
      </c>
      <c r="J37" s="51">
        <v>773751.02</v>
      </c>
      <c r="K37" s="52">
        <v>229</v>
      </c>
    </row>
    <row r="38" spans="1:11" x14ac:dyDescent="0.2">
      <c r="A38" s="49" t="s">
        <v>89</v>
      </c>
      <c r="B38" s="49" t="s">
        <v>65</v>
      </c>
      <c r="C38" s="50">
        <v>9780740718397</v>
      </c>
      <c r="D38" s="49" t="s">
        <v>69</v>
      </c>
      <c r="E38" s="49" t="s">
        <v>65</v>
      </c>
      <c r="F38" s="49">
        <v>74</v>
      </c>
      <c r="G38" s="49" t="s">
        <v>66</v>
      </c>
      <c r="H38" s="49">
        <v>415150</v>
      </c>
      <c r="I38" s="49" t="str">
        <f t="shared" si="0"/>
        <v>Sale</v>
      </c>
      <c r="J38" s="51">
        <v>1126.5999999999999</v>
      </c>
      <c r="K38" s="52">
        <v>5</v>
      </c>
    </row>
    <row r="39" spans="1:11" x14ac:dyDescent="0.2">
      <c r="A39" s="49" t="s">
        <v>89</v>
      </c>
      <c r="B39" s="49" t="s">
        <v>65</v>
      </c>
      <c r="C39" s="50">
        <v>9780740732980</v>
      </c>
      <c r="D39" s="49" t="s">
        <v>75</v>
      </c>
      <c r="E39" s="49" t="s">
        <v>65</v>
      </c>
      <c r="F39" s="49">
        <v>74</v>
      </c>
      <c r="G39" s="49" t="s">
        <v>66</v>
      </c>
      <c r="H39" s="49">
        <v>415150</v>
      </c>
      <c r="I39" s="49" t="str">
        <f t="shared" si="0"/>
        <v>Sale</v>
      </c>
      <c r="J39" s="51">
        <v>1314.57</v>
      </c>
      <c r="K39" s="52">
        <v>5</v>
      </c>
    </row>
    <row r="40" spans="1:11" x14ac:dyDescent="0.2">
      <c r="A40" s="49" t="s">
        <v>89</v>
      </c>
      <c r="B40" s="49" t="s">
        <v>65</v>
      </c>
      <c r="C40" s="50">
        <v>9781449410186</v>
      </c>
      <c r="D40" s="49" t="s">
        <v>58</v>
      </c>
      <c r="E40" s="49" t="s">
        <v>65</v>
      </c>
      <c r="F40" s="49">
        <v>74</v>
      </c>
      <c r="G40" s="49" t="s">
        <v>66</v>
      </c>
      <c r="H40" s="49">
        <v>415150</v>
      </c>
      <c r="I40" s="49" t="str">
        <f t="shared" si="0"/>
        <v>Sale</v>
      </c>
      <c r="J40" s="51">
        <v>1314.57</v>
      </c>
      <c r="K40" s="52">
        <v>5</v>
      </c>
    </row>
    <row r="41" spans="1:11" x14ac:dyDescent="0.2">
      <c r="A41" s="49" t="s">
        <v>89</v>
      </c>
      <c r="B41" s="49" t="s">
        <v>65</v>
      </c>
      <c r="C41" s="50">
        <v>9781449414108</v>
      </c>
      <c r="D41" s="49" t="s">
        <v>74</v>
      </c>
      <c r="E41" s="49" t="s">
        <v>65</v>
      </c>
      <c r="F41" s="49">
        <v>74</v>
      </c>
      <c r="G41" s="49" t="s">
        <v>66</v>
      </c>
      <c r="H41" s="49">
        <v>415150</v>
      </c>
      <c r="I41" s="49" t="str">
        <f t="shared" si="0"/>
        <v>Sale</v>
      </c>
      <c r="J41" s="51">
        <v>3601.66</v>
      </c>
      <c r="K41" s="52">
        <v>8</v>
      </c>
    </row>
    <row r="42" spans="1:11" x14ac:dyDescent="0.2">
      <c r="A42" s="49" t="s">
        <v>89</v>
      </c>
      <c r="B42" s="49" t="s">
        <v>65</v>
      </c>
      <c r="C42" s="50">
        <v>9781449420437</v>
      </c>
      <c r="D42" s="49" t="s">
        <v>92</v>
      </c>
      <c r="E42" s="49" t="s">
        <v>65</v>
      </c>
      <c r="F42" s="49">
        <v>74</v>
      </c>
      <c r="G42" s="49" t="s">
        <v>66</v>
      </c>
      <c r="H42" s="49">
        <v>415150</v>
      </c>
      <c r="I42" s="49" t="str">
        <f t="shared" si="0"/>
        <v>Sale</v>
      </c>
      <c r="J42" s="51">
        <v>1597.45</v>
      </c>
      <c r="K42" s="52">
        <v>8</v>
      </c>
    </row>
    <row r="43" spans="1:11" x14ac:dyDescent="0.2">
      <c r="A43" s="49" t="s">
        <v>89</v>
      </c>
      <c r="B43" s="49" t="s">
        <v>65</v>
      </c>
      <c r="C43" s="50">
        <v>9780740700033</v>
      </c>
      <c r="D43" s="49" t="s">
        <v>45</v>
      </c>
      <c r="E43" s="49" t="s">
        <v>65</v>
      </c>
      <c r="F43" s="49">
        <v>74</v>
      </c>
      <c r="G43" s="49" t="s">
        <v>66</v>
      </c>
      <c r="H43" s="49">
        <v>425250</v>
      </c>
      <c r="I43" s="49" t="str">
        <f t="shared" si="0"/>
        <v>Return</v>
      </c>
      <c r="J43" s="51">
        <v>-726.96</v>
      </c>
      <c r="K43" s="52">
        <v>-2</v>
      </c>
    </row>
    <row r="44" spans="1:11" x14ac:dyDescent="0.2">
      <c r="A44" s="49" t="s">
        <v>89</v>
      </c>
      <c r="B44" s="49" t="s">
        <v>65</v>
      </c>
      <c r="C44" s="50">
        <v>9780740705311</v>
      </c>
      <c r="D44" s="49" t="s">
        <v>46</v>
      </c>
      <c r="E44" s="49" t="s">
        <v>65</v>
      </c>
      <c r="F44" s="49">
        <v>74</v>
      </c>
      <c r="G44" s="49" t="s">
        <v>66</v>
      </c>
      <c r="H44" s="49">
        <v>425250</v>
      </c>
      <c r="I44" s="49" t="str">
        <f t="shared" si="0"/>
        <v>Return</v>
      </c>
      <c r="J44" s="51">
        <v>-363.48</v>
      </c>
      <c r="K44" s="52">
        <v>-1</v>
      </c>
    </row>
    <row r="45" spans="1:11" x14ac:dyDescent="0.2">
      <c r="A45" s="49" t="s">
        <v>89</v>
      </c>
      <c r="B45" s="49" t="s">
        <v>65</v>
      </c>
      <c r="C45" s="50">
        <v>9780836217469</v>
      </c>
      <c r="D45" s="49" t="s">
        <v>62</v>
      </c>
      <c r="E45" s="49" t="s">
        <v>65</v>
      </c>
      <c r="F45" s="49">
        <v>74</v>
      </c>
      <c r="G45" s="49" t="s">
        <v>66</v>
      </c>
      <c r="H45" s="49">
        <v>425250</v>
      </c>
      <c r="I45" s="49" t="str">
        <f t="shared" si="0"/>
        <v>Return</v>
      </c>
      <c r="J45" s="51">
        <v>-1497.5</v>
      </c>
      <c r="K45" s="52">
        <v>-5</v>
      </c>
    </row>
    <row r="46" spans="1:11" x14ac:dyDescent="0.2">
      <c r="A46" s="49" t="s">
        <v>89</v>
      </c>
      <c r="B46" s="49" t="s">
        <v>65</v>
      </c>
      <c r="C46" s="50">
        <v>9780836217469</v>
      </c>
      <c r="D46" s="49" t="s">
        <v>62</v>
      </c>
      <c r="E46" s="49" t="s">
        <v>65</v>
      </c>
      <c r="F46" s="49">
        <v>74</v>
      </c>
      <c r="G46" s="49" t="s">
        <v>66</v>
      </c>
      <c r="H46" s="49">
        <v>425250</v>
      </c>
      <c r="I46" s="49" t="str">
        <f t="shared" si="0"/>
        <v>Return</v>
      </c>
      <c r="J46" s="51">
        <v>-299.5</v>
      </c>
      <c r="K46" s="52">
        <v>-1</v>
      </c>
    </row>
    <row r="47" spans="1:11" x14ac:dyDescent="0.2">
      <c r="A47" s="49" t="s">
        <v>89</v>
      </c>
      <c r="B47" s="49" t="s">
        <v>65</v>
      </c>
      <c r="C47" s="50">
        <v>9781449414047</v>
      </c>
      <c r="D47" s="49" t="s">
        <v>54</v>
      </c>
      <c r="E47" s="49" t="s">
        <v>65</v>
      </c>
      <c r="F47" s="49">
        <v>74</v>
      </c>
      <c r="G47" s="49" t="s">
        <v>66</v>
      </c>
      <c r="H47" s="49">
        <v>425250</v>
      </c>
      <c r="I47" s="49" t="str">
        <f t="shared" si="0"/>
        <v>Return</v>
      </c>
      <c r="J47" s="51">
        <v>-328.35</v>
      </c>
      <c r="K47" s="52">
        <v>-3</v>
      </c>
    </row>
    <row r="48" spans="1:11" x14ac:dyDescent="0.2">
      <c r="A48" s="49" t="s">
        <v>89</v>
      </c>
      <c r="B48" s="49" t="s">
        <v>65</v>
      </c>
      <c r="C48" s="50">
        <v>9781449414054</v>
      </c>
      <c r="D48" s="49" t="s">
        <v>83</v>
      </c>
      <c r="E48" s="49" t="s">
        <v>65</v>
      </c>
      <c r="F48" s="49">
        <v>74</v>
      </c>
      <c r="G48" s="49" t="s">
        <v>66</v>
      </c>
      <c r="H48" s="49">
        <v>425250</v>
      </c>
      <c r="I48" s="49" t="str">
        <f t="shared" si="0"/>
        <v>Return</v>
      </c>
      <c r="J48" s="51">
        <v>-328.35</v>
      </c>
      <c r="K48" s="52">
        <v>-3</v>
      </c>
    </row>
    <row r="49" spans="1:12" x14ac:dyDescent="0.2">
      <c r="A49" s="49" t="s">
        <v>89</v>
      </c>
      <c r="B49" s="49" t="s">
        <v>65</v>
      </c>
      <c r="C49" s="50">
        <v>9781449414061</v>
      </c>
      <c r="D49" s="49" t="s">
        <v>73</v>
      </c>
      <c r="E49" s="49" t="s">
        <v>65</v>
      </c>
      <c r="F49" s="49">
        <v>74</v>
      </c>
      <c r="G49" s="49" t="s">
        <v>66</v>
      </c>
      <c r="H49" s="49">
        <v>425250</v>
      </c>
      <c r="I49" s="49" t="str">
        <f t="shared" si="0"/>
        <v>Return</v>
      </c>
      <c r="J49" s="51">
        <v>-328.35</v>
      </c>
      <c r="K49" s="52">
        <v>-3</v>
      </c>
    </row>
    <row r="50" spans="1:12" x14ac:dyDescent="0.2">
      <c r="A50" s="49" t="s">
        <v>89</v>
      </c>
      <c r="B50" s="49" t="s">
        <v>65</v>
      </c>
      <c r="C50" s="50">
        <v>9781449414078</v>
      </c>
      <c r="D50" s="49" t="s">
        <v>91</v>
      </c>
      <c r="E50" s="49" t="s">
        <v>65</v>
      </c>
      <c r="F50" s="49">
        <v>74</v>
      </c>
      <c r="G50" s="49" t="s">
        <v>66</v>
      </c>
      <c r="H50" s="49">
        <v>425250</v>
      </c>
      <c r="I50" s="49" t="str">
        <f t="shared" si="0"/>
        <v>Return</v>
      </c>
      <c r="J50" s="51">
        <v>-328.35</v>
      </c>
      <c r="K50" s="52">
        <v>-3</v>
      </c>
    </row>
    <row r="51" spans="1:12" x14ac:dyDescent="0.2">
      <c r="A51" s="49" t="s">
        <v>89</v>
      </c>
      <c r="B51" s="49" t="s">
        <v>65</v>
      </c>
      <c r="C51" s="50">
        <v>9781449414085</v>
      </c>
      <c r="D51" s="49" t="s">
        <v>84</v>
      </c>
      <c r="E51" s="49" t="s">
        <v>65</v>
      </c>
      <c r="F51" s="49">
        <v>74</v>
      </c>
      <c r="G51" s="49" t="s">
        <v>66</v>
      </c>
      <c r="H51" s="49">
        <v>425250</v>
      </c>
      <c r="I51" s="49" t="str">
        <f t="shared" si="0"/>
        <v>Return</v>
      </c>
      <c r="J51" s="51">
        <v>-328.35</v>
      </c>
      <c r="K51" s="52">
        <v>-3</v>
      </c>
    </row>
    <row r="52" spans="1:12" x14ac:dyDescent="0.2">
      <c r="A52" s="49" t="s">
        <v>89</v>
      </c>
      <c r="B52" s="49" t="s">
        <v>65</v>
      </c>
      <c r="C52" s="50">
        <v>9781449414092</v>
      </c>
      <c r="D52" s="49" t="s">
        <v>85</v>
      </c>
      <c r="E52" s="49" t="s">
        <v>65</v>
      </c>
      <c r="F52" s="49">
        <v>74</v>
      </c>
      <c r="G52" s="49" t="s">
        <v>66</v>
      </c>
      <c r="H52" s="49">
        <v>425250</v>
      </c>
      <c r="I52" s="49" t="str">
        <f t="shared" si="0"/>
        <v>Return</v>
      </c>
      <c r="J52" s="51">
        <v>-218.9</v>
      </c>
      <c r="K52" s="52">
        <v>-2</v>
      </c>
    </row>
    <row r="53" spans="1:12" x14ac:dyDescent="0.2">
      <c r="A53" s="49" t="s">
        <v>89</v>
      </c>
      <c r="B53" s="49" t="s">
        <v>65</v>
      </c>
      <c r="C53" s="50">
        <v>9781449418465</v>
      </c>
      <c r="D53" s="49" t="s">
        <v>59</v>
      </c>
      <c r="E53" s="49" t="s">
        <v>65</v>
      </c>
      <c r="F53" s="49">
        <v>74</v>
      </c>
      <c r="G53" s="49" t="s">
        <v>66</v>
      </c>
      <c r="H53" s="49">
        <v>425250</v>
      </c>
      <c r="I53" s="49" t="str">
        <f t="shared" si="0"/>
        <v>Return</v>
      </c>
      <c r="J53" s="51">
        <v>-2184</v>
      </c>
      <c r="K53" s="52">
        <v>-8</v>
      </c>
    </row>
    <row r="55" spans="1:12" ht="15.75" thickBot="1" x14ac:dyDescent="0.3">
      <c r="G55" s="54" t="s">
        <v>22</v>
      </c>
      <c r="H55" s="54"/>
      <c r="I55" s="54"/>
      <c r="J55" s="55">
        <f>SUM(J2:J53)</f>
        <v>1427749.7999999998</v>
      </c>
      <c r="K55" s="56">
        <f>SUM(K2:K53)</f>
        <v>443</v>
      </c>
    </row>
    <row r="56" spans="1:12" ht="15" thickTop="1" x14ac:dyDescent="0.2"/>
    <row r="57" spans="1:12" x14ac:dyDescent="0.2">
      <c r="G57" s="48" t="s">
        <v>63</v>
      </c>
      <c r="J57" s="57">
        <v>0.22500000000000001</v>
      </c>
    </row>
    <row r="58" spans="1:12" ht="15" thickBot="1" x14ac:dyDescent="0.25"/>
    <row r="59" spans="1:12" ht="15" x14ac:dyDescent="0.25">
      <c r="G59" s="58" t="s">
        <v>50</v>
      </c>
      <c r="H59" s="59" t="s">
        <v>51</v>
      </c>
      <c r="I59" s="59"/>
      <c r="J59" s="60">
        <f>J55*J57</f>
        <v>321243.70499999996</v>
      </c>
      <c r="K59" s="61"/>
      <c r="L59" s="62"/>
    </row>
    <row r="60" spans="1:12" ht="15" x14ac:dyDescent="0.25">
      <c r="G60" s="63"/>
      <c r="H60" s="64" t="s">
        <v>52</v>
      </c>
      <c r="I60" s="64"/>
      <c r="J60" s="65">
        <f>J59/L60</f>
        <v>3143.8817845075296</v>
      </c>
      <c r="K60" s="66" t="s">
        <v>53</v>
      </c>
      <c r="L60" s="67">
        <v>102.18059298</v>
      </c>
    </row>
    <row r="61" spans="1:12" ht="15.75" thickBot="1" x14ac:dyDescent="0.3">
      <c r="G61" s="68"/>
      <c r="H61" s="69" t="s">
        <v>61</v>
      </c>
      <c r="I61" s="69"/>
      <c r="J61" s="70">
        <f>J59/L61</f>
        <v>5177.6589109054512</v>
      </c>
      <c r="K61" s="71" t="s">
        <v>53</v>
      </c>
      <c r="L61" s="72">
        <v>62.044199999999996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27"/>
  <dimension ref="A1:O120"/>
  <sheetViews>
    <sheetView topLeftCell="A31" workbookViewId="0">
      <selection activeCell="M4" sqref="M4"/>
    </sheetView>
  </sheetViews>
  <sheetFormatPr defaultRowHeight="12.75" x14ac:dyDescent="0.2"/>
  <cols>
    <col min="10" max="10" width="11.28515625" bestFit="1" customWidth="1"/>
    <col min="13" max="13" width="10.85546875" bestFit="1" customWidth="1"/>
  </cols>
  <sheetData>
    <row r="1" spans="1:15" ht="15" x14ac:dyDescent="0.25">
      <c r="A1" s="184" t="s">
        <v>34</v>
      </c>
      <c r="B1" s="185" t="s">
        <v>35</v>
      </c>
      <c r="C1" s="185" t="s">
        <v>36</v>
      </c>
      <c r="D1" s="185" t="s">
        <v>37</v>
      </c>
      <c r="E1" s="185" t="s">
        <v>38</v>
      </c>
      <c r="F1" s="185" t="s">
        <v>39</v>
      </c>
      <c r="G1" s="185" t="s">
        <v>40</v>
      </c>
      <c r="H1" s="185" t="s">
        <v>41</v>
      </c>
      <c r="I1" s="131" t="s">
        <v>324</v>
      </c>
      <c r="J1" s="185" t="s">
        <v>18</v>
      </c>
      <c r="K1" s="185" t="s">
        <v>42</v>
      </c>
      <c r="L1" s="186"/>
    </row>
    <row r="2" spans="1:15" ht="15" x14ac:dyDescent="0.25">
      <c r="A2" s="155" t="s">
        <v>329</v>
      </c>
      <c r="B2" s="155" t="s">
        <v>65</v>
      </c>
      <c r="C2" s="156">
        <v>9781449457952</v>
      </c>
      <c r="D2" s="155" t="s">
        <v>271</v>
      </c>
      <c r="E2" s="155" t="s">
        <v>65</v>
      </c>
      <c r="F2" s="155">
        <v>74</v>
      </c>
      <c r="G2" s="155" t="s">
        <v>67</v>
      </c>
      <c r="H2" s="155">
        <v>415040</v>
      </c>
      <c r="I2" s="155" t="str">
        <f t="shared" ref="I2:I33" si="0">IF(AND(H2&gt;420000,H2&lt;430000),"Return","Sales")</f>
        <v>Sales</v>
      </c>
      <c r="J2" s="187">
        <v>-336039</v>
      </c>
      <c r="K2" s="176">
        <v>-1100</v>
      </c>
      <c r="L2" s="186"/>
      <c r="M2" s="178">
        <f>SUM(J2:J74)</f>
        <v>-1654865.399999999</v>
      </c>
      <c r="N2" s="178">
        <f>SUM(K2:K74)</f>
        <v>-4697</v>
      </c>
      <c r="O2" s="178">
        <f>SUM(L2:L74)</f>
        <v>0</v>
      </c>
    </row>
    <row r="3" spans="1:15" ht="15" x14ac:dyDescent="0.25">
      <c r="A3" s="155" t="s">
        <v>329</v>
      </c>
      <c r="B3" s="155" t="s">
        <v>65</v>
      </c>
      <c r="C3" s="156">
        <v>9781449471927</v>
      </c>
      <c r="D3" s="155" t="s">
        <v>325</v>
      </c>
      <c r="E3" s="155" t="s">
        <v>65</v>
      </c>
      <c r="F3" s="155">
        <v>74</v>
      </c>
      <c r="G3" s="155" t="s">
        <v>67</v>
      </c>
      <c r="H3" s="155">
        <v>415040</v>
      </c>
      <c r="I3" s="155" t="str">
        <f t="shared" si="0"/>
        <v>Sales</v>
      </c>
      <c r="J3" s="187">
        <v>-336039</v>
      </c>
      <c r="K3" s="176">
        <v>-1100</v>
      </c>
      <c r="L3" s="186"/>
    </row>
    <row r="4" spans="1:15" ht="15" x14ac:dyDescent="0.25">
      <c r="A4" s="155" t="s">
        <v>329</v>
      </c>
      <c r="B4" s="155" t="s">
        <v>65</v>
      </c>
      <c r="C4" s="156">
        <v>9781449472399</v>
      </c>
      <c r="D4" s="155" t="s">
        <v>326</v>
      </c>
      <c r="E4" s="155" t="s">
        <v>65</v>
      </c>
      <c r="F4" s="155">
        <v>74</v>
      </c>
      <c r="G4" s="155" t="s">
        <v>67</v>
      </c>
      <c r="H4" s="155">
        <v>415050</v>
      </c>
      <c r="I4" s="155" t="str">
        <f t="shared" si="0"/>
        <v>Sales</v>
      </c>
      <c r="J4" s="187">
        <v>-239415</v>
      </c>
      <c r="K4" s="176">
        <v>-594</v>
      </c>
      <c r="L4" s="186"/>
    </row>
    <row r="5" spans="1:15" ht="15" x14ac:dyDescent="0.25">
      <c r="A5" s="155" t="s">
        <v>329</v>
      </c>
      <c r="B5" s="155" t="s">
        <v>65</v>
      </c>
      <c r="C5" s="156">
        <v>9781449462260</v>
      </c>
      <c r="D5" s="155" t="s">
        <v>331</v>
      </c>
      <c r="E5" s="155" t="s">
        <v>65</v>
      </c>
      <c r="F5" s="155">
        <v>74</v>
      </c>
      <c r="G5" s="155" t="s">
        <v>67</v>
      </c>
      <c r="H5" s="155">
        <v>415050</v>
      </c>
      <c r="I5" s="155" t="str">
        <f t="shared" si="0"/>
        <v>Sales</v>
      </c>
      <c r="J5" s="187">
        <v>-82614.44</v>
      </c>
      <c r="K5" s="176">
        <v>-303</v>
      </c>
      <c r="L5" s="186"/>
    </row>
    <row r="6" spans="1:15" ht="15" x14ac:dyDescent="0.25">
      <c r="A6" s="155" t="s">
        <v>329</v>
      </c>
      <c r="B6" s="155" t="s">
        <v>65</v>
      </c>
      <c r="C6" s="156">
        <v>9781449457952</v>
      </c>
      <c r="D6" s="155" t="s">
        <v>271</v>
      </c>
      <c r="E6" s="155" t="s">
        <v>65</v>
      </c>
      <c r="F6" s="155">
        <v>74</v>
      </c>
      <c r="G6" s="155" t="s">
        <v>67</v>
      </c>
      <c r="H6" s="155">
        <v>415050</v>
      </c>
      <c r="I6" s="155" t="str">
        <f t="shared" si="0"/>
        <v>Sales</v>
      </c>
      <c r="J6" s="187">
        <v>-85034.04</v>
      </c>
      <c r="K6" s="176">
        <v>-273</v>
      </c>
      <c r="L6" s="186"/>
    </row>
    <row r="7" spans="1:15" ht="15" x14ac:dyDescent="0.25">
      <c r="A7" s="155" t="s">
        <v>329</v>
      </c>
      <c r="B7" s="155" t="s">
        <v>65</v>
      </c>
      <c r="C7" s="156">
        <v>9781449471927</v>
      </c>
      <c r="D7" s="155" t="s">
        <v>325</v>
      </c>
      <c r="E7" s="155" t="s">
        <v>65</v>
      </c>
      <c r="F7" s="155">
        <v>74</v>
      </c>
      <c r="G7" s="155" t="s">
        <v>67</v>
      </c>
      <c r="H7" s="155">
        <v>415050</v>
      </c>
      <c r="I7" s="155" t="str">
        <f t="shared" si="0"/>
        <v>Sales</v>
      </c>
      <c r="J7" s="187">
        <v>-75378.16</v>
      </c>
      <c r="K7" s="176">
        <v>-242</v>
      </c>
      <c r="L7" s="186"/>
    </row>
    <row r="8" spans="1:15" ht="15" x14ac:dyDescent="0.25">
      <c r="A8" s="155" t="s">
        <v>329</v>
      </c>
      <c r="B8" s="155" t="s">
        <v>65</v>
      </c>
      <c r="C8" s="156">
        <v>9781449456146</v>
      </c>
      <c r="D8" s="155" t="s">
        <v>292</v>
      </c>
      <c r="E8" s="155" t="s">
        <v>65</v>
      </c>
      <c r="F8" s="155">
        <v>74</v>
      </c>
      <c r="G8" s="155" t="s">
        <v>66</v>
      </c>
      <c r="H8" s="155">
        <v>415050</v>
      </c>
      <c r="I8" s="155" t="str">
        <f t="shared" si="0"/>
        <v>Sales</v>
      </c>
      <c r="J8" s="187">
        <v>-48487.83</v>
      </c>
      <c r="K8" s="176">
        <v>-182</v>
      </c>
      <c r="L8" s="186"/>
    </row>
    <row r="9" spans="1:15" ht="15" x14ac:dyDescent="0.25">
      <c r="A9" s="155" t="s">
        <v>329</v>
      </c>
      <c r="B9" s="155" t="s">
        <v>65</v>
      </c>
      <c r="C9" s="156">
        <v>9781449461072</v>
      </c>
      <c r="D9" s="155" t="s">
        <v>219</v>
      </c>
      <c r="E9" s="155" t="s">
        <v>65</v>
      </c>
      <c r="F9" s="155">
        <v>74</v>
      </c>
      <c r="G9" s="155" t="s">
        <v>67</v>
      </c>
      <c r="H9" s="155">
        <v>415050</v>
      </c>
      <c r="I9" s="155" t="str">
        <f t="shared" si="0"/>
        <v>Sales</v>
      </c>
      <c r="J9" s="187">
        <v>-24356.19</v>
      </c>
      <c r="K9" s="176">
        <v>-93</v>
      </c>
      <c r="L9" s="186"/>
    </row>
    <row r="10" spans="1:15" ht="15" x14ac:dyDescent="0.25">
      <c r="A10" s="155" t="s">
        <v>329</v>
      </c>
      <c r="B10" s="155" t="s">
        <v>65</v>
      </c>
      <c r="C10" s="156">
        <v>9781449433253</v>
      </c>
      <c r="D10" s="155" t="s">
        <v>272</v>
      </c>
      <c r="E10" s="155" t="s">
        <v>65</v>
      </c>
      <c r="F10" s="155">
        <v>74</v>
      </c>
      <c r="G10" s="155" t="s">
        <v>66</v>
      </c>
      <c r="H10" s="155">
        <v>415050</v>
      </c>
      <c r="I10" s="155" t="str">
        <f t="shared" si="0"/>
        <v>Sales</v>
      </c>
      <c r="J10" s="187">
        <v>-204805.86</v>
      </c>
      <c r="K10" s="176">
        <v>-65</v>
      </c>
      <c r="L10" s="186"/>
    </row>
    <row r="11" spans="1:15" ht="15" x14ac:dyDescent="0.25">
      <c r="A11" s="155" t="s">
        <v>329</v>
      </c>
      <c r="B11" s="155" t="s">
        <v>65</v>
      </c>
      <c r="C11" s="156">
        <v>9781449462260</v>
      </c>
      <c r="D11" s="155" t="s">
        <v>331</v>
      </c>
      <c r="E11" s="155" t="s">
        <v>65</v>
      </c>
      <c r="F11" s="155">
        <v>74</v>
      </c>
      <c r="G11" s="155" t="s">
        <v>67</v>
      </c>
      <c r="H11" s="155">
        <v>415150</v>
      </c>
      <c r="I11" s="155" t="str">
        <f t="shared" si="0"/>
        <v>Sales</v>
      </c>
      <c r="J11" s="187">
        <v>-12472</v>
      </c>
      <c r="K11" s="176">
        <v>-50</v>
      </c>
      <c r="L11" s="186"/>
    </row>
    <row r="12" spans="1:15" ht="15" x14ac:dyDescent="0.25">
      <c r="A12" s="155" t="s">
        <v>329</v>
      </c>
      <c r="B12" s="155" t="s">
        <v>65</v>
      </c>
      <c r="C12" s="156">
        <v>9781449425661</v>
      </c>
      <c r="D12" s="155" t="s">
        <v>282</v>
      </c>
      <c r="E12" s="155" t="s">
        <v>65</v>
      </c>
      <c r="F12" s="155">
        <v>74</v>
      </c>
      <c r="G12" s="155" t="s">
        <v>66</v>
      </c>
      <c r="H12" s="155">
        <v>415050</v>
      </c>
      <c r="I12" s="155" t="str">
        <f t="shared" si="0"/>
        <v>Sales</v>
      </c>
      <c r="J12" s="187">
        <v>-9560.0400000000009</v>
      </c>
      <c r="K12" s="176">
        <v>-47</v>
      </c>
      <c r="L12" s="186"/>
    </row>
    <row r="13" spans="1:15" ht="15" x14ac:dyDescent="0.25">
      <c r="A13" s="155" t="s">
        <v>329</v>
      </c>
      <c r="B13" s="155" t="s">
        <v>65</v>
      </c>
      <c r="C13" s="156">
        <v>9781449429379</v>
      </c>
      <c r="D13" s="155" t="s">
        <v>285</v>
      </c>
      <c r="E13" s="155" t="s">
        <v>65</v>
      </c>
      <c r="F13" s="155">
        <v>74</v>
      </c>
      <c r="G13" s="155" t="s">
        <v>66</v>
      </c>
      <c r="H13" s="155">
        <v>415050</v>
      </c>
      <c r="I13" s="155" t="str">
        <f t="shared" si="0"/>
        <v>Sales</v>
      </c>
      <c r="J13" s="187">
        <v>-7766.5</v>
      </c>
      <c r="K13" s="176">
        <v>-44</v>
      </c>
      <c r="L13" s="186"/>
    </row>
    <row r="14" spans="1:15" ht="15" x14ac:dyDescent="0.25">
      <c r="A14" s="155" t="s">
        <v>329</v>
      </c>
      <c r="B14" s="155" t="s">
        <v>65</v>
      </c>
      <c r="C14" s="156">
        <v>9781449436346</v>
      </c>
      <c r="D14" s="155" t="s">
        <v>242</v>
      </c>
      <c r="E14" s="155" t="s">
        <v>65</v>
      </c>
      <c r="F14" s="155">
        <v>74</v>
      </c>
      <c r="G14" s="155" t="s">
        <v>67</v>
      </c>
      <c r="H14" s="155">
        <v>415050</v>
      </c>
      <c r="I14" s="155" t="str">
        <f t="shared" si="0"/>
        <v>Sales</v>
      </c>
      <c r="J14" s="187">
        <v>-5593</v>
      </c>
      <c r="K14" s="176">
        <v>-32</v>
      </c>
      <c r="L14" s="186"/>
    </row>
    <row r="15" spans="1:15" ht="15" x14ac:dyDescent="0.25">
      <c r="A15" s="155" t="s">
        <v>329</v>
      </c>
      <c r="B15" s="155" t="s">
        <v>65</v>
      </c>
      <c r="C15" s="156">
        <v>9781449474256</v>
      </c>
      <c r="D15" s="155" t="s">
        <v>328</v>
      </c>
      <c r="E15" s="155" t="s">
        <v>65</v>
      </c>
      <c r="F15" s="155">
        <v>74</v>
      </c>
      <c r="G15" s="155" t="s">
        <v>67</v>
      </c>
      <c r="H15" s="155">
        <v>415050</v>
      </c>
      <c r="I15" s="155" t="str">
        <f t="shared" si="0"/>
        <v>Sales</v>
      </c>
      <c r="J15" s="187">
        <v>-7784.4</v>
      </c>
      <c r="K15" s="176">
        <v>-30</v>
      </c>
      <c r="L15" s="186"/>
    </row>
    <row r="16" spans="1:15" ht="15" x14ac:dyDescent="0.25">
      <c r="A16" s="155" t="s">
        <v>329</v>
      </c>
      <c r="B16" s="155" t="s">
        <v>65</v>
      </c>
      <c r="C16" s="156">
        <v>9781449460365</v>
      </c>
      <c r="D16" s="155" t="s">
        <v>319</v>
      </c>
      <c r="E16" s="155" t="s">
        <v>65</v>
      </c>
      <c r="F16" s="155">
        <v>74</v>
      </c>
      <c r="G16" s="155" t="s">
        <v>67</v>
      </c>
      <c r="H16" s="155">
        <v>415050</v>
      </c>
      <c r="I16" s="155" t="str">
        <f t="shared" si="0"/>
        <v>Sales</v>
      </c>
      <c r="J16" s="187">
        <v>-12118.52</v>
      </c>
      <c r="K16" s="176">
        <v>-26</v>
      </c>
      <c r="L16" s="186"/>
    </row>
    <row r="17" spans="1:12" ht="15" x14ac:dyDescent="0.25">
      <c r="A17" s="155" t="s">
        <v>329</v>
      </c>
      <c r="B17" s="155" t="s">
        <v>65</v>
      </c>
      <c r="C17" s="156">
        <v>9781449474256</v>
      </c>
      <c r="D17" s="155" t="s">
        <v>328</v>
      </c>
      <c r="E17" s="155" t="s">
        <v>65</v>
      </c>
      <c r="F17" s="155">
        <v>74</v>
      </c>
      <c r="G17" s="155" t="s">
        <v>67</v>
      </c>
      <c r="H17" s="155">
        <v>415040</v>
      </c>
      <c r="I17" s="155" t="str">
        <f t="shared" si="0"/>
        <v>Sales</v>
      </c>
      <c r="J17" s="187">
        <v>-6861.25</v>
      </c>
      <c r="K17" s="176">
        <v>-25</v>
      </c>
      <c r="L17" s="186"/>
    </row>
    <row r="18" spans="1:12" ht="15" x14ac:dyDescent="0.25">
      <c r="A18" s="155" t="s">
        <v>329</v>
      </c>
      <c r="B18" s="155" t="s">
        <v>65</v>
      </c>
      <c r="C18" s="156">
        <v>9781449402327</v>
      </c>
      <c r="D18" s="155" t="s">
        <v>277</v>
      </c>
      <c r="E18" s="155" t="s">
        <v>65</v>
      </c>
      <c r="F18" s="155">
        <v>74</v>
      </c>
      <c r="G18" s="155" t="s">
        <v>66</v>
      </c>
      <c r="H18" s="155">
        <v>415050</v>
      </c>
      <c r="I18" s="155" t="str">
        <f t="shared" si="0"/>
        <v>Sales</v>
      </c>
      <c r="J18" s="187">
        <v>-5019.42</v>
      </c>
      <c r="K18" s="176">
        <v>-24</v>
      </c>
      <c r="L18" s="186"/>
    </row>
    <row r="19" spans="1:12" ht="15" x14ac:dyDescent="0.25">
      <c r="A19" s="155" t="s">
        <v>329</v>
      </c>
      <c r="B19" s="155" t="s">
        <v>65</v>
      </c>
      <c r="C19" s="156">
        <v>9781449425678</v>
      </c>
      <c r="D19" s="155" t="s">
        <v>318</v>
      </c>
      <c r="E19" s="155" t="s">
        <v>65</v>
      </c>
      <c r="F19" s="155">
        <v>74</v>
      </c>
      <c r="G19" s="155" t="s">
        <v>66</v>
      </c>
      <c r="H19" s="155">
        <v>415050</v>
      </c>
      <c r="I19" s="155" t="str">
        <f t="shared" si="0"/>
        <v>Sales</v>
      </c>
      <c r="J19" s="187">
        <v>-7730.94</v>
      </c>
      <c r="K19" s="176">
        <v>-21</v>
      </c>
      <c r="L19" s="186"/>
    </row>
    <row r="20" spans="1:12" ht="15" x14ac:dyDescent="0.25">
      <c r="A20" s="155" t="s">
        <v>329</v>
      </c>
      <c r="B20" s="155" t="s">
        <v>65</v>
      </c>
      <c r="C20" s="156">
        <v>9781449402327</v>
      </c>
      <c r="D20" s="155" t="s">
        <v>277</v>
      </c>
      <c r="E20" s="155" t="s">
        <v>65</v>
      </c>
      <c r="F20" s="155">
        <v>74</v>
      </c>
      <c r="G20" s="155" t="s">
        <v>66</v>
      </c>
      <c r="H20" s="155">
        <v>415150</v>
      </c>
      <c r="I20" s="155" t="str">
        <f t="shared" si="0"/>
        <v>Sales</v>
      </c>
      <c r="J20" s="187">
        <v>-4058.41</v>
      </c>
      <c r="K20" s="176">
        <v>-20</v>
      </c>
      <c r="L20" s="186"/>
    </row>
    <row r="21" spans="1:12" ht="15" x14ac:dyDescent="0.25">
      <c r="A21" s="155" t="s">
        <v>329</v>
      </c>
      <c r="B21" s="155" t="s">
        <v>65</v>
      </c>
      <c r="C21" s="156">
        <v>9781449407186</v>
      </c>
      <c r="D21" s="155" t="s">
        <v>278</v>
      </c>
      <c r="E21" s="155" t="s">
        <v>65</v>
      </c>
      <c r="F21" s="155">
        <v>74</v>
      </c>
      <c r="G21" s="155" t="s">
        <v>66</v>
      </c>
      <c r="H21" s="155">
        <v>415150</v>
      </c>
      <c r="I21" s="155" t="str">
        <f t="shared" si="0"/>
        <v>Sales</v>
      </c>
      <c r="J21" s="187">
        <v>-4058.41</v>
      </c>
      <c r="K21" s="176">
        <v>-20</v>
      </c>
      <c r="L21" s="186"/>
    </row>
    <row r="22" spans="1:12" ht="15" x14ac:dyDescent="0.25">
      <c r="A22" s="155" t="s">
        <v>329</v>
      </c>
      <c r="B22" s="155" t="s">
        <v>65</v>
      </c>
      <c r="C22" s="156">
        <v>9781449420437</v>
      </c>
      <c r="D22" s="155" t="s">
        <v>280</v>
      </c>
      <c r="E22" s="155" t="s">
        <v>65</v>
      </c>
      <c r="F22" s="155">
        <v>74</v>
      </c>
      <c r="G22" s="155" t="s">
        <v>66</v>
      </c>
      <c r="H22" s="155">
        <v>415150</v>
      </c>
      <c r="I22" s="155" t="str">
        <f t="shared" si="0"/>
        <v>Sales</v>
      </c>
      <c r="J22" s="187">
        <v>-4058.41</v>
      </c>
      <c r="K22" s="176">
        <v>-20</v>
      </c>
      <c r="L22" s="186"/>
    </row>
    <row r="23" spans="1:12" ht="15" x14ac:dyDescent="0.25">
      <c r="A23" s="155" t="s">
        <v>329</v>
      </c>
      <c r="B23" s="155" t="s">
        <v>65</v>
      </c>
      <c r="C23" s="156">
        <v>9781449425661</v>
      </c>
      <c r="D23" s="155" t="s">
        <v>282</v>
      </c>
      <c r="E23" s="155" t="s">
        <v>65</v>
      </c>
      <c r="F23" s="155">
        <v>74</v>
      </c>
      <c r="G23" s="155" t="s">
        <v>66</v>
      </c>
      <c r="H23" s="155">
        <v>415150</v>
      </c>
      <c r="I23" s="155" t="str">
        <f t="shared" si="0"/>
        <v>Sales</v>
      </c>
      <c r="J23" s="187">
        <v>-4058.41</v>
      </c>
      <c r="K23" s="176">
        <v>-20</v>
      </c>
      <c r="L23" s="186"/>
    </row>
    <row r="24" spans="1:12" ht="15" x14ac:dyDescent="0.25">
      <c r="A24" s="155" t="s">
        <v>329</v>
      </c>
      <c r="B24" s="155" t="s">
        <v>65</v>
      </c>
      <c r="C24" s="156">
        <v>9781449425678</v>
      </c>
      <c r="D24" s="155" t="s">
        <v>318</v>
      </c>
      <c r="E24" s="155" t="s">
        <v>65</v>
      </c>
      <c r="F24" s="155">
        <v>74</v>
      </c>
      <c r="G24" s="155" t="s">
        <v>66</v>
      </c>
      <c r="H24" s="155">
        <v>415150</v>
      </c>
      <c r="I24" s="155" t="str">
        <f t="shared" si="0"/>
        <v>Sales</v>
      </c>
      <c r="J24" s="187">
        <v>-7117.51</v>
      </c>
      <c r="K24" s="176">
        <v>-20</v>
      </c>
      <c r="L24" s="186"/>
    </row>
    <row r="25" spans="1:12" ht="15" x14ac:dyDescent="0.25">
      <c r="A25" s="155" t="s">
        <v>329</v>
      </c>
      <c r="B25" s="155" t="s">
        <v>65</v>
      </c>
      <c r="C25" s="156">
        <v>9781449427771</v>
      </c>
      <c r="D25" s="155" t="s">
        <v>284</v>
      </c>
      <c r="E25" s="155" t="s">
        <v>65</v>
      </c>
      <c r="F25" s="155">
        <v>74</v>
      </c>
      <c r="G25" s="155" t="s">
        <v>66</v>
      </c>
      <c r="H25" s="155">
        <v>415150</v>
      </c>
      <c r="I25" s="155" t="str">
        <f t="shared" si="0"/>
        <v>Sales</v>
      </c>
      <c r="J25" s="187">
        <v>-4058.41</v>
      </c>
      <c r="K25" s="176">
        <v>-20</v>
      </c>
      <c r="L25" s="186"/>
    </row>
    <row r="26" spans="1:12" ht="15" x14ac:dyDescent="0.25">
      <c r="A26" s="155" t="s">
        <v>329</v>
      </c>
      <c r="B26" s="155" t="s">
        <v>65</v>
      </c>
      <c r="C26" s="156">
        <v>9781449429379</v>
      </c>
      <c r="D26" s="155" t="s">
        <v>285</v>
      </c>
      <c r="E26" s="155" t="s">
        <v>65</v>
      </c>
      <c r="F26" s="155">
        <v>74</v>
      </c>
      <c r="G26" s="155" t="s">
        <v>66</v>
      </c>
      <c r="H26" s="155">
        <v>415150</v>
      </c>
      <c r="I26" s="155" t="str">
        <f t="shared" si="0"/>
        <v>Sales</v>
      </c>
      <c r="J26" s="187">
        <v>-3562.15</v>
      </c>
      <c r="K26" s="176">
        <v>-20</v>
      </c>
      <c r="L26" s="186"/>
    </row>
    <row r="27" spans="1:12" ht="15" x14ac:dyDescent="0.25">
      <c r="A27" s="155" t="s">
        <v>329</v>
      </c>
      <c r="B27" s="155" t="s">
        <v>65</v>
      </c>
      <c r="C27" s="156">
        <v>9781449436346</v>
      </c>
      <c r="D27" s="155" t="s">
        <v>242</v>
      </c>
      <c r="E27" s="155" t="s">
        <v>65</v>
      </c>
      <c r="F27" s="155">
        <v>74</v>
      </c>
      <c r="G27" s="155" t="s">
        <v>67</v>
      </c>
      <c r="H27" s="155">
        <v>415150</v>
      </c>
      <c r="I27" s="155" t="str">
        <f t="shared" si="0"/>
        <v>Sales</v>
      </c>
      <c r="J27" s="187">
        <v>-3562.15</v>
      </c>
      <c r="K27" s="176">
        <v>-20</v>
      </c>
      <c r="L27" s="186"/>
    </row>
    <row r="28" spans="1:12" ht="15" x14ac:dyDescent="0.25">
      <c r="A28" s="155" t="s">
        <v>329</v>
      </c>
      <c r="B28" s="155" t="s">
        <v>65</v>
      </c>
      <c r="C28" s="156">
        <v>9781449436353</v>
      </c>
      <c r="D28" s="155" t="s">
        <v>287</v>
      </c>
      <c r="E28" s="155" t="s">
        <v>65</v>
      </c>
      <c r="F28" s="155">
        <v>74</v>
      </c>
      <c r="G28" s="155" t="s">
        <v>66</v>
      </c>
      <c r="H28" s="155">
        <v>415150</v>
      </c>
      <c r="I28" s="155" t="str">
        <f t="shared" si="0"/>
        <v>Sales</v>
      </c>
      <c r="J28" s="187">
        <v>-4058.41</v>
      </c>
      <c r="K28" s="176">
        <v>-20</v>
      </c>
      <c r="L28" s="186"/>
    </row>
    <row r="29" spans="1:12" ht="15" x14ac:dyDescent="0.25">
      <c r="A29" s="155" t="s">
        <v>329</v>
      </c>
      <c r="B29" s="155" t="s">
        <v>65</v>
      </c>
      <c r="C29" s="156">
        <v>9781449462253</v>
      </c>
      <c r="D29" s="155" t="s">
        <v>320</v>
      </c>
      <c r="E29" s="155" t="s">
        <v>65</v>
      </c>
      <c r="F29" s="155">
        <v>74</v>
      </c>
      <c r="G29" s="155" t="s">
        <v>67</v>
      </c>
      <c r="H29" s="155">
        <v>415150</v>
      </c>
      <c r="I29" s="155" t="str">
        <f t="shared" si="0"/>
        <v>Sales</v>
      </c>
      <c r="J29" s="187">
        <v>-4058.41</v>
      </c>
      <c r="K29" s="176">
        <v>-20</v>
      </c>
      <c r="L29" s="186"/>
    </row>
    <row r="30" spans="1:12" ht="15" x14ac:dyDescent="0.25">
      <c r="A30" s="155" t="s">
        <v>329</v>
      </c>
      <c r="B30" s="155" t="s">
        <v>65</v>
      </c>
      <c r="C30" s="156">
        <v>9781449464899</v>
      </c>
      <c r="D30" s="155" t="s">
        <v>310</v>
      </c>
      <c r="E30" s="155" t="s">
        <v>65</v>
      </c>
      <c r="F30" s="155">
        <v>74</v>
      </c>
      <c r="G30" s="155" t="s">
        <v>67</v>
      </c>
      <c r="H30" s="155">
        <v>415150</v>
      </c>
      <c r="I30" s="155" t="str">
        <f t="shared" si="0"/>
        <v>Sales</v>
      </c>
      <c r="J30" s="187">
        <v>-6097.81</v>
      </c>
      <c r="K30" s="176">
        <v>-20</v>
      </c>
      <c r="L30" s="186"/>
    </row>
    <row r="31" spans="1:12" ht="15" x14ac:dyDescent="0.25">
      <c r="A31" s="155" t="s">
        <v>329</v>
      </c>
      <c r="B31" s="155" t="s">
        <v>65</v>
      </c>
      <c r="C31" s="156">
        <v>9781449420437</v>
      </c>
      <c r="D31" s="155" t="s">
        <v>280</v>
      </c>
      <c r="E31" s="155" t="s">
        <v>65</v>
      </c>
      <c r="F31" s="155">
        <v>74</v>
      </c>
      <c r="G31" s="155" t="s">
        <v>66</v>
      </c>
      <c r="H31" s="155">
        <v>415050</v>
      </c>
      <c r="I31" s="155" t="str">
        <f t="shared" si="0"/>
        <v>Sales</v>
      </c>
      <c r="J31" s="187">
        <v>-4013.94</v>
      </c>
      <c r="K31" s="176">
        <v>-19</v>
      </c>
      <c r="L31" s="186"/>
    </row>
    <row r="32" spans="1:12" ht="15" x14ac:dyDescent="0.25">
      <c r="A32" s="155" t="s">
        <v>329</v>
      </c>
      <c r="B32" s="155" t="s">
        <v>65</v>
      </c>
      <c r="C32" s="156">
        <v>9781449462147</v>
      </c>
      <c r="D32" s="155" t="s">
        <v>220</v>
      </c>
      <c r="E32" s="155" t="s">
        <v>65</v>
      </c>
      <c r="F32" s="155">
        <v>74</v>
      </c>
      <c r="G32" s="155" t="s">
        <v>67</v>
      </c>
      <c r="H32" s="155">
        <v>415050</v>
      </c>
      <c r="I32" s="155" t="str">
        <f t="shared" si="0"/>
        <v>Sales</v>
      </c>
      <c r="J32" s="187">
        <v>-16871.560000000001</v>
      </c>
      <c r="K32" s="176">
        <v>-16</v>
      </c>
      <c r="L32" s="186"/>
    </row>
    <row r="33" spans="1:12" ht="15" x14ac:dyDescent="0.25">
      <c r="A33" s="155" t="s">
        <v>329</v>
      </c>
      <c r="B33" s="155" t="s">
        <v>65</v>
      </c>
      <c r="C33" s="156">
        <v>9781449436353</v>
      </c>
      <c r="D33" s="155" t="s">
        <v>287</v>
      </c>
      <c r="E33" s="155" t="s">
        <v>65</v>
      </c>
      <c r="F33" s="155">
        <v>74</v>
      </c>
      <c r="G33" s="155" t="s">
        <v>66</v>
      </c>
      <c r="H33" s="155">
        <v>415050</v>
      </c>
      <c r="I33" s="155" t="str">
        <f t="shared" si="0"/>
        <v>Sales</v>
      </c>
      <c r="J33" s="187">
        <v>-3231.9</v>
      </c>
      <c r="K33" s="176">
        <v>-15</v>
      </c>
      <c r="L33" s="186"/>
    </row>
    <row r="34" spans="1:12" ht="15" x14ac:dyDescent="0.25">
      <c r="A34" s="155" t="s">
        <v>329</v>
      </c>
      <c r="B34" s="155" t="s">
        <v>65</v>
      </c>
      <c r="C34" s="156">
        <v>9781449459956</v>
      </c>
      <c r="D34" s="155" t="s">
        <v>258</v>
      </c>
      <c r="E34" s="155" t="s">
        <v>65</v>
      </c>
      <c r="F34" s="155">
        <v>74</v>
      </c>
      <c r="G34" s="155" t="s">
        <v>67</v>
      </c>
      <c r="H34" s="155">
        <v>415050</v>
      </c>
      <c r="I34" s="155" t="str">
        <f t="shared" ref="I34:I65" si="1">IF(AND(H34&gt;420000,H34&lt;430000),"Return","Sales")</f>
        <v>Sales</v>
      </c>
      <c r="J34" s="187">
        <v>-5297.37</v>
      </c>
      <c r="K34" s="176">
        <v>-13</v>
      </c>
      <c r="L34" s="186"/>
    </row>
    <row r="35" spans="1:12" ht="15" x14ac:dyDescent="0.25">
      <c r="A35" s="155" t="s">
        <v>329</v>
      </c>
      <c r="B35" s="155" t="s">
        <v>65</v>
      </c>
      <c r="C35" s="156">
        <v>9781449462253</v>
      </c>
      <c r="D35" s="155" t="s">
        <v>320</v>
      </c>
      <c r="E35" s="155" t="s">
        <v>65</v>
      </c>
      <c r="F35" s="155">
        <v>74</v>
      </c>
      <c r="G35" s="155" t="s">
        <v>67</v>
      </c>
      <c r="H35" s="155">
        <v>415050</v>
      </c>
      <c r="I35" s="155" t="str">
        <f t="shared" si="1"/>
        <v>Sales</v>
      </c>
      <c r="J35" s="187">
        <v>-2298.2399999999998</v>
      </c>
      <c r="K35" s="176">
        <v>-12</v>
      </c>
      <c r="L35" s="186"/>
    </row>
    <row r="36" spans="1:12" ht="15" x14ac:dyDescent="0.25">
      <c r="A36" s="155" t="s">
        <v>329</v>
      </c>
      <c r="B36" s="155" t="s">
        <v>65</v>
      </c>
      <c r="C36" s="156">
        <v>9781449407186</v>
      </c>
      <c r="D36" s="155" t="s">
        <v>278</v>
      </c>
      <c r="E36" s="155" t="s">
        <v>65</v>
      </c>
      <c r="F36" s="155">
        <v>74</v>
      </c>
      <c r="G36" s="155" t="s">
        <v>66</v>
      </c>
      <c r="H36" s="155">
        <v>415050</v>
      </c>
      <c r="I36" s="155" t="str">
        <f t="shared" si="1"/>
        <v>Sales</v>
      </c>
      <c r="J36" s="187">
        <v>-2401.98</v>
      </c>
      <c r="K36" s="176">
        <v>-11</v>
      </c>
      <c r="L36" s="186"/>
    </row>
    <row r="37" spans="1:12" ht="15" x14ac:dyDescent="0.25">
      <c r="A37" s="155" t="s">
        <v>329</v>
      </c>
      <c r="B37" s="155" t="s">
        <v>65</v>
      </c>
      <c r="C37" s="156">
        <v>9781449464899</v>
      </c>
      <c r="D37" s="155" t="s">
        <v>310</v>
      </c>
      <c r="E37" s="155" t="s">
        <v>65</v>
      </c>
      <c r="F37" s="155">
        <v>74</v>
      </c>
      <c r="G37" s="155" t="s">
        <v>67</v>
      </c>
      <c r="H37" s="155">
        <v>415040</v>
      </c>
      <c r="I37" s="155" t="str">
        <f t="shared" si="1"/>
        <v>Sales</v>
      </c>
      <c r="J37" s="187">
        <v>-3294.5</v>
      </c>
      <c r="K37" s="176">
        <v>-10</v>
      </c>
      <c r="L37" s="186"/>
    </row>
    <row r="38" spans="1:12" ht="15" x14ac:dyDescent="0.25">
      <c r="A38" s="155" t="s">
        <v>329</v>
      </c>
      <c r="B38" s="155" t="s">
        <v>65</v>
      </c>
      <c r="C38" s="156">
        <v>9781449427771</v>
      </c>
      <c r="D38" s="155" t="s">
        <v>284</v>
      </c>
      <c r="E38" s="155" t="s">
        <v>65</v>
      </c>
      <c r="F38" s="155">
        <v>74</v>
      </c>
      <c r="G38" s="155" t="s">
        <v>66</v>
      </c>
      <c r="H38" s="155">
        <v>415050</v>
      </c>
      <c r="I38" s="155" t="str">
        <f t="shared" si="1"/>
        <v>Sales</v>
      </c>
      <c r="J38" s="187">
        <v>-1779.54</v>
      </c>
      <c r="K38" s="176">
        <v>-9</v>
      </c>
      <c r="L38" s="186"/>
    </row>
    <row r="39" spans="1:12" ht="15" x14ac:dyDescent="0.25">
      <c r="A39" s="155" t="s">
        <v>329</v>
      </c>
      <c r="B39" s="155" t="s">
        <v>65</v>
      </c>
      <c r="C39" s="156">
        <v>9780740779893</v>
      </c>
      <c r="D39" s="155" t="s">
        <v>317</v>
      </c>
      <c r="E39" s="155" t="s">
        <v>65</v>
      </c>
      <c r="F39" s="155">
        <v>74</v>
      </c>
      <c r="G39" s="155" t="s">
        <v>66</v>
      </c>
      <c r="H39" s="155">
        <v>415050</v>
      </c>
      <c r="I39" s="155" t="str">
        <f t="shared" si="1"/>
        <v>Sales</v>
      </c>
      <c r="J39" s="187">
        <v>-1312.61</v>
      </c>
      <c r="K39" s="176">
        <v>-8</v>
      </c>
      <c r="L39" s="186"/>
    </row>
    <row r="40" spans="1:12" ht="15" x14ac:dyDescent="0.25">
      <c r="A40" s="155" t="s">
        <v>329</v>
      </c>
      <c r="B40" s="155" t="s">
        <v>65</v>
      </c>
      <c r="C40" s="156">
        <v>9781449450304</v>
      </c>
      <c r="D40" s="155" t="s">
        <v>309</v>
      </c>
      <c r="E40" s="155" t="s">
        <v>65</v>
      </c>
      <c r="F40" s="155">
        <v>74</v>
      </c>
      <c r="G40" s="155" t="s">
        <v>66</v>
      </c>
      <c r="H40" s="155">
        <v>415050</v>
      </c>
      <c r="I40" s="155" t="str">
        <f t="shared" si="1"/>
        <v>Sales</v>
      </c>
      <c r="J40" s="187">
        <v>-1133.21</v>
      </c>
      <c r="K40" s="176">
        <v>-7</v>
      </c>
      <c r="L40" s="186"/>
    </row>
    <row r="41" spans="1:12" ht="15" x14ac:dyDescent="0.25">
      <c r="A41" s="155" t="s">
        <v>329</v>
      </c>
      <c r="B41" s="155" t="s">
        <v>65</v>
      </c>
      <c r="C41" s="156">
        <v>9781449450625</v>
      </c>
      <c r="D41" s="155" t="s">
        <v>249</v>
      </c>
      <c r="E41" s="155" t="s">
        <v>65</v>
      </c>
      <c r="F41" s="155">
        <v>74</v>
      </c>
      <c r="G41" s="155" t="s">
        <v>67</v>
      </c>
      <c r="H41" s="155">
        <v>415050</v>
      </c>
      <c r="I41" s="155" t="str">
        <f t="shared" si="1"/>
        <v>Sales</v>
      </c>
      <c r="J41" s="187">
        <v>-1133.21</v>
      </c>
      <c r="K41" s="176">
        <v>-7</v>
      </c>
      <c r="L41" s="186"/>
    </row>
    <row r="42" spans="1:12" ht="15" x14ac:dyDescent="0.25">
      <c r="A42" s="155" t="s">
        <v>329</v>
      </c>
      <c r="B42" s="155" t="s">
        <v>65</v>
      </c>
      <c r="C42" s="156">
        <v>9781449451004</v>
      </c>
      <c r="D42" s="155" t="s">
        <v>221</v>
      </c>
      <c r="E42" s="155" t="s">
        <v>65</v>
      </c>
      <c r="F42" s="155">
        <v>74</v>
      </c>
      <c r="G42" s="155" t="s">
        <v>67</v>
      </c>
      <c r="H42" s="155">
        <v>415050</v>
      </c>
      <c r="I42" s="155" t="str">
        <f t="shared" si="1"/>
        <v>Sales</v>
      </c>
      <c r="J42" s="187">
        <v>-977.73</v>
      </c>
      <c r="K42" s="176">
        <v>-6</v>
      </c>
      <c r="L42" s="186"/>
    </row>
    <row r="43" spans="1:12" ht="15" x14ac:dyDescent="0.25">
      <c r="A43" s="155" t="s">
        <v>329</v>
      </c>
      <c r="B43" s="155" t="s">
        <v>65</v>
      </c>
      <c r="C43" s="156">
        <v>9781449460365</v>
      </c>
      <c r="D43" s="155" t="s">
        <v>319</v>
      </c>
      <c r="E43" s="155" t="s">
        <v>65</v>
      </c>
      <c r="F43" s="155">
        <v>74</v>
      </c>
      <c r="G43" s="155" t="s">
        <v>67</v>
      </c>
      <c r="H43" s="155">
        <v>415040</v>
      </c>
      <c r="I43" s="155" t="str">
        <f t="shared" si="1"/>
        <v>Sales</v>
      </c>
      <c r="J43" s="187">
        <v>-2750.94</v>
      </c>
      <c r="K43" s="176">
        <v>-6</v>
      </c>
      <c r="L43" s="186"/>
    </row>
    <row r="44" spans="1:12" ht="15" x14ac:dyDescent="0.25">
      <c r="A44" s="155" t="s">
        <v>329</v>
      </c>
      <c r="B44" s="155" t="s">
        <v>65</v>
      </c>
      <c r="C44" s="156">
        <v>9781449462253</v>
      </c>
      <c r="D44" s="155" t="s">
        <v>320</v>
      </c>
      <c r="E44" s="155" t="s">
        <v>65</v>
      </c>
      <c r="F44" s="155">
        <v>74</v>
      </c>
      <c r="G44" s="155" t="s">
        <v>67</v>
      </c>
      <c r="H44" s="155">
        <v>415040</v>
      </c>
      <c r="I44" s="155" t="str">
        <f t="shared" si="1"/>
        <v>Sales</v>
      </c>
      <c r="J44" s="187">
        <v>-1197</v>
      </c>
      <c r="K44" s="176">
        <v>-6</v>
      </c>
      <c r="L44" s="186"/>
    </row>
    <row r="45" spans="1:12" ht="15" x14ac:dyDescent="0.25">
      <c r="A45" s="155" t="s">
        <v>329</v>
      </c>
      <c r="B45" s="155" t="s">
        <v>65</v>
      </c>
      <c r="C45" s="156">
        <v>9781449472399</v>
      </c>
      <c r="D45" s="155" t="s">
        <v>326</v>
      </c>
      <c r="E45" s="155" t="s">
        <v>65</v>
      </c>
      <c r="F45" s="155">
        <v>74</v>
      </c>
      <c r="G45" s="155" t="s">
        <v>67</v>
      </c>
      <c r="H45" s="155">
        <v>415150</v>
      </c>
      <c r="I45" s="155" t="str">
        <f t="shared" si="1"/>
        <v>Sales</v>
      </c>
      <c r="J45" s="187">
        <v>-2250.06</v>
      </c>
      <c r="K45" s="176">
        <v>-6</v>
      </c>
      <c r="L45" s="186"/>
    </row>
    <row r="46" spans="1:12" ht="15" x14ac:dyDescent="0.25">
      <c r="A46" s="155" t="s">
        <v>329</v>
      </c>
      <c r="B46" s="155" t="s">
        <v>65</v>
      </c>
      <c r="C46" s="156">
        <v>9780740777356</v>
      </c>
      <c r="D46" s="155" t="s">
        <v>274</v>
      </c>
      <c r="E46" s="155" t="s">
        <v>65</v>
      </c>
      <c r="F46" s="155">
        <v>74</v>
      </c>
      <c r="G46" s="155" t="s">
        <v>66</v>
      </c>
      <c r="H46" s="155">
        <v>415050</v>
      </c>
      <c r="I46" s="155" t="str">
        <f t="shared" si="1"/>
        <v>Sales</v>
      </c>
      <c r="J46" s="187">
        <v>-9450</v>
      </c>
      <c r="K46" s="176">
        <v>-5</v>
      </c>
      <c r="L46" s="186"/>
    </row>
    <row r="47" spans="1:12" ht="15" x14ac:dyDescent="0.25">
      <c r="A47" s="155" t="s">
        <v>329</v>
      </c>
      <c r="B47" s="155" t="s">
        <v>65</v>
      </c>
      <c r="C47" s="156">
        <v>9781449401375</v>
      </c>
      <c r="D47" s="155" t="s">
        <v>302</v>
      </c>
      <c r="E47" s="155" t="s">
        <v>65</v>
      </c>
      <c r="F47" s="155">
        <v>74</v>
      </c>
      <c r="G47" s="155" t="s">
        <v>66</v>
      </c>
      <c r="H47" s="155">
        <v>415050</v>
      </c>
      <c r="I47" s="155" t="str">
        <f t="shared" si="1"/>
        <v>Sales</v>
      </c>
      <c r="J47" s="187">
        <v>-822.25</v>
      </c>
      <c r="K47" s="176">
        <v>-5</v>
      </c>
      <c r="L47" s="186"/>
    </row>
    <row r="48" spans="1:12" ht="15" x14ac:dyDescent="0.25">
      <c r="A48" s="155" t="s">
        <v>329</v>
      </c>
      <c r="B48" s="155" t="s">
        <v>65</v>
      </c>
      <c r="C48" s="156">
        <v>9781449403102</v>
      </c>
      <c r="D48" s="155" t="s">
        <v>303</v>
      </c>
      <c r="E48" s="155" t="s">
        <v>65</v>
      </c>
      <c r="F48" s="155">
        <v>74</v>
      </c>
      <c r="G48" s="155" t="s">
        <v>66</v>
      </c>
      <c r="H48" s="155">
        <v>415050</v>
      </c>
      <c r="I48" s="155" t="str">
        <f t="shared" si="1"/>
        <v>Sales</v>
      </c>
      <c r="J48" s="187">
        <v>-822.25</v>
      </c>
      <c r="K48" s="176">
        <v>-5</v>
      </c>
      <c r="L48" s="186"/>
    </row>
    <row r="49" spans="1:12" ht="15" x14ac:dyDescent="0.25">
      <c r="A49" s="155" t="s">
        <v>329</v>
      </c>
      <c r="B49" s="155" t="s">
        <v>65</v>
      </c>
      <c r="C49" s="156">
        <v>9781449418243</v>
      </c>
      <c r="D49" s="155" t="s">
        <v>304</v>
      </c>
      <c r="E49" s="155" t="s">
        <v>65</v>
      </c>
      <c r="F49" s="155">
        <v>74</v>
      </c>
      <c r="G49" s="155" t="s">
        <v>66</v>
      </c>
      <c r="H49" s="155">
        <v>415050</v>
      </c>
      <c r="I49" s="155" t="str">
        <f t="shared" si="1"/>
        <v>Sales</v>
      </c>
      <c r="J49" s="187">
        <v>-822.25</v>
      </c>
      <c r="K49" s="176">
        <v>-5</v>
      </c>
      <c r="L49" s="186"/>
    </row>
    <row r="50" spans="1:12" ht="15" x14ac:dyDescent="0.25">
      <c r="A50" s="155" t="s">
        <v>329</v>
      </c>
      <c r="B50" s="155" t="s">
        <v>65</v>
      </c>
      <c r="C50" s="156">
        <v>9781449427399</v>
      </c>
      <c r="D50" s="155" t="s">
        <v>305</v>
      </c>
      <c r="E50" s="155" t="s">
        <v>65</v>
      </c>
      <c r="F50" s="155">
        <v>74</v>
      </c>
      <c r="G50" s="155" t="s">
        <v>66</v>
      </c>
      <c r="H50" s="155">
        <v>415050</v>
      </c>
      <c r="I50" s="155" t="str">
        <f t="shared" si="1"/>
        <v>Sales</v>
      </c>
      <c r="J50" s="187">
        <v>-822.25</v>
      </c>
      <c r="K50" s="176">
        <v>-5</v>
      </c>
      <c r="L50" s="186"/>
    </row>
    <row r="51" spans="1:12" ht="15" x14ac:dyDescent="0.25">
      <c r="A51" s="155" t="s">
        <v>329</v>
      </c>
      <c r="B51" s="155" t="s">
        <v>65</v>
      </c>
      <c r="C51" s="156">
        <v>9781449450632</v>
      </c>
      <c r="D51" s="155" t="s">
        <v>251</v>
      </c>
      <c r="E51" s="155" t="s">
        <v>65</v>
      </c>
      <c r="F51" s="155">
        <v>74</v>
      </c>
      <c r="G51" s="155" t="s">
        <v>67</v>
      </c>
      <c r="H51" s="155">
        <v>415050</v>
      </c>
      <c r="I51" s="155" t="str">
        <f t="shared" si="1"/>
        <v>Sales</v>
      </c>
      <c r="J51" s="187">
        <v>-822.25</v>
      </c>
      <c r="K51" s="176">
        <v>-5</v>
      </c>
      <c r="L51" s="186"/>
    </row>
    <row r="52" spans="1:12" ht="15" x14ac:dyDescent="0.25">
      <c r="A52" s="155" t="s">
        <v>329</v>
      </c>
      <c r="B52" s="155" t="s">
        <v>65</v>
      </c>
      <c r="C52" s="156">
        <v>9780740738401</v>
      </c>
      <c r="D52" s="155" t="s">
        <v>124</v>
      </c>
      <c r="E52" s="155" t="s">
        <v>65</v>
      </c>
      <c r="F52" s="155">
        <v>74</v>
      </c>
      <c r="G52" s="155" t="s">
        <v>66</v>
      </c>
      <c r="H52" s="155">
        <v>415050</v>
      </c>
      <c r="I52" s="155" t="str">
        <f t="shared" si="1"/>
        <v>Sales</v>
      </c>
      <c r="J52" s="187">
        <v>-798</v>
      </c>
      <c r="K52" s="176">
        <v>-4</v>
      </c>
      <c r="L52" s="186"/>
    </row>
    <row r="53" spans="1:12" ht="15" x14ac:dyDescent="0.25">
      <c r="A53" s="155" t="s">
        <v>329</v>
      </c>
      <c r="B53" s="155" t="s">
        <v>65</v>
      </c>
      <c r="C53" s="156">
        <v>9780740748479</v>
      </c>
      <c r="D53" s="155" t="s">
        <v>272</v>
      </c>
      <c r="E53" s="155" t="s">
        <v>65</v>
      </c>
      <c r="F53" s="155">
        <v>74</v>
      </c>
      <c r="G53" s="155" t="s">
        <v>66</v>
      </c>
      <c r="H53" s="155">
        <v>415050</v>
      </c>
      <c r="I53" s="155" t="str">
        <f t="shared" si="1"/>
        <v>Sales</v>
      </c>
      <c r="J53" s="187">
        <v>-16957.88</v>
      </c>
      <c r="K53" s="176">
        <v>-4</v>
      </c>
      <c r="L53" s="186"/>
    </row>
    <row r="54" spans="1:12" ht="15" x14ac:dyDescent="0.25">
      <c r="A54" s="155" t="s">
        <v>329</v>
      </c>
      <c r="B54" s="155" t="s">
        <v>65</v>
      </c>
      <c r="C54" s="156">
        <v>9780740755668</v>
      </c>
      <c r="D54" s="155" t="s">
        <v>273</v>
      </c>
      <c r="E54" s="155" t="s">
        <v>65</v>
      </c>
      <c r="F54" s="155">
        <v>74</v>
      </c>
      <c r="G54" s="155" t="s">
        <v>66</v>
      </c>
      <c r="H54" s="155">
        <v>415050</v>
      </c>
      <c r="I54" s="155" t="str">
        <f t="shared" si="1"/>
        <v>Sales</v>
      </c>
      <c r="J54" s="187">
        <v>-809.97</v>
      </c>
      <c r="K54" s="176">
        <v>-4</v>
      </c>
      <c r="L54" s="186"/>
    </row>
    <row r="55" spans="1:12" ht="15" x14ac:dyDescent="0.25">
      <c r="A55" s="155" t="s">
        <v>329</v>
      </c>
      <c r="B55" s="155" t="s">
        <v>65</v>
      </c>
      <c r="C55" s="156">
        <v>9781449401160</v>
      </c>
      <c r="D55" s="155" t="s">
        <v>276</v>
      </c>
      <c r="E55" s="155" t="s">
        <v>65</v>
      </c>
      <c r="F55" s="155">
        <v>74</v>
      </c>
      <c r="G55" s="155" t="s">
        <v>66</v>
      </c>
      <c r="H55" s="155">
        <v>415050</v>
      </c>
      <c r="I55" s="155" t="str">
        <f t="shared" si="1"/>
        <v>Sales</v>
      </c>
      <c r="J55" s="187">
        <v>-1215.97</v>
      </c>
      <c r="K55" s="176">
        <v>-4</v>
      </c>
      <c r="L55" s="186"/>
    </row>
    <row r="56" spans="1:12" ht="15" x14ac:dyDescent="0.25">
      <c r="A56" s="155" t="s">
        <v>329</v>
      </c>
      <c r="B56" s="155" t="s">
        <v>65</v>
      </c>
      <c r="C56" s="156">
        <v>9781449410230</v>
      </c>
      <c r="D56" s="155" t="s">
        <v>107</v>
      </c>
      <c r="E56" s="155" t="s">
        <v>65</v>
      </c>
      <c r="F56" s="155">
        <v>74</v>
      </c>
      <c r="G56" s="155" t="s">
        <v>66</v>
      </c>
      <c r="H56" s="155">
        <v>415050</v>
      </c>
      <c r="I56" s="155" t="str">
        <f t="shared" si="1"/>
        <v>Sales</v>
      </c>
      <c r="J56" s="187">
        <v>-738</v>
      </c>
      <c r="K56" s="176">
        <v>-3</v>
      </c>
      <c r="L56" s="186"/>
    </row>
    <row r="57" spans="1:12" ht="15" x14ac:dyDescent="0.25">
      <c r="A57" s="155" t="s">
        <v>329</v>
      </c>
      <c r="B57" s="155" t="s">
        <v>65</v>
      </c>
      <c r="C57" s="156">
        <v>9780740718397</v>
      </c>
      <c r="D57" s="155" t="s">
        <v>69</v>
      </c>
      <c r="E57" s="155" t="s">
        <v>65</v>
      </c>
      <c r="F57" s="155">
        <v>74</v>
      </c>
      <c r="G57" s="155" t="s">
        <v>66</v>
      </c>
      <c r="H57" s="155">
        <v>415050</v>
      </c>
      <c r="I57" s="155" t="str">
        <f t="shared" si="1"/>
        <v>Sales</v>
      </c>
      <c r="J57" s="187">
        <v>-495</v>
      </c>
      <c r="K57" s="176">
        <v>-2</v>
      </c>
      <c r="L57" s="186"/>
    </row>
    <row r="58" spans="1:12" ht="15" x14ac:dyDescent="0.25">
      <c r="A58" s="155" t="s">
        <v>329</v>
      </c>
      <c r="B58" s="155" t="s">
        <v>65</v>
      </c>
      <c r="C58" s="156">
        <v>9780740761584</v>
      </c>
      <c r="D58" s="155" t="s">
        <v>137</v>
      </c>
      <c r="E58" s="155" t="s">
        <v>65</v>
      </c>
      <c r="F58" s="155">
        <v>74</v>
      </c>
      <c r="G58" s="155" t="s">
        <v>66</v>
      </c>
      <c r="H58" s="155">
        <v>415050</v>
      </c>
      <c r="I58" s="155" t="str">
        <f t="shared" si="1"/>
        <v>Sales</v>
      </c>
      <c r="J58" s="187">
        <v>-383.04</v>
      </c>
      <c r="K58" s="176">
        <v>-2</v>
      </c>
      <c r="L58" s="186"/>
    </row>
    <row r="59" spans="1:12" ht="15" x14ac:dyDescent="0.25">
      <c r="A59" s="155" t="s">
        <v>329</v>
      </c>
      <c r="B59" s="155" t="s">
        <v>65</v>
      </c>
      <c r="C59" s="156">
        <v>9781449401405</v>
      </c>
      <c r="D59" s="155" t="s">
        <v>302</v>
      </c>
      <c r="E59" s="155" t="s">
        <v>65</v>
      </c>
      <c r="F59" s="155">
        <v>74</v>
      </c>
      <c r="G59" s="155" t="s">
        <v>66</v>
      </c>
      <c r="H59" s="155">
        <v>415050</v>
      </c>
      <c r="I59" s="155" t="str">
        <f t="shared" si="1"/>
        <v>Sales</v>
      </c>
      <c r="J59" s="187">
        <v>-310.95999999999998</v>
      </c>
      <c r="K59" s="176">
        <v>-2</v>
      </c>
      <c r="L59" s="186"/>
    </row>
    <row r="60" spans="1:12" ht="15" x14ac:dyDescent="0.25">
      <c r="A60" s="155" t="s">
        <v>329</v>
      </c>
      <c r="B60" s="155" t="s">
        <v>65</v>
      </c>
      <c r="C60" s="156">
        <v>9781449414054</v>
      </c>
      <c r="D60" s="155" t="s">
        <v>83</v>
      </c>
      <c r="E60" s="155" t="s">
        <v>65</v>
      </c>
      <c r="F60" s="155">
        <v>74</v>
      </c>
      <c r="G60" s="155" t="s">
        <v>66</v>
      </c>
      <c r="H60" s="155">
        <v>415050</v>
      </c>
      <c r="I60" s="155" t="str">
        <f t="shared" si="1"/>
        <v>Sales</v>
      </c>
      <c r="J60" s="187">
        <v>-191.04</v>
      </c>
      <c r="K60" s="176">
        <v>-2</v>
      </c>
      <c r="L60" s="186"/>
    </row>
    <row r="61" spans="1:12" ht="15" x14ac:dyDescent="0.25">
      <c r="A61" s="155" t="s">
        <v>329</v>
      </c>
      <c r="B61" s="155" t="s">
        <v>65</v>
      </c>
      <c r="C61" s="156">
        <v>9781449414092</v>
      </c>
      <c r="D61" s="155" t="s">
        <v>85</v>
      </c>
      <c r="E61" s="155" t="s">
        <v>65</v>
      </c>
      <c r="F61" s="155">
        <v>74</v>
      </c>
      <c r="G61" s="155" t="s">
        <v>66</v>
      </c>
      <c r="H61" s="155">
        <v>415050</v>
      </c>
      <c r="I61" s="155" t="str">
        <f t="shared" si="1"/>
        <v>Sales</v>
      </c>
      <c r="J61" s="187">
        <v>-191.04</v>
      </c>
      <c r="K61" s="176">
        <v>-2</v>
      </c>
      <c r="L61" s="186"/>
    </row>
    <row r="62" spans="1:12" ht="15" x14ac:dyDescent="0.25">
      <c r="A62" s="155" t="s">
        <v>329</v>
      </c>
      <c r="B62" s="155" t="s">
        <v>65</v>
      </c>
      <c r="C62" s="156">
        <v>9781449414849</v>
      </c>
      <c r="D62" s="155" t="s">
        <v>294</v>
      </c>
      <c r="E62" s="155" t="s">
        <v>65</v>
      </c>
      <c r="F62" s="155">
        <v>74</v>
      </c>
      <c r="G62" s="155" t="s">
        <v>66</v>
      </c>
      <c r="H62" s="155">
        <v>415050</v>
      </c>
      <c r="I62" s="155" t="str">
        <f t="shared" si="1"/>
        <v>Sales</v>
      </c>
      <c r="J62" s="187">
        <v>-383.04</v>
      </c>
      <c r="K62" s="176">
        <v>-2</v>
      </c>
      <c r="L62" s="186"/>
    </row>
    <row r="63" spans="1:12" ht="15" x14ac:dyDescent="0.25">
      <c r="A63" s="155" t="s">
        <v>329</v>
      </c>
      <c r="B63" s="155" t="s">
        <v>65</v>
      </c>
      <c r="C63" s="156">
        <v>9781449446604</v>
      </c>
      <c r="D63" s="155" t="s">
        <v>244</v>
      </c>
      <c r="E63" s="155" t="s">
        <v>65</v>
      </c>
      <c r="F63" s="155">
        <v>74</v>
      </c>
      <c r="G63" s="155" t="s">
        <v>67</v>
      </c>
      <c r="H63" s="155">
        <v>415050</v>
      </c>
      <c r="I63" s="155" t="str">
        <f t="shared" si="1"/>
        <v>Sales</v>
      </c>
      <c r="J63" s="187">
        <v>-952.94</v>
      </c>
      <c r="K63" s="176">
        <v>-2</v>
      </c>
      <c r="L63" s="186"/>
    </row>
    <row r="64" spans="1:12" ht="15" x14ac:dyDescent="0.25">
      <c r="A64" s="155" t="s">
        <v>329</v>
      </c>
      <c r="B64" s="155" t="s">
        <v>65</v>
      </c>
      <c r="C64" s="156">
        <v>9781449447151</v>
      </c>
      <c r="D64" s="155" t="s">
        <v>289</v>
      </c>
      <c r="E64" s="155" t="s">
        <v>65</v>
      </c>
      <c r="F64" s="155">
        <v>74</v>
      </c>
      <c r="G64" s="155" t="s">
        <v>66</v>
      </c>
      <c r="H64" s="155">
        <v>415050</v>
      </c>
      <c r="I64" s="155" t="str">
        <f t="shared" si="1"/>
        <v>Sales</v>
      </c>
      <c r="J64" s="187">
        <v>-3570</v>
      </c>
      <c r="K64" s="176">
        <v>-2</v>
      </c>
      <c r="L64" s="186"/>
    </row>
    <row r="65" spans="1:12" ht="15" x14ac:dyDescent="0.25">
      <c r="A65" s="155" t="s">
        <v>329</v>
      </c>
      <c r="B65" s="155" t="s">
        <v>65</v>
      </c>
      <c r="C65" s="156">
        <v>9780740705311</v>
      </c>
      <c r="D65" s="155" t="s">
        <v>46</v>
      </c>
      <c r="E65" s="155" t="s">
        <v>65</v>
      </c>
      <c r="F65" s="155">
        <v>74</v>
      </c>
      <c r="G65" s="155" t="s">
        <v>66</v>
      </c>
      <c r="H65" s="155">
        <v>415050</v>
      </c>
      <c r="I65" s="155" t="str">
        <f t="shared" si="1"/>
        <v>Sales</v>
      </c>
      <c r="J65" s="187">
        <v>-363.48</v>
      </c>
      <c r="K65" s="176">
        <v>-1</v>
      </c>
      <c r="L65" s="186"/>
    </row>
    <row r="66" spans="1:12" ht="15" x14ac:dyDescent="0.25">
      <c r="A66" s="155" t="s">
        <v>329</v>
      </c>
      <c r="B66" s="155" t="s">
        <v>65</v>
      </c>
      <c r="C66" s="156">
        <v>9780740732980</v>
      </c>
      <c r="D66" s="155" t="s">
        <v>75</v>
      </c>
      <c r="E66" s="155" t="s">
        <v>65</v>
      </c>
      <c r="F66" s="155">
        <v>74</v>
      </c>
      <c r="G66" s="155" t="s">
        <v>66</v>
      </c>
      <c r="H66" s="155">
        <v>415050</v>
      </c>
      <c r="I66" s="155" t="str">
        <f t="shared" ref="I66:I97" si="2">IF(AND(H66&gt;420000,H66&lt;430000),"Return","Sales")</f>
        <v>Sales</v>
      </c>
      <c r="J66" s="187">
        <v>-273</v>
      </c>
      <c r="K66" s="176">
        <v>-1</v>
      </c>
      <c r="L66" s="186"/>
    </row>
    <row r="67" spans="1:12" ht="15" x14ac:dyDescent="0.25">
      <c r="A67" s="155" t="s">
        <v>329</v>
      </c>
      <c r="B67" s="155" t="s">
        <v>65</v>
      </c>
      <c r="C67" s="156">
        <v>9780740773655</v>
      </c>
      <c r="D67" s="155" t="s">
        <v>79</v>
      </c>
      <c r="E67" s="155" t="s">
        <v>65</v>
      </c>
      <c r="F67" s="155">
        <v>74</v>
      </c>
      <c r="G67" s="155" t="s">
        <v>66</v>
      </c>
      <c r="H67" s="155">
        <v>415050</v>
      </c>
      <c r="I67" s="155" t="str">
        <f t="shared" si="2"/>
        <v>Sales</v>
      </c>
      <c r="J67" s="187">
        <v>-273</v>
      </c>
      <c r="K67" s="176">
        <v>-1</v>
      </c>
      <c r="L67" s="186"/>
    </row>
    <row r="68" spans="1:12" ht="15" x14ac:dyDescent="0.25">
      <c r="A68" s="155" t="s">
        <v>329</v>
      </c>
      <c r="B68" s="155" t="s">
        <v>65</v>
      </c>
      <c r="C68" s="156">
        <v>9780740785481</v>
      </c>
      <c r="D68" s="155" t="s">
        <v>275</v>
      </c>
      <c r="E68" s="155" t="s">
        <v>65</v>
      </c>
      <c r="F68" s="155">
        <v>74</v>
      </c>
      <c r="G68" s="155" t="s">
        <v>66</v>
      </c>
      <c r="H68" s="155">
        <v>415050</v>
      </c>
      <c r="I68" s="155" t="str">
        <f t="shared" si="2"/>
        <v>Sales</v>
      </c>
      <c r="J68" s="187">
        <v>-1559.48</v>
      </c>
      <c r="K68" s="176">
        <v>-1</v>
      </c>
      <c r="L68" s="186"/>
    </row>
    <row r="69" spans="1:12" ht="15" x14ac:dyDescent="0.25">
      <c r="A69" s="155" t="s">
        <v>329</v>
      </c>
      <c r="B69" s="155" t="s">
        <v>65</v>
      </c>
      <c r="C69" s="156">
        <v>9780836267457</v>
      </c>
      <c r="D69" s="155" t="s">
        <v>82</v>
      </c>
      <c r="E69" s="155" t="s">
        <v>65</v>
      </c>
      <c r="F69" s="155">
        <v>74</v>
      </c>
      <c r="G69" s="155" t="s">
        <v>66</v>
      </c>
      <c r="H69" s="155">
        <v>415050</v>
      </c>
      <c r="I69" s="155" t="str">
        <f t="shared" si="2"/>
        <v>Sales</v>
      </c>
      <c r="J69" s="187">
        <v>-363.48</v>
      </c>
      <c r="K69" s="176">
        <v>-1</v>
      </c>
      <c r="L69" s="186"/>
    </row>
    <row r="70" spans="1:12" ht="15" x14ac:dyDescent="0.25">
      <c r="A70" s="155" t="s">
        <v>329</v>
      </c>
      <c r="B70" s="155" t="s">
        <v>65</v>
      </c>
      <c r="C70" s="156">
        <v>9781449401399</v>
      </c>
      <c r="D70" s="155" t="s">
        <v>302</v>
      </c>
      <c r="E70" s="155" t="s">
        <v>65</v>
      </c>
      <c r="F70" s="155">
        <v>74</v>
      </c>
      <c r="G70" s="155" t="s">
        <v>66</v>
      </c>
      <c r="H70" s="155">
        <v>415050</v>
      </c>
      <c r="I70" s="155" t="str">
        <f t="shared" si="2"/>
        <v>Sales</v>
      </c>
      <c r="J70" s="187">
        <v>-155.47999999999999</v>
      </c>
      <c r="K70" s="176">
        <v>-1</v>
      </c>
      <c r="L70" s="186"/>
    </row>
    <row r="71" spans="1:12" ht="15" x14ac:dyDescent="0.25">
      <c r="A71" s="155" t="s">
        <v>329</v>
      </c>
      <c r="B71" s="155" t="s">
        <v>65</v>
      </c>
      <c r="C71" s="156">
        <v>9781449410186</v>
      </c>
      <c r="D71" s="155" t="s">
        <v>58</v>
      </c>
      <c r="E71" s="155" t="s">
        <v>65</v>
      </c>
      <c r="F71" s="155">
        <v>74</v>
      </c>
      <c r="G71" s="155" t="s">
        <v>67</v>
      </c>
      <c r="H71" s="155">
        <v>415050</v>
      </c>
      <c r="I71" s="155" t="str">
        <f t="shared" si="2"/>
        <v>Sales</v>
      </c>
      <c r="J71" s="187">
        <v>-273</v>
      </c>
      <c r="K71" s="176">
        <v>-1</v>
      </c>
      <c r="L71" s="186"/>
    </row>
    <row r="72" spans="1:12" ht="15" x14ac:dyDescent="0.25">
      <c r="A72" s="155" t="s">
        <v>329</v>
      </c>
      <c r="B72" s="155" t="s">
        <v>65</v>
      </c>
      <c r="C72" s="156">
        <v>9781449427757</v>
      </c>
      <c r="D72" s="155" t="s">
        <v>283</v>
      </c>
      <c r="E72" s="155" t="s">
        <v>65</v>
      </c>
      <c r="F72" s="155">
        <v>74</v>
      </c>
      <c r="G72" s="155" t="s">
        <v>66</v>
      </c>
      <c r="H72" s="155">
        <v>415050</v>
      </c>
      <c r="I72" s="155" t="str">
        <f t="shared" si="2"/>
        <v>Sales</v>
      </c>
      <c r="J72" s="187">
        <v>-234</v>
      </c>
      <c r="K72" s="176">
        <v>-1</v>
      </c>
      <c r="L72" s="186"/>
    </row>
    <row r="73" spans="1:12" ht="15" x14ac:dyDescent="0.25">
      <c r="A73" s="155" t="s">
        <v>329</v>
      </c>
      <c r="B73" s="155" t="s">
        <v>65</v>
      </c>
      <c r="C73" s="156">
        <v>9781449438821</v>
      </c>
      <c r="D73" s="155" t="s">
        <v>330</v>
      </c>
      <c r="E73" s="155" t="s">
        <v>65</v>
      </c>
      <c r="F73" s="155">
        <v>74</v>
      </c>
      <c r="G73" s="155" t="s">
        <v>66</v>
      </c>
      <c r="H73" s="155">
        <v>415050</v>
      </c>
      <c r="I73" s="155" t="str">
        <f t="shared" si="2"/>
        <v>Sales</v>
      </c>
      <c r="J73" s="188">
        <v>-1925</v>
      </c>
      <c r="K73" s="176">
        <v>-1</v>
      </c>
      <c r="L73" s="186"/>
    </row>
    <row r="74" spans="1:12" ht="15" x14ac:dyDescent="0.25">
      <c r="A74" s="155" t="s">
        <v>329</v>
      </c>
      <c r="B74" s="155" t="s">
        <v>65</v>
      </c>
      <c r="C74" s="156">
        <v>9781449460044</v>
      </c>
      <c r="D74" s="155" t="s">
        <v>260</v>
      </c>
      <c r="E74" s="155" t="s">
        <v>65</v>
      </c>
      <c r="F74" s="155">
        <v>74</v>
      </c>
      <c r="G74" s="155" t="s">
        <v>67</v>
      </c>
      <c r="H74" s="155">
        <v>415050</v>
      </c>
      <c r="I74" s="155" t="str">
        <f t="shared" si="2"/>
        <v>Sales</v>
      </c>
      <c r="J74" s="187">
        <v>-3119.48</v>
      </c>
      <c r="K74" s="176">
        <v>-1</v>
      </c>
      <c r="L74" s="186"/>
    </row>
    <row r="75" spans="1:12" ht="15" x14ac:dyDescent="0.25">
      <c r="A75" s="155" t="s">
        <v>329</v>
      </c>
      <c r="B75" s="155" t="s">
        <v>65</v>
      </c>
      <c r="C75" s="156">
        <v>9780740755668</v>
      </c>
      <c r="D75" s="155" t="s">
        <v>273</v>
      </c>
      <c r="E75" s="155" t="s">
        <v>65</v>
      </c>
      <c r="F75" s="155">
        <v>74</v>
      </c>
      <c r="G75" s="155" t="s">
        <v>66</v>
      </c>
      <c r="H75" s="155">
        <v>425250</v>
      </c>
      <c r="I75" s="155" t="str">
        <f t="shared" si="2"/>
        <v>Return</v>
      </c>
      <c r="J75" s="187">
        <v>219.45</v>
      </c>
      <c r="K75" s="176">
        <v>1</v>
      </c>
      <c r="L75" s="186"/>
    </row>
    <row r="76" spans="1:12" ht="15" x14ac:dyDescent="0.25">
      <c r="A76" s="155" t="s">
        <v>329</v>
      </c>
      <c r="B76" s="155" t="s">
        <v>65</v>
      </c>
      <c r="C76" s="156">
        <v>9780740779893</v>
      </c>
      <c r="D76" s="155" t="s">
        <v>317</v>
      </c>
      <c r="E76" s="155" t="s">
        <v>65</v>
      </c>
      <c r="F76" s="155">
        <v>74</v>
      </c>
      <c r="G76" s="155" t="s">
        <v>66</v>
      </c>
      <c r="H76" s="155">
        <v>425250</v>
      </c>
      <c r="I76" s="155" t="str">
        <f t="shared" si="2"/>
        <v>Return</v>
      </c>
      <c r="J76" s="187">
        <v>146.51</v>
      </c>
      <c r="K76" s="176">
        <v>1</v>
      </c>
      <c r="L76" s="186"/>
    </row>
    <row r="77" spans="1:12" ht="15" x14ac:dyDescent="0.25">
      <c r="A77" s="155" t="s">
        <v>329</v>
      </c>
      <c r="B77" s="155" t="s">
        <v>65</v>
      </c>
      <c r="C77" s="156">
        <v>9780836217797</v>
      </c>
      <c r="D77" s="155" t="s">
        <v>81</v>
      </c>
      <c r="E77" s="155" t="s">
        <v>65</v>
      </c>
      <c r="F77" s="155">
        <v>74</v>
      </c>
      <c r="G77" s="155" t="s">
        <v>66</v>
      </c>
      <c r="H77" s="155">
        <v>425250</v>
      </c>
      <c r="I77" s="155" t="str">
        <f t="shared" si="2"/>
        <v>Return</v>
      </c>
      <c r="J77" s="187">
        <v>207.48</v>
      </c>
      <c r="K77" s="176">
        <v>1</v>
      </c>
      <c r="L77" s="186"/>
    </row>
    <row r="78" spans="1:12" ht="15" x14ac:dyDescent="0.25">
      <c r="A78" s="155" t="s">
        <v>329</v>
      </c>
      <c r="B78" s="155" t="s">
        <v>65</v>
      </c>
      <c r="C78" s="156">
        <v>9780836228991</v>
      </c>
      <c r="D78" s="155" t="s">
        <v>49</v>
      </c>
      <c r="E78" s="155" t="s">
        <v>65</v>
      </c>
      <c r="F78" s="155">
        <v>74</v>
      </c>
      <c r="G78" s="155" t="s">
        <v>66</v>
      </c>
      <c r="H78" s="155">
        <v>425250</v>
      </c>
      <c r="I78" s="155" t="str">
        <f t="shared" si="2"/>
        <v>Return</v>
      </c>
      <c r="J78" s="187">
        <v>273</v>
      </c>
      <c r="K78" s="176">
        <v>1</v>
      </c>
      <c r="L78" s="186"/>
    </row>
    <row r="79" spans="1:12" ht="15" x14ac:dyDescent="0.25">
      <c r="A79" s="155" t="s">
        <v>329</v>
      </c>
      <c r="B79" s="155" t="s">
        <v>65</v>
      </c>
      <c r="C79" s="156">
        <v>9780836278446</v>
      </c>
      <c r="D79" s="155" t="s">
        <v>134</v>
      </c>
      <c r="E79" s="155" t="s">
        <v>65</v>
      </c>
      <c r="F79" s="155">
        <v>74</v>
      </c>
      <c r="G79" s="155" t="s">
        <v>66</v>
      </c>
      <c r="H79" s="155">
        <v>425250</v>
      </c>
      <c r="I79" s="155" t="str">
        <f t="shared" si="2"/>
        <v>Return</v>
      </c>
      <c r="J79" s="188">
        <v>234</v>
      </c>
      <c r="K79" s="176">
        <v>1</v>
      </c>
      <c r="L79" s="186"/>
    </row>
    <row r="80" spans="1:12" ht="15" x14ac:dyDescent="0.25">
      <c r="A80" s="155" t="s">
        <v>329</v>
      </c>
      <c r="B80" s="155" t="s">
        <v>65</v>
      </c>
      <c r="C80" s="156">
        <v>9781449401382</v>
      </c>
      <c r="D80" s="155" t="s">
        <v>302</v>
      </c>
      <c r="E80" s="155" t="s">
        <v>65</v>
      </c>
      <c r="F80" s="155">
        <v>74</v>
      </c>
      <c r="G80" s="155" t="s">
        <v>66</v>
      </c>
      <c r="H80" s="155">
        <v>425250</v>
      </c>
      <c r="I80" s="155" t="str">
        <f t="shared" si="2"/>
        <v>Return</v>
      </c>
      <c r="J80" s="187">
        <v>146.51</v>
      </c>
      <c r="K80" s="176">
        <v>1</v>
      </c>
      <c r="L80" s="186"/>
    </row>
    <row r="81" spans="1:12" ht="15" x14ac:dyDescent="0.25">
      <c r="A81" s="155" t="s">
        <v>329</v>
      </c>
      <c r="B81" s="155" t="s">
        <v>65</v>
      </c>
      <c r="C81" s="156">
        <v>9781449401399</v>
      </c>
      <c r="D81" s="155" t="s">
        <v>302</v>
      </c>
      <c r="E81" s="155" t="s">
        <v>65</v>
      </c>
      <c r="F81" s="155">
        <v>74</v>
      </c>
      <c r="G81" s="155" t="s">
        <v>66</v>
      </c>
      <c r="H81" s="155">
        <v>425250</v>
      </c>
      <c r="I81" s="155" t="str">
        <f t="shared" si="2"/>
        <v>Return</v>
      </c>
      <c r="J81" s="187">
        <v>146.51</v>
      </c>
      <c r="K81" s="176">
        <v>1</v>
      </c>
      <c r="L81" s="186"/>
    </row>
    <row r="82" spans="1:12" ht="15" x14ac:dyDescent="0.25">
      <c r="A82" s="155" t="s">
        <v>329</v>
      </c>
      <c r="B82" s="155" t="s">
        <v>65</v>
      </c>
      <c r="C82" s="156">
        <v>9781449408190</v>
      </c>
      <c r="D82" s="155" t="s">
        <v>57</v>
      </c>
      <c r="E82" s="155" t="s">
        <v>65</v>
      </c>
      <c r="F82" s="155">
        <v>74</v>
      </c>
      <c r="G82" s="155" t="s">
        <v>66</v>
      </c>
      <c r="H82" s="155">
        <v>425250</v>
      </c>
      <c r="I82" s="155" t="str">
        <f t="shared" si="2"/>
        <v>Return</v>
      </c>
      <c r="J82" s="187">
        <v>257.25</v>
      </c>
      <c r="K82" s="176">
        <v>1</v>
      </c>
      <c r="L82" s="186"/>
    </row>
    <row r="83" spans="1:12" ht="15" x14ac:dyDescent="0.25">
      <c r="A83" s="155" t="s">
        <v>329</v>
      </c>
      <c r="B83" s="155" t="s">
        <v>65</v>
      </c>
      <c r="C83" s="156">
        <v>9781449414054</v>
      </c>
      <c r="D83" s="155" t="s">
        <v>83</v>
      </c>
      <c r="E83" s="155" t="s">
        <v>65</v>
      </c>
      <c r="F83" s="155">
        <v>74</v>
      </c>
      <c r="G83" s="155" t="s">
        <v>66</v>
      </c>
      <c r="H83" s="155">
        <v>425250</v>
      </c>
      <c r="I83" s="155" t="str">
        <f t="shared" si="2"/>
        <v>Return</v>
      </c>
      <c r="J83" s="187">
        <v>98.51</v>
      </c>
      <c r="K83" s="176">
        <v>1</v>
      </c>
      <c r="L83" s="186"/>
    </row>
    <row r="84" spans="1:12" ht="15" x14ac:dyDescent="0.25">
      <c r="A84" s="155" t="s">
        <v>329</v>
      </c>
      <c r="B84" s="155" t="s">
        <v>65</v>
      </c>
      <c r="C84" s="156">
        <v>9781449418465</v>
      </c>
      <c r="D84" s="155" t="s">
        <v>59</v>
      </c>
      <c r="E84" s="155" t="s">
        <v>65</v>
      </c>
      <c r="F84" s="155">
        <v>74</v>
      </c>
      <c r="G84" s="155" t="s">
        <v>67</v>
      </c>
      <c r="H84" s="155">
        <v>425250</v>
      </c>
      <c r="I84" s="155" t="str">
        <f t="shared" si="2"/>
        <v>Return</v>
      </c>
      <c r="J84" s="187">
        <v>262.5</v>
      </c>
      <c r="K84" s="176">
        <v>1</v>
      </c>
      <c r="L84" s="186"/>
    </row>
    <row r="85" spans="1:12" ht="15" x14ac:dyDescent="0.25">
      <c r="A85" s="155" t="s">
        <v>329</v>
      </c>
      <c r="B85" s="155" t="s">
        <v>65</v>
      </c>
      <c r="C85" s="156">
        <v>9781449450625</v>
      </c>
      <c r="D85" s="155" t="s">
        <v>249</v>
      </c>
      <c r="E85" s="155" t="s">
        <v>65</v>
      </c>
      <c r="F85" s="155">
        <v>74</v>
      </c>
      <c r="G85" s="155" t="s">
        <v>67</v>
      </c>
      <c r="H85" s="155">
        <v>425250</v>
      </c>
      <c r="I85" s="155" t="str">
        <f t="shared" si="2"/>
        <v>Return</v>
      </c>
      <c r="J85" s="187">
        <v>149.5</v>
      </c>
      <c r="K85" s="176">
        <v>1</v>
      </c>
      <c r="L85" s="186"/>
    </row>
    <row r="86" spans="1:12" ht="15" x14ac:dyDescent="0.25">
      <c r="A86" s="155" t="s">
        <v>329</v>
      </c>
      <c r="B86" s="155" t="s">
        <v>65</v>
      </c>
      <c r="C86" s="156">
        <v>9781449450854</v>
      </c>
      <c r="D86" s="155" t="s">
        <v>253</v>
      </c>
      <c r="E86" s="155" t="s">
        <v>65</v>
      </c>
      <c r="F86" s="155">
        <v>74</v>
      </c>
      <c r="G86" s="155" t="s">
        <v>67</v>
      </c>
      <c r="H86" s="155">
        <v>425250</v>
      </c>
      <c r="I86" s="155" t="str">
        <f t="shared" si="2"/>
        <v>Return</v>
      </c>
      <c r="J86" s="187">
        <v>149.5</v>
      </c>
      <c r="K86" s="176">
        <v>1</v>
      </c>
      <c r="L86" s="186"/>
    </row>
    <row r="87" spans="1:12" ht="15" x14ac:dyDescent="0.25">
      <c r="A87" s="155" t="s">
        <v>329</v>
      </c>
      <c r="B87" s="155" t="s">
        <v>65</v>
      </c>
      <c r="C87" s="156">
        <v>9780740748479</v>
      </c>
      <c r="D87" s="155" t="s">
        <v>272</v>
      </c>
      <c r="E87" s="155" t="s">
        <v>65</v>
      </c>
      <c r="F87" s="155">
        <v>74</v>
      </c>
      <c r="G87" s="155" t="s">
        <v>66</v>
      </c>
      <c r="H87" s="155">
        <v>425250</v>
      </c>
      <c r="I87" s="155" t="str">
        <f t="shared" si="2"/>
        <v>Return</v>
      </c>
      <c r="J87" s="187">
        <v>6399.2</v>
      </c>
      <c r="K87" s="176">
        <v>2</v>
      </c>
      <c r="L87" s="186"/>
    </row>
    <row r="88" spans="1:12" ht="15" x14ac:dyDescent="0.25">
      <c r="A88" s="155" t="s">
        <v>329</v>
      </c>
      <c r="B88" s="155" t="s">
        <v>65</v>
      </c>
      <c r="C88" s="156">
        <v>9780836267457</v>
      </c>
      <c r="D88" s="155" t="s">
        <v>82</v>
      </c>
      <c r="E88" s="155" t="s">
        <v>65</v>
      </c>
      <c r="F88" s="155">
        <v>74</v>
      </c>
      <c r="G88" s="155" t="s">
        <v>66</v>
      </c>
      <c r="H88" s="155">
        <v>425250</v>
      </c>
      <c r="I88" s="155" t="str">
        <f t="shared" si="2"/>
        <v>Return</v>
      </c>
      <c r="J88" s="187">
        <v>705.99</v>
      </c>
      <c r="K88" s="176">
        <v>2</v>
      </c>
      <c r="L88" s="186"/>
    </row>
    <row r="89" spans="1:12" ht="15" x14ac:dyDescent="0.25">
      <c r="A89" s="155" t="s">
        <v>329</v>
      </c>
      <c r="B89" s="155" t="s">
        <v>65</v>
      </c>
      <c r="C89" s="156">
        <v>9781449401375</v>
      </c>
      <c r="D89" s="155" t="s">
        <v>302</v>
      </c>
      <c r="E89" s="155" t="s">
        <v>65</v>
      </c>
      <c r="F89" s="155">
        <v>74</v>
      </c>
      <c r="G89" s="155" t="s">
        <v>66</v>
      </c>
      <c r="H89" s="155">
        <v>425250</v>
      </c>
      <c r="I89" s="155" t="str">
        <f t="shared" si="2"/>
        <v>Return</v>
      </c>
      <c r="J89" s="187">
        <v>293.02</v>
      </c>
      <c r="K89" s="176">
        <v>2</v>
      </c>
      <c r="L89" s="186"/>
    </row>
    <row r="90" spans="1:12" ht="15" x14ac:dyDescent="0.25">
      <c r="A90" s="155" t="s">
        <v>329</v>
      </c>
      <c r="B90" s="155" t="s">
        <v>65</v>
      </c>
      <c r="C90" s="156">
        <v>9781449414092</v>
      </c>
      <c r="D90" s="155" t="s">
        <v>85</v>
      </c>
      <c r="E90" s="155" t="s">
        <v>65</v>
      </c>
      <c r="F90" s="155">
        <v>74</v>
      </c>
      <c r="G90" s="155" t="s">
        <v>66</v>
      </c>
      <c r="H90" s="155">
        <v>425250</v>
      </c>
      <c r="I90" s="155" t="str">
        <f t="shared" si="2"/>
        <v>Return</v>
      </c>
      <c r="J90" s="187">
        <v>197.01</v>
      </c>
      <c r="K90" s="176">
        <v>2</v>
      </c>
      <c r="L90" s="186"/>
    </row>
    <row r="91" spans="1:12" ht="15" x14ac:dyDescent="0.25">
      <c r="A91" s="155" t="s">
        <v>329</v>
      </c>
      <c r="B91" s="155" t="s">
        <v>65</v>
      </c>
      <c r="C91" s="156">
        <v>9781449420437</v>
      </c>
      <c r="D91" s="155" t="s">
        <v>280</v>
      </c>
      <c r="E91" s="155" t="s">
        <v>65</v>
      </c>
      <c r="F91" s="155">
        <v>74</v>
      </c>
      <c r="G91" s="155" t="s">
        <v>66</v>
      </c>
      <c r="H91" s="155">
        <v>425250</v>
      </c>
      <c r="I91" s="155" t="str">
        <f t="shared" si="2"/>
        <v>Return</v>
      </c>
      <c r="J91" s="187">
        <v>414.96</v>
      </c>
      <c r="K91" s="176">
        <v>2</v>
      </c>
      <c r="L91" s="186"/>
    </row>
    <row r="92" spans="1:12" ht="15" x14ac:dyDescent="0.25">
      <c r="A92" s="155" t="s">
        <v>329</v>
      </c>
      <c r="B92" s="155" t="s">
        <v>65</v>
      </c>
      <c r="C92" s="156">
        <v>9781449462147</v>
      </c>
      <c r="D92" s="155" t="s">
        <v>220</v>
      </c>
      <c r="E92" s="155" t="s">
        <v>65</v>
      </c>
      <c r="F92" s="155">
        <v>74</v>
      </c>
      <c r="G92" s="155" t="s">
        <v>67</v>
      </c>
      <c r="H92" s="155">
        <v>425250</v>
      </c>
      <c r="I92" s="155" t="str">
        <f t="shared" si="2"/>
        <v>Return</v>
      </c>
      <c r="J92" s="187">
        <v>2198.9</v>
      </c>
      <c r="K92" s="176">
        <v>2</v>
      </c>
      <c r="L92" s="186"/>
    </row>
    <row r="93" spans="1:12" ht="15" x14ac:dyDescent="0.25">
      <c r="A93" s="155" t="s">
        <v>329</v>
      </c>
      <c r="B93" s="155" t="s">
        <v>65</v>
      </c>
      <c r="C93" s="156">
        <v>9780740761584</v>
      </c>
      <c r="D93" s="155" t="s">
        <v>137</v>
      </c>
      <c r="E93" s="155" t="s">
        <v>65</v>
      </c>
      <c r="F93" s="155">
        <v>74</v>
      </c>
      <c r="G93" s="155" t="s">
        <v>66</v>
      </c>
      <c r="H93" s="155">
        <v>425250</v>
      </c>
      <c r="I93" s="155" t="str">
        <f t="shared" si="2"/>
        <v>Return</v>
      </c>
      <c r="J93" s="187">
        <v>592.52</v>
      </c>
      <c r="K93" s="176">
        <v>3</v>
      </c>
      <c r="L93" s="186"/>
    </row>
    <row r="94" spans="1:12" ht="15" x14ac:dyDescent="0.25">
      <c r="A94" s="155" t="s">
        <v>329</v>
      </c>
      <c r="B94" s="155" t="s">
        <v>65</v>
      </c>
      <c r="C94" s="156">
        <v>9781449436346</v>
      </c>
      <c r="D94" s="155" t="s">
        <v>242</v>
      </c>
      <c r="E94" s="155" t="s">
        <v>65</v>
      </c>
      <c r="F94" s="155">
        <v>74</v>
      </c>
      <c r="G94" s="155" t="s">
        <v>67</v>
      </c>
      <c r="H94" s="155">
        <v>425250</v>
      </c>
      <c r="I94" s="155" t="str">
        <f t="shared" si="2"/>
        <v>Return</v>
      </c>
      <c r="J94" s="187">
        <v>546</v>
      </c>
      <c r="K94" s="176">
        <v>3</v>
      </c>
      <c r="L94" s="186"/>
    </row>
    <row r="95" spans="1:12" ht="15" x14ac:dyDescent="0.25">
      <c r="A95" s="155" t="s">
        <v>329</v>
      </c>
      <c r="B95" s="155" t="s">
        <v>65</v>
      </c>
      <c r="C95" s="156">
        <v>9781449462253</v>
      </c>
      <c r="D95" s="155" t="s">
        <v>320</v>
      </c>
      <c r="E95" s="155" t="s">
        <v>65</v>
      </c>
      <c r="F95" s="155">
        <v>74</v>
      </c>
      <c r="G95" s="155" t="s">
        <v>67</v>
      </c>
      <c r="H95" s="155">
        <v>425250</v>
      </c>
      <c r="I95" s="155" t="str">
        <f t="shared" si="2"/>
        <v>Return</v>
      </c>
      <c r="J95" s="187">
        <v>622.44000000000005</v>
      </c>
      <c r="K95" s="176">
        <v>3</v>
      </c>
      <c r="L95" s="186"/>
    </row>
    <row r="96" spans="1:12" ht="15" x14ac:dyDescent="0.25">
      <c r="A96" s="155" t="s">
        <v>329</v>
      </c>
      <c r="B96" s="155" t="s">
        <v>65</v>
      </c>
      <c r="C96" s="156">
        <v>9781449450632</v>
      </c>
      <c r="D96" s="155" t="s">
        <v>251</v>
      </c>
      <c r="E96" s="155" t="s">
        <v>65</v>
      </c>
      <c r="F96" s="155">
        <v>74</v>
      </c>
      <c r="G96" s="155" t="s">
        <v>67</v>
      </c>
      <c r="H96" s="155">
        <v>425250</v>
      </c>
      <c r="I96" s="155" t="str">
        <f t="shared" si="2"/>
        <v>Return</v>
      </c>
      <c r="J96" s="187">
        <v>598</v>
      </c>
      <c r="K96" s="176">
        <v>4</v>
      </c>
      <c r="L96" s="186"/>
    </row>
    <row r="97" spans="1:12" ht="15" x14ac:dyDescent="0.25">
      <c r="A97" s="155" t="s">
        <v>329</v>
      </c>
      <c r="B97" s="155" t="s">
        <v>65</v>
      </c>
      <c r="C97" s="156">
        <v>9781449450304</v>
      </c>
      <c r="D97" s="155" t="s">
        <v>309</v>
      </c>
      <c r="E97" s="155" t="s">
        <v>65</v>
      </c>
      <c r="F97" s="155">
        <v>74</v>
      </c>
      <c r="G97" s="155" t="s">
        <v>66</v>
      </c>
      <c r="H97" s="155">
        <v>425250</v>
      </c>
      <c r="I97" s="155" t="str">
        <f t="shared" si="2"/>
        <v>Return</v>
      </c>
      <c r="J97" s="187">
        <v>744.51</v>
      </c>
      <c r="K97" s="176">
        <v>5</v>
      </c>
      <c r="L97" s="186"/>
    </row>
    <row r="98" spans="1:12" ht="15" x14ac:dyDescent="0.25">
      <c r="A98" s="155" t="s">
        <v>329</v>
      </c>
      <c r="B98" s="155" t="s">
        <v>65</v>
      </c>
      <c r="C98" s="156">
        <v>9781449459956</v>
      </c>
      <c r="D98" s="155" t="s">
        <v>258</v>
      </c>
      <c r="E98" s="155" t="s">
        <v>65</v>
      </c>
      <c r="F98" s="155">
        <v>74</v>
      </c>
      <c r="G98" s="155" t="s">
        <v>67</v>
      </c>
      <c r="H98" s="155">
        <v>425250</v>
      </c>
      <c r="I98" s="155" t="str">
        <f t="shared" ref="I98:I105" si="3">IF(AND(H98&gt;420000,H98&lt;430000),"Return","Sales")</f>
        <v>Return</v>
      </c>
      <c r="J98" s="187">
        <v>2197.25</v>
      </c>
      <c r="K98" s="176">
        <v>5</v>
      </c>
      <c r="L98" s="186"/>
    </row>
    <row r="99" spans="1:12" ht="15" x14ac:dyDescent="0.25">
      <c r="A99" s="155" t="s">
        <v>329</v>
      </c>
      <c r="B99" s="155" t="s">
        <v>65</v>
      </c>
      <c r="C99" s="156">
        <v>9781449447151</v>
      </c>
      <c r="D99" s="155" t="s">
        <v>289</v>
      </c>
      <c r="E99" s="155" t="s">
        <v>65</v>
      </c>
      <c r="F99" s="155">
        <v>74</v>
      </c>
      <c r="G99" s="155" t="s">
        <v>66</v>
      </c>
      <c r="H99" s="155">
        <v>425250</v>
      </c>
      <c r="I99" s="155" t="str">
        <f t="shared" si="3"/>
        <v>Return</v>
      </c>
      <c r="J99" s="187">
        <v>11095</v>
      </c>
      <c r="K99" s="176">
        <v>6</v>
      </c>
      <c r="L99" s="186"/>
    </row>
    <row r="100" spans="1:12" ht="15" x14ac:dyDescent="0.25">
      <c r="A100" s="155" t="s">
        <v>329</v>
      </c>
      <c r="B100" s="155" t="s">
        <v>65</v>
      </c>
      <c r="C100" s="156">
        <v>9781449447953</v>
      </c>
      <c r="D100" s="155" t="s">
        <v>246</v>
      </c>
      <c r="E100" s="155" t="s">
        <v>65</v>
      </c>
      <c r="F100" s="155">
        <v>74</v>
      </c>
      <c r="G100" s="155" t="s">
        <v>67</v>
      </c>
      <c r="H100" s="155">
        <v>425250</v>
      </c>
      <c r="I100" s="155" t="str">
        <f t="shared" si="3"/>
        <v>Return</v>
      </c>
      <c r="J100" s="187">
        <v>5936.7</v>
      </c>
      <c r="K100" s="176">
        <v>6</v>
      </c>
      <c r="L100" s="186"/>
    </row>
    <row r="101" spans="1:12" ht="15" x14ac:dyDescent="0.25">
      <c r="A101" s="155" t="s">
        <v>329</v>
      </c>
      <c r="B101" s="155" t="s">
        <v>65</v>
      </c>
      <c r="C101" s="156">
        <v>9781449458263</v>
      </c>
      <c r="D101" s="155" t="s">
        <v>256</v>
      </c>
      <c r="E101" s="155" t="s">
        <v>65</v>
      </c>
      <c r="F101" s="155">
        <v>74</v>
      </c>
      <c r="G101" s="155" t="s">
        <v>67</v>
      </c>
      <c r="H101" s="155">
        <v>425250</v>
      </c>
      <c r="I101" s="155" t="str">
        <f t="shared" si="3"/>
        <v>Return</v>
      </c>
      <c r="J101" s="187">
        <v>1092</v>
      </c>
      <c r="K101" s="176">
        <v>6</v>
      </c>
      <c r="L101" s="186"/>
    </row>
    <row r="102" spans="1:12" ht="15" x14ac:dyDescent="0.25">
      <c r="A102" s="155" t="s">
        <v>329</v>
      </c>
      <c r="B102" s="155" t="s">
        <v>65</v>
      </c>
      <c r="C102" s="156">
        <v>9781449418243</v>
      </c>
      <c r="D102" s="155" t="s">
        <v>304</v>
      </c>
      <c r="E102" s="155" t="s">
        <v>65</v>
      </c>
      <c r="F102" s="155">
        <v>74</v>
      </c>
      <c r="G102" s="155" t="s">
        <v>66</v>
      </c>
      <c r="H102" s="155">
        <v>425250</v>
      </c>
      <c r="I102" s="155" t="str">
        <f t="shared" si="3"/>
        <v>Return</v>
      </c>
      <c r="J102" s="187">
        <v>1043.51</v>
      </c>
      <c r="K102" s="176">
        <v>7</v>
      </c>
      <c r="L102" s="186"/>
    </row>
    <row r="103" spans="1:12" ht="15" x14ac:dyDescent="0.25">
      <c r="A103" s="155" t="s">
        <v>329</v>
      </c>
      <c r="B103" s="155" t="s">
        <v>65</v>
      </c>
      <c r="C103" s="156">
        <v>9781449433963</v>
      </c>
      <c r="D103" s="155" t="s">
        <v>308</v>
      </c>
      <c r="E103" s="155" t="s">
        <v>65</v>
      </c>
      <c r="F103" s="155">
        <v>74</v>
      </c>
      <c r="G103" s="155" t="s">
        <v>66</v>
      </c>
      <c r="H103" s="155">
        <v>425250</v>
      </c>
      <c r="I103" s="155" t="str">
        <f t="shared" si="3"/>
        <v>Return</v>
      </c>
      <c r="J103" s="187">
        <v>1043.51</v>
      </c>
      <c r="K103" s="176">
        <v>7</v>
      </c>
      <c r="L103" s="186"/>
    </row>
    <row r="104" spans="1:12" ht="15" x14ac:dyDescent="0.25">
      <c r="A104" s="155" t="s">
        <v>329</v>
      </c>
      <c r="B104" s="155" t="s">
        <v>65</v>
      </c>
      <c r="C104" s="156">
        <v>9781449433918</v>
      </c>
      <c r="D104" s="155" t="s">
        <v>307</v>
      </c>
      <c r="E104" s="155" t="s">
        <v>65</v>
      </c>
      <c r="F104" s="155">
        <v>74</v>
      </c>
      <c r="G104" s="155" t="s">
        <v>66</v>
      </c>
      <c r="H104" s="155">
        <v>425250</v>
      </c>
      <c r="I104" s="155" t="str">
        <f t="shared" si="3"/>
        <v>Return</v>
      </c>
      <c r="J104" s="187">
        <v>1193.01</v>
      </c>
      <c r="K104" s="176">
        <v>8</v>
      </c>
      <c r="L104" s="186"/>
    </row>
    <row r="105" spans="1:12" ht="15" x14ac:dyDescent="0.25">
      <c r="A105" s="155" t="s">
        <v>329</v>
      </c>
      <c r="B105" s="155" t="s">
        <v>65</v>
      </c>
      <c r="C105" s="156">
        <v>9781449446604</v>
      </c>
      <c r="D105" s="155" t="s">
        <v>244</v>
      </c>
      <c r="E105" s="155" t="s">
        <v>65</v>
      </c>
      <c r="F105" s="155">
        <v>74</v>
      </c>
      <c r="G105" s="155" t="s">
        <v>67</v>
      </c>
      <c r="H105" s="155">
        <v>425250</v>
      </c>
      <c r="I105" s="155" t="str">
        <f t="shared" si="3"/>
        <v>Return</v>
      </c>
      <c r="J105" s="187">
        <v>3955.6</v>
      </c>
      <c r="K105" s="176">
        <v>8</v>
      </c>
      <c r="L105" s="186"/>
    </row>
    <row r="106" spans="1:12" ht="15" x14ac:dyDescent="0.25">
      <c r="A106" s="155"/>
      <c r="B106" s="155"/>
      <c r="C106" s="156"/>
      <c r="D106" s="155"/>
      <c r="E106" s="155"/>
      <c r="F106" s="155"/>
      <c r="G106" s="155"/>
      <c r="H106" s="155"/>
      <c r="I106" s="155"/>
      <c r="J106" s="187"/>
      <c r="K106" s="176"/>
      <c r="L106" s="186"/>
    </row>
    <row r="107" spans="1:12" ht="15" x14ac:dyDescent="0.25">
      <c r="A107" s="186"/>
      <c r="B107" s="186"/>
      <c r="C107" s="186"/>
      <c r="D107" s="186"/>
      <c r="E107" s="186"/>
      <c r="F107" s="186"/>
      <c r="G107" s="186"/>
      <c r="H107" s="186"/>
      <c r="I107" s="186"/>
      <c r="J107" s="189">
        <f>SUM(J2:J105)</f>
        <v>-1611705.5499999991</v>
      </c>
      <c r="K107" s="189">
        <f>SUM(K2:K105)</f>
        <v>-4602</v>
      </c>
      <c r="L107" s="186"/>
    </row>
    <row r="108" spans="1:12" ht="15" x14ac:dyDescent="0.25">
      <c r="A108" s="186"/>
      <c r="B108" s="186"/>
      <c r="C108" s="186"/>
      <c r="D108" s="186"/>
      <c r="E108" s="186"/>
      <c r="F108" s="186"/>
      <c r="G108" s="186"/>
      <c r="H108" s="186"/>
      <c r="I108" s="186"/>
      <c r="J108" s="186"/>
      <c r="K108" s="186"/>
      <c r="L108" s="186"/>
    </row>
    <row r="109" spans="1:12" ht="15" x14ac:dyDescent="0.25">
      <c r="A109" s="186"/>
      <c r="B109" s="186"/>
      <c r="C109" s="186"/>
      <c r="D109" s="186"/>
      <c r="E109" s="186"/>
      <c r="F109" s="186"/>
      <c r="G109" s="186"/>
      <c r="H109" s="186"/>
      <c r="I109" s="186"/>
      <c r="J109" s="186"/>
      <c r="K109" s="186"/>
      <c r="L109" s="186"/>
    </row>
    <row r="110" spans="1:12" ht="15" x14ac:dyDescent="0.25">
      <c r="A110" s="186"/>
      <c r="B110" s="186"/>
      <c r="C110" s="186"/>
      <c r="D110" s="186"/>
      <c r="E110" s="186"/>
      <c r="F110" s="186"/>
      <c r="G110" s="134" t="s">
        <v>63</v>
      </c>
      <c r="H110" s="134"/>
      <c r="I110" s="158">
        <v>0.22500000000000001</v>
      </c>
      <c r="J110" s="134"/>
      <c r="K110" s="134"/>
      <c r="L110" s="186"/>
    </row>
    <row r="111" spans="1:12" ht="15.75" thickBot="1" x14ac:dyDescent="0.3">
      <c r="A111" s="186"/>
      <c r="B111" s="186"/>
      <c r="C111" s="186"/>
      <c r="D111" s="186"/>
      <c r="E111" s="186"/>
      <c r="F111" s="186"/>
      <c r="G111" s="134"/>
      <c r="H111" s="134"/>
      <c r="I111" s="134"/>
      <c r="J111" s="134"/>
      <c r="K111" s="134"/>
      <c r="L111" s="186"/>
    </row>
    <row r="112" spans="1:12" ht="15" x14ac:dyDescent="0.25">
      <c r="A112" s="186"/>
      <c r="B112" s="186"/>
      <c r="C112" s="186"/>
      <c r="D112" s="186"/>
      <c r="E112" s="186"/>
      <c r="F112" s="186"/>
      <c r="G112" s="137" t="s">
        <v>50</v>
      </c>
      <c r="H112" s="85" t="s">
        <v>51</v>
      </c>
      <c r="I112" s="190">
        <f>-J107*I110</f>
        <v>362633.7487499998</v>
      </c>
      <c r="J112" s="139"/>
      <c r="K112" s="140"/>
      <c r="L112" s="186"/>
    </row>
    <row r="113" spans="1:12" ht="15" x14ac:dyDescent="0.25">
      <c r="A113" s="186"/>
      <c r="B113" s="186"/>
      <c r="C113" s="186"/>
      <c r="D113" s="186"/>
      <c r="E113" s="186"/>
      <c r="F113" s="186"/>
      <c r="G113" s="141"/>
      <c r="H113" s="89" t="s">
        <v>52</v>
      </c>
      <c r="I113" s="160">
        <f>I112/K113</f>
        <v>3736.7382779755681</v>
      </c>
      <c r="J113" s="143" t="s">
        <v>53</v>
      </c>
      <c r="K113" s="171">
        <v>97.045530560000003</v>
      </c>
      <c r="L113" s="186"/>
    </row>
    <row r="114" spans="1:12" ht="15.75" thickBot="1" x14ac:dyDescent="0.3">
      <c r="A114" s="186"/>
      <c r="B114" s="186"/>
      <c r="C114" s="186"/>
      <c r="D114" s="186"/>
      <c r="E114" s="186"/>
      <c r="F114" s="186"/>
      <c r="G114" s="145"/>
      <c r="H114" s="94" t="s">
        <v>61</v>
      </c>
      <c r="I114" s="161">
        <f>I112/K114</f>
        <v>5392.8606827743397</v>
      </c>
      <c r="J114" s="147" t="s">
        <v>53</v>
      </c>
      <c r="K114" s="148">
        <v>67.243300000000005</v>
      </c>
      <c r="L114" s="186"/>
    </row>
    <row r="115" spans="1:12" ht="15" x14ac:dyDescent="0.25">
      <c r="A115" s="186"/>
      <c r="B115" s="186"/>
      <c r="C115" s="186"/>
      <c r="D115" s="186"/>
      <c r="E115" s="186"/>
      <c r="F115" s="186"/>
      <c r="G115" s="186"/>
      <c r="H115" s="186"/>
      <c r="I115" s="186"/>
      <c r="J115" s="186"/>
      <c r="K115" s="186"/>
      <c r="L115" s="186"/>
    </row>
    <row r="116" spans="1:12" ht="15" x14ac:dyDescent="0.25">
      <c r="A116" s="186"/>
      <c r="B116" s="186"/>
      <c r="C116" s="186"/>
      <c r="D116" s="186"/>
      <c r="E116" s="186"/>
      <c r="F116" s="186"/>
      <c r="G116" s="186"/>
      <c r="H116" s="186"/>
      <c r="I116" s="186"/>
      <c r="J116" s="186"/>
      <c r="K116" s="186"/>
      <c r="L116" s="186"/>
    </row>
    <row r="117" spans="1:12" ht="15" x14ac:dyDescent="0.25">
      <c r="A117" s="186"/>
      <c r="B117" s="186"/>
      <c r="C117" s="186"/>
      <c r="D117" s="186"/>
      <c r="E117" s="186"/>
      <c r="F117" s="186"/>
      <c r="G117" s="186"/>
      <c r="H117" s="186"/>
      <c r="I117" s="186"/>
      <c r="J117" s="186"/>
      <c r="K117" s="186"/>
      <c r="L117" s="186"/>
    </row>
    <row r="118" spans="1:12" ht="15" x14ac:dyDescent="0.25">
      <c r="A118" s="186"/>
      <c r="B118" s="186"/>
      <c r="C118" s="186"/>
      <c r="D118" s="186"/>
      <c r="E118" s="186"/>
      <c r="F118" s="186"/>
      <c r="G118" s="186"/>
      <c r="H118" s="186"/>
      <c r="I118" s="186"/>
      <c r="J118" s="186"/>
      <c r="K118" s="186"/>
      <c r="L118" s="186"/>
    </row>
    <row r="119" spans="1:12" ht="15" x14ac:dyDescent="0.25">
      <c r="A119" s="186"/>
      <c r="B119" s="186"/>
      <c r="C119" s="186"/>
      <c r="D119" s="186"/>
      <c r="E119" s="186"/>
      <c r="F119" s="186"/>
      <c r="G119" s="186"/>
      <c r="H119" s="186"/>
      <c r="I119" s="186"/>
      <c r="J119" s="186"/>
      <c r="K119" s="186"/>
      <c r="L119" s="186"/>
    </row>
    <row r="120" spans="1:12" ht="15" x14ac:dyDescent="0.25">
      <c r="A120" s="186"/>
      <c r="B120" s="186"/>
      <c r="C120" s="186"/>
      <c r="D120" s="186"/>
      <c r="E120" s="186"/>
      <c r="F120" s="186"/>
      <c r="G120" s="186"/>
      <c r="H120" s="186"/>
      <c r="I120" s="186"/>
      <c r="J120" s="186"/>
      <c r="K120" s="186"/>
      <c r="L120" s="18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28"/>
  <dimension ref="A1:L144"/>
  <sheetViews>
    <sheetView workbookViewId="0">
      <selection activeCell="I1" sqref="I1:I2"/>
    </sheetView>
  </sheetViews>
  <sheetFormatPr defaultRowHeight="12.75" x14ac:dyDescent="0.2"/>
  <sheetData>
    <row r="1" spans="1:12" ht="15" x14ac:dyDescent="0.25">
      <c r="A1" s="191" t="s">
        <v>34</v>
      </c>
      <c r="B1" s="192" t="s">
        <v>35</v>
      </c>
      <c r="C1" s="192" t="s">
        <v>36</v>
      </c>
      <c r="D1" s="192" t="s">
        <v>37</v>
      </c>
      <c r="E1" s="192" t="s">
        <v>38</v>
      </c>
      <c r="F1" s="192" t="s">
        <v>39</v>
      </c>
      <c r="G1" s="192" t="s">
        <v>40</v>
      </c>
      <c r="H1" s="192" t="s">
        <v>41</v>
      </c>
      <c r="I1" s="131" t="s">
        <v>324</v>
      </c>
      <c r="J1" s="192" t="s">
        <v>18</v>
      </c>
      <c r="K1" s="192" t="s">
        <v>42</v>
      </c>
      <c r="L1" s="186"/>
    </row>
    <row r="2" spans="1:12" ht="15" x14ac:dyDescent="0.25">
      <c r="A2" s="193" t="s">
        <v>329</v>
      </c>
      <c r="B2" s="193" t="s">
        <v>95</v>
      </c>
      <c r="C2" s="194">
        <v>9780740700033</v>
      </c>
      <c r="D2" s="193" t="s">
        <v>45</v>
      </c>
      <c r="E2" s="193" t="s">
        <v>65</v>
      </c>
      <c r="F2" s="193">
        <v>74</v>
      </c>
      <c r="G2" s="193" t="s">
        <v>66</v>
      </c>
      <c r="H2" s="193">
        <v>415050</v>
      </c>
      <c r="I2" s="155" t="str">
        <f t="shared" ref="I2:I33" si="0">IF(AND(H2&gt;420000,H2&lt;430000),"Return","Sales")</f>
        <v>Sales</v>
      </c>
      <c r="J2" s="176">
        <v>-356.49</v>
      </c>
      <c r="K2" s="176">
        <v>-1</v>
      </c>
      <c r="L2" s="186"/>
    </row>
    <row r="3" spans="1:12" ht="15" x14ac:dyDescent="0.25">
      <c r="A3" s="193" t="s">
        <v>329</v>
      </c>
      <c r="B3" s="193" t="s">
        <v>95</v>
      </c>
      <c r="C3" s="194">
        <v>9780740713903</v>
      </c>
      <c r="D3" s="193" t="s">
        <v>68</v>
      </c>
      <c r="E3" s="193" t="s">
        <v>65</v>
      </c>
      <c r="F3" s="193">
        <v>74</v>
      </c>
      <c r="G3" s="193" t="s">
        <v>66</v>
      </c>
      <c r="H3" s="193">
        <v>415050</v>
      </c>
      <c r="I3" s="155" t="str">
        <f t="shared" si="0"/>
        <v>Sales</v>
      </c>
      <c r="J3" s="176">
        <v>-2758.5</v>
      </c>
      <c r="K3" s="176">
        <v>-12</v>
      </c>
      <c r="L3" s="186"/>
    </row>
    <row r="4" spans="1:12" ht="15" x14ac:dyDescent="0.25">
      <c r="A4" s="193" t="s">
        <v>329</v>
      </c>
      <c r="B4" s="193" t="s">
        <v>95</v>
      </c>
      <c r="C4" s="194">
        <v>9780740718397</v>
      </c>
      <c r="D4" s="193" t="s">
        <v>333</v>
      </c>
      <c r="E4" s="193" t="s">
        <v>65</v>
      </c>
      <c r="F4" s="193">
        <v>74</v>
      </c>
      <c r="G4" s="193" t="s">
        <v>66</v>
      </c>
      <c r="H4" s="193">
        <v>415050</v>
      </c>
      <c r="I4" s="155" t="str">
        <f t="shared" si="0"/>
        <v>Sales</v>
      </c>
      <c r="J4" s="176">
        <v>-459</v>
      </c>
      <c r="K4" s="176">
        <v>-2</v>
      </c>
      <c r="L4" s="186"/>
    </row>
    <row r="5" spans="1:12" ht="15" x14ac:dyDescent="0.25">
      <c r="A5" s="193" t="s">
        <v>329</v>
      </c>
      <c r="B5" s="193" t="s">
        <v>95</v>
      </c>
      <c r="C5" s="194">
        <v>9780740732980</v>
      </c>
      <c r="D5" s="193" t="s">
        <v>75</v>
      </c>
      <c r="E5" s="193" t="s">
        <v>65</v>
      </c>
      <c r="F5" s="193">
        <v>74</v>
      </c>
      <c r="G5" s="193" t="s">
        <v>66</v>
      </c>
      <c r="H5" s="193">
        <v>415050</v>
      </c>
      <c r="I5" s="155" t="str">
        <f t="shared" si="0"/>
        <v>Sales</v>
      </c>
      <c r="J5" s="176">
        <v>-3234</v>
      </c>
      <c r="K5" s="176">
        <v>-12</v>
      </c>
      <c r="L5" s="186"/>
    </row>
    <row r="6" spans="1:12" ht="15" x14ac:dyDescent="0.25">
      <c r="A6" s="193" t="s">
        <v>329</v>
      </c>
      <c r="B6" s="193" t="s">
        <v>95</v>
      </c>
      <c r="C6" s="194">
        <v>9780740738050</v>
      </c>
      <c r="D6" s="193" t="s">
        <v>76</v>
      </c>
      <c r="E6" s="193" t="s">
        <v>65</v>
      </c>
      <c r="F6" s="193">
        <v>74</v>
      </c>
      <c r="G6" s="193" t="s">
        <v>66</v>
      </c>
      <c r="H6" s="193">
        <v>415050</v>
      </c>
      <c r="I6" s="155" t="str">
        <f t="shared" si="0"/>
        <v>Sales</v>
      </c>
      <c r="J6" s="176">
        <v>-2966.25</v>
      </c>
      <c r="K6" s="176">
        <v>-11</v>
      </c>
      <c r="L6" s="186"/>
    </row>
    <row r="7" spans="1:12" ht="15" x14ac:dyDescent="0.25">
      <c r="A7" s="193" t="s">
        <v>329</v>
      </c>
      <c r="B7" s="193" t="s">
        <v>95</v>
      </c>
      <c r="C7" s="194">
        <v>9780740738401</v>
      </c>
      <c r="D7" s="193" t="s">
        <v>124</v>
      </c>
      <c r="E7" s="193" t="s">
        <v>65</v>
      </c>
      <c r="F7" s="193">
        <v>74</v>
      </c>
      <c r="G7" s="193" t="s">
        <v>66</v>
      </c>
      <c r="H7" s="193">
        <v>415050</v>
      </c>
      <c r="I7" s="155" t="str">
        <f t="shared" si="0"/>
        <v>Sales</v>
      </c>
      <c r="J7" s="176">
        <v>-610.47</v>
      </c>
      <c r="K7" s="176">
        <v>-3</v>
      </c>
      <c r="L7" s="186"/>
    </row>
    <row r="8" spans="1:12" ht="15" x14ac:dyDescent="0.25">
      <c r="A8" s="193" t="s">
        <v>329</v>
      </c>
      <c r="B8" s="193" t="s">
        <v>95</v>
      </c>
      <c r="C8" s="194">
        <v>9780740746581</v>
      </c>
      <c r="D8" s="193" t="s">
        <v>77</v>
      </c>
      <c r="E8" s="193" t="s">
        <v>65</v>
      </c>
      <c r="F8" s="193">
        <v>74</v>
      </c>
      <c r="G8" s="193" t="s">
        <v>66</v>
      </c>
      <c r="H8" s="193">
        <v>415050</v>
      </c>
      <c r="I8" s="155" t="str">
        <f t="shared" si="0"/>
        <v>Sales</v>
      </c>
      <c r="J8" s="176">
        <v>-3956.34</v>
      </c>
      <c r="K8" s="176">
        <v>-11</v>
      </c>
      <c r="L8" s="186"/>
    </row>
    <row r="9" spans="1:12" ht="15" x14ac:dyDescent="0.25">
      <c r="A9" s="193" t="s">
        <v>329</v>
      </c>
      <c r="B9" s="193" t="s">
        <v>95</v>
      </c>
      <c r="C9" s="194">
        <v>9780740748479</v>
      </c>
      <c r="D9" s="193" t="s">
        <v>272</v>
      </c>
      <c r="E9" s="193" t="s">
        <v>65</v>
      </c>
      <c r="F9" s="193">
        <v>74</v>
      </c>
      <c r="G9" s="193" t="s">
        <v>66</v>
      </c>
      <c r="H9" s="193">
        <v>415050</v>
      </c>
      <c r="I9" s="155" t="str">
        <f t="shared" si="0"/>
        <v>Sales</v>
      </c>
      <c r="J9" s="176">
        <v>-44714.41</v>
      </c>
      <c r="K9" s="176">
        <v>-11</v>
      </c>
      <c r="L9" s="186"/>
    </row>
    <row r="10" spans="1:12" ht="15" x14ac:dyDescent="0.25">
      <c r="A10" s="193" t="s">
        <v>329</v>
      </c>
      <c r="B10" s="193" t="s">
        <v>95</v>
      </c>
      <c r="C10" s="194">
        <v>9780740754722</v>
      </c>
      <c r="D10" s="193" t="s">
        <v>125</v>
      </c>
      <c r="E10" s="193" t="s">
        <v>65</v>
      </c>
      <c r="F10" s="193">
        <v>74</v>
      </c>
      <c r="G10" s="193" t="s">
        <v>66</v>
      </c>
      <c r="H10" s="193">
        <v>415050</v>
      </c>
      <c r="I10" s="155" t="str">
        <f t="shared" si="0"/>
        <v>Sales</v>
      </c>
      <c r="J10" s="176">
        <v>-610.47</v>
      </c>
      <c r="K10" s="176">
        <v>-3</v>
      </c>
      <c r="L10" s="186"/>
    </row>
    <row r="11" spans="1:12" ht="15" x14ac:dyDescent="0.25">
      <c r="A11" s="193" t="s">
        <v>329</v>
      </c>
      <c r="B11" s="193" t="s">
        <v>95</v>
      </c>
      <c r="C11" s="194">
        <v>9780740755668</v>
      </c>
      <c r="D11" s="193" t="s">
        <v>273</v>
      </c>
      <c r="E11" s="193" t="s">
        <v>65</v>
      </c>
      <c r="F11" s="193">
        <v>74</v>
      </c>
      <c r="G11" s="193" t="s">
        <v>66</v>
      </c>
      <c r="H11" s="193">
        <v>415050</v>
      </c>
      <c r="I11" s="155" t="str">
        <f t="shared" si="0"/>
        <v>Sales</v>
      </c>
      <c r="J11" s="176">
        <v>-610.47</v>
      </c>
      <c r="K11" s="176">
        <v>-3</v>
      </c>
      <c r="L11" s="186"/>
    </row>
    <row r="12" spans="1:12" ht="15" x14ac:dyDescent="0.25">
      <c r="A12" s="193" t="s">
        <v>329</v>
      </c>
      <c r="B12" s="193" t="s">
        <v>95</v>
      </c>
      <c r="C12" s="194">
        <v>9780740761584</v>
      </c>
      <c r="D12" s="193" t="s">
        <v>137</v>
      </c>
      <c r="E12" s="193" t="s">
        <v>65</v>
      </c>
      <c r="F12" s="193">
        <v>74</v>
      </c>
      <c r="G12" s="193" t="s">
        <v>66</v>
      </c>
      <c r="H12" s="193">
        <v>415050</v>
      </c>
      <c r="I12" s="155" t="str">
        <f t="shared" si="0"/>
        <v>Sales</v>
      </c>
      <c r="J12" s="176">
        <v>-610.47</v>
      </c>
      <c r="K12" s="176">
        <v>-3</v>
      </c>
      <c r="L12" s="186"/>
    </row>
    <row r="13" spans="1:12" ht="15" x14ac:dyDescent="0.25">
      <c r="A13" s="193" t="s">
        <v>329</v>
      </c>
      <c r="B13" s="193" t="s">
        <v>95</v>
      </c>
      <c r="C13" s="194">
        <v>9780740761904</v>
      </c>
      <c r="D13" s="193" t="s">
        <v>47</v>
      </c>
      <c r="E13" s="193" t="s">
        <v>65</v>
      </c>
      <c r="F13" s="193">
        <v>74</v>
      </c>
      <c r="G13" s="193" t="s">
        <v>66</v>
      </c>
      <c r="H13" s="193">
        <v>415050</v>
      </c>
      <c r="I13" s="155" t="str">
        <f t="shared" si="0"/>
        <v>Sales</v>
      </c>
      <c r="J13" s="176">
        <v>-267.75</v>
      </c>
      <c r="K13" s="176">
        <v>-1</v>
      </c>
      <c r="L13" s="186"/>
    </row>
    <row r="14" spans="1:12" ht="15" x14ac:dyDescent="0.25">
      <c r="A14" s="193" t="s">
        <v>329</v>
      </c>
      <c r="B14" s="193" t="s">
        <v>95</v>
      </c>
      <c r="C14" s="194">
        <v>9780740768491</v>
      </c>
      <c r="D14" s="193" t="s">
        <v>213</v>
      </c>
      <c r="E14" s="193" t="s">
        <v>65</v>
      </c>
      <c r="F14" s="193">
        <v>74</v>
      </c>
      <c r="G14" s="193" t="s">
        <v>66</v>
      </c>
      <c r="H14" s="193">
        <v>415050</v>
      </c>
      <c r="I14" s="155" t="str">
        <f t="shared" si="0"/>
        <v>Sales</v>
      </c>
      <c r="J14" s="176">
        <v>-688.5</v>
      </c>
      <c r="K14" s="176">
        <v>-3</v>
      </c>
      <c r="L14" s="186"/>
    </row>
    <row r="15" spans="1:12" ht="15" x14ac:dyDescent="0.25">
      <c r="A15" s="193" t="s">
        <v>329</v>
      </c>
      <c r="B15" s="193" t="s">
        <v>95</v>
      </c>
      <c r="C15" s="194">
        <v>9780740771118</v>
      </c>
      <c r="D15" s="193" t="s">
        <v>127</v>
      </c>
      <c r="E15" s="193" t="s">
        <v>65</v>
      </c>
      <c r="F15" s="193">
        <v>74</v>
      </c>
      <c r="G15" s="193" t="s">
        <v>66</v>
      </c>
      <c r="H15" s="193">
        <v>415050</v>
      </c>
      <c r="I15" s="155" t="str">
        <f t="shared" si="0"/>
        <v>Sales</v>
      </c>
      <c r="J15" s="176">
        <v>-1005.48</v>
      </c>
      <c r="K15" s="176">
        <v>-5</v>
      </c>
      <c r="L15" s="186"/>
    </row>
    <row r="16" spans="1:12" ht="15" x14ac:dyDescent="0.25">
      <c r="A16" s="193" t="s">
        <v>329</v>
      </c>
      <c r="B16" s="193" t="s">
        <v>95</v>
      </c>
      <c r="C16" s="194">
        <v>9780740772276</v>
      </c>
      <c r="D16" s="193" t="s">
        <v>78</v>
      </c>
      <c r="E16" s="193" t="s">
        <v>65</v>
      </c>
      <c r="F16" s="193">
        <v>74</v>
      </c>
      <c r="G16" s="193" t="s">
        <v>66</v>
      </c>
      <c r="H16" s="193">
        <v>415050</v>
      </c>
      <c r="I16" s="155" t="str">
        <f t="shared" si="0"/>
        <v>Sales</v>
      </c>
      <c r="J16" s="176">
        <v>-1092</v>
      </c>
      <c r="K16" s="176">
        <v>-4</v>
      </c>
      <c r="L16" s="186"/>
    </row>
    <row r="17" spans="1:12" ht="15" x14ac:dyDescent="0.25">
      <c r="A17" s="193" t="s">
        <v>329</v>
      </c>
      <c r="B17" s="193" t="s">
        <v>95</v>
      </c>
      <c r="C17" s="194">
        <v>9780740773655</v>
      </c>
      <c r="D17" s="193" t="s">
        <v>79</v>
      </c>
      <c r="E17" s="193" t="s">
        <v>65</v>
      </c>
      <c r="F17" s="193">
        <v>74</v>
      </c>
      <c r="G17" s="193" t="s">
        <v>66</v>
      </c>
      <c r="H17" s="193">
        <v>415050</v>
      </c>
      <c r="I17" s="155" t="str">
        <f t="shared" si="0"/>
        <v>Sales</v>
      </c>
      <c r="J17" s="176">
        <v>-4310.25</v>
      </c>
      <c r="K17" s="176">
        <v>-16</v>
      </c>
      <c r="L17" s="186"/>
    </row>
    <row r="18" spans="1:12" ht="15" x14ac:dyDescent="0.25">
      <c r="A18" s="193" t="s">
        <v>329</v>
      </c>
      <c r="B18" s="193" t="s">
        <v>95</v>
      </c>
      <c r="C18" s="194">
        <v>9780740777356</v>
      </c>
      <c r="D18" s="193" t="s">
        <v>274</v>
      </c>
      <c r="E18" s="193" t="s">
        <v>65</v>
      </c>
      <c r="F18" s="193">
        <v>74</v>
      </c>
      <c r="G18" s="193" t="s">
        <v>66</v>
      </c>
      <c r="H18" s="193">
        <v>415050</v>
      </c>
      <c r="I18" s="155" t="str">
        <f t="shared" si="0"/>
        <v>Sales</v>
      </c>
      <c r="J18" s="176">
        <v>-25165</v>
      </c>
      <c r="K18" s="176">
        <v>-14</v>
      </c>
      <c r="L18" s="186"/>
    </row>
    <row r="19" spans="1:12" ht="15" x14ac:dyDescent="0.25">
      <c r="A19" s="193" t="s">
        <v>329</v>
      </c>
      <c r="B19" s="193" t="s">
        <v>95</v>
      </c>
      <c r="C19" s="194">
        <v>9780740778155</v>
      </c>
      <c r="D19" s="193" t="s">
        <v>56</v>
      </c>
      <c r="E19" s="193" t="s">
        <v>65</v>
      </c>
      <c r="F19" s="193">
        <v>74</v>
      </c>
      <c r="G19" s="193" t="s">
        <v>66</v>
      </c>
      <c r="H19" s="193">
        <v>415050</v>
      </c>
      <c r="I19" s="155" t="str">
        <f t="shared" si="0"/>
        <v>Sales</v>
      </c>
      <c r="J19" s="176">
        <v>-2430.75</v>
      </c>
      <c r="K19" s="176">
        <v>-9</v>
      </c>
      <c r="L19" s="186"/>
    </row>
    <row r="20" spans="1:12" ht="15" x14ac:dyDescent="0.25">
      <c r="A20" s="193" t="s">
        <v>329</v>
      </c>
      <c r="B20" s="193" t="s">
        <v>95</v>
      </c>
      <c r="C20" s="194">
        <v>9780740779893</v>
      </c>
      <c r="D20" s="193" t="s">
        <v>317</v>
      </c>
      <c r="E20" s="193" t="s">
        <v>65</v>
      </c>
      <c r="F20" s="193">
        <v>74</v>
      </c>
      <c r="G20" s="193" t="s">
        <v>66</v>
      </c>
      <c r="H20" s="193">
        <v>415050</v>
      </c>
      <c r="I20" s="155" t="str">
        <f t="shared" si="0"/>
        <v>Sales</v>
      </c>
      <c r="J20" s="176">
        <v>-2362.1</v>
      </c>
      <c r="K20" s="176">
        <v>-15</v>
      </c>
      <c r="L20" s="186"/>
    </row>
    <row r="21" spans="1:12" ht="15" x14ac:dyDescent="0.25">
      <c r="A21" s="193" t="s">
        <v>329</v>
      </c>
      <c r="B21" s="193" t="s">
        <v>95</v>
      </c>
      <c r="C21" s="194">
        <v>9780740785344</v>
      </c>
      <c r="D21" s="193" t="s">
        <v>48</v>
      </c>
      <c r="E21" s="193" t="s">
        <v>65</v>
      </c>
      <c r="F21" s="193">
        <v>74</v>
      </c>
      <c r="G21" s="193" t="s">
        <v>66</v>
      </c>
      <c r="H21" s="193">
        <v>415050</v>
      </c>
      <c r="I21" s="155" t="str">
        <f t="shared" si="0"/>
        <v>Sales</v>
      </c>
      <c r="J21" s="176">
        <v>-712.98</v>
      </c>
      <c r="K21" s="176">
        <v>-2</v>
      </c>
      <c r="L21" s="186"/>
    </row>
    <row r="22" spans="1:12" ht="15" x14ac:dyDescent="0.25">
      <c r="A22" s="193" t="s">
        <v>329</v>
      </c>
      <c r="B22" s="193" t="s">
        <v>95</v>
      </c>
      <c r="C22" s="194">
        <v>9780836204155</v>
      </c>
      <c r="D22" s="193" t="s">
        <v>80</v>
      </c>
      <c r="E22" s="193" t="s">
        <v>65</v>
      </c>
      <c r="F22" s="193">
        <v>74</v>
      </c>
      <c r="G22" s="193" t="s">
        <v>66</v>
      </c>
      <c r="H22" s="193">
        <v>415050</v>
      </c>
      <c r="I22" s="155" t="str">
        <f t="shared" si="0"/>
        <v>Sales</v>
      </c>
      <c r="J22" s="176">
        <v>-4284.87</v>
      </c>
      <c r="K22" s="176">
        <v>-12</v>
      </c>
      <c r="L22" s="186"/>
    </row>
    <row r="23" spans="1:12" ht="15" x14ac:dyDescent="0.25">
      <c r="A23" s="193" t="s">
        <v>329</v>
      </c>
      <c r="B23" s="193" t="s">
        <v>95</v>
      </c>
      <c r="C23" s="194">
        <v>9780836217797</v>
      </c>
      <c r="D23" s="193" t="s">
        <v>81</v>
      </c>
      <c r="E23" s="193" t="s">
        <v>65</v>
      </c>
      <c r="F23" s="193">
        <v>74</v>
      </c>
      <c r="G23" s="193" t="s">
        <v>66</v>
      </c>
      <c r="H23" s="193">
        <v>415050</v>
      </c>
      <c r="I23" s="155" t="str">
        <f t="shared" si="0"/>
        <v>Sales</v>
      </c>
      <c r="J23" s="176">
        <v>-3259.83</v>
      </c>
      <c r="K23" s="176">
        <v>-16</v>
      </c>
      <c r="L23" s="186"/>
    </row>
    <row r="24" spans="1:12" ht="15" x14ac:dyDescent="0.25">
      <c r="A24" s="193" t="s">
        <v>329</v>
      </c>
      <c r="B24" s="193" t="s">
        <v>95</v>
      </c>
      <c r="C24" s="194">
        <v>9780836228991</v>
      </c>
      <c r="D24" s="193" t="s">
        <v>49</v>
      </c>
      <c r="E24" s="193" t="s">
        <v>65</v>
      </c>
      <c r="F24" s="193">
        <v>74</v>
      </c>
      <c r="G24" s="193" t="s">
        <v>66</v>
      </c>
      <c r="H24" s="193">
        <v>415050</v>
      </c>
      <c r="I24" s="155" t="str">
        <f t="shared" si="0"/>
        <v>Sales</v>
      </c>
      <c r="J24" s="176">
        <v>-3769.5</v>
      </c>
      <c r="K24" s="176">
        <v>-14</v>
      </c>
      <c r="L24" s="186"/>
    </row>
    <row r="25" spans="1:12" ht="15" x14ac:dyDescent="0.25">
      <c r="A25" s="193" t="s">
        <v>329</v>
      </c>
      <c r="B25" s="193" t="s">
        <v>95</v>
      </c>
      <c r="C25" s="194">
        <v>9780836236682</v>
      </c>
      <c r="D25" s="193" t="s">
        <v>87</v>
      </c>
      <c r="E25" s="193" t="s">
        <v>65</v>
      </c>
      <c r="F25" s="193">
        <v>74</v>
      </c>
      <c r="G25" s="193" t="s">
        <v>66</v>
      </c>
      <c r="H25" s="193">
        <v>415050</v>
      </c>
      <c r="I25" s="155" t="str">
        <f t="shared" si="0"/>
        <v>Sales</v>
      </c>
      <c r="J25" s="176">
        <v>-1627.5</v>
      </c>
      <c r="K25" s="176">
        <v>-6</v>
      </c>
      <c r="L25" s="186"/>
    </row>
    <row r="26" spans="1:12" ht="15" x14ac:dyDescent="0.25">
      <c r="A26" s="193" t="s">
        <v>329</v>
      </c>
      <c r="B26" s="193" t="s">
        <v>95</v>
      </c>
      <c r="C26" s="194">
        <v>9780836267457</v>
      </c>
      <c r="D26" s="193" t="s">
        <v>82</v>
      </c>
      <c r="E26" s="193" t="s">
        <v>65</v>
      </c>
      <c r="F26" s="193">
        <v>74</v>
      </c>
      <c r="G26" s="193" t="s">
        <v>66</v>
      </c>
      <c r="H26" s="193">
        <v>415050</v>
      </c>
      <c r="I26" s="155" t="str">
        <f t="shared" si="0"/>
        <v>Sales</v>
      </c>
      <c r="J26" s="176">
        <v>-5018.82</v>
      </c>
      <c r="K26" s="176">
        <v>-14</v>
      </c>
      <c r="L26" s="186"/>
    </row>
    <row r="27" spans="1:12" ht="15" x14ac:dyDescent="0.25">
      <c r="A27" s="193" t="s">
        <v>329</v>
      </c>
      <c r="B27" s="193" t="s">
        <v>95</v>
      </c>
      <c r="C27" s="194">
        <v>9781449401023</v>
      </c>
      <c r="D27" s="193" t="s">
        <v>72</v>
      </c>
      <c r="E27" s="193" t="s">
        <v>65</v>
      </c>
      <c r="F27" s="193">
        <v>74</v>
      </c>
      <c r="G27" s="193" t="s">
        <v>66</v>
      </c>
      <c r="H27" s="193">
        <v>415050</v>
      </c>
      <c r="I27" s="155" t="str">
        <f t="shared" si="0"/>
        <v>Sales</v>
      </c>
      <c r="J27" s="176">
        <v>-2194.86</v>
      </c>
      <c r="K27" s="176">
        <v>-6</v>
      </c>
      <c r="L27" s="186"/>
    </row>
    <row r="28" spans="1:12" ht="15" x14ac:dyDescent="0.25">
      <c r="A28" s="193" t="s">
        <v>329</v>
      </c>
      <c r="B28" s="193" t="s">
        <v>95</v>
      </c>
      <c r="C28" s="194">
        <v>9781449401160</v>
      </c>
      <c r="D28" s="193" t="s">
        <v>276</v>
      </c>
      <c r="E28" s="193" t="s">
        <v>65</v>
      </c>
      <c r="F28" s="193">
        <v>74</v>
      </c>
      <c r="G28" s="193" t="s">
        <v>66</v>
      </c>
      <c r="H28" s="193">
        <v>415050</v>
      </c>
      <c r="I28" s="155" t="str">
        <f t="shared" si="0"/>
        <v>Sales</v>
      </c>
      <c r="J28" s="176">
        <v>-2210.31</v>
      </c>
      <c r="K28" s="176">
        <v>-7</v>
      </c>
      <c r="L28" s="186"/>
    </row>
    <row r="29" spans="1:12" ht="15" x14ac:dyDescent="0.25">
      <c r="A29" s="193" t="s">
        <v>329</v>
      </c>
      <c r="B29" s="193" t="s">
        <v>95</v>
      </c>
      <c r="C29" s="194">
        <v>9781449401177</v>
      </c>
      <c r="D29" s="193" t="s">
        <v>131</v>
      </c>
      <c r="E29" s="193" t="s">
        <v>65</v>
      </c>
      <c r="F29" s="193">
        <v>74</v>
      </c>
      <c r="G29" s="193" t="s">
        <v>66</v>
      </c>
      <c r="H29" s="193">
        <v>415050</v>
      </c>
      <c r="I29" s="155" t="str">
        <f t="shared" si="0"/>
        <v>Sales</v>
      </c>
      <c r="J29" s="176">
        <v>-535.5</v>
      </c>
      <c r="K29" s="176">
        <v>-3</v>
      </c>
      <c r="L29" s="186"/>
    </row>
    <row r="30" spans="1:12" ht="15" x14ac:dyDescent="0.25">
      <c r="A30" s="193" t="s">
        <v>329</v>
      </c>
      <c r="B30" s="193" t="s">
        <v>95</v>
      </c>
      <c r="C30" s="194">
        <v>9781449401375</v>
      </c>
      <c r="D30" s="193" t="s">
        <v>302</v>
      </c>
      <c r="E30" s="193" t="s">
        <v>65</v>
      </c>
      <c r="F30" s="193">
        <v>74</v>
      </c>
      <c r="G30" s="193" t="s">
        <v>66</v>
      </c>
      <c r="H30" s="193">
        <v>415050</v>
      </c>
      <c r="I30" s="155" t="str">
        <f t="shared" si="0"/>
        <v>Sales</v>
      </c>
      <c r="J30" s="176">
        <v>-1515.93</v>
      </c>
      <c r="K30" s="176">
        <v>-10</v>
      </c>
      <c r="L30" s="186"/>
    </row>
    <row r="31" spans="1:12" ht="15" x14ac:dyDescent="0.25">
      <c r="A31" s="193" t="s">
        <v>329</v>
      </c>
      <c r="B31" s="193" t="s">
        <v>95</v>
      </c>
      <c r="C31" s="194">
        <v>9781449401382</v>
      </c>
      <c r="D31" s="193" t="s">
        <v>302</v>
      </c>
      <c r="E31" s="193" t="s">
        <v>65</v>
      </c>
      <c r="F31" s="193">
        <v>74</v>
      </c>
      <c r="G31" s="193" t="s">
        <v>66</v>
      </c>
      <c r="H31" s="193">
        <v>415050</v>
      </c>
      <c r="I31" s="155" t="str">
        <f t="shared" si="0"/>
        <v>Sales</v>
      </c>
      <c r="J31" s="176">
        <v>-1515.93</v>
      </c>
      <c r="K31" s="176">
        <v>-10</v>
      </c>
      <c r="L31" s="186"/>
    </row>
    <row r="32" spans="1:12" ht="15" x14ac:dyDescent="0.25">
      <c r="A32" s="193" t="s">
        <v>329</v>
      </c>
      <c r="B32" s="193" t="s">
        <v>95</v>
      </c>
      <c r="C32" s="194">
        <v>9781449401399</v>
      </c>
      <c r="D32" s="193" t="s">
        <v>302</v>
      </c>
      <c r="E32" s="193" t="s">
        <v>65</v>
      </c>
      <c r="F32" s="193">
        <v>74</v>
      </c>
      <c r="G32" s="193" t="s">
        <v>66</v>
      </c>
      <c r="H32" s="193">
        <v>415050</v>
      </c>
      <c r="I32" s="155" t="str">
        <f t="shared" si="0"/>
        <v>Sales</v>
      </c>
      <c r="J32" s="176">
        <v>-1515.93</v>
      </c>
      <c r="K32" s="176">
        <v>-10</v>
      </c>
      <c r="L32" s="186"/>
    </row>
    <row r="33" spans="1:12" ht="15" x14ac:dyDescent="0.25">
      <c r="A33" s="193" t="s">
        <v>329</v>
      </c>
      <c r="B33" s="193" t="s">
        <v>95</v>
      </c>
      <c r="C33" s="194">
        <v>9781449401405</v>
      </c>
      <c r="D33" s="193" t="s">
        <v>302</v>
      </c>
      <c r="E33" s="193" t="s">
        <v>65</v>
      </c>
      <c r="F33" s="193">
        <v>74</v>
      </c>
      <c r="G33" s="193" t="s">
        <v>66</v>
      </c>
      <c r="H33" s="193">
        <v>415050</v>
      </c>
      <c r="I33" s="155" t="str">
        <f t="shared" si="0"/>
        <v>Sales</v>
      </c>
      <c r="J33" s="176">
        <v>-1515.93</v>
      </c>
      <c r="K33" s="176">
        <v>-10</v>
      </c>
      <c r="L33" s="186"/>
    </row>
    <row r="34" spans="1:12" ht="15" x14ac:dyDescent="0.25">
      <c r="A34" s="193" t="s">
        <v>329</v>
      </c>
      <c r="B34" s="193" t="s">
        <v>95</v>
      </c>
      <c r="C34" s="194">
        <v>9781449402327</v>
      </c>
      <c r="D34" s="193" t="s">
        <v>277</v>
      </c>
      <c r="E34" s="193" t="s">
        <v>65</v>
      </c>
      <c r="F34" s="193">
        <v>74</v>
      </c>
      <c r="G34" s="193" t="s">
        <v>66</v>
      </c>
      <c r="H34" s="193">
        <v>415050</v>
      </c>
      <c r="I34" s="155" t="str">
        <f t="shared" ref="I34:I65" si="1">IF(AND(H34&gt;420000,H34&lt;430000),"Return","Sales")</f>
        <v>Sales</v>
      </c>
      <c r="J34" s="176">
        <v>-10784.97</v>
      </c>
      <c r="K34" s="176">
        <v>-53</v>
      </c>
      <c r="L34" s="186"/>
    </row>
    <row r="35" spans="1:12" ht="15" x14ac:dyDescent="0.25">
      <c r="A35" s="193" t="s">
        <v>329</v>
      </c>
      <c r="B35" s="193" t="s">
        <v>95</v>
      </c>
      <c r="C35" s="194">
        <v>9781449403102</v>
      </c>
      <c r="D35" s="193" t="s">
        <v>303</v>
      </c>
      <c r="E35" s="193" t="s">
        <v>65</v>
      </c>
      <c r="F35" s="193">
        <v>74</v>
      </c>
      <c r="G35" s="193" t="s">
        <v>66</v>
      </c>
      <c r="H35" s="193">
        <v>415050</v>
      </c>
      <c r="I35" s="155" t="str">
        <f t="shared" si="1"/>
        <v>Sales</v>
      </c>
      <c r="J35" s="176">
        <v>-1369.42</v>
      </c>
      <c r="K35" s="176">
        <v>-9</v>
      </c>
      <c r="L35" s="186"/>
    </row>
    <row r="36" spans="1:12" ht="15" x14ac:dyDescent="0.25">
      <c r="A36" s="193" t="s">
        <v>329</v>
      </c>
      <c r="B36" s="193" t="s">
        <v>95</v>
      </c>
      <c r="C36" s="194">
        <v>9781449407186</v>
      </c>
      <c r="D36" s="193" t="s">
        <v>278</v>
      </c>
      <c r="E36" s="193" t="s">
        <v>65</v>
      </c>
      <c r="F36" s="193">
        <v>74</v>
      </c>
      <c r="G36" s="193" t="s">
        <v>66</v>
      </c>
      <c r="H36" s="193">
        <v>415050</v>
      </c>
      <c r="I36" s="155" t="str">
        <f t="shared" si="1"/>
        <v>Sales</v>
      </c>
      <c r="J36" s="176">
        <v>-9703.68</v>
      </c>
      <c r="K36" s="176">
        <v>-48</v>
      </c>
      <c r="L36" s="186"/>
    </row>
    <row r="37" spans="1:12" ht="15" x14ac:dyDescent="0.25">
      <c r="A37" s="193" t="s">
        <v>329</v>
      </c>
      <c r="B37" s="193" t="s">
        <v>95</v>
      </c>
      <c r="C37" s="194">
        <v>9781449407186</v>
      </c>
      <c r="D37" s="193" t="s">
        <v>278</v>
      </c>
      <c r="E37" s="193" t="s">
        <v>65</v>
      </c>
      <c r="F37" s="193">
        <v>74</v>
      </c>
      <c r="G37" s="193" t="s">
        <v>66</v>
      </c>
      <c r="H37" s="193">
        <v>415150</v>
      </c>
      <c r="I37" s="155" t="str">
        <f t="shared" si="1"/>
        <v>Sales</v>
      </c>
      <c r="J37" s="176">
        <v>-4984.7700000000004</v>
      </c>
      <c r="K37" s="176">
        <v>-25</v>
      </c>
      <c r="L37" s="186"/>
    </row>
    <row r="38" spans="1:12" ht="15" x14ac:dyDescent="0.25">
      <c r="A38" s="193" t="s">
        <v>329</v>
      </c>
      <c r="B38" s="193" t="s">
        <v>95</v>
      </c>
      <c r="C38" s="194">
        <v>9781449407940</v>
      </c>
      <c r="D38" s="193" t="s">
        <v>216</v>
      </c>
      <c r="E38" s="193" t="s">
        <v>65</v>
      </c>
      <c r="F38" s="193">
        <v>74</v>
      </c>
      <c r="G38" s="193" t="s">
        <v>66</v>
      </c>
      <c r="H38" s="193">
        <v>415050</v>
      </c>
      <c r="I38" s="155" t="str">
        <f t="shared" si="1"/>
        <v>Sales</v>
      </c>
      <c r="J38" s="176">
        <v>-688.5</v>
      </c>
      <c r="K38" s="176">
        <v>-3</v>
      </c>
      <c r="L38" s="186"/>
    </row>
    <row r="39" spans="1:12" ht="15" x14ac:dyDescent="0.25">
      <c r="A39" s="193" t="s">
        <v>329</v>
      </c>
      <c r="B39" s="193" t="s">
        <v>95</v>
      </c>
      <c r="C39" s="194">
        <v>9781449408176</v>
      </c>
      <c r="D39" s="193" t="s">
        <v>106</v>
      </c>
      <c r="E39" s="193" t="s">
        <v>65</v>
      </c>
      <c r="F39" s="193">
        <v>74</v>
      </c>
      <c r="G39" s="193" t="s">
        <v>66</v>
      </c>
      <c r="H39" s="193">
        <v>415050</v>
      </c>
      <c r="I39" s="155" t="str">
        <f t="shared" si="1"/>
        <v>Sales</v>
      </c>
      <c r="J39" s="176">
        <v>-936</v>
      </c>
      <c r="K39" s="176">
        <v>-4</v>
      </c>
      <c r="L39" s="186"/>
    </row>
    <row r="40" spans="1:12" ht="15" x14ac:dyDescent="0.25">
      <c r="A40" s="193" t="s">
        <v>329</v>
      </c>
      <c r="B40" s="193" t="s">
        <v>95</v>
      </c>
      <c r="C40" s="194">
        <v>9781449408190</v>
      </c>
      <c r="D40" s="193" t="s">
        <v>57</v>
      </c>
      <c r="E40" s="193" t="s">
        <v>65</v>
      </c>
      <c r="F40" s="193">
        <v>74</v>
      </c>
      <c r="G40" s="193" t="s">
        <v>66</v>
      </c>
      <c r="H40" s="193">
        <v>415050</v>
      </c>
      <c r="I40" s="155" t="str">
        <f t="shared" si="1"/>
        <v>Sales</v>
      </c>
      <c r="J40" s="176">
        <v>-267.75</v>
      </c>
      <c r="K40" s="176">
        <v>-1</v>
      </c>
      <c r="L40" s="186"/>
    </row>
    <row r="41" spans="1:12" ht="15" x14ac:dyDescent="0.25">
      <c r="A41" s="193" t="s">
        <v>329</v>
      </c>
      <c r="B41" s="193" t="s">
        <v>95</v>
      </c>
      <c r="C41" s="194">
        <v>9781449409777</v>
      </c>
      <c r="D41" s="193" t="s">
        <v>293</v>
      </c>
      <c r="E41" s="193" t="s">
        <v>65</v>
      </c>
      <c r="F41" s="193">
        <v>74</v>
      </c>
      <c r="G41" s="193" t="s">
        <v>66</v>
      </c>
      <c r="H41" s="193">
        <v>415050</v>
      </c>
      <c r="I41" s="155" t="str">
        <f t="shared" si="1"/>
        <v>Sales</v>
      </c>
      <c r="J41" s="176">
        <v>-1761.48</v>
      </c>
      <c r="K41" s="176">
        <v>-5</v>
      </c>
      <c r="L41" s="186"/>
    </row>
    <row r="42" spans="1:12" ht="15" x14ac:dyDescent="0.25">
      <c r="A42" s="193" t="s">
        <v>329</v>
      </c>
      <c r="B42" s="193" t="s">
        <v>95</v>
      </c>
      <c r="C42" s="194">
        <v>9781449410186</v>
      </c>
      <c r="D42" s="193" t="s">
        <v>58</v>
      </c>
      <c r="E42" s="193" t="s">
        <v>65</v>
      </c>
      <c r="F42" s="193">
        <v>74</v>
      </c>
      <c r="G42" s="193" t="s">
        <v>67</v>
      </c>
      <c r="H42" s="193">
        <v>415050</v>
      </c>
      <c r="I42" s="155" t="str">
        <f t="shared" si="1"/>
        <v>Sales</v>
      </c>
      <c r="J42" s="176">
        <v>-4336.5</v>
      </c>
      <c r="K42" s="176">
        <v>-16</v>
      </c>
      <c r="L42" s="186"/>
    </row>
    <row r="43" spans="1:12" ht="15" x14ac:dyDescent="0.25">
      <c r="A43" s="193" t="s">
        <v>329</v>
      </c>
      <c r="B43" s="193" t="s">
        <v>95</v>
      </c>
      <c r="C43" s="194">
        <v>9781449410230</v>
      </c>
      <c r="D43" s="193" t="s">
        <v>107</v>
      </c>
      <c r="E43" s="193" t="s">
        <v>65</v>
      </c>
      <c r="F43" s="193">
        <v>74</v>
      </c>
      <c r="G43" s="193" t="s">
        <v>66</v>
      </c>
      <c r="H43" s="193">
        <v>415050</v>
      </c>
      <c r="I43" s="155" t="str">
        <f t="shared" si="1"/>
        <v>Sales</v>
      </c>
      <c r="J43" s="176">
        <v>-1179</v>
      </c>
      <c r="K43" s="176">
        <v>-5</v>
      </c>
      <c r="L43" s="186"/>
    </row>
    <row r="44" spans="1:12" ht="15" x14ac:dyDescent="0.25">
      <c r="A44" s="193" t="s">
        <v>329</v>
      </c>
      <c r="B44" s="193" t="s">
        <v>95</v>
      </c>
      <c r="C44" s="194">
        <v>9781449414047</v>
      </c>
      <c r="D44" s="193" t="s">
        <v>54</v>
      </c>
      <c r="E44" s="193" t="s">
        <v>65</v>
      </c>
      <c r="F44" s="193">
        <v>74</v>
      </c>
      <c r="G44" s="193" t="s">
        <v>66</v>
      </c>
      <c r="H44" s="193">
        <v>415050</v>
      </c>
      <c r="I44" s="155" t="str">
        <f t="shared" si="1"/>
        <v>Sales</v>
      </c>
      <c r="J44" s="176">
        <v>-101.49</v>
      </c>
      <c r="K44" s="176">
        <v>-1</v>
      </c>
      <c r="L44" s="186"/>
    </row>
    <row r="45" spans="1:12" ht="15" x14ac:dyDescent="0.25">
      <c r="A45" s="193" t="s">
        <v>329</v>
      </c>
      <c r="B45" s="193" t="s">
        <v>95</v>
      </c>
      <c r="C45" s="194">
        <v>9781449414054</v>
      </c>
      <c r="D45" s="193" t="s">
        <v>83</v>
      </c>
      <c r="E45" s="193" t="s">
        <v>65</v>
      </c>
      <c r="F45" s="193">
        <v>74</v>
      </c>
      <c r="G45" s="193" t="s">
        <v>66</v>
      </c>
      <c r="H45" s="193">
        <v>415050</v>
      </c>
      <c r="I45" s="155" t="str">
        <f t="shared" si="1"/>
        <v>Sales</v>
      </c>
      <c r="J45" s="176">
        <v>-1319.37</v>
      </c>
      <c r="K45" s="176">
        <v>-13</v>
      </c>
      <c r="L45" s="186"/>
    </row>
    <row r="46" spans="1:12" ht="15" x14ac:dyDescent="0.25">
      <c r="A46" s="193" t="s">
        <v>329</v>
      </c>
      <c r="B46" s="193" t="s">
        <v>95</v>
      </c>
      <c r="C46" s="194">
        <v>9781449414061</v>
      </c>
      <c r="D46" s="193" t="s">
        <v>73</v>
      </c>
      <c r="E46" s="193" t="s">
        <v>65</v>
      </c>
      <c r="F46" s="193">
        <v>74</v>
      </c>
      <c r="G46" s="193" t="s">
        <v>66</v>
      </c>
      <c r="H46" s="193">
        <v>415050</v>
      </c>
      <c r="I46" s="155" t="str">
        <f t="shared" si="1"/>
        <v>Sales</v>
      </c>
      <c r="J46" s="176">
        <v>-1733.29</v>
      </c>
      <c r="K46" s="176">
        <v>-17</v>
      </c>
      <c r="L46" s="186"/>
    </row>
    <row r="47" spans="1:12" ht="15" x14ac:dyDescent="0.25">
      <c r="A47" s="193" t="s">
        <v>329</v>
      </c>
      <c r="B47" s="193" t="s">
        <v>95</v>
      </c>
      <c r="C47" s="194">
        <v>9781449414078</v>
      </c>
      <c r="D47" s="193" t="s">
        <v>91</v>
      </c>
      <c r="E47" s="193" t="s">
        <v>65</v>
      </c>
      <c r="F47" s="193">
        <v>74</v>
      </c>
      <c r="G47" s="193" t="s">
        <v>66</v>
      </c>
      <c r="H47" s="193">
        <v>415050</v>
      </c>
      <c r="I47" s="155" t="str">
        <f t="shared" si="1"/>
        <v>Sales</v>
      </c>
      <c r="J47" s="176">
        <v>-1319.37</v>
      </c>
      <c r="K47" s="176">
        <v>-13</v>
      </c>
      <c r="L47" s="186"/>
    </row>
    <row r="48" spans="1:12" ht="15" x14ac:dyDescent="0.25">
      <c r="A48" s="193" t="s">
        <v>329</v>
      </c>
      <c r="B48" s="193" t="s">
        <v>95</v>
      </c>
      <c r="C48" s="194">
        <v>9781449414085</v>
      </c>
      <c r="D48" s="193" t="s">
        <v>84</v>
      </c>
      <c r="E48" s="193" t="s">
        <v>65</v>
      </c>
      <c r="F48" s="193">
        <v>74</v>
      </c>
      <c r="G48" s="193" t="s">
        <v>66</v>
      </c>
      <c r="H48" s="193">
        <v>415050</v>
      </c>
      <c r="I48" s="155" t="str">
        <f t="shared" si="1"/>
        <v>Sales</v>
      </c>
      <c r="J48" s="176">
        <v>-1516.38</v>
      </c>
      <c r="K48" s="176">
        <v>-15</v>
      </c>
      <c r="L48" s="186"/>
    </row>
    <row r="49" spans="1:12" ht="15" x14ac:dyDescent="0.25">
      <c r="A49" s="193" t="s">
        <v>329</v>
      </c>
      <c r="B49" s="193" t="s">
        <v>95</v>
      </c>
      <c r="C49" s="194">
        <v>9781449414092</v>
      </c>
      <c r="D49" s="193" t="s">
        <v>85</v>
      </c>
      <c r="E49" s="193" t="s">
        <v>65</v>
      </c>
      <c r="F49" s="193">
        <v>74</v>
      </c>
      <c r="G49" s="193" t="s">
        <v>66</v>
      </c>
      <c r="H49" s="193">
        <v>415050</v>
      </c>
      <c r="I49" s="155" t="str">
        <f t="shared" si="1"/>
        <v>Sales</v>
      </c>
      <c r="J49" s="176">
        <v>-304.47000000000003</v>
      </c>
      <c r="K49" s="176">
        <v>-3</v>
      </c>
      <c r="L49" s="186"/>
    </row>
    <row r="50" spans="1:12" ht="15" x14ac:dyDescent="0.25">
      <c r="A50" s="193" t="s">
        <v>329</v>
      </c>
      <c r="B50" s="193" t="s">
        <v>95</v>
      </c>
      <c r="C50" s="194">
        <v>9781449414849</v>
      </c>
      <c r="D50" s="193" t="s">
        <v>294</v>
      </c>
      <c r="E50" s="193" t="s">
        <v>65</v>
      </c>
      <c r="F50" s="193">
        <v>74</v>
      </c>
      <c r="G50" s="193" t="s">
        <v>66</v>
      </c>
      <c r="H50" s="193">
        <v>415050</v>
      </c>
      <c r="I50" s="155" t="str">
        <f t="shared" si="1"/>
        <v>Sales</v>
      </c>
      <c r="J50" s="176">
        <v>-825.93</v>
      </c>
      <c r="K50" s="176">
        <v>-4</v>
      </c>
      <c r="L50" s="186"/>
    </row>
    <row r="51" spans="1:12" ht="15" x14ac:dyDescent="0.25">
      <c r="A51" s="193" t="s">
        <v>329</v>
      </c>
      <c r="B51" s="193" t="s">
        <v>95</v>
      </c>
      <c r="C51" s="194">
        <v>9781449418243</v>
      </c>
      <c r="D51" s="193" t="s">
        <v>304</v>
      </c>
      <c r="E51" s="193" t="s">
        <v>65</v>
      </c>
      <c r="F51" s="193">
        <v>74</v>
      </c>
      <c r="G51" s="193" t="s">
        <v>66</v>
      </c>
      <c r="H51" s="193">
        <v>415050</v>
      </c>
      <c r="I51" s="155" t="str">
        <f t="shared" si="1"/>
        <v>Sales</v>
      </c>
      <c r="J51" s="176">
        <v>-1369.42</v>
      </c>
      <c r="K51" s="176">
        <v>-9</v>
      </c>
      <c r="L51" s="186"/>
    </row>
    <row r="52" spans="1:12" ht="15" x14ac:dyDescent="0.25">
      <c r="A52" s="193" t="s">
        <v>329</v>
      </c>
      <c r="B52" s="193" t="s">
        <v>95</v>
      </c>
      <c r="C52" s="194">
        <v>9781449418465</v>
      </c>
      <c r="D52" s="193" t="s">
        <v>59</v>
      </c>
      <c r="E52" s="193" t="s">
        <v>65</v>
      </c>
      <c r="F52" s="193">
        <v>74</v>
      </c>
      <c r="G52" s="193" t="s">
        <v>67</v>
      </c>
      <c r="H52" s="193">
        <v>415050</v>
      </c>
      <c r="I52" s="155" t="str">
        <f t="shared" si="1"/>
        <v>Sales</v>
      </c>
      <c r="J52" s="176">
        <v>-2478</v>
      </c>
      <c r="K52" s="176">
        <v>-9</v>
      </c>
      <c r="L52" s="186"/>
    </row>
    <row r="53" spans="1:12" ht="15" x14ac:dyDescent="0.25">
      <c r="A53" s="193" t="s">
        <v>329</v>
      </c>
      <c r="B53" s="193" t="s">
        <v>95</v>
      </c>
      <c r="C53" s="194">
        <v>9781449420437</v>
      </c>
      <c r="D53" s="193" t="s">
        <v>280</v>
      </c>
      <c r="E53" s="193" t="s">
        <v>65</v>
      </c>
      <c r="F53" s="193">
        <v>74</v>
      </c>
      <c r="G53" s="193" t="s">
        <v>66</v>
      </c>
      <c r="H53" s="193">
        <v>415050</v>
      </c>
      <c r="I53" s="155" t="str">
        <f t="shared" si="1"/>
        <v>Sales</v>
      </c>
      <c r="J53" s="176">
        <v>-9687.7199999999993</v>
      </c>
      <c r="K53" s="176">
        <v>-48</v>
      </c>
      <c r="L53" s="186"/>
    </row>
    <row r="54" spans="1:12" ht="15" x14ac:dyDescent="0.25">
      <c r="A54" s="193" t="s">
        <v>329</v>
      </c>
      <c r="B54" s="193" t="s">
        <v>95</v>
      </c>
      <c r="C54" s="194">
        <v>9781449425661</v>
      </c>
      <c r="D54" s="193" t="s">
        <v>282</v>
      </c>
      <c r="E54" s="193" t="s">
        <v>65</v>
      </c>
      <c r="F54" s="193">
        <v>74</v>
      </c>
      <c r="G54" s="193" t="s">
        <v>66</v>
      </c>
      <c r="H54" s="193">
        <v>415050</v>
      </c>
      <c r="I54" s="155" t="str">
        <f t="shared" si="1"/>
        <v>Sales</v>
      </c>
      <c r="J54" s="176">
        <v>-7956.06</v>
      </c>
      <c r="K54" s="176">
        <v>-39</v>
      </c>
      <c r="L54" s="186"/>
    </row>
    <row r="55" spans="1:12" ht="15" x14ac:dyDescent="0.25">
      <c r="A55" s="193" t="s">
        <v>329</v>
      </c>
      <c r="B55" s="193" t="s">
        <v>95</v>
      </c>
      <c r="C55" s="194">
        <v>9781449425678</v>
      </c>
      <c r="D55" s="193" t="s">
        <v>318</v>
      </c>
      <c r="E55" s="193" t="s">
        <v>65</v>
      </c>
      <c r="F55" s="193">
        <v>74</v>
      </c>
      <c r="G55" s="193" t="s">
        <v>66</v>
      </c>
      <c r="H55" s="193">
        <v>415050</v>
      </c>
      <c r="I55" s="155" t="str">
        <f t="shared" si="1"/>
        <v>Sales</v>
      </c>
      <c r="J55" s="176">
        <v>-17132.490000000002</v>
      </c>
      <c r="K55" s="176">
        <v>-49</v>
      </c>
      <c r="L55" s="186"/>
    </row>
    <row r="56" spans="1:12" ht="15" x14ac:dyDescent="0.25">
      <c r="A56" s="193" t="s">
        <v>329</v>
      </c>
      <c r="B56" s="193" t="s">
        <v>95</v>
      </c>
      <c r="C56" s="194">
        <v>9781449427399</v>
      </c>
      <c r="D56" s="193" t="s">
        <v>305</v>
      </c>
      <c r="E56" s="193" t="s">
        <v>65</v>
      </c>
      <c r="F56" s="193">
        <v>74</v>
      </c>
      <c r="G56" s="193" t="s">
        <v>66</v>
      </c>
      <c r="H56" s="193">
        <v>415050</v>
      </c>
      <c r="I56" s="155" t="str">
        <f t="shared" si="1"/>
        <v>Sales</v>
      </c>
      <c r="J56" s="176">
        <v>-1369.42</v>
      </c>
      <c r="K56" s="176">
        <v>-9</v>
      </c>
      <c r="L56" s="186"/>
    </row>
    <row r="57" spans="1:12" ht="15" x14ac:dyDescent="0.25">
      <c r="A57" s="193" t="s">
        <v>329</v>
      </c>
      <c r="B57" s="193" t="s">
        <v>95</v>
      </c>
      <c r="C57" s="194">
        <v>9781449427771</v>
      </c>
      <c r="D57" s="193" t="s">
        <v>284</v>
      </c>
      <c r="E57" s="193" t="s">
        <v>65</v>
      </c>
      <c r="F57" s="193">
        <v>74</v>
      </c>
      <c r="G57" s="193" t="s">
        <v>66</v>
      </c>
      <c r="H57" s="193">
        <v>415050</v>
      </c>
      <c r="I57" s="155" t="str">
        <f t="shared" si="1"/>
        <v>Sales</v>
      </c>
      <c r="J57" s="176">
        <v>-8470.77</v>
      </c>
      <c r="K57" s="176">
        <v>-41</v>
      </c>
      <c r="L57" s="186"/>
    </row>
    <row r="58" spans="1:12" ht="15" x14ac:dyDescent="0.25">
      <c r="A58" s="193" t="s">
        <v>329</v>
      </c>
      <c r="B58" s="193" t="s">
        <v>95</v>
      </c>
      <c r="C58" s="194">
        <v>9781449429362</v>
      </c>
      <c r="D58" s="193" t="s">
        <v>323</v>
      </c>
      <c r="E58" s="193" t="s">
        <v>65</v>
      </c>
      <c r="F58" s="193">
        <v>74</v>
      </c>
      <c r="G58" s="193" t="s">
        <v>66</v>
      </c>
      <c r="H58" s="193">
        <v>415050</v>
      </c>
      <c r="I58" s="155" t="str">
        <f t="shared" si="1"/>
        <v>Sales</v>
      </c>
      <c r="J58" s="176">
        <v>-2155.5</v>
      </c>
      <c r="K58" s="176">
        <v>-9</v>
      </c>
      <c r="L58" s="186"/>
    </row>
    <row r="59" spans="1:12" ht="15" x14ac:dyDescent="0.25">
      <c r="A59" s="193" t="s">
        <v>329</v>
      </c>
      <c r="B59" s="193" t="s">
        <v>95</v>
      </c>
      <c r="C59" s="194">
        <v>9781449429379</v>
      </c>
      <c r="D59" s="193" t="s">
        <v>285</v>
      </c>
      <c r="E59" s="193" t="s">
        <v>65</v>
      </c>
      <c r="F59" s="193">
        <v>74</v>
      </c>
      <c r="G59" s="193" t="s">
        <v>66</v>
      </c>
      <c r="H59" s="193">
        <v>415050</v>
      </c>
      <c r="I59" s="155" t="str">
        <f t="shared" si="1"/>
        <v>Sales</v>
      </c>
      <c r="J59" s="176">
        <v>-7357</v>
      </c>
      <c r="K59" s="176">
        <v>-40</v>
      </c>
      <c r="L59" s="186"/>
    </row>
    <row r="60" spans="1:12" ht="15" x14ac:dyDescent="0.25">
      <c r="A60" s="193" t="s">
        <v>329</v>
      </c>
      <c r="B60" s="193" t="s">
        <v>95</v>
      </c>
      <c r="C60" s="194">
        <v>9781449429386</v>
      </c>
      <c r="D60" s="193" t="s">
        <v>286</v>
      </c>
      <c r="E60" s="193" t="s">
        <v>65</v>
      </c>
      <c r="F60" s="193">
        <v>74</v>
      </c>
      <c r="G60" s="193" t="s">
        <v>66</v>
      </c>
      <c r="H60" s="193">
        <v>415050</v>
      </c>
      <c r="I60" s="155" t="str">
        <f t="shared" si="1"/>
        <v>Sales</v>
      </c>
      <c r="J60" s="176">
        <v>-229.5</v>
      </c>
      <c r="K60" s="176">
        <v>-1</v>
      </c>
      <c r="L60" s="186"/>
    </row>
    <row r="61" spans="1:12" ht="15" x14ac:dyDescent="0.25">
      <c r="A61" s="193" t="s">
        <v>329</v>
      </c>
      <c r="B61" s="193" t="s">
        <v>95</v>
      </c>
      <c r="C61" s="194">
        <v>9781449433253</v>
      </c>
      <c r="D61" s="193" t="s">
        <v>272</v>
      </c>
      <c r="E61" s="193" t="s">
        <v>65</v>
      </c>
      <c r="F61" s="193">
        <v>74</v>
      </c>
      <c r="G61" s="193" t="s">
        <v>66</v>
      </c>
      <c r="H61" s="193">
        <v>415050</v>
      </c>
      <c r="I61" s="155" t="str">
        <f t="shared" si="1"/>
        <v>Sales</v>
      </c>
      <c r="J61" s="176">
        <v>-59270.12</v>
      </c>
      <c r="K61" s="176">
        <v>-19</v>
      </c>
      <c r="L61" s="186"/>
    </row>
    <row r="62" spans="1:12" ht="15" x14ac:dyDescent="0.25">
      <c r="A62" s="193" t="s">
        <v>329</v>
      </c>
      <c r="B62" s="193" t="s">
        <v>95</v>
      </c>
      <c r="C62" s="194">
        <v>9781449433833</v>
      </c>
      <c r="D62" s="193" t="s">
        <v>306</v>
      </c>
      <c r="E62" s="193" t="s">
        <v>65</v>
      </c>
      <c r="F62" s="193">
        <v>74</v>
      </c>
      <c r="G62" s="193" t="s">
        <v>66</v>
      </c>
      <c r="H62" s="193">
        <v>415050</v>
      </c>
      <c r="I62" s="155" t="str">
        <f t="shared" si="1"/>
        <v>Sales</v>
      </c>
      <c r="J62" s="176">
        <v>-1369.42</v>
      </c>
      <c r="K62" s="176">
        <v>-9</v>
      </c>
      <c r="L62" s="186"/>
    </row>
    <row r="63" spans="1:12" ht="15" x14ac:dyDescent="0.25">
      <c r="A63" s="193" t="s">
        <v>329</v>
      </c>
      <c r="B63" s="193" t="s">
        <v>95</v>
      </c>
      <c r="C63" s="194">
        <v>9781449433918</v>
      </c>
      <c r="D63" s="193" t="s">
        <v>307</v>
      </c>
      <c r="E63" s="193" t="s">
        <v>65</v>
      </c>
      <c r="F63" s="193">
        <v>74</v>
      </c>
      <c r="G63" s="193" t="s">
        <v>66</v>
      </c>
      <c r="H63" s="193">
        <v>415050</v>
      </c>
      <c r="I63" s="155" t="str">
        <f t="shared" si="1"/>
        <v>Sales</v>
      </c>
      <c r="J63" s="176">
        <v>-1369.42</v>
      </c>
      <c r="K63" s="176">
        <v>-9</v>
      </c>
      <c r="L63" s="186"/>
    </row>
    <row r="64" spans="1:12" ht="15" x14ac:dyDescent="0.25">
      <c r="A64" s="193" t="s">
        <v>329</v>
      </c>
      <c r="B64" s="193" t="s">
        <v>95</v>
      </c>
      <c r="C64" s="194">
        <v>9781449433963</v>
      </c>
      <c r="D64" s="193" t="s">
        <v>308</v>
      </c>
      <c r="E64" s="193" t="s">
        <v>65</v>
      </c>
      <c r="F64" s="193">
        <v>74</v>
      </c>
      <c r="G64" s="193" t="s">
        <v>66</v>
      </c>
      <c r="H64" s="193">
        <v>415050</v>
      </c>
      <c r="I64" s="155" t="str">
        <f t="shared" si="1"/>
        <v>Sales</v>
      </c>
      <c r="J64" s="176">
        <v>-1369.42</v>
      </c>
      <c r="K64" s="176">
        <v>-9</v>
      </c>
      <c r="L64" s="186"/>
    </row>
    <row r="65" spans="1:12" ht="15" x14ac:dyDescent="0.25">
      <c r="A65" s="193" t="s">
        <v>329</v>
      </c>
      <c r="B65" s="193" t="s">
        <v>95</v>
      </c>
      <c r="C65" s="194">
        <v>9781449436346</v>
      </c>
      <c r="D65" s="193" t="s">
        <v>242</v>
      </c>
      <c r="E65" s="193" t="s">
        <v>65</v>
      </c>
      <c r="F65" s="193">
        <v>74</v>
      </c>
      <c r="G65" s="193" t="s">
        <v>67</v>
      </c>
      <c r="H65" s="193">
        <v>415050</v>
      </c>
      <c r="I65" s="155" t="str">
        <f t="shared" si="1"/>
        <v>Sales</v>
      </c>
      <c r="J65" s="176">
        <v>-7206.5</v>
      </c>
      <c r="K65" s="176">
        <v>-40</v>
      </c>
      <c r="L65" s="186"/>
    </row>
    <row r="66" spans="1:12" ht="15" x14ac:dyDescent="0.25">
      <c r="A66" s="193" t="s">
        <v>329</v>
      </c>
      <c r="B66" s="193" t="s">
        <v>95</v>
      </c>
      <c r="C66" s="194">
        <v>9781449436353</v>
      </c>
      <c r="D66" s="193" t="s">
        <v>287</v>
      </c>
      <c r="E66" s="193" t="s">
        <v>65</v>
      </c>
      <c r="F66" s="193">
        <v>74</v>
      </c>
      <c r="G66" s="193" t="s">
        <v>66</v>
      </c>
      <c r="H66" s="193">
        <v>415050</v>
      </c>
      <c r="I66" s="155" t="str">
        <f t="shared" ref="I66:I97" si="2">IF(AND(H66&gt;420000,H66&lt;430000),"Return","Sales")</f>
        <v>Sales</v>
      </c>
      <c r="J66" s="176">
        <v>-10342.08</v>
      </c>
      <c r="K66" s="176">
        <v>-50</v>
      </c>
      <c r="L66" s="186"/>
    </row>
    <row r="67" spans="1:12" ht="15" x14ac:dyDescent="0.25">
      <c r="A67" s="193" t="s">
        <v>329</v>
      </c>
      <c r="B67" s="193" t="s">
        <v>95</v>
      </c>
      <c r="C67" s="194">
        <v>9781449438821</v>
      </c>
      <c r="D67" s="193" t="s">
        <v>330</v>
      </c>
      <c r="E67" s="193" t="s">
        <v>65</v>
      </c>
      <c r="F67" s="193">
        <v>74</v>
      </c>
      <c r="G67" s="193" t="s">
        <v>66</v>
      </c>
      <c r="H67" s="193">
        <v>415050</v>
      </c>
      <c r="I67" s="155" t="str">
        <f t="shared" si="2"/>
        <v>Sales</v>
      </c>
      <c r="J67" s="176">
        <v>-1785</v>
      </c>
      <c r="K67" s="176">
        <v>-1</v>
      </c>
      <c r="L67" s="186"/>
    </row>
    <row r="68" spans="1:12" ht="15" x14ac:dyDescent="0.25">
      <c r="A68" s="193" t="s">
        <v>329</v>
      </c>
      <c r="B68" s="193" t="s">
        <v>95</v>
      </c>
      <c r="C68" s="194">
        <v>9781449446604</v>
      </c>
      <c r="D68" s="193" t="s">
        <v>244</v>
      </c>
      <c r="E68" s="193" t="s">
        <v>65</v>
      </c>
      <c r="F68" s="193">
        <v>74</v>
      </c>
      <c r="G68" s="193" t="s">
        <v>67</v>
      </c>
      <c r="H68" s="193">
        <v>415050</v>
      </c>
      <c r="I68" s="155" t="str">
        <f t="shared" si="2"/>
        <v>Sales</v>
      </c>
      <c r="J68" s="176">
        <v>-2292.4499999999998</v>
      </c>
      <c r="K68" s="176">
        <v>-5</v>
      </c>
      <c r="L68" s="186"/>
    </row>
    <row r="69" spans="1:12" ht="15" x14ac:dyDescent="0.25">
      <c r="A69" s="193" t="s">
        <v>329</v>
      </c>
      <c r="B69" s="193" t="s">
        <v>95</v>
      </c>
      <c r="C69" s="194">
        <v>9781449447151</v>
      </c>
      <c r="D69" s="193" t="s">
        <v>289</v>
      </c>
      <c r="E69" s="193" t="s">
        <v>65</v>
      </c>
      <c r="F69" s="193">
        <v>74</v>
      </c>
      <c r="G69" s="193" t="s">
        <v>66</v>
      </c>
      <c r="H69" s="193">
        <v>415050</v>
      </c>
      <c r="I69" s="155" t="str">
        <f t="shared" si="2"/>
        <v>Sales</v>
      </c>
      <c r="J69" s="176">
        <v>-32060</v>
      </c>
      <c r="K69" s="176">
        <v>-18</v>
      </c>
      <c r="L69" s="186"/>
    </row>
    <row r="70" spans="1:12" ht="15" x14ac:dyDescent="0.25">
      <c r="A70" s="193" t="s">
        <v>329</v>
      </c>
      <c r="B70" s="193" t="s">
        <v>95</v>
      </c>
      <c r="C70" s="194">
        <v>9781449447953</v>
      </c>
      <c r="D70" s="193" t="s">
        <v>246</v>
      </c>
      <c r="E70" s="193" t="s">
        <v>65</v>
      </c>
      <c r="F70" s="193">
        <v>74</v>
      </c>
      <c r="G70" s="193" t="s">
        <v>67</v>
      </c>
      <c r="H70" s="193">
        <v>415050</v>
      </c>
      <c r="I70" s="155" t="str">
        <f t="shared" si="2"/>
        <v>Sales</v>
      </c>
      <c r="J70" s="176">
        <v>-1834.98</v>
      </c>
      <c r="K70" s="176">
        <v>-2</v>
      </c>
      <c r="L70" s="186"/>
    </row>
    <row r="71" spans="1:12" ht="15" x14ac:dyDescent="0.25">
      <c r="A71" s="193" t="s">
        <v>329</v>
      </c>
      <c r="B71" s="193" t="s">
        <v>95</v>
      </c>
      <c r="C71" s="194">
        <v>9781449450304</v>
      </c>
      <c r="D71" s="193" t="s">
        <v>309</v>
      </c>
      <c r="E71" s="193" t="s">
        <v>65</v>
      </c>
      <c r="F71" s="193">
        <v>74</v>
      </c>
      <c r="G71" s="193" t="s">
        <v>66</v>
      </c>
      <c r="H71" s="193">
        <v>415050</v>
      </c>
      <c r="I71" s="155" t="str">
        <f t="shared" si="2"/>
        <v>Sales</v>
      </c>
      <c r="J71" s="176">
        <v>-1369.42</v>
      </c>
      <c r="K71" s="176">
        <v>-9</v>
      </c>
      <c r="L71" s="186"/>
    </row>
    <row r="72" spans="1:12" ht="15" x14ac:dyDescent="0.25">
      <c r="A72" s="193" t="s">
        <v>329</v>
      </c>
      <c r="B72" s="193" t="s">
        <v>95</v>
      </c>
      <c r="C72" s="194">
        <v>9781449450625</v>
      </c>
      <c r="D72" s="193" t="s">
        <v>249</v>
      </c>
      <c r="E72" s="193" t="s">
        <v>65</v>
      </c>
      <c r="F72" s="193">
        <v>74</v>
      </c>
      <c r="G72" s="193" t="s">
        <v>67</v>
      </c>
      <c r="H72" s="193">
        <v>415050</v>
      </c>
      <c r="I72" s="155" t="str">
        <f t="shared" si="2"/>
        <v>Sales</v>
      </c>
      <c r="J72" s="176">
        <v>-1369.42</v>
      </c>
      <c r="K72" s="176">
        <v>-9</v>
      </c>
      <c r="L72" s="186"/>
    </row>
    <row r="73" spans="1:12" ht="15" x14ac:dyDescent="0.25">
      <c r="A73" s="193" t="s">
        <v>329</v>
      </c>
      <c r="B73" s="193" t="s">
        <v>95</v>
      </c>
      <c r="C73" s="194">
        <v>9781449450632</v>
      </c>
      <c r="D73" s="193" t="s">
        <v>251</v>
      </c>
      <c r="E73" s="193" t="s">
        <v>65</v>
      </c>
      <c r="F73" s="193">
        <v>74</v>
      </c>
      <c r="G73" s="193" t="s">
        <v>67</v>
      </c>
      <c r="H73" s="193">
        <v>415050</v>
      </c>
      <c r="I73" s="155" t="str">
        <f t="shared" si="2"/>
        <v>Sales</v>
      </c>
      <c r="J73" s="176">
        <v>-1369.42</v>
      </c>
      <c r="K73" s="176">
        <v>-9</v>
      </c>
      <c r="L73" s="186"/>
    </row>
    <row r="74" spans="1:12" ht="15" x14ac:dyDescent="0.25">
      <c r="A74" s="193" t="s">
        <v>329</v>
      </c>
      <c r="B74" s="193" t="s">
        <v>95</v>
      </c>
      <c r="C74" s="194">
        <v>9781449450793</v>
      </c>
      <c r="D74" s="193" t="s">
        <v>291</v>
      </c>
      <c r="E74" s="193" t="s">
        <v>65</v>
      </c>
      <c r="F74" s="193">
        <v>74</v>
      </c>
      <c r="G74" s="193" t="s">
        <v>66</v>
      </c>
      <c r="H74" s="193">
        <v>415050</v>
      </c>
      <c r="I74" s="155" t="str">
        <f t="shared" si="2"/>
        <v>Sales</v>
      </c>
      <c r="J74" s="176">
        <v>-535.5</v>
      </c>
      <c r="K74" s="176">
        <v>-3</v>
      </c>
      <c r="L74" s="186"/>
    </row>
    <row r="75" spans="1:12" ht="15" x14ac:dyDescent="0.25">
      <c r="A75" s="193" t="s">
        <v>329</v>
      </c>
      <c r="B75" s="193" t="s">
        <v>95</v>
      </c>
      <c r="C75" s="194">
        <v>9781449450854</v>
      </c>
      <c r="D75" s="193" t="s">
        <v>253</v>
      </c>
      <c r="E75" s="193" t="s">
        <v>65</v>
      </c>
      <c r="F75" s="193">
        <v>74</v>
      </c>
      <c r="G75" s="193" t="s">
        <v>67</v>
      </c>
      <c r="H75" s="193">
        <v>415050</v>
      </c>
      <c r="I75" s="155" t="str">
        <f t="shared" si="2"/>
        <v>Sales</v>
      </c>
      <c r="J75" s="176">
        <v>-1369.42</v>
      </c>
      <c r="K75" s="176">
        <v>-9</v>
      </c>
      <c r="L75" s="186"/>
    </row>
    <row r="76" spans="1:12" ht="15" x14ac:dyDescent="0.25">
      <c r="A76" s="193" t="s">
        <v>329</v>
      </c>
      <c r="B76" s="193" t="s">
        <v>95</v>
      </c>
      <c r="C76" s="194">
        <v>9781449451004</v>
      </c>
      <c r="D76" s="193" t="s">
        <v>221</v>
      </c>
      <c r="E76" s="193" t="s">
        <v>65</v>
      </c>
      <c r="F76" s="193">
        <v>74</v>
      </c>
      <c r="G76" s="193" t="s">
        <v>67</v>
      </c>
      <c r="H76" s="193">
        <v>415050</v>
      </c>
      <c r="I76" s="155" t="str">
        <f t="shared" si="2"/>
        <v>Sales</v>
      </c>
      <c r="J76" s="176">
        <v>-1530.88</v>
      </c>
      <c r="K76" s="176">
        <v>-10</v>
      </c>
      <c r="L76" s="186"/>
    </row>
    <row r="77" spans="1:12" ht="15" x14ac:dyDescent="0.25">
      <c r="A77" s="193" t="s">
        <v>329</v>
      </c>
      <c r="B77" s="193" t="s">
        <v>95</v>
      </c>
      <c r="C77" s="194">
        <v>9781449456146</v>
      </c>
      <c r="D77" s="193" t="s">
        <v>292</v>
      </c>
      <c r="E77" s="193" t="s">
        <v>65</v>
      </c>
      <c r="F77" s="193">
        <v>74</v>
      </c>
      <c r="G77" s="193" t="s">
        <v>66</v>
      </c>
      <c r="H77" s="193">
        <v>415050</v>
      </c>
      <c r="I77" s="155" t="str">
        <f t="shared" si="2"/>
        <v>Sales</v>
      </c>
      <c r="J77" s="176">
        <v>-92030.57</v>
      </c>
      <c r="K77" s="176">
        <v>-348</v>
      </c>
      <c r="L77" s="186"/>
    </row>
    <row r="78" spans="1:12" ht="15" x14ac:dyDescent="0.25">
      <c r="A78" s="193" t="s">
        <v>329</v>
      </c>
      <c r="B78" s="193" t="s">
        <v>95</v>
      </c>
      <c r="C78" s="194">
        <v>9781449457952</v>
      </c>
      <c r="D78" s="193" t="s">
        <v>271</v>
      </c>
      <c r="E78" s="193" t="s">
        <v>65</v>
      </c>
      <c r="F78" s="193">
        <v>74</v>
      </c>
      <c r="G78" s="193" t="s">
        <v>67</v>
      </c>
      <c r="H78" s="193">
        <v>415050</v>
      </c>
      <c r="I78" s="155" t="str">
        <f t="shared" si="2"/>
        <v>Sales</v>
      </c>
      <c r="J78" s="176">
        <v>-73778.83</v>
      </c>
      <c r="K78" s="176">
        <v>-229</v>
      </c>
      <c r="L78" s="186"/>
    </row>
    <row r="79" spans="1:12" ht="15" x14ac:dyDescent="0.25">
      <c r="A79" s="193" t="s">
        <v>329</v>
      </c>
      <c r="B79" s="193" t="s">
        <v>95</v>
      </c>
      <c r="C79" s="194">
        <v>9781449458263</v>
      </c>
      <c r="D79" s="193" t="s">
        <v>256</v>
      </c>
      <c r="E79" s="193" t="s">
        <v>65</v>
      </c>
      <c r="F79" s="193">
        <v>74</v>
      </c>
      <c r="G79" s="193" t="s">
        <v>67</v>
      </c>
      <c r="H79" s="193">
        <v>415050</v>
      </c>
      <c r="I79" s="155" t="str">
        <f t="shared" si="2"/>
        <v>Sales</v>
      </c>
      <c r="J79" s="176">
        <v>-728</v>
      </c>
      <c r="K79" s="176">
        <v>-4</v>
      </c>
      <c r="L79" s="186"/>
    </row>
    <row r="80" spans="1:12" ht="15" x14ac:dyDescent="0.25">
      <c r="A80" s="193" t="s">
        <v>329</v>
      </c>
      <c r="B80" s="193" t="s">
        <v>95</v>
      </c>
      <c r="C80" s="194">
        <v>9781449460044</v>
      </c>
      <c r="D80" s="193" t="s">
        <v>260</v>
      </c>
      <c r="E80" s="193" t="s">
        <v>65</v>
      </c>
      <c r="F80" s="193">
        <v>74</v>
      </c>
      <c r="G80" s="193" t="s">
        <v>67</v>
      </c>
      <c r="H80" s="193">
        <v>415050</v>
      </c>
      <c r="I80" s="155" t="str">
        <f t="shared" si="2"/>
        <v>Sales</v>
      </c>
      <c r="J80" s="176">
        <v>-12177.97</v>
      </c>
      <c r="K80" s="176">
        <v>-4</v>
      </c>
      <c r="L80" s="186"/>
    </row>
    <row r="81" spans="1:12" ht="15" x14ac:dyDescent="0.25">
      <c r="A81" s="193" t="s">
        <v>329</v>
      </c>
      <c r="B81" s="193" t="s">
        <v>95</v>
      </c>
      <c r="C81" s="194">
        <v>9781449460365</v>
      </c>
      <c r="D81" s="193" t="s">
        <v>319</v>
      </c>
      <c r="E81" s="193" t="s">
        <v>65</v>
      </c>
      <c r="F81" s="193">
        <v>74</v>
      </c>
      <c r="G81" s="193" t="s">
        <v>67</v>
      </c>
      <c r="H81" s="193">
        <v>415050</v>
      </c>
      <c r="I81" s="155" t="str">
        <f t="shared" si="2"/>
        <v>Sales</v>
      </c>
      <c r="J81" s="176">
        <v>-14815.52</v>
      </c>
      <c r="K81" s="176">
        <v>-32</v>
      </c>
      <c r="L81" s="186"/>
    </row>
    <row r="82" spans="1:12" ht="15" x14ac:dyDescent="0.25">
      <c r="A82" s="193" t="s">
        <v>329</v>
      </c>
      <c r="B82" s="193" t="s">
        <v>95</v>
      </c>
      <c r="C82" s="194">
        <v>9781449461072</v>
      </c>
      <c r="D82" s="193" t="s">
        <v>219</v>
      </c>
      <c r="E82" s="193" t="s">
        <v>65</v>
      </c>
      <c r="F82" s="193">
        <v>74</v>
      </c>
      <c r="G82" s="193" t="s">
        <v>67</v>
      </c>
      <c r="H82" s="193">
        <v>415050</v>
      </c>
      <c r="I82" s="155" t="str">
        <f t="shared" si="2"/>
        <v>Sales</v>
      </c>
      <c r="J82" s="176">
        <v>-130767.94</v>
      </c>
      <c r="K82" s="176">
        <v>-495</v>
      </c>
      <c r="L82" s="186"/>
    </row>
    <row r="83" spans="1:12" ht="15" x14ac:dyDescent="0.25">
      <c r="A83" s="193" t="s">
        <v>329</v>
      </c>
      <c r="B83" s="193" t="s">
        <v>95</v>
      </c>
      <c r="C83" s="194">
        <v>9781449462147</v>
      </c>
      <c r="D83" s="193" t="s">
        <v>220</v>
      </c>
      <c r="E83" s="193" t="s">
        <v>65</v>
      </c>
      <c r="F83" s="193">
        <v>74</v>
      </c>
      <c r="G83" s="193" t="s">
        <v>67</v>
      </c>
      <c r="H83" s="193">
        <v>415050</v>
      </c>
      <c r="I83" s="155" t="str">
        <f t="shared" si="2"/>
        <v>Sales</v>
      </c>
      <c r="J83" s="176">
        <v>-24547.72</v>
      </c>
      <c r="K83" s="176">
        <v>-24</v>
      </c>
      <c r="L83" s="186"/>
    </row>
    <row r="84" spans="1:12" ht="15" x14ac:dyDescent="0.25">
      <c r="A84" s="193" t="s">
        <v>329</v>
      </c>
      <c r="B84" s="193" t="s">
        <v>95</v>
      </c>
      <c r="C84" s="194">
        <v>9781449462253</v>
      </c>
      <c r="D84" s="193" t="s">
        <v>320</v>
      </c>
      <c r="E84" s="193" t="s">
        <v>65</v>
      </c>
      <c r="F84" s="193">
        <v>74</v>
      </c>
      <c r="G84" s="193" t="s">
        <v>67</v>
      </c>
      <c r="H84" s="193">
        <v>415050</v>
      </c>
      <c r="I84" s="155" t="str">
        <f t="shared" si="2"/>
        <v>Sales</v>
      </c>
      <c r="J84" s="176">
        <v>-6643.35</v>
      </c>
      <c r="K84" s="176">
        <v>-33</v>
      </c>
      <c r="L84" s="186"/>
    </row>
    <row r="85" spans="1:12" ht="15" x14ac:dyDescent="0.25">
      <c r="A85" s="193" t="s">
        <v>329</v>
      </c>
      <c r="B85" s="193" t="s">
        <v>95</v>
      </c>
      <c r="C85" s="194">
        <v>9781449462260</v>
      </c>
      <c r="D85" s="193" t="s">
        <v>331</v>
      </c>
      <c r="E85" s="193" t="s">
        <v>65</v>
      </c>
      <c r="F85" s="193">
        <v>74</v>
      </c>
      <c r="G85" s="193" t="s">
        <v>67</v>
      </c>
      <c r="H85" s="193">
        <v>415050</v>
      </c>
      <c r="I85" s="155" t="str">
        <f t="shared" si="2"/>
        <v>Sales</v>
      </c>
      <c r="J85" s="176">
        <v>-37050.75</v>
      </c>
      <c r="K85" s="176">
        <v>-135</v>
      </c>
      <c r="L85" s="186"/>
    </row>
    <row r="86" spans="1:12" ht="15" x14ac:dyDescent="0.25">
      <c r="A86" s="193" t="s">
        <v>329</v>
      </c>
      <c r="B86" s="193" t="s">
        <v>95</v>
      </c>
      <c r="C86" s="194">
        <v>9781449464899</v>
      </c>
      <c r="D86" s="193" t="s">
        <v>310</v>
      </c>
      <c r="E86" s="193" t="s">
        <v>65</v>
      </c>
      <c r="F86" s="193">
        <v>74</v>
      </c>
      <c r="G86" s="193" t="s">
        <v>67</v>
      </c>
      <c r="H86" s="193">
        <v>415050</v>
      </c>
      <c r="I86" s="155" t="str">
        <f t="shared" si="2"/>
        <v>Sales</v>
      </c>
      <c r="J86" s="176">
        <v>-8272.19</v>
      </c>
      <c r="K86" s="176">
        <v>-27</v>
      </c>
      <c r="L86" s="186"/>
    </row>
    <row r="87" spans="1:12" ht="15" x14ac:dyDescent="0.25">
      <c r="A87" s="193" t="s">
        <v>329</v>
      </c>
      <c r="B87" s="193" t="s">
        <v>95</v>
      </c>
      <c r="C87" s="194">
        <v>9781449471927</v>
      </c>
      <c r="D87" s="193" t="s">
        <v>325</v>
      </c>
      <c r="E87" s="193" t="s">
        <v>65</v>
      </c>
      <c r="F87" s="193">
        <v>74</v>
      </c>
      <c r="G87" s="193" t="s">
        <v>67</v>
      </c>
      <c r="H87" s="193">
        <v>415050</v>
      </c>
      <c r="I87" s="155" t="str">
        <f t="shared" si="2"/>
        <v>Sales</v>
      </c>
      <c r="J87" s="176">
        <v>-49507.35</v>
      </c>
      <c r="K87" s="176">
        <v>-153</v>
      </c>
      <c r="L87" s="186"/>
    </row>
    <row r="88" spans="1:12" ht="15" x14ac:dyDescent="0.25">
      <c r="A88" s="193" t="s">
        <v>329</v>
      </c>
      <c r="B88" s="193" t="s">
        <v>95</v>
      </c>
      <c r="C88" s="194">
        <v>9781449472399</v>
      </c>
      <c r="D88" s="193" t="s">
        <v>326</v>
      </c>
      <c r="E88" s="193" t="s">
        <v>65</v>
      </c>
      <c r="F88" s="193">
        <v>74</v>
      </c>
      <c r="G88" s="193" t="s">
        <v>67</v>
      </c>
      <c r="H88" s="193">
        <v>415050</v>
      </c>
      <c r="I88" s="155" t="str">
        <f t="shared" si="2"/>
        <v>Sales</v>
      </c>
      <c r="J88" s="176">
        <v>-32640</v>
      </c>
      <c r="K88" s="176">
        <v>-80</v>
      </c>
      <c r="L88" s="186"/>
    </row>
    <row r="89" spans="1:12" ht="15" x14ac:dyDescent="0.25">
      <c r="A89" s="193" t="s">
        <v>329</v>
      </c>
      <c r="B89" s="193" t="s">
        <v>95</v>
      </c>
      <c r="C89" s="194">
        <v>9781449474256</v>
      </c>
      <c r="D89" s="193" t="s">
        <v>328</v>
      </c>
      <c r="E89" s="193" t="s">
        <v>65</v>
      </c>
      <c r="F89" s="193">
        <v>74</v>
      </c>
      <c r="G89" s="193" t="s">
        <v>67</v>
      </c>
      <c r="H89" s="193">
        <v>415050</v>
      </c>
      <c r="I89" s="155" t="str">
        <f t="shared" si="2"/>
        <v>Sales</v>
      </c>
      <c r="J89" s="176">
        <v>-9081.7999999999993</v>
      </c>
      <c r="K89" s="176">
        <v>-35</v>
      </c>
      <c r="L89" s="186"/>
    </row>
    <row r="90" spans="1:12" ht="15" x14ac:dyDescent="0.25">
      <c r="A90" s="193" t="s">
        <v>329</v>
      </c>
      <c r="B90" s="193" t="s">
        <v>95</v>
      </c>
      <c r="C90" s="194">
        <v>9780740700033</v>
      </c>
      <c r="D90" s="193" t="s">
        <v>45</v>
      </c>
      <c r="E90" s="193" t="s">
        <v>65</v>
      </c>
      <c r="F90" s="193">
        <v>74</v>
      </c>
      <c r="G90" s="193" t="s">
        <v>66</v>
      </c>
      <c r="H90" s="193">
        <v>425250</v>
      </c>
      <c r="I90" s="155" t="str">
        <f t="shared" si="2"/>
        <v>Return</v>
      </c>
      <c r="J90" s="176">
        <v>342.51</v>
      </c>
      <c r="K90" s="176">
        <v>1</v>
      </c>
      <c r="L90" s="186"/>
    </row>
    <row r="91" spans="1:12" ht="15" x14ac:dyDescent="0.25">
      <c r="A91" s="193" t="s">
        <v>329</v>
      </c>
      <c r="B91" s="193" t="s">
        <v>95</v>
      </c>
      <c r="C91" s="194">
        <v>9780740713903</v>
      </c>
      <c r="D91" s="193" t="s">
        <v>68</v>
      </c>
      <c r="E91" s="193" t="s">
        <v>65</v>
      </c>
      <c r="F91" s="193">
        <v>74</v>
      </c>
      <c r="G91" s="193" t="s">
        <v>66</v>
      </c>
      <c r="H91" s="193">
        <v>425250</v>
      </c>
      <c r="I91" s="155" t="str">
        <f t="shared" si="2"/>
        <v>Return</v>
      </c>
      <c r="J91" s="176">
        <v>454.5</v>
      </c>
      <c r="K91" s="176">
        <v>2</v>
      </c>
      <c r="L91" s="186"/>
    </row>
    <row r="92" spans="1:12" ht="15" x14ac:dyDescent="0.25">
      <c r="A92" s="193" t="s">
        <v>329</v>
      </c>
      <c r="B92" s="193" t="s">
        <v>95</v>
      </c>
      <c r="C92" s="194">
        <v>9780740721946</v>
      </c>
      <c r="D92" s="193" t="s">
        <v>55</v>
      </c>
      <c r="E92" s="193" t="s">
        <v>65</v>
      </c>
      <c r="F92" s="193">
        <v>74</v>
      </c>
      <c r="G92" s="193" t="s">
        <v>66</v>
      </c>
      <c r="H92" s="193">
        <v>425250</v>
      </c>
      <c r="I92" s="155" t="str">
        <f t="shared" si="2"/>
        <v>Return</v>
      </c>
      <c r="J92" s="176">
        <v>257.25</v>
      </c>
      <c r="K92" s="176">
        <v>1</v>
      </c>
      <c r="L92" s="186"/>
    </row>
    <row r="93" spans="1:12" ht="15" x14ac:dyDescent="0.25">
      <c r="A93" s="193" t="s">
        <v>329</v>
      </c>
      <c r="B93" s="193" t="s">
        <v>95</v>
      </c>
      <c r="C93" s="194">
        <v>9780740732980</v>
      </c>
      <c r="D93" s="193" t="s">
        <v>75</v>
      </c>
      <c r="E93" s="193" t="s">
        <v>65</v>
      </c>
      <c r="F93" s="193">
        <v>74</v>
      </c>
      <c r="G93" s="193" t="s">
        <v>66</v>
      </c>
      <c r="H93" s="193">
        <v>425250</v>
      </c>
      <c r="I93" s="155" t="str">
        <f t="shared" si="2"/>
        <v>Return</v>
      </c>
      <c r="J93" s="176">
        <v>257.25</v>
      </c>
      <c r="K93" s="176">
        <v>1</v>
      </c>
      <c r="L93" s="186"/>
    </row>
    <row r="94" spans="1:12" ht="15" x14ac:dyDescent="0.25">
      <c r="A94" s="193" t="s">
        <v>329</v>
      </c>
      <c r="B94" s="193" t="s">
        <v>95</v>
      </c>
      <c r="C94" s="194">
        <v>9780740746581</v>
      </c>
      <c r="D94" s="193" t="s">
        <v>77</v>
      </c>
      <c r="E94" s="193" t="s">
        <v>65</v>
      </c>
      <c r="F94" s="193">
        <v>74</v>
      </c>
      <c r="G94" s="193" t="s">
        <v>66</v>
      </c>
      <c r="H94" s="193">
        <v>425250</v>
      </c>
      <c r="I94" s="155" t="str">
        <f t="shared" si="2"/>
        <v>Return</v>
      </c>
      <c r="J94" s="176">
        <v>342.51</v>
      </c>
      <c r="K94" s="176">
        <v>1</v>
      </c>
      <c r="L94" s="186"/>
    </row>
    <row r="95" spans="1:12" ht="15" x14ac:dyDescent="0.25">
      <c r="A95" s="193" t="s">
        <v>329</v>
      </c>
      <c r="B95" s="193" t="s">
        <v>95</v>
      </c>
      <c r="C95" s="194">
        <v>9780740754722</v>
      </c>
      <c r="D95" s="193" t="s">
        <v>125</v>
      </c>
      <c r="E95" s="193" t="s">
        <v>65</v>
      </c>
      <c r="F95" s="193">
        <v>74</v>
      </c>
      <c r="G95" s="193" t="s">
        <v>66</v>
      </c>
      <c r="H95" s="193">
        <v>425250</v>
      </c>
      <c r="I95" s="155" t="str">
        <f t="shared" si="2"/>
        <v>Return</v>
      </c>
      <c r="J95" s="176">
        <v>199.5</v>
      </c>
      <c r="K95" s="176">
        <v>1</v>
      </c>
      <c r="L95" s="186"/>
    </row>
    <row r="96" spans="1:12" ht="15" x14ac:dyDescent="0.25">
      <c r="A96" s="193" t="s">
        <v>329</v>
      </c>
      <c r="B96" s="193" t="s">
        <v>95</v>
      </c>
      <c r="C96" s="194">
        <v>9780740755330</v>
      </c>
      <c r="D96" s="193" t="s">
        <v>133</v>
      </c>
      <c r="E96" s="193" t="s">
        <v>65</v>
      </c>
      <c r="F96" s="193">
        <v>74</v>
      </c>
      <c r="G96" s="193" t="s">
        <v>66</v>
      </c>
      <c r="H96" s="193">
        <v>425250</v>
      </c>
      <c r="I96" s="155" t="str">
        <f t="shared" si="2"/>
        <v>Return</v>
      </c>
      <c r="J96" s="176">
        <v>257.25</v>
      </c>
      <c r="K96" s="176">
        <v>1</v>
      </c>
      <c r="L96" s="186"/>
    </row>
    <row r="97" spans="1:12" ht="15" x14ac:dyDescent="0.25">
      <c r="A97" s="193" t="s">
        <v>329</v>
      </c>
      <c r="B97" s="193" t="s">
        <v>95</v>
      </c>
      <c r="C97" s="194">
        <v>9780740761904</v>
      </c>
      <c r="D97" s="193" t="s">
        <v>47</v>
      </c>
      <c r="E97" s="193" t="s">
        <v>65</v>
      </c>
      <c r="F97" s="193">
        <v>74</v>
      </c>
      <c r="G97" s="193" t="s">
        <v>66</v>
      </c>
      <c r="H97" s="193">
        <v>425250</v>
      </c>
      <c r="I97" s="155" t="str">
        <f t="shared" si="2"/>
        <v>Return</v>
      </c>
      <c r="J97" s="176">
        <v>530.25</v>
      </c>
      <c r="K97" s="176">
        <v>2</v>
      </c>
      <c r="L97" s="186"/>
    </row>
    <row r="98" spans="1:12" ht="15" x14ac:dyDescent="0.25">
      <c r="A98" s="193" t="s">
        <v>329</v>
      </c>
      <c r="B98" s="193" t="s">
        <v>95</v>
      </c>
      <c r="C98" s="194">
        <v>9780740771118</v>
      </c>
      <c r="D98" s="193" t="s">
        <v>127</v>
      </c>
      <c r="E98" s="193" t="s">
        <v>65</v>
      </c>
      <c r="F98" s="193">
        <v>74</v>
      </c>
      <c r="G98" s="193" t="s">
        <v>66</v>
      </c>
      <c r="H98" s="193">
        <v>425250</v>
      </c>
      <c r="I98" s="155" t="str">
        <f t="shared" ref="I98:I129" si="3">IF(AND(H98&gt;420000,H98&lt;430000),"Return","Sales")</f>
        <v>Return</v>
      </c>
      <c r="J98" s="176">
        <v>199.5</v>
      </c>
      <c r="K98" s="176">
        <v>1</v>
      </c>
      <c r="L98" s="186"/>
    </row>
    <row r="99" spans="1:12" ht="15" x14ac:dyDescent="0.25">
      <c r="A99" s="193" t="s">
        <v>329</v>
      </c>
      <c r="B99" s="193" t="s">
        <v>95</v>
      </c>
      <c r="C99" s="194">
        <v>9780740773655</v>
      </c>
      <c r="D99" s="193" t="s">
        <v>79</v>
      </c>
      <c r="E99" s="193" t="s">
        <v>65</v>
      </c>
      <c r="F99" s="193">
        <v>74</v>
      </c>
      <c r="G99" s="193" t="s">
        <v>66</v>
      </c>
      <c r="H99" s="193">
        <v>425250</v>
      </c>
      <c r="I99" s="155" t="str">
        <f t="shared" si="3"/>
        <v>Return</v>
      </c>
      <c r="J99" s="176">
        <v>530.25</v>
      </c>
      <c r="K99" s="176">
        <v>2</v>
      </c>
      <c r="L99" s="186"/>
    </row>
    <row r="100" spans="1:12" ht="15" x14ac:dyDescent="0.25">
      <c r="A100" s="193" t="s">
        <v>329</v>
      </c>
      <c r="B100" s="193" t="s">
        <v>95</v>
      </c>
      <c r="C100" s="194">
        <v>9780740778155</v>
      </c>
      <c r="D100" s="193" t="s">
        <v>56</v>
      </c>
      <c r="E100" s="193" t="s">
        <v>65</v>
      </c>
      <c r="F100" s="193">
        <v>74</v>
      </c>
      <c r="G100" s="193" t="s">
        <v>66</v>
      </c>
      <c r="H100" s="193">
        <v>425250</v>
      </c>
      <c r="I100" s="155" t="str">
        <f t="shared" si="3"/>
        <v>Return</v>
      </c>
      <c r="J100" s="176">
        <v>803.25</v>
      </c>
      <c r="K100" s="176">
        <v>3</v>
      </c>
      <c r="L100" s="186"/>
    </row>
    <row r="101" spans="1:12" ht="15" x14ac:dyDescent="0.25">
      <c r="A101" s="193" t="s">
        <v>329</v>
      </c>
      <c r="B101" s="193" t="s">
        <v>95</v>
      </c>
      <c r="C101" s="194">
        <v>9780740779893</v>
      </c>
      <c r="D101" s="193" t="s">
        <v>317</v>
      </c>
      <c r="E101" s="193" t="s">
        <v>65</v>
      </c>
      <c r="F101" s="193">
        <v>74</v>
      </c>
      <c r="G101" s="193" t="s">
        <v>66</v>
      </c>
      <c r="H101" s="193">
        <v>425250</v>
      </c>
      <c r="I101" s="155" t="str">
        <f t="shared" si="3"/>
        <v>Return</v>
      </c>
      <c r="J101" s="176">
        <v>448.5</v>
      </c>
      <c r="K101" s="176">
        <v>3</v>
      </c>
      <c r="L101" s="186"/>
    </row>
    <row r="102" spans="1:12" ht="15" x14ac:dyDescent="0.25">
      <c r="A102" s="193" t="s">
        <v>329</v>
      </c>
      <c r="B102" s="193" t="s">
        <v>95</v>
      </c>
      <c r="C102" s="194">
        <v>9780740785344</v>
      </c>
      <c r="D102" s="193" t="s">
        <v>48</v>
      </c>
      <c r="E102" s="193" t="s">
        <v>65</v>
      </c>
      <c r="F102" s="193">
        <v>74</v>
      </c>
      <c r="G102" s="193" t="s">
        <v>66</v>
      </c>
      <c r="H102" s="193">
        <v>425250</v>
      </c>
      <c r="I102" s="155" t="str">
        <f t="shared" si="3"/>
        <v>Return</v>
      </c>
      <c r="J102" s="176">
        <v>342.51</v>
      </c>
      <c r="K102" s="176">
        <v>1</v>
      </c>
      <c r="L102" s="186"/>
    </row>
    <row r="103" spans="1:12" ht="15" x14ac:dyDescent="0.25">
      <c r="A103" s="193" t="s">
        <v>329</v>
      </c>
      <c r="B103" s="193" t="s">
        <v>95</v>
      </c>
      <c r="C103" s="194">
        <v>9780836204155</v>
      </c>
      <c r="D103" s="193" t="s">
        <v>80</v>
      </c>
      <c r="E103" s="193" t="s">
        <v>65</v>
      </c>
      <c r="F103" s="193">
        <v>74</v>
      </c>
      <c r="G103" s="193" t="s">
        <v>66</v>
      </c>
      <c r="H103" s="193">
        <v>425250</v>
      </c>
      <c r="I103" s="155" t="str">
        <f t="shared" si="3"/>
        <v>Return</v>
      </c>
      <c r="J103" s="176">
        <v>342.51</v>
      </c>
      <c r="K103" s="176">
        <v>1</v>
      </c>
      <c r="L103" s="186"/>
    </row>
    <row r="104" spans="1:12" ht="15" x14ac:dyDescent="0.25">
      <c r="A104" s="193" t="s">
        <v>329</v>
      </c>
      <c r="B104" s="193" t="s">
        <v>95</v>
      </c>
      <c r="C104" s="194">
        <v>9780836228991</v>
      </c>
      <c r="D104" s="193" t="s">
        <v>49</v>
      </c>
      <c r="E104" s="193" t="s">
        <v>65</v>
      </c>
      <c r="F104" s="193">
        <v>74</v>
      </c>
      <c r="G104" s="193" t="s">
        <v>66</v>
      </c>
      <c r="H104" s="193">
        <v>425250</v>
      </c>
      <c r="I104" s="155" t="str">
        <f t="shared" si="3"/>
        <v>Return</v>
      </c>
      <c r="J104" s="176">
        <v>257.25</v>
      </c>
      <c r="K104" s="176">
        <v>1</v>
      </c>
      <c r="L104" s="186"/>
    </row>
    <row r="105" spans="1:12" ht="15" x14ac:dyDescent="0.25">
      <c r="A105" s="193" t="s">
        <v>329</v>
      </c>
      <c r="B105" s="193" t="s">
        <v>95</v>
      </c>
      <c r="C105" s="194">
        <v>9780836236682</v>
      </c>
      <c r="D105" s="193" t="s">
        <v>87</v>
      </c>
      <c r="E105" s="193" t="s">
        <v>65</v>
      </c>
      <c r="F105" s="193">
        <v>74</v>
      </c>
      <c r="G105" s="193" t="s">
        <v>66</v>
      </c>
      <c r="H105" s="193">
        <v>425250</v>
      </c>
      <c r="I105" s="155" t="str">
        <f t="shared" si="3"/>
        <v>Return</v>
      </c>
      <c r="J105" s="176">
        <v>1044.75</v>
      </c>
      <c r="K105" s="176">
        <v>4</v>
      </c>
      <c r="L105" s="186"/>
    </row>
    <row r="106" spans="1:12" ht="15" x14ac:dyDescent="0.25">
      <c r="A106" s="193" t="s">
        <v>329</v>
      </c>
      <c r="B106" s="193" t="s">
        <v>95</v>
      </c>
      <c r="C106" s="194">
        <v>9780836251821</v>
      </c>
      <c r="D106" s="193" t="s">
        <v>128</v>
      </c>
      <c r="E106" s="193" t="s">
        <v>65</v>
      </c>
      <c r="F106" s="193">
        <v>74</v>
      </c>
      <c r="G106" s="193" t="s">
        <v>66</v>
      </c>
      <c r="H106" s="193">
        <v>425250</v>
      </c>
      <c r="I106" s="155" t="str">
        <f t="shared" si="3"/>
        <v>Return</v>
      </c>
      <c r="J106" s="176">
        <v>257.25</v>
      </c>
      <c r="K106" s="176">
        <v>1</v>
      </c>
      <c r="L106" s="186"/>
    </row>
    <row r="107" spans="1:12" ht="15" x14ac:dyDescent="0.25">
      <c r="A107" s="193" t="s">
        <v>329</v>
      </c>
      <c r="B107" s="193" t="s">
        <v>95</v>
      </c>
      <c r="C107" s="194">
        <v>9781449401023</v>
      </c>
      <c r="D107" s="193" t="s">
        <v>72</v>
      </c>
      <c r="E107" s="193" t="s">
        <v>65</v>
      </c>
      <c r="F107" s="193">
        <v>74</v>
      </c>
      <c r="G107" s="193" t="s">
        <v>66</v>
      </c>
      <c r="H107" s="193">
        <v>425250</v>
      </c>
      <c r="I107" s="155" t="str">
        <f t="shared" si="3"/>
        <v>Return</v>
      </c>
      <c r="J107" s="176">
        <v>342.51</v>
      </c>
      <c r="K107" s="176">
        <v>1</v>
      </c>
      <c r="L107" s="186"/>
    </row>
    <row r="108" spans="1:12" ht="15" x14ac:dyDescent="0.25">
      <c r="A108" s="193" t="s">
        <v>329</v>
      </c>
      <c r="B108" s="193" t="s">
        <v>95</v>
      </c>
      <c r="C108" s="194">
        <v>9781449401399</v>
      </c>
      <c r="D108" s="193" t="s">
        <v>302</v>
      </c>
      <c r="E108" s="193" t="s">
        <v>65</v>
      </c>
      <c r="F108" s="193">
        <v>74</v>
      </c>
      <c r="G108" s="193" t="s">
        <v>66</v>
      </c>
      <c r="H108" s="193">
        <v>425250</v>
      </c>
      <c r="I108" s="155" t="str">
        <f t="shared" si="3"/>
        <v>Return</v>
      </c>
      <c r="J108" s="176">
        <v>448.5</v>
      </c>
      <c r="K108" s="176">
        <v>3</v>
      </c>
      <c r="L108" s="186"/>
    </row>
    <row r="109" spans="1:12" ht="15" x14ac:dyDescent="0.25">
      <c r="A109" s="193" t="s">
        <v>329</v>
      </c>
      <c r="B109" s="193" t="s">
        <v>95</v>
      </c>
      <c r="C109" s="194">
        <v>9781449401405</v>
      </c>
      <c r="D109" s="193" t="s">
        <v>302</v>
      </c>
      <c r="E109" s="193" t="s">
        <v>65</v>
      </c>
      <c r="F109" s="193">
        <v>74</v>
      </c>
      <c r="G109" s="193" t="s">
        <v>66</v>
      </c>
      <c r="H109" s="193">
        <v>425250</v>
      </c>
      <c r="I109" s="155" t="str">
        <f t="shared" si="3"/>
        <v>Return</v>
      </c>
      <c r="J109" s="176">
        <v>448.5</v>
      </c>
      <c r="K109" s="176">
        <v>3</v>
      </c>
      <c r="L109" s="186"/>
    </row>
    <row r="110" spans="1:12" ht="15" x14ac:dyDescent="0.25">
      <c r="A110" s="193" t="s">
        <v>329</v>
      </c>
      <c r="B110" s="193" t="s">
        <v>95</v>
      </c>
      <c r="C110" s="194">
        <v>9781449402327</v>
      </c>
      <c r="D110" s="193" t="s">
        <v>277</v>
      </c>
      <c r="E110" s="193" t="s">
        <v>65</v>
      </c>
      <c r="F110" s="193">
        <v>74</v>
      </c>
      <c r="G110" s="193" t="s">
        <v>66</v>
      </c>
      <c r="H110" s="193">
        <v>425250</v>
      </c>
      <c r="I110" s="155" t="str">
        <f t="shared" si="3"/>
        <v>Return</v>
      </c>
      <c r="J110" s="176">
        <v>598.5</v>
      </c>
      <c r="K110" s="176">
        <v>3</v>
      </c>
      <c r="L110" s="186"/>
    </row>
    <row r="111" spans="1:12" ht="15" x14ac:dyDescent="0.25">
      <c r="A111" s="193" t="s">
        <v>329</v>
      </c>
      <c r="B111" s="193" t="s">
        <v>95</v>
      </c>
      <c r="C111" s="194">
        <v>9781449403102</v>
      </c>
      <c r="D111" s="193" t="s">
        <v>303</v>
      </c>
      <c r="E111" s="193" t="s">
        <v>65</v>
      </c>
      <c r="F111" s="193">
        <v>74</v>
      </c>
      <c r="G111" s="193" t="s">
        <v>66</v>
      </c>
      <c r="H111" s="193">
        <v>425250</v>
      </c>
      <c r="I111" s="155" t="str">
        <f t="shared" si="3"/>
        <v>Return</v>
      </c>
      <c r="J111" s="176">
        <v>598</v>
      </c>
      <c r="K111" s="176">
        <v>4</v>
      </c>
      <c r="L111" s="186"/>
    </row>
    <row r="112" spans="1:12" ht="15" x14ac:dyDescent="0.25">
      <c r="A112" s="193" t="s">
        <v>329</v>
      </c>
      <c r="B112" s="193" t="s">
        <v>95</v>
      </c>
      <c r="C112" s="194">
        <v>9781449408190</v>
      </c>
      <c r="D112" s="193" t="s">
        <v>57</v>
      </c>
      <c r="E112" s="193" t="s">
        <v>65</v>
      </c>
      <c r="F112" s="193">
        <v>74</v>
      </c>
      <c r="G112" s="193" t="s">
        <v>66</v>
      </c>
      <c r="H112" s="193">
        <v>425250</v>
      </c>
      <c r="I112" s="155" t="str">
        <f t="shared" si="3"/>
        <v>Return</v>
      </c>
      <c r="J112" s="176">
        <v>262.5</v>
      </c>
      <c r="K112" s="176">
        <v>1</v>
      </c>
      <c r="L112" s="186"/>
    </row>
    <row r="113" spans="1:12" ht="15" x14ac:dyDescent="0.25">
      <c r="A113" s="193" t="s">
        <v>329</v>
      </c>
      <c r="B113" s="193" t="s">
        <v>95</v>
      </c>
      <c r="C113" s="194">
        <v>9781449409777</v>
      </c>
      <c r="D113" s="193" t="s">
        <v>293</v>
      </c>
      <c r="E113" s="193" t="s">
        <v>65</v>
      </c>
      <c r="F113" s="193">
        <v>74</v>
      </c>
      <c r="G113" s="193" t="s">
        <v>66</v>
      </c>
      <c r="H113" s="193">
        <v>425250</v>
      </c>
      <c r="I113" s="155" t="str">
        <f t="shared" si="3"/>
        <v>Return</v>
      </c>
      <c r="J113" s="176">
        <v>342.51</v>
      </c>
      <c r="K113" s="176">
        <v>1</v>
      </c>
      <c r="L113" s="186"/>
    </row>
    <row r="114" spans="1:12" ht="15" x14ac:dyDescent="0.25">
      <c r="A114" s="193" t="s">
        <v>329</v>
      </c>
      <c r="B114" s="193" t="s">
        <v>95</v>
      </c>
      <c r="C114" s="194">
        <v>9781449410186</v>
      </c>
      <c r="D114" s="193" t="s">
        <v>58</v>
      </c>
      <c r="E114" s="193" t="s">
        <v>65</v>
      </c>
      <c r="F114" s="193">
        <v>74</v>
      </c>
      <c r="G114" s="193" t="s">
        <v>67</v>
      </c>
      <c r="H114" s="193">
        <v>425250</v>
      </c>
      <c r="I114" s="155" t="str">
        <f t="shared" si="3"/>
        <v>Return</v>
      </c>
      <c r="J114" s="176">
        <v>2667</v>
      </c>
      <c r="K114" s="176">
        <v>10</v>
      </c>
      <c r="L114" s="186"/>
    </row>
    <row r="115" spans="1:12" ht="15" x14ac:dyDescent="0.25">
      <c r="A115" s="193" t="s">
        <v>329</v>
      </c>
      <c r="B115" s="193" t="s">
        <v>95</v>
      </c>
      <c r="C115" s="194">
        <v>9781449414047</v>
      </c>
      <c r="D115" s="193" t="s">
        <v>54</v>
      </c>
      <c r="E115" s="193" t="s">
        <v>65</v>
      </c>
      <c r="F115" s="193">
        <v>74</v>
      </c>
      <c r="G115" s="193" t="s">
        <v>66</v>
      </c>
      <c r="H115" s="193">
        <v>425250</v>
      </c>
      <c r="I115" s="155" t="str">
        <f t="shared" si="3"/>
        <v>Return</v>
      </c>
      <c r="J115" s="176">
        <v>197.01</v>
      </c>
      <c r="K115" s="176">
        <v>2</v>
      </c>
      <c r="L115" s="186"/>
    </row>
    <row r="116" spans="1:12" ht="15" x14ac:dyDescent="0.25">
      <c r="A116" s="193" t="s">
        <v>329</v>
      </c>
      <c r="B116" s="193" t="s">
        <v>95</v>
      </c>
      <c r="C116" s="194">
        <v>9781449414078</v>
      </c>
      <c r="D116" s="193" t="s">
        <v>91</v>
      </c>
      <c r="E116" s="193" t="s">
        <v>65</v>
      </c>
      <c r="F116" s="193">
        <v>74</v>
      </c>
      <c r="G116" s="193" t="s">
        <v>66</v>
      </c>
      <c r="H116" s="193">
        <v>425250</v>
      </c>
      <c r="I116" s="155" t="str">
        <f t="shared" si="3"/>
        <v>Return</v>
      </c>
      <c r="J116" s="176">
        <v>99.5</v>
      </c>
      <c r="K116" s="176">
        <v>1</v>
      </c>
      <c r="L116" s="186"/>
    </row>
    <row r="117" spans="1:12" ht="15" x14ac:dyDescent="0.25">
      <c r="A117" s="193" t="s">
        <v>329</v>
      </c>
      <c r="B117" s="193" t="s">
        <v>95</v>
      </c>
      <c r="C117" s="194">
        <v>9781449414085</v>
      </c>
      <c r="D117" s="193" t="s">
        <v>84</v>
      </c>
      <c r="E117" s="193" t="s">
        <v>65</v>
      </c>
      <c r="F117" s="193">
        <v>74</v>
      </c>
      <c r="G117" s="193" t="s">
        <v>66</v>
      </c>
      <c r="H117" s="193">
        <v>425250</v>
      </c>
      <c r="I117" s="155" t="str">
        <f t="shared" si="3"/>
        <v>Return</v>
      </c>
      <c r="J117" s="176">
        <v>296.51</v>
      </c>
      <c r="K117" s="176">
        <v>3</v>
      </c>
      <c r="L117" s="186"/>
    </row>
    <row r="118" spans="1:12" ht="15" x14ac:dyDescent="0.25">
      <c r="A118" s="193" t="s">
        <v>329</v>
      </c>
      <c r="B118" s="193" t="s">
        <v>95</v>
      </c>
      <c r="C118" s="194">
        <v>9781449418243</v>
      </c>
      <c r="D118" s="193" t="s">
        <v>304</v>
      </c>
      <c r="E118" s="193" t="s">
        <v>65</v>
      </c>
      <c r="F118" s="193">
        <v>74</v>
      </c>
      <c r="G118" s="193" t="s">
        <v>66</v>
      </c>
      <c r="H118" s="193">
        <v>425250</v>
      </c>
      <c r="I118" s="155" t="str">
        <f t="shared" si="3"/>
        <v>Return</v>
      </c>
      <c r="J118" s="176">
        <v>598</v>
      </c>
      <c r="K118" s="176">
        <v>4</v>
      </c>
      <c r="L118" s="186"/>
    </row>
    <row r="119" spans="1:12" ht="15" x14ac:dyDescent="0.25">
      <c r="A119" s="193" t="s">
        <v>329</v>
      </c>
      <c r="B119" s="193" t="s">
        <v>95</v>
      </c>
      <c r="C119" s="194">
        <v>9781449423094</v>
      </c>
      <c r="D119" s="193" t="s">
        <v>60</v>
      </c>
      <c r="E119" s="193" t="s">
        <v>65</v>
      </c>
      <c r="F119" s="193">
        <v>74</v>
      </c>
      <c r="G119" s="193" t="s">
        <v>66</v>
      </c>
      <c r="H119" s="193">
        <v>425250</v>
      </c>
      <c r="I119" s="155" t="str">
        <f t="shared" si="3"/>
        <v>Return</v>
      </c>
      <c r="J119" s="176">
        <v>363.48</v>
      </c>
      <c r="K119" s="176">
        <v>1</v>
      </c>
      <c r="L119" s="186"/>
    </row>
    <row r="120" spans="1:12" ht="15" x14ac:dyDescent="0.25">
      <c r="A120" s="193" t="s">
        <v>329</v>
      </c>
      <c r="B120" s="193" t="s">
        <v>95</v>
      </c>
      <c r="C120" s="194">
        <v>9781449425678</v>
      </c>
      <c r="D120" s="193" t="s">
        <v>318</v>
      </c>
      <c r="E120" s="193" t="s">
        <v>65</v>
      </c>
      <c r="F120" s="193">
        <v>74</v>
      </c>
      <c r="G120" s="193" t="s">
        <v>66</v>
      </c>
      <c r="H120" s="193">
        <v>425250</v>
      </c>
      <c r="I120" s="155" t="str">
        <f t="shared" si="3"/>
        <v>Return</v>
      </c>
      <c r="J120" s="176">
        <v>3117.54</v>
      </c>
      <c r="K120" s="176">
        <v>9</v>
      </c>
      <c r="L120" s="186"/>
    </row>
    <row r="121" spans="1:12" ht="15" x14ac:dyDescent="0.25">
      <c r="A121" s="193" t="s">
        <v>329</v>
      </c>
      <c r="B121" s="193" t="s">
        <v>95</v>
      </c>
      <c r="C121" s="194">
        <v>9781449433253</v>
      </c>
      <c r="D121" s="193" t="s">
        <v>272</v>
      </c>
      <c r="E121" s="193" t="s">
        <v>65</v>
      </c>
      <c r="F121" s="193">
        <v>74</v>
      </c>
      <c r="G121" s="193" t="s">
        <v>66</v>
      </c>
      <c r="H121" s="193">
        <v>425250</v>
      </c>
      <c r="I121" s="155" t="str">
        <f t="shared" si="3"/>
        <v>Return</v>
      </c>
      <c r="J121" s="176">
        <v>10348.280000000001</v>
      </c>
      <c r="K121" s="176">
        <v>4</v>
      </c>
      <c r="L121" s="186"/>
    </row>
    <row r="122" spans="1:12" ht="15" x14ac:dyDescent="0.25">
      <c r="A122" s="193" t="s">
        <v>329</v>
      </c>
      <c r="B122" s="193" t="s">
        <v>95</v>
      </c>
      <c r="C122" s="194">
        <v>9781449433833</v>
      </c>
      <c r="D122" s="193" t="s">
        <v>306</v>
      </c>
      <c r="E122" s="193" t="s">
        <v>65</v>
      </c>
      <c r="F122" s="193">
        <v>74</v>
      </c>
      <c r="G122" s="193" t="s">
        <v>66</v>
      </c>
      <c r="H122" s="193">
        <v>425250</v>
      </c>
      <c r="I122" s="155" t="str">
        <f t="shared" si="3"/>
        <v>Return</v>
      </c>
      <c r="J122" s="176">
        <v>598</v>
      </c>
      <c r="K122" s="176">
        <v>4</v>
      </c>
      <c r="L122" s="186"/>
    </row>
    <row r="123" spans="1:12" ht="15" x14ac:dyDescent="0.25">
      <c r="A123" s="193" t="s">
        <v>329</v>
      </c>
      <c r="B123" s="193" t="s">
        <v>95</v>
      </c>
      <c r="C123" s="194">
        <v>9781449433963</v>
      </c>
      <c r="D123" s="193" t="s">
        <v>308</v>
      </c>
      <c r="E123" s="193" t="s">
        <v>65</v>
      </c>
      <c r="F123" s="193">
        <v>74</v>
      </c>
      <c r="G123" s="193" t="s">
        <v>66</v>
      </c>
      <c r="H123" s="193">
        <v>425250</v>
      </c>
      <c r="I123" s="155" t="str">
        <f t="shared" si="3"/>
        <v>Return</v>
      </c>
      <c r="J123" s="176">
        <v>448.5</v>
      </c>
      <c r="K123" s="176">
        <v>3</v>
      </c>
      <c r="L123" s="186"/>
    </row>
    <row r="124" spans="1:12" ht="15" x14ac:dyDescent="0.25">
      <c r="A124" s="193" t="s">
        <v>329</v>
      </c>
      <c r="B124" s="193" t="s">
        <v>95</v>
      </c>
      <c r="C124" s="194">
        <v>9781449446604</v>
      </c>
      <c r="D124" s="193" t="s">
        <v>244</v>
      </c>
      <c r="E124" s="193" t="s">
        <v>65</v>
      </c>
      <c r="F124" s="193">
        <v>74</v>
      </c>
      <c r="G124" s="193" t="s">
        <v>67</v>
      </c>
      <c r="H124" s="193">
        <v>425250</v>
      </c>
      <c r="I124" s="155" t="str">
        <f t="shared" si="3"/>
        <v>Return</v>
      </c>
      <c r="J124" s="176">
        <v>3326.3</v>
      </c>
      <c r="K124" s="176">
        <v>7</v>
      </c>
      <c r="L124" s="186"/>
    </row>
    <row r="125" spans="1:12" ht="15" x14ac:dyDescent="0.25">
      <c r="A125" s="193" t="s">
        <v>329</v>
      </c>
      <c r="B125" s="193" t="s">
        <v>95</v>
      </c>
      <c r="C125" s="194">
        <v>9781449447151</v>
      </c>
      <c r="D125" s="193" t="s">
        <v>289</v>
      </c>
      <c r="E125" s="193" t="s">
        <v>65</v>
      </c>
      <c r="F125" s="193">
        <v>74</v>
      </c>
      <c r="G125" s="193" t="s">
        <v>66</v>
      </c>
      <c r="H125" s="193">
        <v>425250</v>
      </c>
      <c r="I125" s="155" t="str">
        <f t="shared" si="3"/>
        <v>Return</v>
      </c>
      <c r="J125" s="176">
        <v>1645</v>
      </c>
      <c r="K125" s="176">
        <v>1</v>
      </c>
      <c r="L125" s="186"/>
    </row>
    <row r="126" spans="1:12" ht="15" x14ac:dyDescent="0.25">
      <c r="A126" s="193" t="s">
        <v>329</v>
      </c>
      <c r="B126" s="193" t="s">
        <v>95</v>
      </c>
      <c r="C126" s="194">
        <v>9781449447953</v>
      </c>
      <c r="D126" s="193" t="s">
        <v>246</v>
      </c>
      <c r="E126" s="193" t="s">
        <v>65</v>
      </c>
      <c r="F126" s="193">
        <v>74</v>
      </c>
      <c r="G126" s="193" t="s">
        <v>67</v>
      </c>
      <c r="H126" s="193">
        <v>425250</v>
      </c>
      <c r="I126" s="155" t="str">
        <f t="shared" si="3"/>
        <v>Return</v>
      </c>
      <c r="J126" s="176">
        <v>935.48</v>
      </c>
      <c r="K126" s="176">
        <v>1</v>
      </c>
      <c r="L126" s="186"/>
    </row>
    <row r="127" spans="1:12" ht="15" x14ac:dyDescent="0.25">
      <c r="A127" s="193" t="s">
        <v>329</v>
      </c>
      <c r="B127" s="193" t="s">
        <v>95</v>
      </c>
      <c r="C127" s="194">
        <v>9781449450632</v>
      </c>
      <c r="D127" s="193" t="s">
        <v>251</v>
      </c>
      <c r="E127" s="193" t="s">
        <v>65</v>
      </c>
      <c r="F127" s="193">
        <v>74</v>
      </c>
      <c r="G127" s="193" t="s">
        <v>67</v>
      </c>
      <c r="H127" s="193">
        <v>425250</v>
      </c>
      <c r="I127" s="155" t="str">
        <f t="shared" si="3"/>
        <v>Return</v>
      </c>
      <c r="J127" s="176">
        <v>149.5</v>
      </c>
      <c r="K127" s="176">
        <v>1</v>
      </c>
      <c r="L127" s="186"/>
    </row>
    <row r="128" spans="1:12" ht="15" x14ac:dyDescent="0.25">
      <c r="A128" s="193" t="s">
        <v>329</v>
      </c>
      <c r="B128" s="193" t="s">
        <v>95</v>
      </c>
      <c r="C128" s="194">
        <v>9781449450854</v>
      </c>
      <c r="D128" s="193" t="s">
        <v>253</v>
      </c>
      <c r="E128" s="193" t="s">
        <v>65</v>
      </c>
      <c r="F128" s="193">
        <v>74</v>
      </c>
      <c r="G128" s="193" t="s">
        <v>67</v>
      </c>
      <c r="H128" s="193">
        <v>425250</v>
      </c>
      <c r="I128" s="155" t="str">
        <f t="shared" si="3"/>
        <v>Return</v>
      </c>
      <c r="J128" s="176">
        <v>897</v>
      </c>
      <c r="K128" s="176">
        <v>6</v>
      </c>
      <c r="L128" s="186"/>
    </row>
    <row r="129" spans="1:12" ht="15" x14ac:dyDescent="0.25">
      <c r="A129" s="193" t="s">
        <v>329</v>
      </c>
      <c r="B129" s="193" t="s">
        <v>95</v>
      </c>
      <c r="C129" s="194">
        <v>9781449451004</v>
      </c>
      <c r="D129" s="193" t="s">
        <v>221</v>
      </c>
      <c r="E129" s="193" t="s">
        <v>65</v>
      </c>
      <c r="F129" s="193">
        <v>74</v>
      </c>
      <c r="G129" s="193" t="s">
        <v>67</v>
      </c>
      <c r="H129" s="193">
        <v>425250</v>
      </c>
      <c r="I129" s="155" t="str">
        <f t="shared" si="3"/>
        <v>Return</v>
      </c>
      <c r="J129" s="176">
        <v>448.5</v>
      </c>
      <c r="K129" s="176">
        <v>3</v>
      </c>
      <c r="L129" s="186"/>
    </row>
    <row r="130" spans="1:12" ht="15" x14ac:dyDescent="0.25">
      <c r="A130" s="193" t="s">
        <v>329</v>
      </c>
      <c r="B130" s="193" t="s">
        <v>95</v>
      </c>
      <c r="C130" s="194">
        <v>9781449458263</v>
      </c>
      <c r="D130" s="193" t="s">
        <v>256</v>
      </c>
      <c r="E130" s="193" t="s">
        <v>65</v>
      </c>
      <c r="F130" s="193">
        <v>74</v>
      </c>
      <c r="G130" s="193" t="s">
        <v>67</v>
      </c>
      <c r="H130" s="193">
        <v>425250</v>
      </c>
      <c r="I130" s="155" t="str">
        <f t="shared" ref="I130:I136" si="4">IF(AND(H130&gt;420000,H130&lt;430000),"Return","Sales")</f>
        <v>Return</v>
      </c>
      <c r="J130" s="176">
        <v>364</v>
      </c>
      <c r="K130" s="176">
        <v>2</v>
      </c>
      <c r="L130" s="186"/>
    </row>
    <row r="131" spans="1:12" ht="15" x14ac:dyDescent="0.25">
      <c r="A131" s="193" t="s">
        <v>329</v>
      </c>
      <c r="B131" s="193" t="s">
        <v>95</v>
      </c>
      <c r="C131" s="194">
        <v>9781449459956</v>
      </c>
      <c r="D131" s="193" t="s">
        <v>258</v>
      </c>
      <c r="E131" s="193" t="s">
        <v>65</v>
      </c>
      <c r="F131" s="193">
        <v>74</v>
      </c>
      <c r="G131" s="193" t="s">
        <v>67</v>
      </c>
      <c r="H131" s="193">
        <v>425250</v>
      </c>
      <c r="I131" s="155" t="str">
        <f t="shared" si="4"/>
        <v>Return</v>
      </c>
      <c r="J131" s="176">
        <v>1230.46</v>
      </c>
      <c r="K131" s="176">
        <v>3</v>
      </c>
      <c r="L131" s="186"/>
    </row>
    <row r="132" spans="1:12" ht="15" x14ac:dyDescent="0.25">
      <c r="A132" s="193" t="s">
        <v>329</v>
      </c>
      <c r="B132" s="193" t="s">
        <v>95</v>
      </c>
      <c r="C132" s="194">
        <v>9781449460044</v>
      </c>
      <c r="D132" s="193" t="s">
        <v>260</v>
      </c>
      <c r="E132" s="193" t="s">
        <v>65</v>
      </c>
      <c r="F132" s="193">
        <v>74</v>
      </c>
      <c r="G132" s="193" t="s">
        <v>67</v>
      </c>
      <c r="H132" s="193">
        <v>425250</v>
      </c>
      <c r="I132" s="155" t="str">
        <f t="shared" si="4"/>
        <v>Return</v>
      </c>
      <c r="J132" s="176">
        <v>27535.41</v>
      </c>
      <c r="K132" s="176">
        <v>9</v>
      </c>
      <c r="L132" s="186"/>
    </row>
    <row r="133" spans="1:12" ht="15" x14ac:dyDescent="0.25">
      <c r="A133" s="193" t="s">
        <v>329</v>
      </c>
      <c r="B133" s="193" t="s">
        <v>95</v>
      </c>
      <c r="C133" s="194">
        <v>9781449462147</v>
      </c>
      <c r="D133" s="193" t="s">
        <v>220</v>
      </c>
      <c r="E133" s="193" t="s">
        <v>65</v>
      </c>
      <c r="F133" s="193">
        <v>74</v>
      </c>
      <c r="G133" s="193" t="s">
        <v>67</v>
      </c>
      <c r="H133" s="193">
        <v>425250</v>
      </c>
      <c r="I133" s="155" t="str">
        <f t="shared" si="4"/>
        <v>Return</v>
      </c>
      <c r="J133" s="176">
        <v>6436.78</v>
      </c>
      <c r="K133" s="176">
        <v>6</v>
      </c>
      <c r="L133" s="186"/>
    </row>
    <row r="134" spans="1:12" ht="15" x14ac:dyDescent="0.25">
      <c r="A134" s="193" t="s">
        <v>329</v>
      </c>
      <c r="B134" s="193" t="s">
        <v>95</v>
      </c>
      <c r="C134" s="194">
        <v>9781449462253</v>
      </c>
      <c r="D134" s="193" t="s">
        <v>320</v>
      </c>
      <c r="E134" s="193" t="s">
        <v>65</v>
      </c>
      <c r="F134" s="193">
        <v>74</v>
      </c>
      <c r="G134" s="193" t="s">
        <v>67</v>
      </c>
      <c r="H134" s="193">
        <v>425250</v>
      </c>
      <c r="I134" s="155" t="str">
        <f t="shared" si="4"/>
        <v>Return</v>
      </c>
      <c r="J134" s="176">
        <v>207.48</v>
      </c>
      <c r="K134" s="176">
        <v>1</v>
      </c>
      <c r="L134" s="186"/>
    </row>
    <row r="135" spans="1:12" ht="15" x14ac:dyDescent="0.25">
      <c r="A135" s="193" t="s">
        <v>329</v>
      </c>
      <c r="B135" s="193" t="s">
        <v>95</v>
      </c>
      <c r="C135" s="194">
        <v>9781449464899</v>
      </c>
      <c r="D135" s="193" t="s">
        <v>310</v>
      </c>
      <c r="E135" s="193" t="s">
        <v>65</v>
      </c>
      <c r="F135" s="193">
        <v>74</v>
      </c>
      <c r="G135" s="193" t="s">
        <v>67</v>
      </c>
      <c r="H135" s="193">
        <v>425250</v>
      </c>
      <c r="I135" s="155" t="str">
        <f t="shared" si="4"/>
        <v>Return</v>
      </c>
      <c r="J135" s="176">
        <v>3426.28</v>
      </c>
      <c r="K135" s="176">
        <v>11</v>
      </c>
      <c r="L135" s="186"/>
    </row>
    <row r="136" spans="1:12" ht="15" x14ac:dyDescent="0.25">
      <c r="A136" s="193" t="s">
        <v>329</v>
      </c>
      <c r="B136" s="193" t="s">
        <v>95</v>
      </c>
      <c r="C136" s="194">
        <v>9781941252093</v>
      </c>
      <c r="D136" s="193" t="s">
        <v>321</v>
      </c>
      <c r="E136" s="193" t="s">
        <v>65</v>
      </c>
      <c r="F136" s="193">
        <v>74</v>
      </c>
      <c r="G136" s="193" t="s">
        <v>67</v>
      </c>
      <c r="H136" s="193">
        <v>425250</v>
      </c>
      <c r="I136" s="155" t="str">
        <f t="shared" si="4"/>
        <v>Return</v>
      </c>
      <c r="J136" s="176">
        <v>5304</v>
      </c>
      <c r="K136" s="176">
        <v>12</v>
      </c>
      <c r="L136" s="186"/>
    </row>
    <row r="137" spans="1:12" ht="15" x14ac:dyDescent="0.25">
      <c r="A137" s="186"/>
      <c r="B137" s="186"/>
      <c r="C137" s="186"/>
      <c r="D137" s="186"/>
      <c r="E137" s="186"/>
      <c r="F137" s="186"/>
      <c r="G137" s="186"/>
      <c r="H137" s="186"/>
      <c r="I137" s="186"/>
      <c r="J137" s="195">
        <f>SUM(J2:J136)</f>
        <v>-767162.45999999961</v>
      </c>
      <c r="K137" s="195">
        <f>SUM(K2:K136)</f>
        <v>-2411</v>
      </c>
      <c r="L137" s="186"/>
    </row>
    <row r="138" spans="1:12" ht="15" x14ac:dyDescent="0.25">
      <c r="A138" s="186"/>
      <c r="B138" s="186"/>
      <c r="C138" s="186"/>
      <c r="D138" s="186"/>
      <c r="E138" s="186"/>
      <c r="F138" s="186"/>
      <c r="G138" s="186"/>
      <c r="H138" s="186"/>
      <c r="I138" s="186"/>
      <c r="J138" s="186"/>
      <c r="K138" s="186"/>
    </row>
    <row r="139" spans="1:12" ht="15" x14ac:dyDescent="0.25">
      <c r="A139" s="186"/>
      <c r="B139" s="186"/>
      <c r="C139" s="186"/>
      <c r="D139" s="186"/>
      <c r="E139" s="186"/>
      <c r="F139" s="186"/>
      <c r="G139" s="186"/>
      <c r="H139" s="186"/>
      <c r="I139" s="186"/>
      <c r="J139" s="186"/>
      <c r="K139" s="186"/>
    </row>
    <row r="140" spans="1:12" ht="15" x14ac:dyDescent="0.25">
      <c r="A140" s="186"/>
      <c r="B140" s="186"/>
      <c r="C140" s="186"/>
      <c r="D140" s="186"/>
      <c r="E140" s="186"/>
      <c r="F140" s="186"/>
      <c r="G140" s="134" t="s">
        <v>63</v>
      </c>
      <c r="H140" s="134"/>
      <c r="I140" s="158">
        <v>0.22500000000000001</v>
      </c>
      <c r="J140" s="134"/>
      <c r="K140" s="134"/>
    </row>
    <row r="141" spans="1:12" ht="15.75" thickBot="1" x14ac:dyDescent="0.3">
      <c r="A141" s="186"/>
      <c r="B141" s="186"/>
      <c r="C141" s="186"/>
      <c r="D141" s="186"/>
      <c r="E141" s="186"/>
      <c r="F141" s="186"/>
      <c r="G141" s="134"/>
      <c r="H141" s="134"/>
      <c r="I141" s="134"/>
      <c r="J141" s="134"/>
      <c r="K141" s="134"/>
    </row>
    <row r="142" spans="1:12" ht="15" x14ac:dyDescent="0.25">
      <c r="A142" s="186"/>
      <c r="B142" s="186"/>
      <c r="C142" s="186"/>
      <c r="D142" s="186"/>
      <c r="E142" s="186"/>
      <c r="F142" s="186"/>
      <c r="G142" s="137" t="s">
        <v>50</v>
      </c>
      <c r="H142" s="85" t="s">
        <v>51</v>
      </c>
      <c r="I142" s="190">
        <f>-J137*I140</f>
        <v>172611.55349999992</v>
      </c>
      <c r="J142" s="139"/>
      <c r="K142" s="140"/>
    </row>
    <row r="143" spans="1:12" ht="15" x14ac:dyDescent="0.25">
      <c r="A143" s="186"/>
      <c r="B143" s="186"/>
      <c r="C143" s="186"/>
      <c r="D143" s="186"/>
      <c r="E143" s="186"/>
      <c r="F143" s="186"/>
      <c r="G143" s="141"/>
      <c r="H143" s="89" t="s">
        <v>52</v>
      </c>
      <c r="I143" s="160">
        <f>I142/K143</f>
        <v>1763.3389352179415</v>
      </c>
      <c r="J143" s="143" t="s">
        <v>53</v>
      </c>
      <c r="K143" s="171">
        <v>97.88903882999999</v>
      </c>
    </row>
    <row r="144" spans="1:12" ht="15.75" thickBot="1" x14ac:dyDescent="0.3">
      <c r="A144" s="186"/>
      <c r="B144" s="186"/>
      <c r="C144" s="186"/>
      <c r="D144" s="186"/>
      <c r="E144" s="186"/>
      <c r="F144" s="186"/>
      <c r="G144" s="145"/>
      <c r="H144" s="94" t="s">
        <v>61</v>
      </c>
      <c r="I144" s="161">
        <f>I142/K144</f>
        <v>2530.9203737183116</v>
      </c>
      <c r="J144" s="147" t="s">
        <v>53</v>
      </c>
      <c r="K144" s="148">
        <v>68.201099999999997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29"/>
  <dimension ref="A1:N112"/>
  <sheetViews>
    <sheetView workbookViewId="0">
      <selection activeCell="I2" sqref="I2"/>
    </sheetView>
  </sheetViews>
  <sheetFormatPr defaultRowHeight="12.75" x14ac:dyDescent="0.2"/>
  <cols>
    <col min="3" max="3" width="14.140625" bestFit="1" customWidth="1"/>
    <col min="8" max="8" width="9.42578125" customWidth="1"/>
  </cols>
  <sheetData>
    <row r="1" spans="1:14" x14ac:dyDescent="0.2">
      <c r="A1" s="196" t="s">
        <v>34</v>
      </c>
      <c r="B1" s="196" t="s">
        <v>35</v>
      </c>
      <c r="C1" s="196" t="s">
        <v>36</v>
      </c>
      <c r="D1" s="196" t="s">
        <v>37</v>
      </c>
      <c r="E1" s="196" t="s">
        <v>38</v>
      </c>
      <c r="F1" s="196" t="s">
        <v>39</v>
      </c>
      <c r="G1" s="196" t="s">
        <v>40</v>
      </c>
      <c r="H1" s="196" t="s">
        <v>41</v>
      </c>
      <c r="I1" s="196" t="s">
        <v>324</v>
      </c>
      <c r="J1" s="196" t="s">
        <v>18</v>
      </c>
      <c r="K1" s="196" t="s">
        <v>42</v>
      </c>
    </row>
    <row r="2" spans="1:14" x14ac:dyDescent="0.2">
      <c r="A2">
        <v>2016</v>
      </c>
      <c r="B2">
        <v>3</v>
      </c>
      <c r="C2" s="197">
        <v>9780740748479</v>
      </c>
      <c r="D2" t="s">
        <v>272</v>
      </c>
      <c r="E2">
        <v>1</v>
      </c>
      <c r="F2">
        <v>74</v>
      </c>
      <c r="G2">
        <v>503</v>
      </c>
      <c r="H2">
        <v>415050</v>
      </c>
      <c r="I2" t="str">
        <f t="shared" ref="I2:I33" si="0">IF(AND(H2&gt;420000,H2&lt;430000),"Return","Sales")</f>
        <v>Sales</v>
      </c>
      <c r="J2">
        <v>-60712.41</v>
      </c>
      <c r="K2">
        <v>-15</v>
      </c>
      <c r="M2">
        <f>-SUM(J2:J51)</f>
        <v>584183.99000000022</v>
      </c>
      <c r="N2">
        <f>-SUM(K2:K51)</f>
        <v>1390</v>
      </c>
    </row>
    <row r="3" spans="1:14" x14ac:dyDescent="0.2">
      <c r="A3">
        <v>2016</v>
      </c>
      <c r="B3">
        <v>3</v>
      </c>
      <c r="C3" s="197">
        <v>9780740777356</v>
      </c>
      <c r="D3" t="s">
        <v>274</v>
      </c>
      <c r="E3">
        <v>1</v>
      </c>
      <c r="F3">
        <v>74</v>
      </c>
      <c r="G3">
        <v>503</v>
      </c>
      <c r="H3">
        <v>415050</v>
      </c>
      <c r="I3" t="str">
        <f t="shared" si="0"/>
        <v>Sales</v>
      </c>
      <c r="J3">
        <v>-3850</v>
      </c>
      <c r="K3">
        <v>-2</v>
      </c>
      <c r="M3">
        <f>-SUM(J52:J104)</f>
        <v>-115169.40999999999</v>
      </c>
      <c r="N3">
        <f>-SUM(K52:K104)</f>
        <v>-204</v>
      </c>
    </row>
    <row r="4" spans="1:14" x14ac:dyDescent="0.2">
      <c r="A4">
        <v>2016</v>
      </c>
      <c r="B4">
        <v>3</v>
      </c>
      <c r="C4" s="197">
        <v>9780740779893</v>
      </c>
      <c r="D4" t="s">
        <v>317</v>
      </c>
      <c r="E4">
        <v>1</v>
      </c>
      <c r="F4">
        <v>74</v>
      </c>
      <c r="G4">
        <v>503</v>
      </c>
      <c r="H4">
        <v>415050</v>
      </c>
      <c r="I4" t="str">
        <f t="shared" si="0"/>
        <v>Sales</v>
      </c>
      <c r="J4">
        <v>-762.45</v>
      </c>
      <c r="K4">
        <v>-5</v>
      </c>
    </row>
    <row r="5" spans="1:14" x14ac:dyDescent="0.2">
      <c r="A5">
        <v>2016</v>
      </c>
      <c r="B5">
        <v>3</v>
      </c>
      <c r="C5" s="197">
        <v>9781449401160</v>
      </c>
      <c r="D5" t="s">
        <v>276</v>
      </c>
      <c r="E5">
        <v>1</v>
      </c>
      <c r="F5">
        <v>74</v>
      </c>
      <c r="G5">
        <v>503</v>
      </c>
      <c r="H5">
        <v>415050</v>
      </c>
      <c r="I5" t="str">
        <f t="shared" si="0"/>
        <v>Sales</v>
      </c>
      <c r="J5">
        <v>-329.45</v>
      </c>
      <c r="K5">
        <v>-1</v>
      </c>
    </row>
    <row r="6" spans="1:14" x14ac:dyDescent="0.2">
      <c r="A6">
        <v>2016</v>
      </c>
      <c r="B6">
        <v>3</v>
      </c>
      <c r="C6" s="197">
        <v>9781449401375</v>
      </c>
      <c r="D6" t="s">
        <v>302</v>
      </c>
      <c r="E6">
        <v>1</v>
      </c>
      <c r="F6">
        <v>74</v>
      </c>
      <c r="G6">
        <v>503</v>
      </c>
      <c r="H6">
        <v>415050</v>
      </c>
      <c r="I6" t="str">
        <f t="shared" si="0"/>
        <v>Sales</v>
      </c>
      <c r="J6">
        <v>-439.53</v>
      </c>
      <c r="K6">
        <v>-3</v>
      </c>
      <c r="M6">
        <f>SUM(M2:M5)</f>
        <v>469014.58000000025</v>
      </c>
      <c r="N6">
        <f>SUM(N2:N5)</f>
        <v>1186</v>
      </c>
    </row>
    <row r="7" spans="1:14" x14ac:dyDescent="0.2">
      <c r="A7">
        <v>2016</v>
      </c>
      <c r="B7">
        <v>3</v>
      </c>
      <c r="C7" s="197">
        <v>9781449401399</v>
      </c>
      <c r="D7" t="s">
        <v>302</v>
      </c>
      <c r="E7">
        <v>1</v>
      </c>
      <c r="F7">
        <v>74</v>
      </c>
      <c r="G7">
        <v>503</v>
      </c>
      <c r="H7">
        <v>415050</v>
      </c>
      <c r="I7" t="str">
        <f t="shared" si="0"/>
        <v>Sales</v>
      </c>
      <c r="J7">
        <v>-161.46</v>
      </c>
      <c r="K7">
        <v>-1</v>
      </c>
    </row>
    <row r="8" spans="1:14" x14ac:dyDescent="0.2">
      <c r="A8">
        <v>2016</v>
      </c>
      <c r="B8">
        <v>3</v>
      </c>
      <c r="C8" s="197">
        <v>9781449402327</v>
      </c>
      <c r="D8" t="s">
        <v>277</v>
      </c>
      <c r="E8">
        <v>1</v>
      </c>
      <c r="F8">
        <v>74</v>
      </c>
      <c r="G8">
        <v>503</v>
      </c>
      <c r="H8">
        <v>415050</v>
      </c>
      <c r="I8" t="str">
        <f t="shared" si="0"/>
        <v>Sales</v>
      </c>
      <c r="J8">
        <v>-7573.02</v>
      </c>
      <c r="K8">
        <v>-37</v>
      </c>
    </row>
    <row r="9" spans="1:14" x14ac:dyDescent="0.2">
      <c r="A9">
        <v>2016</v>
      </c>
      <c r="B9">
        <v>3</v>
      </c>
      <c r="C9" s="197">
        <v>9781449402327</v>
      </c>
      <c r="D9" t="s">
        <v>277</v>
      </c>
      <c r="E9">
        <v>1</v>
      </c>
      <c r="F9">
        <v>74</v>
      </c>
      <c r="G9">
        <v>503</v>
      </c>
      <c r="H9">
        <v>415150</v>
      </c>
      <c r="I9" t="str">
        <f t="shared" si="0"/>
        <v>Sales</v>
      </c>
      <c r="J9">
        <v>-2599.7199999999998</v>
      </c>
      <c r="K9">
        <v>-12</v>
      </c>
    </row>
    <row r="10" spans="1:14" x14ac:dyDescent="0.2">
      <c r="A10">
        <v>2016</v>
      </c>
      <c r="B10">
        <v>3</v>
      </c>
      <c r="C10" s="197">
        <v>9781449403102</v>
      </c>
      <c r="D10" t="s">
        <v>303</v>
      </c>
      <c r="E10">
        <v>1</v>
      </c>
      <c r="F10">
        <v>74</v>
      </c>
      <c r="G10">
        <v>503</v>
      </c>
      <c r="H10">
        <v>415050</v>
      </c>
      <c r="I10" t="str">
        <f t="shared" si="0"/>
        <v>Sales</v>
      </c>
      <c r="J10">
        <v>-439.53</v>
      </c>
      <c r="K10">
        <v>-3</v>
      </c>
    </row>
    <row r="11" spans="1:14" x14ac:dyDescent="0.2">
      <c r="A11">
        <v>2016</v>
      </c>
      <c r="B11">
        <v>3</v>
      </c>
      <c r="C11" s="197">
        <v>9781449407186</v>
      </c>
      <c r="D11" t="s">
        <v>278</v>
      </c>
      <c r="E11">
        <v>1</v>
      </c>
      <c r="F11">
        <v>74</v>
      </c>
      <c r="G11">
        <v>503</v>
      </c>
      <c r="H11">
        <v>415050</v>
      </c>
      <c r="I11" t="str">
        <f t="shared" si="0"/>
        <v>Sales</v>
      </c>
      <c r="J11">
        <v>-13697.67</v>
      </c>
      <c r="K11">
        <v>-67</v>
      </c>
    </row>
    <row r="12" spans="1:14" x14ac:dyDescent="0.2">
      <c r="A12">
        <v>2016</v>
      </c>
      <c r="B12">
        <v>3</v>
      </c>
      <c r="C12" s="197">
        <v>9781449407186</v>
      </c>
      <c r="D12" t="s">
        <v>278</v>
      </c>
      <c r="E12">
        <v>1</v>
      </c>
      <c r="F12">
        <v>74</v>
      </c>
      <c r="G12">
        <v>503</v>
      </c>
      <c r="H12">
        <v>415150</v>
      </c>
      <c r="I12" t="str">
        <f t="shared" si="0"/>
        <v>Sales</v>
      </c>
      <c r="J12">
        <v>-2599.7199999999998</v>
      </c>
      <c r="K12">
        <v>-12</v>
      </c>
    </row>
    <row r="13" spans="1:14" x14ac:dyDescent="0.2">
      <c r="A13">
        <v>2016</v>
      </c>
      <c r="B13">
        <v>3</v>
      </c>
      <c r="C13" s="197">
        <v>9781449408176</v>
      </c>
      <c r="D13" t="s">
        <v>106</v>
      </c>
      <c r="E13">
        <v>1</v>
      </c>
      <c r="F13">
        <v>74</v>
      </c>
      <c r="G13">
        <v>503</v>
      </c>
      <c r="H13">
        <v>415050</v>
      </c>
      <c r="I13" t="str">
        <f t="shared" si="0"/>
        <v>Sales</v>
      </c>
      <c r="J13">
        <v>-742.5</v>
      </c>
      <c r="K13">
        <v>-3</v>
      </c>
    </row>
    <row r="14" spans="1:14" x14ac:dyDescent="0.2">
      <c r="A14">
        <v>2016</v>
      </c>
      <c r="B14">
        <v>3</v>
      </c>
      <c r="C14" s="197">
        <v>9781449410186</v>
      </c>
      <c r="D14" t="s">
        <v>334</v>
      </c>
      <c r="E14">
        <v>1</v>
      </c>
      <c r="F14">
        <v>74</v>
      </c>
      <c r="G14">
        <v>503</v>
      </c>
      <c r="H14">
        <v>415050</v>
      </c>
      <c r="I14" t="str">
        <f t="shared" si="0"/>
        <v>Sales</v>
      </c>
      <c r="J14">
        <v>-514.5</v>
      </c>
      <c r="K14">
        <v>-2</v>
      </c>
    </row>
    <row r="15" spans="1:14" x14ac:dyDescent="0.2">
      <c r="A15">
        <v>2016</v>
      </c>
      <c r="B15">
        <v>3</v>
      </c>
      <c r="C15" s="197">
        <v>9781449410230</v>
      </c>
      <c r="D15" t="s">
        <v>107</v>
      </c>
      <c r="E15">
        <v>1</v>
      </c>
      <c r="F15">
        <v>74</v>
      </c>
      <c r="G15">
        <v>503</v>
      </c>
      <c r="H15">
        <v>415050</v>
      </c>
      <c r="I15" t="str">
        <f t="shared" si="0"/>
        <v>Sales</v>
      </c>
      <c r="J15">
        <v>-742.5</v>
      </c>
      <c r="K15">
        <v>-3</v>
      </c>
    </row>
    <row r="16" spans="1:14" x14ac:dyDescent="0.2">
      <c r="A16">
        <v>2016</v>
      </c>
      <c r="B16">
        <v>3</v>
      </c>
      <c r="C16" s="197">
        <v>9781449414078</v>
      </c>
      <c r="D16" t="s">
        <v>91</v>
      </c>
      <c r="E16">
        <v>1</v>
      </c>
      <c r="F16">
        <v>74</v>
      </c>
      <c r="G16">
        <v>503</v>
      </c>
      <c r="H16">
        <v>415050</v>
      </c>
      <c r="I16" t="str">
        <f t="shared" si="0"/>
        <v>Sales</v>
      </c>
      <c r="J16">
        <v>-656.7</v>
      </c>
      <c r="K16">
        <v>-6</v>
      </c>
    </row>
    <row r="17" spans="1:11" x14ac:dyDescent="0.2">
      <c r="A17">
        <v>2016</v>
      </c>
      <c r="B17">
        <v>3</v>
      </c>
      <c r="C17" s="197">
        <v>9781449414849</v>
      </c>
      <c r="D17" t="s">
        <v>294</v>
      </c>
      <c r="E17">
        <v>1</v>
      </c>
      <c r="F17">
        <v>74</v>
      </c>
      <c r="G17">
        <v>503</v>
      </c>
      <c r="H17">
        <v>415050</v>
      </c>
      <c r="I17" t="str">
        <f t="shared" si="0"/>
        <v>Sales</v>
      </c>
      <c r="J17">
        <v>-438.9</v>
      </c>
      <c r="K17">
        <v>-2</v>
      </c>
    </row>
    <row r="18" spans="1:11" x14ac:dyDescent="0.2">
      <c r="A18">
        <v>2016</v>
      </c>
      <c r="B18">
        <v>3</v>
      </c>
      <c r="C18" s="197">
        <v>9781449418243</v>
      </c>
      <c r="D18" t="s">
        <v>304</v>
      </c>
      <c r="E18">
        <v>1</v>
      </c>
      <c r="F18">
        <v>74</v>
      </c>
      <c r="G18">
        <v>503</v>
      </c>
      <c r="H18">
        <v>415050</v>
      </c>
      <c r="I18" t="str">
        <f t="shared" si="0"/>
        <v>Sales</v>
      </c>
      <c r="J18">
        <v>-439.53</v>
      </c>
      <c r="K18">
        <v>-3</v>
      </c>
    </row>
    <row r="19" spans="1:11" x14ac:dyDescent="0.2">
      <c r="A19">
        <v>2016</v>
      </c>
      <c r="B19">
        <v>3</v>
      </c>
      <c r="C19" s="197">
        <v>9781449418465</v>
      </c>
      <c r="D19" t="s">
        <v>59</v>
      </c>
      <c r="E19">
        <v>1</v>
      </c>
      <c r="F19">
        <v>74</v>
      </c>
      <c r="G19">
        <v>501</v>
      </c>
      <c r="H19">
        <v>415050</v>
      </c>
      <c r="I19" t="str">
        <f t="shared" si="0"/>
        <v>Sales</v>
      </c>
      <c r="J19">
        <v>-2987.25</v>
      </c>
      <c r="K19">
        <v>-11</v>
      </c>
    </row>
    <row r="20" spans="1:11" x14ac:dyDescent="0.2">
      <c r="A20">
        <v>2016</v>
      </c>
      <c r="B20">
        <v>3</v>
      </c>
      <c r="C20" s="197">
        <v>9781449420437</v>
      </c>
      <c r="D20" t="s">
        <v>280</v>
      </c>
      <c r="E20">
        <v>1</v>
      </c>
      <c r="F20">
        <v>74</v>
      </c>
      <c r="G20">
        <v>503</v>
      </c>
      <c r="H20">
        <v>415050</v>
      </c>
      <c r="I20" t="str">
        <f t="shared" si="0"/>
        <v>Sales</v>
      </c>
      <c r="J20">
        <v>-14882.7</v>
      </c>
      <c r="K20">
        <v>-73</v>
      </c>
    </row>
    <row r="21" spans="1:11" x14ac:dyDescent="0.2">
      <c r="A21">
        <v>2016</v>
      </c>
      <c r="B21">
        <v>3</v>
      </c>
      <c r="C21" s="197">
        <v>9781449420437</v>
      </c>
      <c r="D21" t="s">
        <v>280</v>
      </c>
      <c r="E21">
        <v>1</v>
      </c>
      <c r="F21">
        <v>74</v>
      </c>
      <c r="G21">
        <v>503</v>
      </c>
      <c r="H21">
        <v>415150</v>
      </c>
      <c r="I21" t="str">
        <f t="shared" si="0"/>
        <v>Sales</v>
      </c>
      <c r="J21">
        <v>-2599.7199999999998</v>
      </c>
      <c r="K21">
        <v>-12</v>
      </c>
    </row>
    <row r="22" spans="1:11" x14ac:dyDescent="0.2">
      <c r="A22">
        <v>2016</v>
      </c>
      <c r="B22">
        <v>3</v>
      </c>
      <c r="C22" s="197">
        <v>9781449425661</v>
      </c>
      <c r="D22" t="s">
        <v>282</v>
      </c>
      <c r="E22">
        <v>1</v>
      </c>
      <c r="F22">
        <v>74</v>
      </c>
      <c r="G22">
        <v>503</v>
      </c>
      <c r="H22">
        <v>415050</v>
      </c>
      <c r="I22" t="str">
        <f t="shared" si="0"/>
        <v>Sales</v>
      </c>
      <c r="J22">
        <v>-11981.97</v>
      </c>
      <c r="K22">
        <v>-59</v>
      </c>
    </row>
    <row r="23" spans="1:11" x14ac:dyDescent="0.2">
      <c r="A23">
        <v>2016</v>
      </c>
      <c r="B23">
        <v>3</v>
      </c>
      <c r="C23" s="197">
        <v>9781449425678</v>
      </c>
      <c r="D23" t="s">
        <v>318</v>
      </c>
      <c r="E23">
        <v>1</v>
      </c>
      <c r="F23">
        <v>74</v>
      </c>
      <c r="G23">
        <v>503</v>
      </c>
      <c r="H23">
        <v>415050</v>
      </c>
      <c r="I23" t="str">
        <f t="shared" si="0"/>
        <v>Sales</v>
      </c>
      <c r="J23">
        <v>-18558.45</v>
      </c>
      <c r="K23">
        <v>-52</v>
      </c>
    </row>
    <row r="24" spans="1:11" x14ac:dyDescent="0.2">
      <c r="A24">
        <v>2016</v>
      </c>
      <c r="B24">
        <v>3</v>
      </c>
      <c r="C24" s="197">
        <v>9781449427771</v>
      </c>
      <c r="D24" t="s">
        <v>284</v>
      </c>
      <c r="E24">
        <v>1</v>
      </c>
      <c r="F24">
        <v>74</v>
      </c>
      <c r="G24">
        <v>503</v>
      </c>
      <c r="H24">
        <v>415050</v>
      </c>
      <c r="I24" t="str">
        <f t="shared" si="0"/>
        <v>Sales</v>
      </c>
      <c r="J24">
        <v>-9216.9</v>
      </c>
      <c r="K24">
        <v>-45</v>
      </c>
    </row>
    <row r="25" spans="1:11" x14ac:dyDescent="0.2">
      <c r="A25">
        <v>2016</v>
      </c>
      <c r="B25">
        <v>3</v>
      </c>
      <c r="C25" s="197">
        <v>9781449427771</v>
      </c>
      <c r="D25" t="s">
        <v>284</v>
      </c>
      <c r="E25">
        <v>1</v>
      </c>
      <c r="F25">
        <v>74</v>
      </c>
      <c r="G25">
        <v>503</v>
      </c>
      <c r="H25">
        <v>415150</v>
      </c>
      <c r="I25" t="str">
        <f t="shared" si="0"/>
        <v>Sales</v>
      </c>
      <c r="J25">
        <v>-2599.7199999999998</v>
      </c>
      <c r="K25">
        <v>-12</v>
      </c>
    </row>
    <row r="26" spans="1:11" x14ac:dyDescent="0.2">
      <c r="A26">
        <v>2016</v>
      </c>
      <c r="B26">
        <v>3</v>
      </c>
      <c r="C26" s="197">
        <v>9781449429362</v>
      </c>
      <c r="D26" t="s">
        <v>323</v>
      </c>
      <c r="E26">
        <v>1</v>
      </c>
      <c r="F26">
        <v>74</v>
      </c>
      <c r="G26">
        <v>503</v>
      </c>
      <c r="H26">
        <v>415050</v>
      </c>
      <c r="I26" t="str">
        <f t="shared" si="0"/>
        <v>Sales</v>
      </c>
      <c r="J26">
        <v>-247.5</v>
      </c>
      <c r="K26">
        <v>-1</v>
      </c>
    </row>
    <row r="27" spans="1:11" x14ac:dyDescent="0.2">
      <c r="A27">
        <v>2016</v>
      </c>
      <c r="B27">
        <v>3</v>
      </c>
      <c r="C27" s="197">
        <v>9781449429379</v>
      </c>
      <c r="D27" t="s">
        <v>285</v>
      </c>
      <c r="E27">
        <v>1</v>
      </c>
      <c r="F27">
        <v>74</v>
      </c>
      <c r="G27">
        <v>503</v>
      </c>
      <c r="H27">
        <v>415050</v>
      </c>
      <c r="I27" t="str">
        <f t="shared" si="0"/>
        <v>Sales</v>
      </c>
      <c r="J27">
        <v>-9387</v>
      </c>
      <c r="K27">
        <v>-53</v>
      </c>
    </row>
    <row r="28" spans="1:11" x14ac:dyDescent="0.2">
      <c r="A28">
        <v>2016</v>
      </c>
      <c r="B28">
        <v>3</v>
      </c>
      <c r="C28" s="197">
        <v>9781449429379</v>
      </c>
      <c r="D28" t="s">
        <v>285</v>
      </c>
      <c r="E28">
        <v>1</v>
      </c>
      <c r="F28">
        <v>74</v>
      </c>
      <c r="G28">
        <v>503</v>
      </c>
      <c r="H28">
        <v>415150</v>
      </c>
      <c r="I28" t="str">
        <f t="shared" si="0"/>
        <v>Sales</v>
      </c>
      <c r="J28">
        <v>-2283.65</v>
      </c>
      <c r="K28">
        <v>-12</v>
      </c>
    </row>
    <row r="29" spans="1:11" x14ac:dyDescent="0.2">
      <c r="A29">
        <v>2016</v>
      </c>
      <c r="B29">
        <v>3</v>
      </c>
      <c r="C29" s="197">
        <v>9781449433253</v>
      </c>
      <c r="D29" t="s">
        <v>272</v>
      </c>
      <c r="E29">
        <v>1</v>
      </c>
      <c r="F29">
        <v>74</v>
      </c>
      <c r="G29">
        <v>503</v>
      </c>
      <c r="H29">
        <v>415050</v>
      </c>
      <c r="I29" t="str">
        <f t="shared" si="0"/>
        <v>Sales</v>
      </c>
      <c r="J29">
        <v>-168451.92</v>
      </c>
      <c r="K29">
        <v>-57</v>
      </c>
    </row>
    <row r="30" spans="1:11" x14ac:dyDescent="0.2">
      <c r="A30">
        <v>2016</v>
      </c>
      <c r="B30">
        <v>3</v>
      </c>
      <c r="C30" s="197">
        <v>9781449433833</v>
      </c>
      <c r="D30" t="s">
        <v>306</v>
      </c>
      <c r="E30">
        <v>1</v>
      </c>
      <c r="F30">
        <v>74</v>
      </c>
      <c r="G30">
        <v>503</v>
      </c>
      <c r="H30">
        <v>415050</v>
      </c>
      <c r="I30" t="str">
        <f t="shared" si="0"/>
        <v>Sales</v>
      </c>
      <c r="J30">
        <v>-439.53</v>
      </c>
      <c r="K30">
        <v>-3</v>
      </c>
    </row>
    <row r="31" spans="1:11" x14ac:dyDescent="0.2">
      <c r="A31">
        <v>2016</v>
      </c>
      <c r="B31">
        <v>3</v>
      </c>
      <c r="C31" s="197">
        <v>9781449433963</v>
      </c>
      <c r="D31" t="s">
        <v>308</v>
      </c>
      <c r="E31">
        <v>1</v>
      </c>
      <c r="F31">
        <v>74</v>
      </c>
      <c r="G31">
        <v>503</v>
      </c>
      <c r="H31">
        <v>415050</v>
      </c>
      <c r="I31" t="str">
        <f t="shared" si="0"/>
        <v>Sales</v>
      </c>
      <c r="J31">
        <v>-439.53</v>
      </c>
      <c r="K31">
        <v>-3</v>
      </c>
    </row>
    <row r="32" spans="1:11" x14ac:dyDescent="0.2">
      <c r="A32">
        <v>2016</v>
      </c>
      <c r="B32">
        <v>3</v>
      </c>
      <c r="C32" s="197">
        <v>9781449436346</v>
      </c>
      <c r="D32" t="s">
        <v>242</v>
      </c>
      <c r="E32">
        <v>1</v>
      </c>
      <c r="F32">
        <v>74</v>
      </c>
      <c r="G32">
        <v>501</v>
      </c>
      <c r="H32">
        <v>415050</v>
      </c>
      <c r="I32" t="str">
        <f t="shared" si="0"/>
        <v>Sales</v>
      </c>
      <c r="J32">
        <v>-6685</v>
      </c>
      <c r="K32">
        <v>-37</v>
      </c>
    </row>
    <row r="33" spans="1:11" x14ac:dyDescent="0.2">
      <c r="A33">
        <v>2016</v>
      </c>
      <c r="B33">
        <v>3</v>
      </c>
      <c r="C33" s="197">
        <v>9781449436346</v>
      </c>
      <c r="D33" t="s">
        <v>242</v>
      </c>
      <c r="E33">
        <v>1</v>
      </c>
      <c r="F33">
        <v>74</v>
      </c>
      <c r="G33">
        <v>501</v>
      </c>
      <c r="H33">
        <v>415150</v>
      </c>
      <c r="I33" t="str">
        <f t="shared" si="0"/>
        <v>Sales</v>
      </c>
      <c r="J33">
        <v>-2283.65</v>
      </c>
      <c r="K33">
        <v>-12</v>
      </c>
    </row>
    <row r="34" spans="1:11" x14ac:dyDescent="0.2">
      <c r="A34">
        <v>2016</v>
      </c>
      <c r="B34">
        <v>3</v>
      </c>
      <c r="C34" s="197">
        <v>9781449436353</v>
      </c>
      <c r="D34" t="s">
        <v>287</v>
      </c>
      <c r="E34">
        <v>1</v>
      </c>
      <c r="F34">
        <v>74</v>
      </c>
      <c r="G34">
        <v>503</v>
      </c>
      <c r="H34">
        <v>415050</v>
      </c>
      <c r="I34" t="str">
        <f t="shared" ref="I34:I65" si="1">IF(AND(H34&gt;420000,H34&lt;430000),"Return","Sales")</f>
        <v>Sales</v>
      </c>
      <c r="J34">
        <v>-12033.84</v>
      </c>
      <c r="K34">
        <v>-59</v>
      </c>
    </row>
    <row r="35" spans="1:11" x14ac:dyDescent="0.2">
      <c r="A35">
        <v>2016</v>
      </c>
      <c r="B35">
        <v>3</v>
      </c>
      <c r="C35" s="197">
        <v>9781449436353</v>
      </c>
      <c r="D35" t="s">
        <v>287</v>
      </c>
      <c r="E35">
        <v>1</v>
      </c>
      <c r="F35">
        <v>74</v>
      </c>
      <c r="G35">
        <v>503</v>
      </c>
      <c r="H35">
        <v>415150</v>
      </c>
      <c r="I35" t="str">
        <f t="shared" si="1"/>
        <v>Sales</v>
      </c>
      <c r="J35">
        <v>-2599.7199999999998</v>
      </c>
      <c r="K35">
        <v>-12</v>
      </c>
    </row>
    <row r="36" spans="1:11" x14ac:dyDescent="0.2">
      <c r="A36">
        <v>2016</v>
      </c>
      <c r="B36">
        <v>3</v>
      </c>
      <c r="C36" s="197">
        <v>9781449447151</v>
      </c>
      <c r="D36" t="s">
        <v>289</v>
      </c>
      <c r="E36">
        <v>1</v>
      </c>
      <c r="F36">
        <v>74</v>
      </c>
      <c r="G36">
        <v>503</v>
      </c>
      <c r="H36">
        <v>415050</v>
      </c>
      <c r="I36" t="str">
        <f t="shared" si="1"/>
        <v>Sales</v>
      </c>
      <c r="J36">
        <v>-7490</v>
      </c>
      <c r="K36">
        <v>-4</v>
      </c>
    </row>
    <row r="37" spans="1:11" x14ac:dyDescent="0.2">
      <c r="A37">
        <v>2016</v>
      </c>
      <c r="B37">
        <v>3</v>
      </c>
      <c r="C37" s="197">
        <v>9781449450625</v>
      </c>
      <c r="D37" t="s">
        <v>249</v>
      </c>
      <c r="E37">
        <v>1</v>
      </c>
      <c r="F37">
        <v>74</v>
      </c>
      <c r="G37">
        <v>501</v>
      </c>
      <c r="H37">
        <v>415050</v>
      </c>
      <c r="I37" t="str">
        <f t="shared" si="1"/>
        <v>Sales</v>
      </c>
      <c r="J37">
        <v>-161.46</v>
      </c>
      <c r="K37">
        <v>-1</v>
      </c>
    </row>
    <row r="38" spans="1:11" x14ac:dyDescent="0.2">
      <c r="A38">
        <v>2016</v>
      </c>
      <c r="B38">
        <v>3</v>
      </c>
      <c r="C38" s="197">
        <v>9781449450854</v>
      </c>
      <c r="D38" t="s">
        <v>253</v>
      </c>
      <c r="E38">
        <v>1</v>
      </c>
      <c r="F38">
        <v>74</v>
      </c>
      <c r="G38">
        <v>501</v>
      </c>
      <c r="H38">
        <v>415050</v>
      </c>
      <c r="I38" t="str">
        <f t="shared" si="1"/>
        <v>Sales</v>
      </c>
      <c r="J38">
        <v>-439.53</v>
      </c>
      <c r="K38">
        <v>-3</v>
      </c>
    </row>
    <row r="39" spans="1:11" x14ac:dyDescent="0.2">
      <c r="A39">
        <v>2016</v>
      </c>
      <c r="B39">
        <v>3</v>
      </c>
      <c r="C39" s="197">
        <v>9781449456146</v>
      </c>
      <c r="D39" t="s">
        <v>292</v>
      </c>
      <c r="E39">
        <v>1</v>
      </c>
      <c r="F39">
        <v>74</v>
      </c>
      <c r="G39">
        <v>503</v>
      </c>
      <c r="H39">
        <v>415050</v>
      </c>
      <c r="I39" t="str">
        <f t="shared" si="1"/>
        <v>Sales</v>
      </c>
      <c r="J39">
        <v>-34001.86</v>
      </c>
      <c r="K39">
        <v>-132</v>
      </c>
    </row>
    <row r="40" spans="1:11" x14ac:dyDescent="0.2">
      <c r="A40">
        <v>2016</v>
      </c>
      <c r="B40">
        <v>3</v>
      </c>
      <c r="C40" s="197">
        <v>9781449457952</v>
      </c>
      <c r="D40" t="s">
        <v>271</v>
      </c>
      <c r="E40">
        <v>1</v>
      </c>
      <c r="F40">
        <v>74</v>
      </c>
      <c r="G40">
        <v>501</v>
      </c>
      <c r="H40">
        <v>415050</v>
      </c>
      <c r="I40" t="str">
        <f t="shared" si="1"/>
        <v>Sales</v>
      </c>
      <c r="J40">
        <v>-6726.77</v>
      </c>
      <c r="K40">
        <v>-22</v>
      </c>
    </row>
    <row r="41" spans="1:11" x14ac:dyDescent="0.2">
      <c r="A41">
        <v>2016</v>
      </c>
      <c r="B41">
        <v>3</v>
      </c>
      <c r="C41" s="197">
        <v>9781449460044</v>
      </c>
      <c r="D41" t="s">
        <v>260</v>
      </c>
      <c r="E41">
        <v>1</v>
      </c>
      <c r="F41">
        <v>74</v>
      </c>
      <c r="G41">
        <v>501</v>
      </c>
      <c r="H41">
        <v>415050</v>
      </c>
      <c r="I41" t="str">
        <f t="shared" si="1"/>
        <v>Sales</v>
      </c>
      <c r="J41">
        <v>-2939.51</v>
      </c>
      <c r="K41">
        <v>-1</v>
      </c>
    </row>
    <row r="42" spans="1:11" x14ac:dyDescent="0.2">
      <c r="A42">
        <v>2016</v>
      </c>
      <c r="B42">
        <v>3</v>
      </c>
      <c r="C42" s="197">
        <v>9781449460365</v>
      </c>
      <c r="D42" t="s">
        <v>319</v>
      </c>
      <c r="E42">
        <v>1</v>
      </c>
      <c r="F42">
        <v>74</v>
      </c>
      <c r="G42">
        <v>501</v>
      </c>
      <c r="H42">
        <v>415050</v>
      </c>
      <c r="I42" t="str">
        <f t="shared" si="1"/>
        <v>Sales</v>
      </c>
      <c r="J42">
        <v>-10491.33</v>
      </c>
      <c r="K42">
        <v>-23</v>
      </c>
    </row>
    <row r="43" spans="1:11" x14ac:dyDescent="0.2">
      <c r="A43">
        <v>2016</v>
      </c>
      <c r="B43">
        <v>3</v>
      </c>
      <c r="C43" s="197">
        <v>9781449461072</v>
      </c>
      <c r="D43" t="s">
        <v>219</v>
      </c>
      <c r="E43">
        <v>1</v>
      </c>
      <c r="F43">
        <v>74</v>
      </c>
      <c r="G43">
        <v>501</v>
      </c>
      <c r="H43">
        <v>415050</v>
      </c>
      <c r="I43" t="str">
        <f t="shared" si="1"/>
        <v>Sales</v>
      </c>
      <c r="J43">
        <v>-35967.919999999998</v>
      </c>
      <c r="K43">
        <v>-140</v>
      </c>
    </row>
    <row r="44" spans="1:11" x14ac:dyDescent="0.2">
      <c r="A44">
        <v>2016</v>
      </c>
      <c r="B44">
        <v>3</v>
      </c>
      <c r="C44" s="197">
        <v>9781449462147</v>
      </c>
      <c r="D44" t="s">
        <v>220</v>
      </c>
      <c r="E44">
        <v>1</v>
      </c>
      <c r="F44">
        <v>74</v>
      </c>
      <c r="G44">
        <v>501</v>
      </c>
      <c r="H44">
        <v>415050</v>
      </c>
      <c r="I44" t="str">
        <f t="shared" si="1"/>
        <v>Sales</v>
      </c>
      <c r="J44">
        <v>-15232.38</v>
      </c>
      <c r="K44">
        <v>-15</v>
      </c>
    </row>
    <row r="45" spans="1:11" x14ac:dyDescent="0.2">
      <c r="A45">
        <v>2016</v>
      </c>
      <c r="B45">
        <v>3</v>
      </c>
      <c r="C45" s="197">
        <v>9781449462253</v>
      </c>
      <c r="D45" t="s">
        <v>320</v>
      </c>
      <c r="E45">
        <v>1</v>
      </c>
      <c r="F45">
        <v>74</v>
      </c>
      <c r="G45">
        <v>501</v>
      </c>
      <c r="H45">
        <v>415050</v>
      </c>
      <c r="I45" t="str">
        <f t="shared" si="1"/>
        <v>Sales</v>
      </c>
      <c r="J45">
        <v>-5230.8900000000003</v>
      </c>
      <c r="K45">
        <v>-26</v>
      </c>
    </row>
    <row r="46" spans="1:11" x14ac:dyDescent="0.2">
      <c r="A46">
        <v>2016</v>
      </c>
      <c r="B46">
        <v>3</v>
      </c>
      <c r="C46" s="197">
        <v>9781449462260</v>
      </c>
      <c r="D46" t="s">
        <v>331</v>
      </c>
      <c r="E46">
        <v>1</v>
      </c>
      <c r="F46">
        <v>74</v>
      </c>
      <c r="G46">
        <v>501</v>
      </c>
      <c r="H46">
        <v>415050</v>
      </c>
      <c r="I46" t="str">
        <f t="shared" si="1"/>
        <v>Sales</v>
      </c>
      <c r="J46">
        <v>-1956.08</v>
      </c>
      <c r="K46">
        <v>-8</v>
      </c>
    </row>
    <row r="47" spans="1:11" x14ac:dyDescent="0.2">
      <c r="A47">
        <v>2016</v>
      </c>
      <c r="B47">
        <v>3</v>
      </c>
      <c r="C47" s="197">
        <v>9781449464899</v>
      </c>
      <c r="D47" t="s">
        <v>310</v>
      </c>
      <c r="E47">
        <v>1</v>
      </c>
      <c r="F47">
        <v>74</v>
      </c>
      <c r="G47">
        <v>501</v>
      </c>
      <c r="H47">
        <v>415050</v>
      </c>
      <c r="I47" t="str">
        <f t="shared" si="1"/>
        <v>Sales</v>
      </c>
      <c r="J47">
        <v>-8511.7900000000009</v>
      </c>
      <c r="K47">
        <v>-28</v>
      </c>
    </row>
    <row r="48" spans="1:11" x14ac:dyDescent="0.2">
      <c r="A48">
        <v>2016</v>
      </c>
      <c r="B48">
        <v>3</v>
      </c>
      <c r="C48" s="197">
        <v>9781449471927</v>
      </c>
      <c r="D48" t="s">
        <v>325</v>
      </c>
      <c r="E48">
        <v>1</v>
      </c>
      <c r="F48">
        <v>74</v>
      </c>
      <c r="G48">
        <v>501</v>
      </c>
      <c r="H48">
        <v>415050</v>
      </c>
      <c r="I48" t="str">
        <f t="shared" si="1"/>
        <v>Sales</v>
      </c>
      <c r="J48">
        <v>-21528.06</v>
      </c>
      <c r="K48">
        <v>-72</v>
      </c>
    </row>
    <row r="49" spans="1:11" x14ac:dyDescent="0.2">
      <c r="A49">
        <v>2016</v>
      </c>
      <c r="B49">
        <v>3</v>
      </c>
      <c r="C49" s="197">
        <v>9781449472399</v>
      </c>
      <c r="D49" t="s">
        <v>326</v>
      </c>
      <c r="E49">
        <v>1</v>
      </c>
      <c r="F49">
        <v>74</v>
      </c>
      <c r="G49">
        <v>501</v>
      </c>
      <c r="H49">
        <v>415050</v>
      </c>
      <c r="I49" t="str">
        <f t="shared" si="1"/>
        <v>Sales</v>
      </c>
      <c r="J49">
        <v>-34327.5</v>
      </c>
      <c r="K49">
        <v>-89</v>
      </c>
    </row>
    <row r="50" spans="1:11" x14ac:dyDescent="0.2">
      <c r="A50">
        <v>2016</v>
      </c>
      <c r="B50">
        <v>3</v>
      </c>
      <c r="C50" s="197">
        <v>9781449474256</v>
      </c>
      <c r="D50" t="s">
        <v>328</v>
      </c>
      <c r="E50">
        <v>1</v>
      </c>
      <c r="F50">
        <v>74</v>
      </c>
      <c r="G50">
        <v>501</v>
      </c>
      <c r="H50">
        <v>415050</v>
      </c>
      <c r="I50" t="str">
        <f t="shared" si="1"/>
        <v>Sales</v>
      </c>
      <c r="J50">
        <v>-31052.77</v>
      </c>
      <c r="K50">
        <v>-127</v>
      </c>
    </row>
    <row r="51" spans="1:11" x14ac:dyDescent="0.2">
      <c r="A51">
        <v>2016</v>
      </c>
      <c r="B51">
        <v>3</v>
      </c>
      <c r="C51" s="197">
        <v>9781941252093</v>
      </c>
      <c r="D51" t="s">
        <v>321</v>
      </c>
      <c r="E51">
        <v>1</v>
      </c>
      <c r="F51">
        <v>74</v>
      </c>
      <c r="G51">
        <v>501</v>
      </c>
      <c r="H51">
        <v>415050</v>
      </c>
      <c r="I51" t="str">
        <f t="shared" si="1"/>
        <v>Sales</v>
      </c>
      <c r="J51">
        <v>-3748.5</v>
      </c>
      <c r="K51">
        <v>-9</v>
      </c>
    </row>
    <row r="52" spans="1:11" x14ac:dyDescent="0.2">
      <c r="A52">
        <v>2016</v>
      </c>
      <c r="B52">
        <v>3</v>
      </c>
      <c r="C52" s="197">
        <v>9780740705311</v>
      </c>
      <c r="D52" t="s">
        <v>46</v>
      </c>
      <c r="E52">
        <v>1</v>
      </c>
      <c r="F52">
        <v>74</v>
      </c>
      <c r="G52">
        <v>503</v>
      </c>
      <c r="H52">
        <v>425250</v>
      </c>
      <c r="I52" t="str">
        <f t="shared" si="1"/>
        <v>Return</v>
      </c>
      <c r="J52">
        <v>384.45</v>
      </c>
      <c r="K52">
        <v>1</v>
      </c>
    </row>
    <row r="53" spans="1:11" x14ac:dyDescent="0.2">
      <c r="A53">
        <v>2016</v>
      </c>
      <c r="B53">
        <v>3</v>
      </c>
      <c r="C53" s="197">
        <v>9780740713903</v>
      </c>
      <c r="D53" t="s">
        <v>68</v>
      </c>
      <c r="E53">
        <v>1</v>
      </c>
      <c r="F53">
        <v>74</v>
      </c>
      <c r="G53">
        <v>503</v>
      </c>
      <c r="H53">
        <v>425250</v>
      </c>
      <c r="I53" t="str">
        <f t="shared" si="1"/>
        <v>Return</v>
      </c>
      <c r="J53">
        <v>247.5</v>
      </c>
      <c r="K53">
        <v>1</v>
      </c>
    </row>
    <row r="54" spans="1:11" x14ac:dyDescent="0.2">
      <c r="A54">
        <v>2016</v>
      </c>
      <c r="B54">
        <v>3</v>
      </c>
      <c r="C54" s="197">
        <v>9780740738050</v>
      </c>
      <c r="D54" t="s">
        <v>76</v>
      </c>
      <c r="E54">
        <v>1</v>
      </c>
      <c r="F54">
        <v>74</v>
      </c>
      <c r="G54">
        <v>503</v>
      </c>
      <c r="H54">
        <v>425250</v>
      </c>
      <c r="I54" t="str">
        <f t="shared" si="1"/>
        <v>Return</v>
      </c>
      <c r="J54">
        <v>288.75</v>
      </c>
      <c r="K54">
        <v>1</v>
      </c>
    </row>
    <row r="55" spans="1:11" x14ac:dyDescent="0.2">
      <c r="A55">
        <v>2016</v>
      </c>
      <c r="B55">
        <v>3</v>
      </c>
      <c r="C55" s="197">
        <v>9780740746581</v>
      </c>
      <c r="D55" t="s">
        <v>77</v>
      </c>
      <c r="E55">
        <v>1</v>
      </c>
      <c r="F55">
        <v>74</v>
      </c>
      <c r="G55">
        <v>503</v>
      </c>
      <c r="H55">
        <v>425250</v>
      </c>
      <c r="I55" t="str">
        <f t="shared" si="1"/>
        <v>Return</v>
      </c>
      <c r="J55">
        <v>559.20000000000005</v>
      </c>
      <c r="K55">
        <v>2</v>
      </c>
    </row>
    <row r="56" spans="1:11" x14ac:dyDescent="0.2">
      <c r="A56">
        <v>2016</v>
      </c>
      <c r="B56">
        <v>3</v>
      </c>
      <c r="C56" s="197">
        <v>9780740748479</v>
      </c>
      <c r="D56" t="s">
        <v>272</v>
      </c>
      <c r="E56">
        <v>1</v>
      </c>
      <c r="F56">
        <v>74</v>
      </c>
      <c r="G56">
        <v>503</v>
      </c>
      <c r="H56">
        <v>425250</v>
      </c>
      <c r="I56" t="str">
        <f t="shared" si="1"/>
        <v>Return</v>
      </c>
      <c r="J56">
        <v>6399.2</v>
      </c>
      <c r="K56">
        <v>2</v>
      </c>
    </row>
    <row r="57" spans="1:11" x14ac:dyDescent="0.2">
      <c r="A57">
        <v>2016</v>
      </c>
      <c r="B57">
        <v>3</v>
      </c>
      <c r="C57" s="197">
        <v>9780740754722</v>
      </c>
      <c r="D57" t="s">
        <v>125</v>
      </c>
      <c r="E57">
        <v>1</v>
      </c>
      <c r="F57">
        <v>74</v>
      </c>
      <c r="G57">
        <v>503</v>
      </c>
      <c r="H57">
        <v>425250</v>
      </c>
      <c r="I57" t="str">
        <f t="shared" si="1"/>
        <v>Return</v>
      </c>
      <c r="J57">
        <v>602.49</v>
      </c>
      <c r="K57">
        <v>3</v>
      </c>
    </row>
    <row r="58" spans="1:11" x14ac:dyDescent="0.2">
      <c r="A58">
        <v>2016</v>
      </c>
      <c r="B58">
        <v>3</v>
      </c>
      <c r="C58" s="197">
        <v>9780740761904</v>
      </c>
      <c r="D58" t="s">
        <v>47</v>
      </c>
      <c r="E58">
        <v>1</v>
      </c>
      <c r="F58">
        <v>74</v>
      </c>
      <c r="G58">
        <v>503</v>
      </c>
      <c r="H58">
        <v>425250</v>
      </c>
      <c r="I58" t="str">
        <f t="shared" si="1"/>
        <v>Return</v>
      </c>
      <c r="J58">
        <v>1218</v>
      </c>
      <c r="K58">
        <v>5</v>
      </c>
    </row>
    <row r="59" spans="1:11" x14ac:dyDescent="0.2">
      <c r="A59">
        <v>2016</v>
      </c>
      <c r="B59">
        <v>3</v>
      </c>
      <c r="C59" s="197">
        <v>9780740768491</v>
      </c>
      <c r="D59" t="s">
        <v>213</v>
      </c>
      <c r="E59">
        <v>1</v>
      </c>
      <c r="F59">
        <v>74</v>
      </c>
      <c r="G59">
        <v>503</v>
      </c>
      <c r="H59">
        <v>425250</v>
      </c>
      <c r="I59" t="str">
        <f t="shared" si="1"/>
        <v>Return</v>
      </c>
      <c r="J59">
        <v>216</v>
      </c>
      <c r="K59">
        <v>1</v>
      </c>
    </row>
    <row r="60" spans="1:11" x14ac:dyDescent="0.2">
      <c r="A60">
        <v>2016</v>
      </c>
      <c r="B60">
        <v>3</v>
      </c>
      <c r="C60" s="197">
        <v>9780740773655</v>
      </c>
      <c r="D60" t="s">
        <v>79</v>
      </c>
      <c r="E60">
        <v>1</v>
      </c>
      <c r="F60">
        <v>74</v>
      </c>
      <c r="G60">
        <v>503</v>
      </c>
      <c r="H60">
        <v>425250</v>
      </c>
      <c r="I60" t="str">
        <f t="shared" si="1"/>
        <v>Return</v>
      </c>
      <c r="J60">
        <v>420</v>
      </c>
      <c r="K60">
        <v>2</v>
      </c>
    </row>
    <row r="61" spans="1:11" x14ac:dyDescent="0.2">
      <c r="A61">
        <v>2016</v>
      </c>
      <c r="B61">
        <v>3</v>
      </c>
      <c r="C61" s="197">
        <v>9780740777356</v>
      </c>
      <c r="D61" t="s">
        <v>274</v>
      </c>
      <c r="E61">
        <v>1</v>
      </c>
      <c r="F61">
        <v>74</v>
      </c>
      <c r="G61">
        <v>503</v>
      </c>
      <c r="H61">
        <v>425250</v>
      </c>
      <c r="I61" t="str">
        <f t="shared" si="1"/>
        <v>Return</v>
      </c>
      <c r="J61">
        <v>6680.85</v>
      </c>
      <c r="K61">
        <v>4</v>
      </c>
    </row>
    <row r="62" spans="1:11" x14ac:dyDescent="0.2">
      <c r="A62">
        <v>2016</v>
      </c>
      <c r="B62">
        <v>3</v>
      </c>
      <c r="C62" s="197">
        <v>9780740778063</v>
      </c>
      <c r="D62" t="s">
        <v>71</v>
      </c>
      <c r="E62">
        <v>1</v>
      </c>
      <c r="F62">
        <v>74</v>
      </c>
      <c r="G62">
        <v>503</v>
      </c>
      <c r="H62">
        <v>425250</v>
      </c>
      <c r="I62" t="str">
        <f t="shared" si="1"/>
        <v>Return</v>
      </c>
      <c r="J62">
        <v>599</v>
      </c>
      <c r="K62">
        <v>2</v>
      </c>
    </row>
    <row r="63" spans="1:11" x14ac:dyDescent="0.2">
      <c r="A63">
        <v>2016</v>
      </c>
      <c r="B63">
        <v>3</v>
      </c>
      <c r="C63" s="197">
        <v>9780740779893</v>
      </c>
      <c r="D63" t="s">
        <v>317</v>
      </c>
      <c r="E63">
        <v>1</v>
      </c>
      <c r="F63">
        <v>74</v>
      </c>
      <c r="G63">
        <v>503</v>
      </c>
      <c r="H63">
        <v>425250</v>
      </c>
      <c r="I63" t="str">
        <f t="shared" si="1"/>
        <v>Return</v>
      </c>
      <c r="J63">
        <v>299</v>
      </c>
      <c r="K63">
        <v>2</v>
      </c>
    </row>
    <row r="64" spans="1:11" x14ac:dyDescent="0.2">
      <c r="A64">
        <v>2016</v>
      </c>
      <c r="B64">
        <v>3</v>
      </c>
      <c r="C64" s="197">
        <v>9780740785481</v>
      </c>
      <c r="D64" t="s">
        <v>275</v>
      </c>
      <c r="E64">
        <v>1</v>
      </c>
      <c r="F64">
        <v>74</v>
      </c>
      <c r="G64">
        <v>503</v>
      </c>
      <c r="H64">
        <v>425250</v>
      </c>
      <c r="I64" t="str">
        <f t="shared" si="1"/>
        <v>Return</v>
      </c>
      <c r="J64">
        <v>1484.51</v>
      </c>
      <c r="K64">
        <v>1</v>
      </c>
    </row>
    <row r="65" spans="1:11" x14ac:dyDescent="0.2">
      <c r="A65">
        <v>2016</v>
      </c>
      <c r="B65">
        <v>3</v>
      </c>
      <c r="C65" s="197">
        <v>9780740791208</v>
      </c>
      <c r="D65" t="s">
        <v>301</v>
      </c>
      <c r="E65">
        <v>1</v>
      </c>
      <c r="F65">
        <v>74</v>
      </c>
      <c r="G65">
        <v>503</v>
      </c>
      <c r="H65">
        <v>425250</v>
      </c>
      <c r="I65" t="str">
        <f t="shared" si="1"/>
        <v>Return</v>
      </c>
      <c r="J65">
        <v>448.5</v>
      </c>
      <c r="K65">
        <v>3</v>
      </c>
    </row>
    <row r="66" spans="1:11" x14ac:dyDescent="0.2">
      <c r="A66">
        <v>2016</v>
      </c>
      <c r="B66">
        <v>3</v>
      </c>
      <c r="C66" s="197">
        <v>9780836204155</v>
      </c>
      <c r="D66" t="s">
        <v>80</v>
      </c>
      <c r="E66">
        <v>1</v>
      </c>
      <c r="F66">
        <v>74</v>
      </c>
      <c r="G66">
        <v>503</v>
      </c>
      <c r="H66">
        <v>425250</v>
      </c>
      <c r="I66" t="str">
        <f t="shared" ref="I66:I97" si="2">IF(AND(H66&gt;420000,H66&lt;430000),"Return","Sales")</f>
        <v>Return</v>
      </c>
      <c r="J66">
        <v>384.45</v>
      </c>
      <c r="K66">
        <v>1</v>
      </c>
    </row>
    <row r="67" spans="1:11" x14ac:dyDescent="0.2">
      <c r="A67">
        <v>2016</v>
      </c>
      <c r="B67">
        <v>3</v>
      </c>
      <c r="C67" s="197">
        <v>9780836204254</v>
      </c>
      <c r="D67" t="s">
        <v>227</v>
      </c>
      <c r="E67">
        <v>1</v>
      </c>
      <c r="F67">
        <v>74</v>
      </c>
      <c r="G67">
        <v>503</v>
      </c>
      <c r="H67">
        <v>425250</v>
      </c>
      <c r="I67" t="str">
        <f t="shared" si="2"/>
        <v>Return</v>
      </c>
      <c r="J67">
        <v>1198.5</v>
      </c>
      <c r="K67">
        <v>3</v>
      </c>
    </row>
    <row r="68" spans="1:11" x14ac:dyDescent="0.2">
      <c r="A68">
        <v>2016</v>
      </c>
      <c r="B68">
        <v>3</v>
      </c>
      <c r="C68" s="197">
        <v>9780836217797</v>
      </c>
      <c r="D68" t="s">
        <v>81</v>
      </c>
      <c r="E68">
        <v>1</v>
      </c>
      <c r="F68">
        <v>74</v>
      </c>
      <c r="G68">
        <v>503</v>
      </c>
      <c r="H68">
        <v>425250</v>
      </c>
      <c r="I68" t="str">
        <f t="shared" si="2"/>
        <v>Return</v>
      </c>
      <c r="J68">
        <v>319.2</v>
      </c>
      <c r="K68">
        <v>2</v>
      </c>
    </row>
    <row r="69" spans="1:11" x14ac:dyDescent="0.2">
      <c r="A69">
        <v>2016</v>
      </c>
      <c r="B69">
        <v>3</v>
      </c>
      <c r="C69" s="197">
        <v>9780836267457</v>
      </c>
      <c r="D69" t="s">
        <v>82</v>
      </c>
      <c r="E69">
        <v>1</v>
      </c>
      <c r="F69">
        <v>74</v>
      </c>
      <c r="G69">
        <v>503</v>
      </c>
      <c r="H69">
        <v>425250</v>
      </c>
      <c r="I69" t="str">
        <f t="shared" si="2"/>
        <v>Return</v>
      </c>
      <c r="J69">
        <v>384.45</v>
      </c>
      <c r="K69">
        <v>1</v>
      </c>
    </row>
    <row r="70" spans="1:11" x14ac:dyDescent="0.2">
      <c r="A70">
        <v>2016</v>
      </c>
      <c r="B70">
        <v>3</v>
      </c>
      <c r="C70" s="197">
        <v>9781449401023</v>
      </c>
      <c r="D70" t="s">
        <v>72</v>
      </c>
      <c r="E70">
        <v>1</v>
      </c>
      <c r="F70">
        <v>74</v>
      </c>
      <c r="G70">
        <v>503</v>
      </c>
      <c r="H70">
        <v>425250</v>
      </c>
      <c r="I70" t="str">
        <f t="shared" si="2"/>
        <v>Return</v>
      </c>
      <c r="J70">
        <v>1083.45</v>
      </c>
      <c r="K70">
        <v>3</v>
      </c>
    </row>
    <row r="71" spans="1:11" x14ac:dyDescent="0.2">
      <c r="A71">
        <v>2016</v>
      </c>
      <c r="B71">
        <v>3</v>
      </c>
      <c r="C71" s="197">
        <v>9781449401382</v>
      </c>
      <c r="D71" t="s">
        <v>302</v>
      </c>
      <c r="E71">
        <v>1</v>
      </c>
      <c r="F71">
        <v>74</v>
      </c>
      <c r="G71">
        <v>503</v>
      </c>
      <c r="H71">
        <v>425250</v>
      </c>
      <c r="I71" t="str">
        <f t="shared" si="2"/>
        <v>Return</v>
      </c>
      <c r="J71">
        <v>149.5</v>
      </c>
      <c r="K71">
        <v>1</v>
      </c>
    </row>
    <row r="72" spans="1:11" x14ac:dyDescent="0.2">
      <c r="A72">
        <v>2016</v>
      </c>
      <c r="B72">
        <v>3</v>
      </c>
      <c r="C72" s="197">
        <v>9781449401405</v>
      </c>
      <c r="D72" t="s">
        <v>302</v>
      </c>
      <c r="E72">
        <v>1</v>
      </c>
      <c r="F72">
        <v>74</v>
      </c>
      <c r="G72">
        <v>503</v>
      </c>
      <c r="H72">
        <v>425250</v>
      </c>
      <c r="I72" t="str">
        <f t="shared" si="2"/>
        <v>Return</v>
      </c>
      <c r="J72">
        <v>293.02</v>
      </c>
      <c r="K72">
        <v>2</v>
      </c>
    </row>
    <row r="73" spans="1:11" x14ac:dyDescent="0.2">
      <c r="A73">
        <v>2016</v>
      </c>
      <c r="B73">
        <v>3</v>
      </c>
      <c r="C73" s="197">
        <v>9781449403102</v>
      </c>
      <c r="D73" t="s">
        <v>303</v>
      </c>
      <c r="E73">
        <v>1</v>
      </c>
      <c r="F73">
        <v>74</v>
      </c>
      <c r="G73">
        <v>503</v>
      </c>
      <c r="H73">
        <v>425250</v>
      </c>
      <c r="I73" t="str">
        <f t="shared" si="2"/>
        <v>Return</v>
      </c>
      <c r="J73">
        <v>149.5</v>
      </c>
      <c r="K73">
        <v>1</v>
      </c>
    </row>
    <row r="74" spans="1:11" x14ac:dyDescent="0.2">
      <c r="A74">
        <v>2016</v>
      </c>
      <c r="B74">
        <v>3</v>
      </c>
      <c r="C74" s="197">
        <v>9781449409777</v>
      </c>
      <c r="D74" t="s">
        <v>293</v>
      </c>
      <c r="E74">
        <v>1</v>
      </c>
      <c r="F74">
        <v>74</v>
      </c>
      <c r="G74">
        <v>503</v>
      </c>
      <c r="H74">
        <v>425250</v>
      </c>
      <c r="I74" t="str">
        <f t="shared" si="2"/>
        <v>Return</v>
      </c>
      <c r="J74">
        <v>1055.49</v>
      </c>
      <c r="K74">
        <v>3</v>
      </c>
    </row>
    <row r="75" spans="1:11" x14ac:dyDescent="0.2">
      <c r="A75">
        <v>2016</v>
      </c>
      <c r="B75">
        <v>3</v>
      </c>
      <c r="C75" s="197">
        <v>9781449414061</v>
      </c>
      <c r="D75" t="s">
        <v>73</v>
      </c>
      <c r="E75">
        <v>1</v>
      </c>
      <c r="F75">
        <v>74</v>
      </c>
      <c r="G75">
        <v>503</v>
      </c>
      <c r="H75">
        <v>425250</v>
      </c>
      <c r="I75" t="str">
        <f t="shared" si="2"/>
        <v>Return</v>
      </c>
      <c r="J75">
        <v>103.48</v>
      </c>
      <c r="K75">
        <v>1</v>
      </c>
    </row>
    <row r="76" spans="1:11" x14ac:dyDescent="0.2">
      <c r="A76">
        <v>2016</v>
      </c>
      <c r="B76">
        <v>3</v>
      </c>
      <c r="C76" s="197">
        <v>9781449414078</v>
      </c>
      <c r="D76" t="s">
        <v>91</v>
      </c>
      <c r="E76">
        <v>1</v>
      </c>
      <c r="F76">
        <v>74</v>
      </c>
      <c r="G76">
        <v>503</v>
      </c>
      <c r="H76">
        <v>425250</v>
      </c>
      <c r="I76" t="str">
        <f t="shared" si="2"/>
        <v>Return</v>
      </c>
      <c r="J76">
        <v>492.53</v>
      </c>
      <c r="K76">
        <v>5</v>
      </c>
    </row>
    <row r="77" spans="1:11" x14ac:dyDescent="0.2">
      <c r="A77">
        <v>2016</v>
      </c>
      <c r="B77">
        <v>3</v>
      </c>
      <c r="C77" s="197">
        <v>9781449414108</v>
      </c>
      <c r="D77" t="s">
        <v>279</v>
      </c>
      <c r="E77">
        <v>1</v>
      </c>
      <c r="F77">
        <v>74</v>
      </c>
      <c r="G77">
        <v>503</v>
      </c>
      <c r="H77">
        <v>425250</v>
      </c>
      <c r="I77" t="str">
        <f t="shared" si="2"/>
        <v>Return</v>
      </c>
      <c r="J77">
        <v>467.48</v>
      </c>
      <c r="K77">
        <v>1</v>
      </c>
    </row>
    <row r="78" spans="1:11" x14ac:dyDescent="0.2">
      <c r="A78">
        <v>2016</v>
      </c>
      <c r="B78">
        <v>3</v>
      </c>
      <c r="C78" s="197">
        <v>9781449418243</v>
      </c>
      <c r="D78" t="s">
        <v>304</v>
      </c>
      <c r="E78">
        <v>1</v>
      </c>
      <c r="F78">
        <v>74</v>
      </c>
      <c r="G78">
        <v>503</v>
      </c>
      <c r="H78">
        <v>425250</v>
      </c>
      <c r="I78" t="str">
        <f t="shared" si="2"/>
        <v>Return</v>
      </c>
      <c r="J78">
        <v>897</v>
      </c>
      <c r="K78">
        <v>6</v>
      </c>
    </row>
    <row r="79" spans="1:11" x14ac:dyDescent="0.2">
      <c r="A79">
        <v>2016</v>
      </c>
      <c r="B79">
        <v>3</v>
      </c>
      <c r="C79" s="197">
        <v>9781449418465</v>
      </c>
      <c r="D79" t="s">
        <v>59</v>
      </c>
      <c r="E79">
        <v>1</v>
      </c>
      <c r="F79">
        <v>74</v>
      </c>
      <c r="G79">
        <v>501</v>
      </c>
      <c r="H79">
        <v>425250</v>
      </c>
      <c r="I79" t="str">
        <f t="shared" si="2"/>
        <v>Return</v>
      </c>
      <c r="J79">
        <v>3638.25</v>
      </c>
      <c r="K79">
        <v>14</v>
      </c>
    </row>
    <row r="80" spans="1:11" x14ac:dyDescent="0.2">
      <c r="A80">
        <v>2016</v>
      </c>
      <c r="B80">
        <v>3</v>
      </c>
      <c r="C80" s="197">
        <v>9781449423094</v>
      </c>
      <c r="D80" t="s">
        <v>60</v>
      </c>
      <c r="E80">
        <v>1</v>
      </c>
      <c r="F80">
        <v>74</v>
      </c>
      <c r="G80">
        <v>503</v>
      </c>
      <c r="H80">
        <v>425250</v>
      </c>
      <c r="I80" t="str">
        <f t="shared" si="2"/>
        <v>Return</v>
      </c>
      <c r="J80">
        <v>747.93</v>
      </c>
      <c r="K80">
        <v>2</v>
      </c>
    </row>
    <row r="81" spans="1:11" x14ac:dyDescent="0.2">
      <c r="A81">
        <v>2016</v>
      </c>
      <c r="B81">
        <v>3</v>
      </c>
      <c r="C81" s="197">
        <v>9781449425678</v>
      </c>
      <c r="D81" t="s">
        <v>318</v>
      </c>
      <c r="E81">
        <v>1</v>
      </c>
      <c r="F81">
        <v>74</v>
      </c>
      <c r="G81">
        <v>503</v>
      </c>
      <c r="H81">
        <v>425250</v>
      </c>
      <c r="I81" t="str">
        <f t="shared" si="2"/>
        <v>Return</v>
      </c>
      <c r="J81">
        <v>363.48</v>
      </c>
      <c r="K81">
        <v>1</v>
      </c>
    </row>
    <row r="82" spans="1:11" x14ac:dyDescent="0.2">
      <c r="A82">
        <v>2016</v>
      </c>
      <c r="B82">
        <v>3</v>
      </c>
      <c r="C82" s="197">
        <v>9781449427399</v>
      </c>
      <c r="D82" t="s">
        <v>305</v>
      </c>
      <c r="E82">
        <v>1</v>
      </c>
      <c r="F82">
        <v>74</v>
      </c>
      <c r="G82">
        <v>503</v>
      </c>
      <c r="H82">
        <v>425250</v>
      </c>
      <c r="I82" t="str">
        <f t="shared" si="2"/>
        <v>Return</v>
      </c>
      <c r="J82">
        <v>1190.02</v>
      </c>
      <c r="K82">
        <v>8</v>
      </c>
    </row>
    <row r="83" spans="1:11" x14ac:dyDescent="0.2">
      <c r="A83">
        <v>2016</v>
      </c>
      <c r="B83">
        <v>3</v>
      </c>
      <c r="C83" s="197">
        <v>9781449427757</v>
      </c>
      <c r="D83" t="s">
        <v>283</v>
      </c>
      <c r="E83">
        <v>1</v>
      </c>
      <c r="F83">
        <v>74</v>
      </c>
      <c r="G83">
        <v>503</v>
      </c>
      <c r="H83">
        <v>425250</v>
      </c>
      <c r="I83" t="str">
        <f t="shared" si="2"/>
        <v>Return</v>
      </c>
      <c r="J83">
        <v>234</v>
      </c>
      <c r="K83">
        <v>1</v>
      </c>
    </row>
    <row r="84" spans="1:11" x14ac:dyDescent="0.2">
      <c r="A84">
        <v>2016</v>
      </c>
      <c r="B84">
        <v>3</v>
      </c>
      <c r="C84" s="197">
        <v>9781449427771</v>
      </c>
      <c r="D84" t="s">
        <v>284</v>
      </c>
      <c r="E84">
        <v>1</v>
      </c>
      <c r="F84">
        <v>74</v>
      </c>
      <c r="G84">
        <v>503</v>
      </c>
      <c r="H84">
        <v>425250</v>
      </c>
      <c r="I84" t="str">
        <f t="shared" si="2"/>
        <v>Return</v>
      </c>
      <c r="J84">
        <v>191.52</v>
      </c>
      <c r="K84">
        <v>1</v>
      </c>
    </row>
    <row r="85" spans="1:11" x14ac:dyDescent="0.2">
      <c r="A85">
        <v>2016</v>
      </c>
      <c r="B85">
        <v>3</v>
      </c>
      <c r="C85" s="197">
        <v>9781449429362</v>
      </c>
      <c r="D85" t="s">
        <v>323</v>
      </c>
      <c r="E85">
        <v>1</v>
      </c>
      <c r="F85">
        <v>74</v>
      </c>
      <c r="G85">
        <v>503</v>
      </c>
      <c r="H85">
        <v>425250</v>
      </c>
      <c r="I85" t="str">
        <f t="shared" si="2"/>
        <v>Return</v>
      </c>
      <c r="J85">
        <v>216</v>
      </c>
      <c r="K85">
        <v>1</v>
      </c>
    </row>
    <row r="86" spans="1:11" x14ac:dyDescent="0.2">
      <c r="A86">
        <v>2016</v>
      </c>
      <c r="B86">
        <v>3</v>
      </c>
      <c r="C86" s="197">
        <v>9781449429386</v>
      </c>
      <c r="D86" t="s">
        <v>286</v>
      </c>
      <c r="E86">
        <v>1</v>
      </c>
      <c r="F86">
        <v>74</v>
      </c>
      <c r="G86">
        <v>503</v>
      </c>
      <c r="H86">
        <v>425250</v>
      </c>
      <c r="I86" t="str">
        <f t="shared" si="2"/>
        <v>Return</v>
      </c>
      <c r="J86">
        <v>234</v>
      </c>
      <c r="K86">
        <v>1</v>
      </c>
    </row>
    <row r="87" spans="1:11" x14ac:dyDescent="0.2">
      <c r="A87">
        <v>2016</v>
      </c>
      <c r="B87">
        <v>3</v>
      </c>
      <c r="C87" s="197">
        <v>9781449433253</v>
      </c>
      <c r="D87" t="s">
        <v>272</v>
      </c>
      <c r="E87">
        <v>1</v>
      </c>
      <c r="F87">
        <v>74</v>
      </c>
      <c r="G87">
        <v>503</v>
      </c>
      <c r="H87">
        <v>425250</v>
      </c>
      <c r="I87" t="str">
        <f t="shared" si="2"/>
        <v>Return</v>
      </c>
      <c r="J87">
        <v>23396.1</v>
      </c>
      <c r="K87">
        <v>8</v>
      </c>
    </row>
    <row r="88" spans="1:11" x14ac:dyDescent="0.2">
      <c r="A88">
        <v>2016</v>
      </c>
      <c r="B88">
        <v>3</v>
      </c>
      <c r="C88" s="197">
        <v>9781449433833</v>
      </c>
      <c r="D88" t="s">
        <v>306</v>
      </c>
      <c r="E88">
        <v>1</v>
      </c>
      <c r="F88">
        <v>74</v>
      </c>
      <c r="G88">
        <v>503</v>
      </c>
      <c r="H88">
        <v>425250</v>
      </c>
      <c r="I88" t="str">
        <f t="shared" si="2"/>
        <v>Return</v>
      </c>
      <c r="J88">
        <v>598</v>
      </c>
      <c r="K88">
        <v>4</v>
      </c>
    </row>
    <row r="89" spans="1:11" x14ac:dyDescent="0.2">
      <c r="A89">
        <v>2016</v>
      </c>
      <c r="B89">
        <v>3</v>
      </c>
      <c r="C89" s="197">
        <v>9781449433918</v>
      </c>
      <c r="D89" t="s">
        <v>307</v>
      </c>
      <c r="E89">
        <v>1</v>
      </c>
      <c r="F89">
        <v>74</v>
      </c>
      <c r="G89">
        <v>503</v>
      </c>
      <c r="H89">
        <v>425250</v>
      </c>
      <c r="I89" t="str">
        <f t="shared" si="2"/>
        <v>Return</v>
      </c>
      <c r="J89">
        <v>442.52</v>
      </c>
      <c r="K89">
        <v>3</v>
      </c>
    </row>
    <row r="90" spans="1:11" x14ac:dyDescent="0.2">
      <c r="A90">
        <v>2016</v>
      </c>
      <c r="B90">
        <v>3</v>
      </c>
      <c r="C90" s="197">
        <v>9781449433963</v>
      </c>
      <c r="D90" t="s">
        <v>308</v>
      </c>
      <c r="E90">
        <v>1</v>
      </c>
      <c r="F90">
        <v>74</v>
      </c>
      <c r="G90">
        <v>503</v>
      </c>
      <c r="H90">
        <v>425250</v>
      </c>
      <c r="I90" t="str">
        <f t="shared" si="2"/>
        <v>Return</v>
      </c>
      <c r="J90">
        <v>143.52000000000001</v>
      </c>
      <c r="K90">
        <v>1</v>
      </c>
    </row>
    <row r="91" spans="1:11" x14ac:dyDescent="0.2">
      <c r="A91">
        <v>2016</v>
      </c>
      <c r="B91">
        <v>3</v>
      </c>
      <c r="C91" s="197">
        <v>9781449447151</v>
      </c>
      <c r="D91" t="s">
        <v>289</v>
      </c>
      <c r="E91">
        <v>1</v>
      </c>
      <c r="F91">
        <v>74</v>
      </c>
      <c r="G91">
        <v>503</v>
      </c>
      <c r="H91">
        <v>425250</v>
      </c>
      <c r="I91" t="str">
        <f t="shared" si="2"/>
        <v>Return</v>
      </c>
      <c r="J91">
        <v>9100</v>
      </c>
      <c r="K91">
        <v>5</v>
      </c>
    </row>
    <row r="92" spans="1:11" x14ac:dyDescent="0.2">
      <c r="A92">
        <v>2016</v>
      </c>
      <c r="B92">
        <v>3</v>
      </c>
      <c r="C92" s="197">
        <v>9781449447953</v>
      </c>
      <c r="D92" t="s">
        <v>246</v>
      </c>
      <c r="E92">
        <v>1</v>
      </c>
      <c r="F92">
        <v>74</v>
      </c>
      <c r="G92">
        <v>501</v>
      </c>
      <c r="H92">
        <v>425250</v>
      </c>
      <c r="I92" t="str">
        <f t="shared" si="2"/>
        <v>Return</v>
      </c>
      <c r="J92">
        <v>14194.11</v>
      </c>
      <c r="K92">
        <v>16</v>
      </c>
    </row>
    <row r="93" spans="1:11" x14ac:dyDescent="0.2">
      <c r="A93">
        <v>2016</v>
      </c>
      <c r="B93">
        <v>3</v>
      </c>
      <c r="C93" s="197">
        <v>9781449450304</v>
      </c>
      <c r="D93" t="s">
        <v>309</v>
      </c>
      <c r="E93">
        <v>1</v>
      </c>
      <c r="F93">
        <v>74</v>
      </c>
      <c r="G93">
        <v>503</v>
      </c>
      <c r="H93">
        <v>425250</v>
      </c>
      <c r="I93" t="str">
        <f t="shared" si="2"/>
        <v>Return</v>
      </c>
      <c r="J93">
        <v>448.5</v>
      </c>
      <c r="K93">
        <v>3</v>
      </c>
    </row>
    <row r="94" spans="1:11" x14ac:dyDescent="0.2">
      <c r="A94">
        <v>2016</v>
      </c>
      <c r="B94">
        <v>3</v>
      </c>
      <c r="C94" s="197">
        <v>9781449450625</v>
      </c>
      <c r="D94" t="s">
        <v>249</v>
      </c>
      <c r="E94">
        <v>1</v>
      </c>
      <c r="F94">
        <v>74</v>
      </c>
      <c r="G94">
        <v>501</v>
      </c>
      <c r="H94">
        <v>425250</v>
      </c>
      <c r="I94" t="str">
        <f t="shared" si="2"/>
        <v>Return</v>
      </c>
      <c r="J94">
        <v>1040.52</v>
      </c>
      <c r="K94">
        <v>7</v>
      </c>
    </row>
    <row r="95" spans="1:11" x14ac:dyDescent="0.2">
      <c r="A95">
        <v>2016</v>
      </c>
      <c r="B95">
        <v>3</v>
      </c>
      <c r="C95" s="197">
        <v>9781449450632</v>
      </c>
      <c r="D95" t="s">
        <v>251</v>
      </c>
      <c r="E95">
        <v>1</v>
      </c>
      <c r="F95">
        <v>74</v>
      </c>
      <c r="G95">
        <v>501</v>
      </c>
      <c r="H95">
        <v>425250</v>
      </c>
      <c r="I95" t="str">
        <f t="shared" si="2"/>
        <v>Return</v>
      </c>
      <c r="J95">
        <v>299</v>
      </c>
      <c r="K95">
        <v>2</v>
      </c>
    </row>
    <row r="96" spans="1:11" x14ac:dyDescent="0.2">
      <c r="A96">
        <v>2016</v>
      </c>
      <c r="B96">
        <v>3</v>
      </c>
      <c r="C96" s="197">
        <v>9781449450854</v>
      </c>
      <c r="D96" t="s">
        <v>253</v>
      </c>
      <c r="E96">
        <v>1</v>
      </c>
      <c r="F96">
        <v>74</v>
      </c>
      <c r="G96">
        <v>501</v>
      </c>
      <c r="H96">
        <v>425250</v>
      </c>
      <c r="I96" t="str">
        <f t="shared" si="2"/>
        <v>Return</v>
      </c>
      <c r="J96">
        <v>299</v>
      </c>
      <c r="K96">
        <v>2</v>
      </c>
    </row>
    <row r="97" spans="1:11" x14ac:dyDescent="0.2">
      <c r="A97">
        <v>2016</v>
      </c>
      <c r="B97">
        <v>3</v>
      </c>
      <c r="C97" s="197">
        <v>9781449451004</v>
      </c>
      <c r="D97" t="s">
        <v>221</v>
      </c>
      <c r="E97">
        <v>1</v>
      </c>
      <c r="F97">
        <v>74</v>
      </c>
      <c r="G97">
        <v>501</v>
      </c>
      <c r="H97">
        <v>425250</v>
      </c>
      <c r="I97" t="str">
        <f t="shared" si="2"/>
        <v>Return</v>
      </c>
      <c r="J97">
        <v>738.53</v>
      </c>
      <c r="K97">
        <v>5</v>
      </c>
    </row>
    <row r="98" spans="1:11" x14ac:dyDescent="0.2">
      <c r="A98">
        <v>2016</v>
      </c>
      <c r="B98">
        <v>3</v>
      </c>
      <c r="C98" s="197">
        <v>9781449458263</v>
      </c>
      <c r="D98" t="s">
        <v>256</v>
      </c>
      <c r="E98">
        <v>1</v>
      </c>
      <c r="F98">
        <v>74</v>
      </c>
      <c r="G98">
        <v>501</v>
      </c>
      <c r="H98">
        <v>425250</v>
      </c>
      <c r="I98" t="str">
        <f t="shared" ref="I98:I104" si="3">IF(AND(H98&gt;420000,H98&lt;430000),"Return","Sales")</f>
        <v>Return</v>
      </c>
      <c r="J98">
        <v>336</v>
      </c>
      <c r="K98">
        <v>2</v>
      </c>
    </row>
    <row r="99" spans="1:11" x14ac:dyDescent="0.2">
      <c r="A99">
        <v>2016</v>
      </c>
      <c r="B99">
        <v>3</v>
      </c>
      <c r="C99" s="197">
        <v>9781449459956</v>
      </c>
      <c r="D99" t="s">
        <v>258</v>
      </c>
      <c r="E99">
        <v>1</v>
      </c>
      <c r="F99">
        <v>74</v>
      </c>
      <c r="G99">
        <v>501</v>
      </c>
      <c r="H99">
        <v>425250</v>
      </c>
      <c r="I99" t="str">
        <f t="shared" si="3"/>
        <v>Return</v>
      </c>
      <c r="J99">
        <v>1582.02</v>
      </c>
      <c r="K99">
        <v>4</v>
      </c>
    </row>
    <row r="100" spans="1:11" x14ac:dyDescent="0.2">
      <c r="A100">
        <v>2016</v>
      </c>
      <c r="B100">
        <v>3</v>
      </c>
      <c r="C100" s="197">
        <v>9781449460044</v>
      </c>
      <c r="D100" t="s">
        <v>260</v>
      </c>
      <c r="E100">
        <v>1</v>
      </c>
      <c r="F100">
        <v>74</v>
      </c>
      <c r="G100">
        <v>501</v>
      </c>
      <c r="H100">
        <v>425250</v>
      </c>
      <c r="I100" t="str">
        <f t="shared" si="3"/>
        <v>Return</v>
      </c>
      <c r="J100">
        <v>3119.48</v>
      </c>
      <c r="K100">
        <v>1</v>
      </c>
    </row>
    <row r="101" spans="1:11" x14ac:dyDescent="0.2">
      <c r="A101">
        <v>2016</v>
      </c>
      <c r="B101">
        <v>3</v>
      </c>
      <c r="C101" s="197">
        <v>9781449460365</v>
      </c>
      <c r="D101" t="s">
        <v>319</v>
      </c>
      <c r="E101">
        <v>1</v>
      </c>
      <c r="F101">
        <v>74</v>
      </c>
      <c r="G101">
        <v>501</v>
      </c>
      <c r="H101">
        <v>425250</v>
      </c>
      <c r="I101" t="str">
        <f t="shared" si="3"/>
        <v>Return</v>
      </c>
      <c r="J101">
        <v>12657.92</v>
      </c>
      <c r="K101">
        <v>28</v>
      </c>
    </row>
    <row r="102" spans="1:11" x14ac:dyDescent="0.2">
      <c r="A102">
        <v>2016</v>
      </c>
      <c r="B102">
        <v>3</v>
      </c>
      <c r="C102" s="197">
        <v>9781449462147</v>
      </c>
      <c r="D102" t="s">
        <v>220</v>
      </c>
      <c r="E102">
        <v>1</v>
      </c>
      <c r="F102">
        <v>74</v>
      </c>
      <c r="G102">
        <v>501</v>
      </c>
      <c r="H102">
        <v>425250</v>
      </c>
      <c r="I102" t="str">
        <f t="shared" si="3"/>
        <v>Return</v>
      </c>
      <c r="J102">
        <v>6816.59</v>
      </c>
      <c r="K102">
        <v>7</v>
      </c>
    </row>
    <row r="103" spans="1:11" x14ac:dyDescent="0.2">
      <c r="A103">
        <v>2016</v>
      </c>
      <c r="B103">
        <v>3</v>
      </c>
      <c r="C103" s="197">
        <v>9781449464899</v>
      </c>
      <c r="D103" t="s">
        <v>310</v>
      </c>
      <c r="E103">
        <v>1</v>
      </c>
      <c r="F103">
        <v>74</v>
      </c>
      <c r="G103">
        <v>501</v>
      </c>
      <c r="H103">
        <v>425250</v>
      </c>
      <c r="I103" t="str">
        <f t="shared" si="3"/>
        <v>Return</v>
      </c>
      <c r="J103">
        <v>2755.4</v>
      </c>
      <c r="K103">
        <v>9</v>
      </c>
    </row>
    <row r="104" spans="1:11" x14ac:dyDescent="0.2">
      <c r="A104">
        <v>2016</v>
      </c>
      <c r="B104">
        <v>3</v>
      </c>
      <c r="C104" s="197">
        <v>9781941252093</v>
      </c>
      <c r="D104" t="s">
        <v>321</v>
      </c>
      <c r="E104">
        <v>1</v>
      </c>
      <c r="F104">
        <v>74</v>
      </c>
      <c r="G104">
        <v>501</v>
      </c>
      <c r="H104">
        <v>425250</v>
      </c>
      <c r="I104" t="str">
        <f t="shared" si="3"/>
        <v>Return</v>
      </c>
      <c r="J104">
        <v>3561.5</v>
      </c>
      <c r="K104">
        <v>8</v>
      </c>
    </row>
    <row r="105" spans="1:11" ht="15" x14ac:dyDescent="0.25">
      <c r="J105" s="198">
        <f>SUM(J2:J104)</f>
        <v>-469014.58000000042</v>
      </c>
    </row>
    <row r="108" spans="1:11" x14ac:dyDescent="0.2">
      <c r="G108" s="134" t="s">
        <v>63</v>
      </c>
      <c r="H108" s="134"/>
      <c r="I108" s="158">
        <v>0.22500000000000001</v>
      </c>
      <c r="J108" s="134"/>
      <c r="K108" s="134"/>
    </row>
    <row r="109" spans="1:11" ht="13.5" thickBot="1" x14ac:dyDescent="0.25">
      <c r="G109" s="134"/>
      <c r="H109" s="134"/>
      <c r="I109" s="134"/>
      <c r="J109" s="134"/>
      <c r="K109" s="134"/>
    </row>
    <row r="110" spans="1:11" ht="15" x14ac:dyDescent="0.25">
      <c r="G110" s="137" t="s">
        <v>50</v>
      </c>
      <c r="H110" s="85" t="s">
        <v>51</v>
      </c>
      <c r="I110" s="190">
        <f>-J105*I108</f>
        <v>105528.2805000001</v>
      </c>
      <c r="J110" s="139"/>
      <c r="K110" s="140"/>
    </row>
    <row r="111" spans="1:11" ht="15" x14ac:dyDescent="0.25">
      <c r="G111" s="141"/>
      <c r="H111" s="89" t="s">
        <v>52</v>
      </c>
      <c r="I111" s="160">
        <f>I110/K111</f>
        <v>1104.3658756631119</v>
      </c>
      <c r="J111" s="143" t="s">
        <v>53</v>
      </c>
      <c r="K111" s="171">
        <v>95.555542619999997</v>
      </c>
    </row>
    <row r="112" spans="1:11" ht="15.75" thickBot="1" x14ac:dyDescent="0.3">
      <c r="G112" s="145"/>
      <c r="H112" s="94" t="s">
        <v>61</v>
      </c>
      <c r="I112" s="161">
        <f>I110/K112</f>
        <v>1575.04661187073</v>
      </c>
      <c r="J112" s="147" t="s">
        <v>53</v>
      </c>
      <c r="K112" s="148">
        <v>67.000100000000003</v>
      </c>
    </row>
  </sheetData>
  <autoFilter ref="A1:K1" xr:uid="{00000000-0009-0000-0000-000023000000}">
    <sortState xmlns:xlrd2="http://schemas.microsoft.com/office/spreadsheetml/2017/richdata2" ref="A2:K105">
      <sortCondition descending="1" ref="I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0ADD7-AE4E-4847-A6E8-5C85418ED3EB}">
  <dimension ref="A1:L154"/>
  <sheetViews>
    <sheetView workbookViewId="0">
      <selection activeCell="H20" sqref="H20"/>
    </sheetView>
  </sheetViews>
  <sheetFormatPr defaultRowHeight="12.75" x14ac:dyDescent="0.2"/>
  <cols>
    <col min="1" max="7" width="9.140625" style="385"/>
    <col min="8" max="8" width="11" style="385" bestFit="1" customWidth="1"/>
    <col min="9" max="9" width="13.140625" style="388" bestFit="1" customWidth="1"/>
    <col min="10" max="10" width="9.140625" style="385"/>
    <col min="11" max="11" width="11.5703125" style="385" bestFit="1" customWidth="1"/>
    <col min="12" max="16384" width="9.140625" style="385"/>
  </cols>
  <sheetData>
    <row r="1" spans="1:12" ht="36.75" thickTop="1" x14ac:dyDescent="0.2">
      <c r="A1" s="382" t="s">
        <v>34</v>
      </c>
      <c r="B1" s="383" t="s">
        <v>35</v>
      </c>
      <c r="C1" s="383" t="s">
        <v>36</v>
      </c>
      <c r="D1" s="383" t="s">
        <v>37</v>
      </c>
      <c r="E1" s="383" t="s">
        <v>38</v>
      </c>
      <c r="F1" s="383" t="s">
        <v>39</v>
      </c>
      <c r="G1" s="383" t="s">
        <v>40</v>
      </c>
      <c r="H1" s="383" t="s">
        <v>41</v>
      </c>
      <c r="I1" s="383" t="s">
        <v>18</v>
      </c>
      <c r="J1" s="383" t="s">
        <v>42</v>
      </c>
      <c r="K1" s="383" t="s">
        <v>129</v>
      </c>
      <c r="L1" s="384" t="s">
        <v>441</v>
      </c>
    </row>
    <row r="2" spans="1:12" x14ac:dyDescent="0.2">
      <c r="A2" s="386" t="s">
        <v>442</v>
      </c>
      <c r="B2" s="386" t="s">
        <v>130</v>
      </c>
      <c r="C2" s="387">
        <v>9780740705311</v>
      </c>
      <c r="D2" s="386" t="s">
        <v>443</v>
      </c>
      <c r="E2" s="386" t="s">
        <v>65</v>
      </c>
      <c r="F2" s="386" t="s">
        <v>444</v>
      </c>
      <c r="G2" s="386" t="s">
        <v>67</v>
      </c>
      <c r="H2" s="386" t="s">
        <v>313</v>
      </c>
      <c r="I2" s="386">
        <v>363.48</v>
      </c>
      <c r="J2" s="386">
        <v>1</v>
      </c>
      <c r="L2" s="385" t="s">
        <v>445</v>
      </c>
    </row>
    <row r="3" spans="1:12" x14ac:dyDescent="0.2">
      <c r="A3" s="386" t="s">
        <v>442</v>
      </c>
      <c r="B3" s="386" t="s">
        <v>130</v>
      </c>
      <c r="C3" s="387">
        <v>9780740746581</v>
      </c>
      <c r="D3" s="386" t="s">
        <v>348</v>
      </c>
      <c r="E3" s="386" t="s">
        <v>65</v>
      </c>
      <c r="F3" s="386" t="s">
        <v>146</v>
      </c>
      <c r="G3" s="386" t="s">
        <v>66</v>
      </c>
      <c r="H3" s="386" t="s">
        <v>312</v>
      </c>
      <c r="I3" s="386">
        <v>-1677.6</v>
      </c>
      <c r="J3" s="386">
        <v>-5</v>
      </c>
      <c r="L3" s="385" t="s">
        <v>445</v>
      </c>
    </row>
    <row r="4" spans="1:12" x14ac:dyDescent="0.2">
      <c r="A4" s="386" t="s">
        <v>442</v>
      </c>
      <c r="B4" s="386" t="s">
        <v>130</v>
      </c>
      <c r="C4" s="387">
        <v>9780740748479</v>
      </c>
      <c r="D4" s="386" t="s">
        <v>434</v>
      </c>
      <c r="E4" s="386" t="s">
        <v>65</v>
      </c>
      <c r="F4" s="386" t="s">
        <v>444</v>
      </c>
      <c r="G4" s="386" t="s">
        <v>66</v>
      </c>
      <c r="H4" s="386" t="s">
        <v>312</v>
      </c>
      <c r="I4" s="386">
        <v>-251648.54</v>
      </c>
      <c r="J4" s="386">
        <v>-62</v>
      </c>
      <c r="L4" s="385" t="s">
        <v>445</v>
      </c>
    </row>
    <row r="5" spans="1:12" x14ac:dyDescent="0.2">
      <c r="A5" s="386" t="s">
        <v>442</v>
      </c>
      <c r="B5" s="386" t="s">
        <v>130</v>
      </c>
      <c r="C5" s="387">
        <v>9780740761904</v>
      </c>
      <c r="D5" s="386" t="s">
        <v>446</v>
      </c>
      <c r="E5" s="386" t="s">
        <v>65</v>
      </c>
      <c r="F5" s="386" t="s">
        <v>444</v>
      </c>
      <c r="G5" s="386" t="s">
        <v>66</v>
      </c>
      <c r="H5" s="386" t="s">
        <v>312</v>
      </c>
      <c r="I5" s="386">
        <v>-238.5</v>
      </c>
      <c r="J5" s="386">
        <v>-1</v>
      </c>
      <c r="L5" s="385" t="s">
        <v>445</v>
      </c>
    </row>
    <row r="6" spans="1:12" x14ac:dyDescent="0.2">
      <c r="A6" s="386" t="s">
        <v>442</v>
      </c>
      <c r="B6" s="386" t="s">
        <v>130</v>
      </c>
      <c r="C6" s="387">
        <v>9780836228991</v>
      </c>
      <c r="D6" s="386" t="s">
        <v>354</v>
      </c>
      <c r="E6" s="386" t="s">
        <v>65</v>
      </c>
      <c r="F6" s="386" t="s">
        <v>444</v>
      </c>
      <c r="G6" s="386" t="s">
        <v>66</v>
      </c>
      <c r="H6" s="386" t="s">
        <v>312</v>
      </c>
      <c r="I6" s="386">
        <v>-278.25</v>
      </c>
      <c r="J6" s="386">
        <v>-1</v>
      </c>
      <c r="L6" s="385" t="s">
        <v>445</v>
      </c>
    </row>
    <row r="7" spans="1:12" x14ac:dyDescent="0.2">
      <c r="A7" s="386" t="s">
        <v>442</v>
      </c>
      <c r="B7" s="386" t="s">
        <v>130</v>
      </c>
      <c r="C7" s="387">
        <v>9780836267457</v>
      </c>
      <c r="D7" s="386" t="s">
        <v>356</v>
      </c>
      <c r="E7" s="386" t="s">
        <v>65</v>
      </c>
      <c r="F7" s="386" t="s">
        <v>444</v>
      </c>
      <c r="G7" s="386" t="s">
        <v>66</v>
      </c>
      <c r="H7" s="386" t="s">
        <v>313</v>
      </c>
      <c r="I7" s="386">
        <v>342.51</v>
      </c>
      <c r="J7" s="386">
        <v>1</v>
      </c>
      <c r="L7" s="385" t="s">
        <v>445</v>
      </c>
    </row>
    <row r="8" spans="1:12" x14ac:dyDescent="0.2">
      <c r="A8" s="386" t="s">
        <v>442</v>
      </c>
      <c r="B8" s="386" t="s">
        <v>130</v>
      </c>
      <c r="C8" s="387">
        <v>9781449401160</v>
      </c>
      <c r="D8" s="386" t="s">
        <v>276</v>
      </c>
      <c r="E8" s="386" t="s">
        <v>65</v>
      </c>
      <c r="F8" s="386" t="s">
        <v>444</v>
      </c>
      <c r="G8" s="386" t="s">
        <v>66</v>
      </c>
      <c r="H8" s="386" t="s">
        <v>312</v>
      </c>
      <c r="I8" s="386">
        <v>-634.94000000000005</v>
      </c>
      <c r="J8" s="386">
        <v>-2</v>
      </c>
      <c r="L8" s="385" t="s">
        <v>445</v>
      </c>
    </row>
    <row r="9" spans="1:12" x14ac:dyDescent="0.2">
      <c r="A9" s="386" t="s">
        <v>442</v>
      </c>
      <c r="B9" s="386" t="s">
        <v>130</v>
      </c>
      <c r="C9" s="387">
        <v>9781449401160</v>
      </c>
      <c r="D9" s="386" t="s">
        <v>276</v>
      </c>
      <c r="E9" s="386" t="s">
        <v>65</v>
      </c>
      <c r="F9" s="386" t="s">
        <v>444</v>
      </c>
      <c r="G9" s="386" t="s">
        <v>66</v>
      </c>
      <c r="H9" s="386" t="s">
        <v>313</v>
      </c>
      <c r="I9" s="386">
        <v>2396</v>
      </c>
      <c r="J9" s="386">
        <v>8</v>
      </c>
      <c r="L9" s="385" t="s">
        <v>445</v>
      </c>
    </row>
    <row r="10" spans="1:12" x14ac:dyDescent="0.2">
      <c r="A10" s="386" t="s">
        <v>442</v>
      </c>
      <c r="B10" s="386" t="s">
        <v>130</v>
      </c>
      <c r="C10" s="387">
        <v>9781449402327</v>
      </c>
      <c r="D10" s="386" t="s">
        <v>447</v>
      </c>
      <c r="E10" s="386" t="s">
        <v>65</v>
      </c>
      <c r="F10" s="386" t="s">
        <v>444</v>
      </c>
      <c r="G10" s="386" t="s">
        <v>156</v>
      </c>
      <c r="H10" s="386" t="s">
        <v>312</v>
      </c>
      <c r="I10" s="386">
        <v>-9627.8700000000008</v>
      </c>
      <c r="J10" s="386">
        <v>-47</v>
      </c>
      <c r="L10" s="385" t="s">
        <v>445</v>
      </c>
    </row>
    <row r="11" spans="1:12" x14ac:dyDescent="0.2">
      <c r="A11" s="386" t="s">
        <v>442</v>
      </c>
      <c r="B11" s="386" t="s">
        <v>130</v>
      </c>
      <c r="C11" s="387">
        <v>9781449402327</v>
      </c>
      <c r="D11" s="386" t="s">
        <v>447</v>
      </c>
      <c r="E11" s="386" t="s">
        <v>65</v>
      </c>
      <c r="F11" s="386" t="s">
        <v>444</v>
      </c>
      <c r="G11" s="386" t="s">
        <v>156</v>
      </c>
      <c r="H11" s="386" t="s">
        <v>313</v>
      </c>
      <c r="I11" s="386">
        <v>207.48</v>
      </c>
      <c r="J11" s="386">
        <v>1</v>
      </c>
      <c r="L11" s="385" t="s">
        <v>445</v>
      </c>
    </row>
    <row r="12" spans="1:12" x14ac:dyDescent="0.2">
      <c r="A12" s="386" t="s">
        <v>442</v>
      </c>
      <c r="B12" s="386" t="s">
        <v>130</v>
      </c>
      <c r="C12" s="387">
        <v>9781449407186</v>
      </c>
      <c r="D12" s="386" t="s">
        <v>278</v>
      </c>
      <c r="E12" s="386" t="s">
        <v>65</v>
      </c>
      <c r="F12" s="386" t="s">
        <v>444</v>
      </c>
      <c r="G12" s="386" t="s">
        <v>156</v>
      </c>
      <c r="H12" s="386" t="s">
        <v>312</v>
      </c>
      <c r="I12" s="386">
        <v>-18641.28</v>
      </c>
      <c r="J12" s="386">
        <v>-92</v>
      </c>
      <c r="L12" s="385" t="s">
        <v>445</v>
      </c>
    </row>
    <row r="13" spans="1:12" x14ac:dyDescent="0.2">
      <c r="A13" s="386" t="s">
        <v>442</v>
      </c>
      <c r="B13" s="386" t="s">
        <v>130</v>
      </c>
      <c r="C13" s="387">
        <v>9781449414849</v>
      </c>
      <c r="D13" s="386" t="s">
        <v>294</v>
      </c>
      <c r="E13" s="386" t="s">
        <v>65</v>
      </c>
      <c r="F13" s="386" t="s">
        <v>146</v>
      </c>
      <c r="G13" s="386" t="s">
        <v>66</v>
      </c>
      <c r="H13" s="386" t="s">
        <v>313</v>
      </c>
      <c r="I13" s="386">
        <v>179.55</v>
      </c>
      <c r="J13" s="386">
        <v>1</v>
      </c>
      <c r="L13" s="385" t="s">
        <v>445</v>
      </c>
    </row>
    <row r="14" spans="1:12" x14ac:dyDescent="0.2">
      <c r="A14" s="386" t="s">
        <v>442</v>
      </c>
      <c r="B14" s="386" t="s">
        <v>130</v>
      </c>
      <c r="C14" s="387">
        <v>9781449418465</v>
      </c>
      <c r="D14" s="386" t="s">
        <v>338</v>
      </c>
      <c r="E14" s="386" t="s">
        <v>65</v>
      </c>
      <c r="F14" s="386" t="s">
        <v>444</v>
      </c>
      <c r="G14" s="386" t="s">
        <v>66</v>
      </c>
      <c r="H14" s="386" t="s">
        <v>312</v>
      </c>
      <c r="I14" s="386">
        <v>-278.25</v>
      </c>
      <c r="J14" s="386">
        <v>-1</v>
      </c>
      <c r="L14" s="385" t="s">
        <v>445</v>
      </c>
    </row>
    <row r="15" spans="1:12" x14ac:dyDescent="0.2">
      <c r="A15" s="386" t="s">
        <v>442</v>
      </c>
      <c r="B15" s="386" t="s">
        <v>130</v>
      </c>
      <c r="C15" s="387">
        <v>9781449418465</v>
      </c>
      <c r="D15" s="386" t="s">
        <v>338</v>
      </c>
      <c r="E15" s="386" t="s">
        <v>65</v>
      </c>
      <c r="F15" s="386" t="s">
        <v>444</v>
      </c>
      <c r="G15" s="386" t="s">
        <v>66</v>
      </c>
      <c r="H15" s="386" t="s">
        <v>313</v>
      </c>
      <c r="I15" s="386">
        <v>273</v>
      </c>
      <c r="J15" s="386">
        <v>1</v>
      </c>
      <c r="L15" s="385" t="s">
        <v>445</v>
      </c>
    </row>
    <row r="16" spans="1:12" x14ac:dyDescent="0.2">
      <c r="A16" s="386" t="s">
        <v>442</v>
      </c>
      <c r="B16" s="386" t="s">
        <v>130</v>
      </c>
      <c r="C16" s="387">
        <v>9781449420437</v>
      </c>
      <c r="D16" s="386" t="s">
        <v>280</v>
      </c>
      <c r="E16" s="386" t="s">
        <v>65</v>
      </c>
      <c r="F16" s="386" t="s">
        <v>444</v>
      </c>
      <c r="G16" s="386" t="s">
        <v>156</v>
      </c>
      <c r="H16" s="386" t="s">
        <v>312</v>
      </c>
      <c r="I16" s="386">
        <v>-8279.25</v>
      </c>
      <c r="J16" s="386">
        <v>-40</v>
      </c>
      <c r="L16" s="385" t="s">
        <v>445</v>
      </c>
    </row>
    <row r="17" spans="1:12" x14ac:dyDescent="0.2">
      <c r="A17" s="386" t="s">
        <v>442</v>
      </c>
      <c r="B17" s="386" t="s">
        <v>130</v>
      </c>
      <c r="C17" s="387">
        <v>9781449423094</v>
      </c>
      <c r="D17" s="386" t="s">
        <v>337</v>
      </c>
      <c r="E17" s="386" t="s">
        <v>65</v>
      </c>
      <c r="F17" s="386" t="s">
        <v>146</v>
      </c>
      <c r="G17" s="386" t="s">
        <v>66</v>
      </c>
      <c r="H17" s="386" t="s">
        <v>313</v>
      </c>
      <c r="I17" s="386">
        <v>726.96</v>
      </c>
      <c r="J17" s="386">
        <v>2</v>
      </c>
      <c r="L17" s="385" t="s">
        <v>445</v>
      </c>
    </row>
    <row r="18" spans="1:12" x14ac:dyDescent="0.2">
      <c r="A18" s="386" t="s">
        <v>442</v>
      </c>
      <c r="B18" s="386" t="s">
        <v>130</v>
      </c>
      <c r="C18" s="387">
        <v>9781449425661</v>
      </c>
      <c r="D18" s="386" t="s">
        <v>282</v>
      </c>
      <c r="E18" s="386" t="s">
        <v>65</v>
      </c>
      <c r="F18" s="386" t="s">
        <v>444</v>
      </c>
      <c r="G18" s="386" t="s">
        <v>156</v>
      </c>
      <c r="H18" s="386" t="s">
        <v>312</v>
      </c>
      <c r="I18" s="386">
        <v>-14878.71</v>
      </c>
      <c r="J18" s="386">
        <v>-76</v>
      </c>
      <c r="L18" s="385" t="s">
        <v>445</v>
      </c>
    </row>
    <row r="19" spans="1:12" x14ac:dyDescent="0.2">
      <c r="A19" s="386" t="s">
        <v>442</v>
      </c>
      <c r="B19" s="386" t="s">
        <v>130</v>
      </c>
      <c r="C19" s="387">
        <v>9781449427757</v>
      </c>
      <c r="D19" s="386" t="s">
        <v>448</v>
      </c>
      <c r="E19" s="386" t="s">
        <v>65</v>
      </c>
      <c r="F19" s="386" t="s">
        <v>444</v>
      </c>
      <c r="G19" s="386" t="s">
        <v>66</v>
      </c>
      <c r="H19" s="386" t="s">
        <v>312</v>
      </c>
      <c r="I19" s="386">
        <v>-278.25</v>
      </c>
      <c r="J19" s="386">
        <v>-1</v>
      </c>
      <c r="L19" s="385" t="s">
        <v>445</v>
      </c>
    </row>
    <row r="20" spans="1:12" x14ac:dyDescent="0.2">
      <c r="A20" s="386" t="s">
        <v>442</v>
      </c>
      <c r="B20" s="386" t="s">
        <v>130</v>
      </c>
      <c r="C20" s="387">
        <v>9781449427771</v>
      </c>
      <c r="D20" s="386" t="s">
        <v>284</v>
      </c>
      <c r="E20" s="386" t="s">
        <v>65</v>
      </c>
      <c r="F20" s="386" t="s">
        <v>146</v>
      </c>
      <c r="G20" s="386" t="s">
        <v>156</v>
      </c>
      <c r="H20" s="386" t="s">
        <v>312</v>
      </c>
      <c r="I20" s="386">
        <v>-11846.31</v>
      </c>
      <c r="J20" s="386">
        <v>-57</v>
      </c>
      <c r="L20" s="385" t="s">
        <v>445</v>
      </c>
    </row>
    <row r="21" spans="1:12" x14ac:dyDescent="0.2">
      <c r="A21" s="386" t="s">
        <v>442</v>
      </c>
      <c r="B21" s="386" t="s">
        <v>130</v>
      </c>
      <c r="C21" s="387">
        <v>9781449427771</v>
      </c>
      <c r="D21" s="386" t="s">
        <v>284</v>
      </c>
      <c r="E21" s="386" t="s">
        <v>65</v>
      </c>
      <c r="F21" s="386" t="s">
        <v>146</v>
      </c>
      <c r="G21" s="386" t="s">
        <v>156</v>
      </c>
      <c r="H21" s="386" t="s">
        <v>313</v>
      </c>
      <c r="I21" s="386">
        <v>897.75</v>
      </c>
      <c r="J21" s="386">
        <v>5</v>
      </c>
      <c r="L21" s="385" t="s">
        <v>445</v>
      </c>
    </row>
    <row r="22" spans="1:12" x14ac:dyDescent="0.2">
      <c r="A22" s="386" t="s">
        <v>442</v>
      </c>
      <c r="B22" s="386" t="s">
        <v>130</v>
      </c>
      <c r="C22" s="387">
        <v>9781449429379</v>
      </c>
      <c r="D22" s="386" t="s">
        <v>449</v>
      </c>
      <c r="E22" s="386" t="s">
        <v>65</v>
      </c>
      <c r="F22" s="386" t="s">
        <v>444</v>
      </c>
      <c r="G22" s="386" t="s">
        <v>156</v>
      </c>
      <c r="H22" s="386" t="s">
        <v>312</v>
      </c>
      <c r="I22" s="386">
        <v>-11930.1</v>
      </c>
      <c r="J22" s="386">
        <v>-57</v>
      </c>
      <c r="L22" s="385" t="s">
        <v>445</v>
      </c>
    </row>
    <row r="23" spans="1:12" x14ac:dyDescent="0.2">
      <c r="A23" s="386" t="s">
        <v>442</v>
      </c>
      <c r="B23" s="386" t="s">
        <v>130</v>
      </c>
      <c r="C23" s="387">
        <v>9781449433253</v>
      </c>
      <c r="D23" s="386" t="s">
        <v>434</v>
      </c>
      <c r="E23" s="386" t="s">
        <v>65</v>
      </c>
      <c r="F23" s="386" t="s">
        <v>444</v>
      </c>
      <c r="G23" s="386" t="s">
        <v>66</v>
      </c>
      <c r="H23" s="386" t="s">
        <v>312</v>
      </c>
      <c r="I23" s="386">
        <v>-248598.56</v>
      </c>
      <c r="J23" s="386">
        <v>-82</v>
      </c>
      <c r="L23" s="385" t="s">
        <v>445</v>
      </c>
    </row>
    <row r="24" spans="1:12" x14ac:dyDescent="0.2">
      <c r="A24" s="386" t="s">
        <v>442</v>
      </c>
      <c r="B24" s="386" t="s">
        <v>130</v>
      </c>
      <c r="C24" s="387">
        <v>9781449433253</v>
      </c>
      <c r="D24" s="386" t="s">
        <v>434</v>
      </c>
      <c r="E24" s="386" t="s">
        <v>65</v>
      </c>
      <c r="F24" s="386" t="s">
        <v>444</v>
      </c>
      <c r="G24" s="386" t="s">
        <v>66</v>
      </c>
      <c r="H24" s="386" t="s">
        <v>313</v>
      </c>
      <c r="I24" s="386">
        <v>6748.88</v>
      </c>
      <c r="J24" s="386">
        <v>3</v>
      </c>
      <c r="L24" s="385" t="s">
        <v>445</v>
      </c>
    </row>
    <row r="25" spans="1:12" x14ac:dyDescent="0.2">
      <c r="A25" s="386" t="s">
        <v>442</v>
      </c>
      <c r="B25" s="386" t="s">
        <v>130</v>
      </c>
      <c r="C25" s="387">
        <v>9781449436346</v>
      </c>
      <c r="D25" s="386" t="s">
        <v>450</v>
      </c>
      <c r="E25" s="386" t="s">
        <v>65</v>
      </c>
      <c r="F25" s="386" t="s">
        <v>444</v>
      </c>
      <c r="G25" s="386" t="s">
        <v>156</v>
      </c>
      <c r="H25" s="386" t="s">
        <v>312</v>
      </c>
      <c r="I25" s="386">
        <v>-14012.88</v>
      </c>
      <c r="J25" s="386">
        <v>-67</v>
      </c>
      <c r="L25" s="385" t="s">
        <v>445</v>
      </c>
    </row>
    <row r="26" spans="1:12" x14ac:dyDescent="0.2">
      <c r="A26" s="386" t="s">
        <v>442</v>
      </c>
      <c r="B26" s="386" t="s">
        <v>130</v>
      </c>
      <c r="C26" s="387">
        <v>9781449436353</v>
      </c>
      <c r="D26" s="386" t="s">
        <v>435</v>
      </c>
      <c r="E26" s="386" t="s">
        <v>65</v>
      </c>
      <c r="F26" s="386" t="s">
        <v>444</v>
      </c>
      <c r="G26" s="386" t="s">
        <v>156</v>
      </c>
      <c r="H26" s="386" t="s">
        <v>312</v>
      </c>
      <c r="I26" s="386">
        <v>-11567.01</v>
      </c>
      <c r="J26" s="386">
        <v>-57</v>
      </c>
      <c r="L26" s="385" t="s">
        <v>445</v>
      </c>
    </row>
    <row r="27" spans="1:12" x14ac:dyDescent="0.2">
      <c r="A27" s="386" t="s">
        <v>442</v>
      </c>
      <c r="B27" s="386" t="s">
        <v>130</v>
      </c>
      <c r="C27" s="387">
        <v>9781449436353</v>
      </c>
      <c r="D27" s="386" t="s">
        <v>435</v>
      </c>
      <c r="E27" s="386" t="s">
        <v>65</v>
      </c>
      <c r="F27" s="386" t="s">
        <v>444</v>
      </c>
      <c r="G27" s="386" t="s">
        <v>156</v>
      </c>
      <c r="H27" s="386" t="s">
        <v>313</v>
      </c>
      <c r="I27" s="386">
        <v>179.55</v>
      </c>
      <c r="J27" s="386">
        <v>1</v>
      </c>
      <c r="L27" s="385" t="s">
        <v>445</v>
      </c>
    </row>
    <row r="28" spans="1:12" x14ac:dyDescent="0.2">
      <c r="A28" s="386" t="s">
        <v>442</v>
      </c>
      <c r="B28" s="386" t="s">
        <v>130</v>
      </c>
      <c r="C28" s="387">
        <v>9781449446208</v>
      </c>
      <c r="D28" s="386" t="s">
        <v>451</v>
      </c>
      <c r="E28" s="386" t="s">
        <v>65</v>
      </c>
      <c r="F28" s="386" t="s">
        <v>146</v>
      </c>
      <c r="G28" s="386" t="s">
        <v>67</v>
      </c>
      <c r="H28" s="386" t="s">
        <v>312</v>
      </c>
      <c r="I28" s="386">
        <v>-422.94</v>
      </c>
      <c r="J28" s="386">
        <v>-2</v>
      </c>
      <c r="L28" s="385" t="s">
        <v>445</v>
      </c>
    </row>
    <row r="29" spans="1:12" x14ac:dyDescent="0.2">
      <c r="A29" s="386" t="s">
        <v>442</v>
      </c>
      <c r="B29" s="386" t="s">
        <v>130</v>
      </c>
      <c r="C29" s="387">
        <v>9781449447151</v>
      </c>
      <c r="D29" s="386" t="s">
        <v>289</v>
      </c>
      <c r="E29" s="386" t="s">
        <v>65</v>
      </c>
      <c r="F29" s="386" t="s">
        <v>146</v>
      </c>
      <c r="G29" s="386" t="s">
        <v>66</v>
      </c>
      <c r="H29" s="386" t="s">
        <v>313</v>
      </c>
      <c r="I29" s="386">
        <v>1750</v>
      </c>
      <c r="J29" s="386">
        <v>1</v>
      </c>
      <c r="L29" s="385" t="s">
        <v>445</v>
      </c>
    </row>
    <row r="30" spans="1:12" x14ac:dyDescent="0.2">
      <c r="A30" s="386" t="s">
        <v>442</v>
      </c>
      <c r="B30" s="386" t="s">
        <v>130</v>
      </c>
      <c r="C30" s="387">
        <v>9781449450625</v>
      </c>
      <c r="D30" s="386" t="s">
        <v>249</v>
      </c>
      <c r="E30" s="386" t="s">
        <v>65</v>
      </c>
      <c r="F30" s="386" t="s">
        <v>146</v>
      </c>
      <c r="G30" s="386" t="s">
        <v>67</v>
      </c>
      <c r="H30" s="386" t="s">
        <v>312</v>
      </c>
      <c r="I30" s="386">
        <v>-158.47</v>
      </c>
      <c r="J30" s="386">
        <v>-1</v>
      </c>
      <c r="L30" s="385" t="s">
        <v>445</v>
      </c>
    </row>
    <row r="31" spans="1:12" x14ac:dyDescent="0.2">
      <c r="A31" s="386" t="s">
        <v>442</v>
      </c>
      <c r="B31" s="386" t="s">
        <v>130</v>
      </c>
      <c r="C31" s="387">
        <v>9781449456146</v>
      </c>
      <c r="D31" s="386" t="s">
        <v>292</v>
      </c>
      <c r="E31" s="386" t="s">
        <v>65</v>
      </c>
      <c r="F31" s="386" t="s">
        <v>444</v>
      </c>
      <c r="G31" s="386" t="s">
        <v>66</v>
      </c>
      <c r="H31" s="386" t="s">
        <v>312</v>
      </c>
      <c r="I31" s="386">
        <v>-1090.44</v>
      </c>
      <c r="J31" s="386">
        <v>-3</v>
      </c>
      <c r="L31" s="385" t="s">
        <v>445</v>
      </c>
    </row>
    <row r="32" spans="1:12" x14ac:dyDescent="0.2">
      <c r="A32" s="386" t="s">
        <v>442</v>
      </c>
      <c r="B32" s="386" t="s">
        <v>130</v>
      </c>
      <c r="C32" s="387">
        <v>9781449456146</v>
      </c>
      <c r="D32" s="386" t="s">
        <v>292</v>
      </c>
      <c r="E32" s="386" t="s">
        <v>65</v>
      </c>
      <c r="F32" s="386" t="s">
        <v>444</v>
      </c>
      <c r="G32" s="386" t="s">
        <v>66</v>
      </c>
      <c r="H32" s="386" t="s">
        <v>313</v>
      </c>
      <c r="I32" s="386">
        <v>1791.01</v>
      </c>
      <c r="J32" s="386">
        <v>6</v>
      </c>
      <c r="L32" s="385" t="s">
        <v>445</v>
      </c>
    </row>
    <row r="33" spans="1:12" x14ac:dyDescent="0.2">
      <c r="A33" s="386" t="s">
        <v>442</v>
      </c>
      <c r="B33" s="386" t="s">
        <v>130</v>
      </c>
      <c r="C33" s="387">
        <v>9781449457952</v>
      </c>
      <c r="D33" s="386" t="s">
        <v>452</v>
      </c>
      <c r="E33" s="386" t="s">
        <v>65</v>
      </c>
      <c r="F33" s="386" t="s">
        <v>444</v>
      </c>
      <c r="G33" s="386" t="s">
        <v>66</v>
      </c>
      <c r="H33" s="386" t="s">
        <v>312</v>
      </c>
      <c r="I33" s="386">
        <v>-29668.47</v>
      </c>
      <c r="J33" s="386">
        <v>-95</v>
      </c>
      <c r="L33" s="385" t="s">
        <v>445</v>
      </c>
    </row>
    <row r="34" spans="1:12" x14ac:dyDescent="0.2">
      <c r="A34" s="386" t="s">
        <v>442</v>
      </c>
      <c r="B34" s="386" t="s">
        <v>130</v>
      </c>
      <c r="C34" s="387">
        <v>9781449460044</v>
      </c>
      <c r="D34" s="386" t="s">
        <v>260</v>
      </c>
      <c r="E34" s="386" t="s">
        <v>65</v>
      </c>
      <c r="F34" s="386" t="s">
        <v>146</v>
      </c>
      <c r="G34" s="386" t="s">
        <v>67</v>
      </c>
      <c r="H34" s="386" t="s">
        <v>312</v>
      </c>
      <c r="I34" s="386">
        <v>-15897.35</v>
      </c>
      <c r="J34" s="386">
        <v>-5</v>
      </c>
      <c r="L34" s="385" t="s">
        <v>445</v>
      </c>
    </row>
    <row r="35" spans="1:12" x14ac:dyDescent="0.2">
      <c r="A35" s="386" t="s">
        <v>442</v>
      </c>
      <c r="B35" s="386" t="s">
        <v>130</v>
      </c>
      <c r="C35" s="387">
        <v>9781449460365</v>
      </c>
      <c r="D35" s="386" t="s">
        <v>453</v>
      </c>
      <c r="E35" s="386" t="s">
        <v>65</v>
      </c>
      <c r="F35" s="386" t="s">
        <v>444</v>
      </c>
      <c r="G35" s="386" t="s">
        <v>66</v>
      </c>
      <c r="H35" s="386" t="s">
        <v>312</v>
      </c>
      <c r="I35" s="386">
        <v>-6060.5</v>
      </c>
      <c r="J35" s="386">
        <v>-14</v>
      </c>
      <c r="L35" s="385" t="s">
        <v>445</v>
      </c>
    </row>
    <row r="36" spans="1:12" x14ac:dyDescent="0.2">
      <c r="A36" s="386" t="s">
        <v>442</v>
      </c>
      <c r="B36" s="386" t="s">
        <v>130</v>
      </c>
      <c r="C36" s="387">
        <v>9781449460365</v>
      </c>
      <c r="D36" s="386" t="s">
        <v>453</v>
      </c>
      <c r="E36" s="386" t="s">
        <v>65</v>
      </c>
      <c r="F36" s="386" t="s">
        <v>444</v>
      </c>
      <c r="G36" s="386" t="s">
        <v>66</v>
      </c>
      <c r="H36" s="386" t="s">
        <v>313</v>
      </c>
      <c r="I36" s="386">
        <v>1798</v>
      </c>
      <c r="J36" s="386">
        <v>4</v>
      </c>
      <c r="L36" s="385" t="s">
        <v>445</v>
      </c>
    </row>
    <row r="37" spans="1:12" x14ac:dyDescent="0.2">
      <c r="A37" s="386" t="s">
        <v>442</v>
      </c>
      <c r="B37" s="386" t="s">
        <v>130</v>
      </c>
      <c r="C37" s="387">
        <v>9781449461072</v>
      </c>
      <c r="D37" s="386" t="s">
        <v>386</v>
      </c>
      <c r="E37" s="386" t="s">
        <v>65</v>
      </c>
      <c r="F37" s="386" t="s">
        <v>444</v>
      </c>
      <c r="G37" s="386" t="s">
        <v>66</v>
      </c>
      <c r="H37" s="386" t="s">
        <v>312</v>
      </c>
      <c r="I37" s="386">
        <v>-3285.3</v>
      </c>
      <c r="J37" s="386">
        <v>-9</v>
      </c>
      <c r="L37" s="385" t="s">
        <v>445</v>
      </c>
    </row>
    <row r="38" spans="1:12" x14ac:dyDescent="0.2">
      <c r="A38" s="386" t="s">
        <v>442</v>
      </c>
      <c r="B38" s="386" t="s">
        <v>130</v>
      </c>
      <c r="C38" s="387">
        <v>9781449461072</v>
      </c>
      <c r="D38" s="386" t="s">
        <v>386</v>
      </c>
      <c r="E38" s="386" t="s">
        <v>65</v>
      </c>
      <c r="F38" s="386" t="s">
        <v>444</v>
      </c>
      <c r="G38" s="386" t="s">
        <v>66</v>
      </c>
      <c r="H38" s="386" t="s">
        <v>313</v>
      </c>
      <c r="I38" s="386">
        <v>1966.9</v>
      </c>
      <c r="J38" s="386">
        <v>6</v>
      </c>
      <c r="L38" s="385" t="s">
        <v>445</v>
      </c>
    </row>
    <row r="39" spans="1:12" x14ac:dyDescent="0.2">
      <c r="A39" s="386" t="s">
        <v>442</v>
      </c>
      <c r="B39" s="386" t="s">
        <v>130</v>
      </c>
      <c r="C39" s="387">
        <v>9781449462253</v>
      </c>
      <c r="D39" s="386" t="s">
        <v>454</v>
      </c>
      <c r="E39" s="386" t="s">
        <v>65</v>
      </c>
      <c r="F39" s="386" t="s">
        <v>444</v>
      </c>
      <c r="G39" s="386" t="s">
        <v>156</v>
      </c>
      <c r="H39" s="386" t="s">
        <v>312</v>
      </c>
      <c r="I39" s="386">
        <v>-12764.01</v>
      </c>
      <c r="J39" s="386">
        <v>-61</v>
      </c>
      <c r="L39" s="385" t="s">
        <v>445</v>
      </c>
    </row>
    <row r="40" spans="1:12" x14ac:dyDescent="0.2">
      <c r="A40" s="386" t="s">
        <v>442</v>
      </c>
      <c r="B40" s="386" t="s">
        <v>130</v>
      </c>
      <c r="C40" s="387">
        <v>9781449462260</v>
      </c>
      <c r="D40" s="386" t="s">
        <v>455</v>
      </c>
      <c r="E40" s="386" t="s">
        <v>65</v>
      </c>
      <c r="F40" s="386" t="s">
        <v>444</v>
      </c>
      <c r="G40" s="386" t="s">
        <v>156</v>
      </c>
      <c r="H40" s="386" t="s">
        <v>312</v>
      </c>
      <c r="I40" s="386">
        <v>-16075.71</v>
      </c>
      <c r="J40" s="386">
        <v>-79</v>
      </c>
      <c r="L40" s="385" t="s">
        <v>445</v>
      </c>
    </row>
    <row r="41" spans="1:12" x14ac:dyDescent="0.2">
      <c r="A41" s="386" t="s">
        <v>442</v>
      </c>
      <c r="B41" s="386" t="s">
        <v>130</v>
      </c>
      <c r="C41" s="387">
        <v>9781449462284</v>
      </c>
      <c r="D41" s="386" t="s">
        <v>405</v>
      </c>
      <c r="E41" s="386" t="s">
        <v>65</v>
      </c>
      <c r="F41" s="386" t="s">
        <v>146</v>
      </c>
      <c r="G41" s="386" t="s">
        <v>67</v>
      </c>
      <c r="H41" s="386" t="s">
        <v>312</v>
      </c>
      <c r="I41" s="386">
        <v>-12740.07</v>
      </c>
      <c r="J41" s="386">
        <v>-63</v>
      </c>
      <c r="L41" s="385" t="s">
        <v>445</v>
      </c>
    </row>
    <row r="42" spans="1:12" x14ac:dyDescent="0.2">
      <c r="A42" s="386" t="s">
        <v>442</v>
      </c>
      <c r="B42" s="386" t="s">
        <v>130</v>
      </c>
      <c r="C42" s="387">
        <v>9781449462291</v>
      </c>
      <c r="D42" s="386" t="s">
        <v>406</v>
      </c>
      <c r="E42" s="386" t="s">
        <v>65</v>
      </c>
      <c r="F42" s="386" t="s">
        <v>146</v>
      </c>
      <c r="G42" s="386" t="s">
        <v>67</v>
      </c>
      <c r="H42" s="386" t="s">
        <v>312</v>
      </c>
      <c r="I42" s="386">
        <v>-9324.6299999999992</v>
      </c>
      <c r="J42" s="386">
        <v>-45</v>
      </c>
      <c r="L42" s="385" t="s">
        <v>445</v>
      </c>
    </row>
    <row r="43" spans="1:12" x14ac:dyDescent="0.2">
      <c r="A43" s="386" t="s">
        <v>442</v>
      </c>
      <c r="B43" s="386" t="s">
        <v>130</v>
      </c>
      <c r="C43" s="387">
        <v>9781449462291</v>
      </c>
      <c r="D43" s="386" t="s">
        <v>406</v>
      </c>
      <c r="E43" s="386" t="s">
        <v>65</v>
      </c>
      <c r="F43" s="386" t="s">
        <v>146</v>
      </c>
      <c r="G43" s="386" t="s">
        <v>67</v>
      </c>
      <c r="H43" s="386" t="s">
        <v>313</v>
      </c>
      <c r="I43" s="386">
        <v>219.45</v>
      </c>
      <c r="J43" s="386">
        <v>1</v>
      </c>
      <c r="L43" s="385" t="s">
        <v>445</v>
      </c>
    </row>
    <row r="44" spans="1:12" x14ac:dyDescent="0.2">
      <c r="A44" s="386" t="s">
        <v>442</v>
      </c>
      <c r="B44" s="386" t="s">
        <v>130</v>
      </c>
      <c r="C44" s="387">
        <v>9781449462307</v>
      </c>
      <c r="D44" s="386" t="s">
        <v>420</v>
      </c>
      <c r="E44" s="386" t="s">
        <v>65</v>
      </c>
      <c r="F44" s="386" t="s">
        <v>146</v>
      </c>
      <c r="G44" s="386" t="s">
        <v>67</v>
      </c>
      <c r="H44" s="386" t="s">
        <v>312</v>
      </c>
      <c r="I44" s="386">
        <v>-12141.57</v>
      </c>
      <c r="J44" s="386">
        <v>-60</v>
      </c>
      <c r="L44" s="385" t="s">
        <v>445</v>
      </c>
    </row>
    <row r="45" spans="1:12" x14ac:dyDescent="0.2">
      <c r="A45" s="386" t="s">
        <v>442</v>
      </c>
      <c r="B45" s="386" t="s">
        <v>130</v>
      </c>
      <c r="C45" s="387">
        <v>9781449462307</v>
      </c>
      <c r="D45" s="386" t="s">
        <v>420</v>
      </c>
      <c r="E45" s="386" t="s">
        <v>65</v>
      </c>
      <c r="F45" s="386" t="s">
        <v>146</v>
      </c>
      <c r="G45" s="386" t="s">
        <v>67</v>
      </c>
      <c r="H45" s="386" t="s">
        <v>313</v>
      </c>
      <c r="I45" s="386">
        <v>249.5</v>
      </c>
      <c r="J45" s="386">
        <v>1</v>
      </c>
      <c r="L45" s="385" t="s">
        <v>445</v>
      </c>
    </row>
    <row r="46" spans="1:12" x14ac:dyDescent="0.2">
      <c r="A46" s="386" t="s">
        <v>442</v>
      </c>
      <c r="B46" s="386" t="s">
        <v>130</v>
      </c>
      <c r="C46" s="387">
        <v>9781449464899</v>
      </c>
      <c r="D46" s="386" t="s">
        <v>456</v>
      </c>
      <c r="E46" s="386" t="s">
        <v>65</v>
      </c>
      <c r="F46" s="386" t="s">
        <v>444</v>
      </c>
      <c r="G46" s="386" t="s">
        <v>156</v>
      </c>
      <c r="H46" s="386" t="s">
        <v>312</v>
      </c>
      <c r="I46" s="386">
        <v>-21031.5</v>
      </c>
      <c r="J46" s="386">
        <v>-80</v>
      </c>
      <c r="L46" s="385" t="s">
        <v>445</v>
      </c>
    </row>
    <row r="47" spans="1:12" x14ac:dyDescent="0.2">
      <c r="A47" s="386" t="s">
        <v>442</v>
      </c>
      <c r="B47" s="386" t="s">
        <v>130</v>
      </c>
      <c r="C47" s="387">
        <v>9781449470760</v>
      </c>
      <c r="D47" s="386" t="s">
        <v>457</v>
      </c>
      <c r="E47" s="386" t="s">
        <v>65</v>
      </c>
      <c r="F47" s="386" t="s">
        <v>146</v>
      </c>
      <c r="G47" s="386" t="s">
        <v>67</v>
      </c>
      <c r="H47" s="386" t="s">
        <v>312</v>
      </c>
      <c r="I47" s="386">
        <v>-634.41</v>
      </c>
      <c r="J47" s="386">
        <v>-3</v>
      </c>
      <c r="L47" s="385" t="s">
        <v>445</v>
      </c>
    </row>
    <row r="48" spans="1:12" x14ac:dyDescent="0.2">
      <c r="A48" s="386" t="s">
        <v>442</v>
      </c>
      <c r="B48" s="386" t="s">
        <v>130</v>
      </c>
      <c r="C48" s="387">
        <v>9781449470791</v>
      </c>
      <c r="D48" s="386" t="s">
        <v>364</v>
      </c>
      <c r="E48" s="386" t="s">
        <v>65</v>
      </c>
      <c r="F48" s="386" t="s">
        <v>444</v>
      </c>
      <c r="G48" s="386" t="s">
        <v>67</v>
      </c>
      <c r="H48" s="386" t="s">
        <v>313</v>
      </c>
      <c r="I48" s="386">
        <v>1174.04</v>
      </c>
      <c r="J48" s="386">
        <v>4</v>
      </c>
      <c r="L48" s="385" t="s">
        <v>445</v>
      </c>
    </row>
    <row r="49" spans="1:12" x14ac:dyDescent="0.2">
      <c r="A49" s="386" t="s">
        <v>442</v>
      </c>
      <c r="B49" s="386" t="s">
        <v>130</v>
      </c>
      <c r="C49" s="387">
        <v>9781449471767</v>
      </c>
      <c r="D49" s="386" t="s">
        <v>458</v>
      </c>
      <c r="E49" s="386" t="s">
        <v>65</v>
      </c>
      <c r="F49" s="386" t="s">
        <v>146</v>
      </c>
      <c r="G49" s="386" t="s">
        <v>67</v>
      </c>
      <c r="H49" s="386" t="s">
        <v>312</v>
      </c>
      <c r="I49" s="386">
        <v>-1260</v>
      </c>
      <c r="J49" s="386">
        <v>-5</v>
      </c>
      <c r="L49" s="385" t="s">
        <v>445</v>
      </c>
    </row>
    <row r="50" spans="1:12" x14ac:dyDescent="0.2">
      <c r="A50" s="386" t="s">
        <v>442</v>
      </c>
      <c r="B50" s="386" t="s">
        <v>130</v>
      </c>
      <c r="C50" s="387">
        <v>9781449471767</v>
      </c>
      <c r="D50" s="386" t="s">
        <v>458</v>
      </c>
      <c r="E50" s="386" t="s">
        <v>65</v>
      </c>
      <c r="F50" s="386" t="s">
        <v>146</v>
      </c>
      <c r="G50" s="386" t="s">
        <v>67</v>
      </c>
      <c r="H50" s="386" t="s">
        <v>313</v>
      </c>
      <c r="I50" s="386">
        <v>504</v>
      </c>
      <c r="J50" s="386">
        <v>2</v>
      </c>
      <c r="L50" s="385" t="s">
        <v>445</v>
      </c>
    </row>
    <row r="51" spans="1:12" x14ac:dyDescent="0.2">
      <c r="A51" s="386" t="s">
        <v>442</v>
      </c>
      <c r="B51" s="386" t="s">
        <v>130</v>
      </c>
      <c r="C51" s="387">
        <v>9781449471927</v>
      </c>
      <c r="D51" s="386" t="s">
        <v>325</v>
      </c>
      <c r="E51" s="386" t="s">
        <v>65</v>
      </c>
      <c r="F51" s="386" t="s">
        <v>146</v>
      </c>
      <c r="G51" s="386" t="s">
        <v>67</v>
      </c>
      <c r="H51" s="386" t="s">
        <v>312</v>
      </c>
      <c r="I51" s="386">
        <v>-11704.46</v>
      </c>
      <c r="J51" s="386">
        <v>-38</v>
      </c>
      <c r="L51" s="385" t="s">
        <v>445</v>
      </c>
    </row>
    <row r="52" spans="1:12" x14ac:dyDescent="0.2">
      <c r="A52" s="386" t="s">
        <v>442</v>
      </c>
      <c r="B52" s="386" t="s">
        <v>130</v>
      </c>
      <c r="C52" s="387">
        <v>9781449471927</v>
      </c>
      <c r="D52" s="386" t="s">
        <v>325</v>
      </c>
      <c r="E52" s="386" t="s">
        <v>65</v>
      </c>
      <c r="F52" s="386" t="s">
        <v>146</v>
      </c>
      <c r="G52" s="386" t="s">
        <v>67</v>
      </c>
      <c r="H52" s="386" t="s">
        <v>313</v>
      </c>
      <c r="I52" s="386">
        <v>299.5</v>
      </c>
      <c r="J52" s="386">
        <v>1</v>
      </c>
      <c r="L52" s="385" t="s">
        <v>445</v>
      </c>
    </row>
    <row r="53" spans="1:12" x14ac:dyDescent="0.2">
      <c r="A53" s="386" t="s">
        <v>442</v>
      </c>
      <c r="B53" s="386" t="s">
        <v>130</v>
      </c>
      <c r="C53" s="387">
        <v>9781449471958</v>
      </c>
      <c r="D53" s="386" t="s">
        <v>399</v>
      </c>
      <c r="E53" s="386" t="s">
        <v>65</v>
      </c>
      <c r="F53" s="386" t="s">
        <v>146</v>
      </c>
      <c r="G53" s="386" t="s">
        <v>67</v>
      </c>
      <c r="H53" s="386" t="s">
        <v>312</v>
      </c>
      <c r="I53" s="386">
        <v>-15600</v>
      </c>
      <c r="J53" s="386">
        <v>-12</v>
      </c>
      <c r="L53" s="385" t="s">
        <v>445</v>
      </c>
    </row>
    <row r="54" spans="1:12" x14ac:dyDescent="0.2">
      <c r="A54" s="386" t="s">
        <v>442</v>
      </c>
      <c r="B54" s="386" t="s">
        <v>130</v>
      </c>
      <c r="C54" s="387">
        <v>9781449471958</v>
      </c>
      <c r="D54" s="386" t="s">
        <v>399</v>
      </c>
      <c r="E54" s="386" t="s">
        <v>65</v>
      </c>
      <c r="F54" s="386" t="s">
        <v>146</v>
      </c>
      <c r="G54" s="386" t="s">
        <v>67</v>
      </c>
      <c r="H54" s="386" t="s">
        <v>313</v>
      </c>
      <c r="I54" s="386">
        <v>3950.48</v>
      </c>
      <c r="J54" s="386">
        <v>3</v>
      </c>
      <c r="L54" s="385" t="s">
        <v>445</v>
      </c>
    </row>
    <row r="55" spans="1:12" x14ac:dyDescent="0.2">
      <c r="A55" s="386" t="s">
        <v>442</v>
      </c>
      <c r="B55" s="386" t="s">
        <v>130</v>
      </c>
      <c r="C55" s="387">
        <v>9781449472399</v>
      </c>
      <c r="D55" s="386" t="s">
        <v>459</v>
      </c>
      <c r="E55" s="386" t="s">
        <v>65</v>
      </c>
      <c r="F55" s="386" t="s">
        <v>444</v>
      </c>
      <c r="G55" s="386" t="s">
        <v>66</v>
      </c>
      <c r="H55" s="386" t="s">
        <v>312</v>
      </c>
      <c r="I55" s="386">
        <v>-1326</v>
      </c>
      <c r="J55" s="386">
        <v>-3</v>
      </c>
      <c r="L55" s="385" t="s">
        <v>445</v>
      </c>
    </row>
    <row r="56" spans="1:12" x14ac:dyDescent="0.2">
      <c r="A56" s="386" t="s">
        <v>442</v>
      </c>
      <c r="B56" s="386" t="s">
        <v>130</v>
      </c>
      <c r="C56" s="387">
        <v>9781449472399</v>
      </c>
      <c r="D56" s="386" t="s">
        <v>459</v>
      </c>
      <c r="E56" s="386" t="s">
        <v>65</v>
      </c>
      <c r="F56" s="386" t="s">
        <v>444</v>
      </c>
      <c r="G56" s="386" t="s">
        <v>66</v>
      </c>
      <c r="H56" s="386" t="s">
        <v>313</v>
      </c>
      <c r="I56" s="386">
        <v>2527.5</v>
      </c>
      <c r="J56" s="386">
        <v>6</v>
      </c>
      <c r="L56" s="385" t="s">
        <v>445</v>
      </c>
    </row>
    <row r="57" spans="1:12" x14ac:dyDescent="0.2">
      <c r="A57" s="386" t="s">
        <v>442</v>
      </c>
      <c r="B57" s="386" t="s">
        <v>130</v>
      </c>
      <c r="C57" s="387">
        <v>9781449474119</v>
      </c>
      <c r="D57" s="386" t="s">
        <v>365</v>
      </c>
      <c r="E57" s="386" t="s">
        <v>65</v>
      </c>
      <c r="F57" s="386" t="s">
        <v>444</v>
      </c>
      <c r="G57" s="386" t="s">
        <v>67</v>
      </c>
      <c r="H57" s="386" t="s">
        <v>313</v>
      </c>
      <c r="I57" s="386">
        <v>2439.3200000000002</v>
      </c>
      <c r="J57" s="386">
        <v>9</v>
      </c>
      <c r="L57" s="385" t="s">
        <v>445</v>
      </c>
    </row>
    <row r="58" spans="1:12" x14ac:dyDescent="0.2">
      <c r="A58" s="386" t="s">
        <v>442</v>
      </c>
      <c r="B58" s="386" t="s">
        <v>130</v>
      </c>
      <c r="C58" s="387">
        <v>9781449474195</v>
      </c>
      <c r="D58" s="386" t="s">
        <v>339</v>
      </c>
      <c r="E58" s="386" t="s">
        <v>65</v>
      </c>
      <c r="F58" s="386" t="s">
        <v>146</v>
      </c>
      <c r="G58" s="386" t="s">
        <v>67</v>
      </c>
      <c r="H58" s="386" t="s">
        <v>312</v>
      </c>
      <c r="I58" s="386">
        <v>-2330.11</v>
      </c>
      <c r="J58" s="386">
        <v>-8</v>
      </c>
      <c r="L58" s="385" t="s">
        <v>445</v>
      </c>
    </row>
    <row r="59" spans="1:12" x14ac:dyDescent="0.2">
      <c r="A59" s="386" t="s">
        <v>442</v>
      </c>
      <c r="B59" s="386" t="s">
        <v>130</v>
      </c>
      <c r="C59" s="387">
        <v>9781449474256</v>
      </c>
      <c r="D59" s="386" t="s">
        <v>366</v>
      </c>
      <c r="E59" s="386" t="s">
        <v>65</v>
      </c>
      <c r="F59" s="386" t="s">
        <v>146</v>
      </c>
      <c r="G59" s="386" t="s">
        <v>66</v>
      </c>
      <c r="H59" s="386" t="s">
        <v>312</v>
      </c>
      <c r="I59" s="386">
        <v>-35304.25</v>
      </c>
      <c r="J59" s="386">
        <v>-140</v>
      </c>
      <c r="L59" s="385" t="s">
        <v>445</v>
      </c>
    </row>
    <row r="60" spans="1:12" x14ac:dyDescent="0.2">
      <c r="A60" s="386" t="s">
        <v>442</v>
      </c>
      <c r="B60" s="386" t="s">
        <v>130</v>
      </c>
      <c r="C60" s="387">
        <v>9781449474256</v>
      </c>
      <c r="D60" s="386" t="s">
        <v>366</v>
      </c>
      <c r="E60" s="386" t="s">
        <v>65</v>
      </c>
      <c r="F60" s="386" t="s">
        <v>146</v>
      </c>
      <c r="G60" s="386" t="s">
        <v>66</v>
      </c>
      <c r="H60" s="386" t="s">
        <v>313</v>
      </c>
      <c r="I60" s="386">
        <v>19845.900000000001</v>
      </c>
      <c r="J60" s="386">
        <v>100</v>
      </c>
      <c r="L60" s="385" t="s">
        <v>445</v>
      </c>
    </row>
    <row r="61" spans="1:12" x14ac:dyDescent="0.2">
      <c r="A61" s="386" t="s">
        <v>442</v>
      </c>
      <c r="B61" s="386" t="s">
        <v>130</v>
      </c>
      <c r="C61" s="387">
        <v>9781449475581</v>
      </c>
      <c r="D61" s="386" t="s">
        <v>377</v>
      </c>
      <c r="E61" s="386" t="s">
        <v>65</v>
      </c>
      <c r="F61" s="386" t="s">
        <v>146</v>
      </c>
      <c r="G61" s="386" t="s">
        <v>67</v>
      </c>
      <c r="H61" s="386" t="s">
        <v>313</v>
      </c>
      <c r="I61" s="386">
        <v>281.52999999999997</v>
      </c>
      <c r="J61" s="386">
        <v>1</v>
      </c>
      <c r="L61" s="385" t="s">
        <v>445</v>
      </c>
    </row>
    <row r="62" spans="1:12" x14ac:dyDescent="0.2">
      <c r="A62" s="386" t="s">
        <v>442</v>
      </c>
      <c r="B62" s="386" t="s">
        <v>130</v>
      </c>
      <c r="C62" s="387">
        <v>9781449476281</v>
      </c>
      <c r="D62" s="386" t="s">
        <v>460</v>
      </c>
      <c r="E62" s="386" t="s">
        <v>65</v>
      </c>
      <c r="F62" s="386" t="s">
        <v>146</v>
      </c>
      <c r="G62" s="386" t="s">
        <v>67</v>
      </c>
      <c r="H62" s="386" t="s">
        <v>312</v>
      </c>
      <c r="I62" s="386">
        <v>-422.94</v>
      </c>
      <c r="J62" s="386">
        <v>-2</v>
      </c>
      <c r="L62" s="385" t="s">
        <v>445</v>
      </c>
    </row>
    <row r="63" spans="1:12" x14ac:dyDescent="0.2">
      <c r="A63" s="386" t="s">
        <v>442</v>
      </c>
      <c r="B63" s="386" t="s">
        <v>130</v>
      </c>
      <c r="C63" s="387">
        <v>9781449477912</v>
      </c>
      <c r="D63" s="386" t="s">
        <v>461</v>
      </c>
      <c r="E63" s="386" t="s">
        <v>65</v>
      </c>
      <c r="F63" s="386" t="s">
        <v>146</v>
      </c>
      <c r="G63" s="386" t="s">
        <v>67</v>
      </c>
      <c r="H63" s="386" t="s">
        <v>312</v>
      </c>
      <c r="I63" s="386">
        <v>-422.94</v>
      </c>
      <c r="J63" s="386">
        <v>-2</v>
      </c>
      <c r="L63" s="385" t="s">
        <v>445</v>
      </c>
    </row>
    <row r="64" spans="1:12" x14ac:dyDescent="0.2">
      <c r="A64" s="386" t="s">
        <v>442</v>
      </c>
      <c r="B64" s="386" t="s">
        <v>130</v>
      </c>
      <c r="C64" s="387">
        <v>9781449479619</v>
      </c>
      <c r="D64" s="386" t="s">
        <v>407</v>
      </c>
      <c r="E64" s="386" t="s">
        <v>65</v>
      </c>
      <c r="F64" s="386" t="s">
        <v>146</v>
      </c>
      <c r="G64" s="386" t="s">
        <v>67</v>
      </c>
      <c r="H64" s="386" t="s">
        <v>312</v>
      </c>
      <c r="I64" s="386">
        <v>-7505.47</v>
      </c>
      <c r="J64" s="386">
        <v>-26</v>
      </c>
      <c r="L64" s="385" t="s">
        <v>445</v>
      </c>
    </row>
    <row r="65" spans="1:12" x14ac:dyDescent="0.2">
      <c r="A65" s="386" t="s">
        <v>442</v>
      </c>
      <c r="B65" s="386" t="s">
        <v>130</v>
      </c>
      <c r="C65" s="387">
        <v>9781449479701</v>
      </c>
      <c r="D65" s="386" t="s">
        <v>462</v>
      </c>
      <c r="E65" s="386" t="s">
        <v>65</v>
      </c>
      <c r="F65" s="386" t="s">
        <v>444</v>
      </c>
      <c r="G65" s="386" t="s">
        <v>67</v>
      </c>
      <c r="H65" s="386" t="s">
        <v>313</v>
      </c>
      <c r="I65" s="386">
        <v>1251.9100000000001</v>
      </c>
      <c r="J65" s="386">
        <v>4</v>
      </c>
      <c r="L65" s="385" t="s">
        <v>445</v>
      </c>
    </row>
    <row r="66" spans="1:12" x14ac:dyDescent="0.2">
      <c r="A66" s="386" t="s">
        <v>442</v>
      </c>
      <c r="B66" s="386" t="s">
        <v>130</v>
      </c>
      <c r="C66" s="387">
        <v>9781449480127</v>
      </c>
      <c r="D66" s="386" t="s">
        <v>394</v>
      </c>
      <c r="E66" s="386" t="s">
        <v>65</v>
      </c>
      <c r="F66" s="386" t="s">
        <v>146</v>
      </c>
      <c r="G66" s="386" t="s">
        <v>67</v>
      </c>
      <c r="H66" s="386" t="s">
        <v>312</v>
      </c>
      <c r="I66" s="386">
        <v>-9625.23</v>
      </c>
      <c r="J66" s="386">
        <v>-26</v>
      </c>
      <c r="L66" s="385" t="s">
        <v>445</v>
      </c>
    </row>
    <row r="67" spans="1:12" x14ac:dyDescent="0.2">
      <c r="A67" s="386" t="s">
        <v>442</v>
      </c>
      <c r="B67" s="386" t="s">
        <v>130</v>
      </c>
      <c r="C67" s="387">
        <v>9781449480127</v>
      </c>
      <c r="D67" s="386" t="s">
        <v>394</v>
      </c>
      <c r="E67" s="386" t="s">
        <v>65</v>
      </c>
      <c r="F67" s="386" t="s">
        <v>146</v>
      </c>
      <c r="G67" s="386" t="s">
        <v>67</v>
      </c>
      <c r="H67" s="386" t="s">
        <v>313</v>
      </c>
      <c r="I67" s="386">
        <v>2351.35</v>
      </c>
      <c r="J67" s="386">
        <v>7</v>
      </c>
      <c r="L67" s="385" t="s">
        <v>445</v>
      </c>
    </row>
    <row r="68" spans="1:12" x14ac:dyDescent="0.2">
      <c r="A68" s="386" t="s">
        <v>442</v>
      </c>
      <c r="B68" s="386" t="s">
        <v>130</v>
      </c>
      <c r="C68" s="387">
        <v>9781449480356</v>
      </c>
      <c r="D68" s="386" t="s">
        <v>463</v>
      </c>
      <c r="E68" s="386" t="s">
        <v>65</v>
      </c>
      <c r="F68" s="386" t="s">
        <v>444</v>
      </c>
      <c r="G68" s="386" t="s">
        <v>67</v>
      </c>
      <c r="H68" s="386" t="s">
        <v>312</v>
      </c>
      <c r="I68" s="386">
        <v>-390</v>
      </c>
      <c r="J68" s="386">
        <v>-1</v>
      </c>
      <c r="L68" s="385" t="s">
        <v>445</v>
      </c>
    </row>
    <row r="69" spans="1:12" x14ac:dyDescent="0.2">
      <c r="A69" s="386" t="s">
        <v>442</v>
      </c>
      <c r="B69" s="386" t="s">
        <v>130</v>
      </c>
      <c r="C69" s="387">
        <v>9781449480356</v>
      </c>
      <c r="D69" s="386" t="s">
        <v>463</v>
      </c>
      <c r="E69" s="386" t="s">
        <v>65</v>
      </c>
      <c r="F69" s="386" t="s">
        <v>444</v>
      </c>
      <c r="G69" s="386" t="s">
        <v>67</v>
      </c>
      <c r="H69" s="386" t="s">
        <v>313</v>
      </c>
      <c r="I69" s="386">
        <v>1537</v>
      </c>
      <c r="J69" s="386">
        <v>4</v>
      </c>
      <c r="L69" s="385" t="s">
        <v>445</v>
      </c>
    </row>
    <row r="70" spans="1:12" x14ac:dyDescent="0.2">
      <c r="A70" s="386" t="s">
        <v>442</v>
      </c>
      <c r="B70" s="386" t="s">
        <v>130</v>
      </c>
      <c r="C70" s="387">
        <v>9781449481001</v>
      </c>
      <c r="D70" s="386" t="s">
        <v>371</v>
      </c>
      <c r="E70" s="386" t="s">
        <v>65</v>
      </c>
      <c r="F70" s="386" t="s">
        <v>444</v>
      </c>
      <c r="G70" s="386" t="s">
        <v>67</v>
      </c>
      <c r="H70" s="386" t="s">
        <v>312</v>
      </c>
      <c r="I70" s="386">
        <v>-349.5</v>
      </c>
      <c r="J70" s="386">
        <v>-1</v>
      </c>
      <c r="L70" s="385" t="s">
        <v>445</v>
      </c>
    </row>
    <row r="71" spans="1:12" x14ac:dyDescent="0.2">
      <c r="A71" s="386" t="s">
        <v>442</v>
      </c>
      <c r="B71" s="386" t="s">
        <v>130</v>
      </c>
      <c r="C71" s="387">
        <v>9781449481001</v>
      </c>
      <c r="D71" s="386" t="s">
        <v>371</v>
      </c>
      <c r="E71" s="386" t="s">
        <v>65</v>
      </c>
      <c r="F71" s="386" t="s">
        <v>444</v>
      </c>
      <c r="G71" s="386" t="s">
        <v>67</v>
      </c>
      <c r="H71" s="386" t="s">
        <v>313</v>
      </c>
      <c r="I71" s="386">
        <v>1068.4000000000001</v>
      </c>
      <c r="J71" s="386">
        <v>3</v>
      </c>
      <c r="L71" s="385" t="s">
        <v>445</v>
      </c>
    </row>
    <row r="72" spans="1:12" x14ac:dyDescent="0.2">
      <c r="A72" s="386" t="s">
        <v>442</v>
      </c>
      <c r="B72" s="386" t="s">
        <v>130</v>
      </c>
      <c r="C72" s="387">
        <v>9781449481018</v>
      </c>
      <c r="D72" s="386" t="s">
        <v>396</v>
      </c>
      <c r="E72" s="386" t="s">
        <v>65</v>
      </c>
      <c r="F72" s="386" t="s">
        <v>146</v>
      </c>
      <c r="G72" s="386" t="s">
        <v>67</v>
      </c>
      <c r="H72" s="386" t="s">
        <v>313</v>
      </c>
      <c r="I72" s="386">
        <v>1752.35</v>
      </c>
      <c r="J72" s="386">
        <v>5</v>
      </c>
      <c r="L72" s="385" t="s">
        <v>445</v>
      </c>
    </row>
    <row r="73" spans="1:12" x14ac:dyDescent="0.2">
      <c r="A73" s="386" t="s">
        <v>442</v>
      </c>
      <c r="B73" s="386" t="s">
        <v>130</v>
      </c>
      <c r="C73" s="387">
        <v>9781449481322</v>
      </c>
      <c r="D73" s="386" t="s">
        <v>397</v>
      </c>
      <c r="E73" s="386" t="s">
        <v>65</v>
      </c>
      <c r="F73" s="386" t="s">
        <v>146</v>
      </c>
      <c r="G73" s="386" t="s">
        <v>67</v>
      </c>
      <c r="H73" s="386" t="s">
        <v>312</v>
      </c>
      <c r="I73" s="386">
        <v>-2575</v>
      </c>
      <c r="J73" s="386">
        <v>-2</v>
      </c>
      <c r="L73" s="385" t="s">
        <v>445</v>
      </c>
    </row>
    <row r="74" spans="1:12" x14ac:dyDescent="0.2">
      <c r="A74" s="386" t="s">
        <v>442</v>
      </c>
      <c r="B74" s="386" t="s">
        <v>130</v>
      </c>
      <c r="C74" s="387">
        <v>9781449483579</v>
      </c>
      <c r="D74" s="386" t="s">
        <v>464</v>
      </c>
      <c r="E74" s="386" t="s">
        <v>65</v>
      </c>
      <c r="F74" s="386" t="s">
        <v>146</v>
      </c>
      <c r="G74" s="386" t="s">
        <v>67</v>
      </c>
      <c r="H74" s="386" t="s">
        <v>312</v>
      </c>
      <c r="I74" s="386">
        <v>-422.94</v>
      </c>
      <c r="J74" s="386">
        <v>-2</v>
      </c>
      <c r="L74" s="385" t="s">
        <v>445</v>
      </c>
    </row>
    <row r="75" spans="1:12" x14ac:dyDescent="0.2">
      <c r="A75" s="386" t="s">
        <v>442</v>
      </c>
      <c r="B75" s="386" t="s">
        <v>130</v>
      </c>
      <c r="C75" s="387">
        <v>9781449483593</v>
      </c>
      <c r="D75" s="386" t="s">
        <v>465</v>
      </c>
      <c r="E75" s="386" t="s">
        <v>65</v>
      </c>
      <c r="F75" s="386" t="s">
        <v>146</v>
      </c>
      <c r="G75" s="386" t="s">
        <v>67</v>
      </c>
      <c r="H75" s="386" t="s">
        <v>312</v>
      </c>
      <c r="I75" s="386">
        <v>-422.94</v>
      </c>
      <c r="J75" s="386">
        <v>-2</v>
      </c>
      <c r="L75" s="385" t="s">
        <v>445</v>
      </c>
    </row>
    <row r="76" spans="1:12" x14ac:dyDescent="0.2">
      <c r="A76" s="386" t="s">
        <v>442</v>
      </c>
      <c r="B76" s="386" t="s">
        <v>130</v>
      </c>
      <c r="C76" s="387">
        <v>9781449484590</v>
      </c>
      <c r="D76" s="386" t="s">
        <v>409</v>
      </c>
      <c r="E76" s="386" t="s">
        <v>65</v>
      </c>
      <c r="F76" s="386" t="s">
        <v>146</v>
      </c>
      <c r="G76" s="386" t="s">
        <v>67</v>
      </c>
      <c r="H76" s="386" t="s">
        <v>312</v>
      </c>
      <c r="I76" s="386">
        <v>-2190</v>
      </c>
      <c r="J76" s="386">
        <v>-6</v>
      </c>
      <c r="L76" s="385" t="s">
        <v>445</v>
      </c>
    </row>
    <row r="77" spans="1:12" x14ac:dyDescent="0.2">
      <c r="A77" s="386" t="s">
        <v>442</v>
      </c>
      <c r="B77" s="386" t="s">
        <v>130</v>
      </c>
      <c r="C77" s="387">
        <v>9781449486419</v>
      </c>
      <c r="D77" s="386" t="s">
        <v>414</v>
      </c>
      <c r="E77" s="386" t="s">
        <v>65</v>
      </c>
      <c r="F77" s="386" t="s">
        <v>146</v>
      </c>
      <c r="G77" s="386" t="s">
        <v>67</v>
      </c>
      <c r="H77" s="386" t="s">
        <v>312</v>
      </c>
      <c r="I77" s="386">
        <v>-24499.1</v>
      </c>
      <c r="J77" s="386">
        <v>-80</v>
      </c>
      <c r="L77" s="385" t="s">
        <v>445</v>
      </c>
    </row>
    <row r="78" spans="1:12" x14ac:dyDescent="0.2">
      <c r="A78" s="386" t="s">
        <v>442</v>
      </c>
      <c r="B78" s="386" t="s">
        <v>130</v>
      </c>
      <c r="C78" s="387">
        <v>9781449486419</v>
      </c>
      <c r="D78" s="386" t="s">
        <v>414</v>
      </c>
      <c r="E78" s="386" t="s">
        <v>65</v>
      </c>
      <c r="F78" s="386" t="s">
        <v>146</v>
      </c>
      <c r="G78" s="386" t="s">
        <v>67</v>
      </c>
      <c r="H78" s="386" t="s">
        <v>313</v>
      </c>
      <c r="I78" s="386">
        <v>634.94000000000005</v>
      </c>
      <c r="J78" s="386">
        <v>2</v>
      </c>
      <c r="L78" s="385" t="s">
        <v>445</v>
      </c>
    </row>
    <row r="79" spans="1:12" x14ac:dyDescent="0.2">
      <c r="A79" s="386" t="s">
        <v>442</v>
      </c>
      <c r="B79" s="386" t="s">
        <v>130</v>
      </c>
      <c r="C79" s="387">
        <v>9781449486761</v>
      </c>
      <c r="D79" s="386" t="s">
        <v>415</v>
      </c>
      <c r="E79" s="386" t="s">
        <v>65</v>
      </c>
      <c r="F79" s="386" t="s">
        <v>146</v>
      </c>
      <c r="G79" s="386" t="s">
        <v>67</v>
      </c>
      <c r="H79" s="386" t="s">
        <v>313</v>
      </c>
      <c r="I79" s="386">
        <v>2491.84</v>
      </c>
      <c r="J79" s="386">
        <v>8</v>
      </c>
      <c r="L79" s="385" t="s">
        <v>445</v>
      </c>
    </row>
    <row r="80" spans="1:12" x14ac:dyDescent="0.2">
      <c r="A80" s="386" t="s">
        <v>442</v>
      </c>
      <c r="B80" s="386" t="s">
        <v>130</v>
      </c>
      <c r="C80" s="387">
        <v>9781449486938</v>
      </c>
      <c r="D80" s="386" t="s">
        <v>466</v>
      </c>
      <c r="E80" s="386" t="s">
        <v>65</v>
      </c>
      <c r="F80" s="386" t="s">
        <v>146</v>
      </c>
      <c r="G80" s="386" t="s">
        <v>67</v>
      </c>
      <c r="H80" s="386" t="s">
        <v>313</v>
      </c>
      <c r="I80" s="386">
        <v>975</v>
      </c>
      <c r="J80" s="386">
        <v>3</v>
      </c>
      <c r="L80" s="385" t="s">
        <v>445</v>
      </c>
    </row>
    <row r="81" spans="1:12" x14ac:dyDescent="0.2">
      <c r="A81" s="386" t="s">
        <v>442</v>
      </c>
      <c r="B81" s="386" t="s">
        <v>130</v>
      </c>
      <c r="C81" s="387">
        <v>9781449487218</v>
      </c>
      <c r="D81" s="386" t="s">
        <v>419</v>
      </c>
      <c r="E81" s="386" t="s">
        <v>65</v>
      </c>
      <c r="F81" s="386" t="s">
        <v>146</v>
      </c>
      <c r="G81" s="386" t="s">
        <v>67</v>
      </c>
      <c r="H81" s="386" t="s">
        <v>312</v>
      </c>
      <c r="I81" s="386">
        <v>-2972.55</v>
      </c>
      <c r="J81" s="386">
        <v>-15</v>
      </c>
      <c r="L81" s="385" t="s">
        <v>445</v>
      </c>
    </row>
    <row r="82" spans="1:12" x14ac:dyDescent="0.2">
      <c r="A82" s="386" t="s">
        <v>442</v>
      </c>
      <c r="B82" s="386" t="s">
        <v>130</v>
      </c>
      <c r="C82" s="387">
        <v>9781449487560</v>
      </c>
      <c r="D82" s="386" t="s">
        <v>421</v>
      </c>
      <c r="E82" s="386" t="s">
        <v>65</v>
      </c>
      <c r="F82" s="386" t="s">
        <v>146</v>
      </c>
      <c r="G82" s="386" t="s">
        <v>67</v>
      </c>
      <c r="H82" s="386" t="s">
        <v>312</v>
      </c>
      <c r="I82" s="386">
        <v>-4947.74</v>
      </c>
      <c r="J82" s="386">
        <v>-17</v>
      </c>
      <c r="L82" s="385" t="s">
        <v>445</v>
      </c>
    </row>
    <row r="83" spans="1:12" x14ac:dyDescent="0.2">
      <c r="A83" s="386" t="s">
        <v>442</v>
      </c>
      <c r="B83" s="386" t="s">
        <v>130</v>
      </c>
      <c r="C83" s="387">
        <v>9781449487560</v>
      </c>
      <c r="D83" s="386" t="s">
        <v>421</v>
      </c>
      <c r="E83" s="386" t="s">
        <v>65</v>
      </c>
      <c r="F83" s="386" t="s">
        <v>146</v>
      </c>
      <c r="G83" s="386" t="s">
        <v>67</v>
      </c>
      <c r="H83" s="386" t="s">
        <v>313</v>
      </c>
      <c r="I83" s="386">
        <v>634.94000000000005</v>
      </c>
      <c r="J83" s="386">
        <v>2</v>
      </c>
      <c r="L83" s="385" t="s">
        <v>445</v>
      </c>
    </row>
    <row r="84" spans="1:12" x14ac:dyDescent="0.2">
      <c r="A84" s="386" t="s">
        <v>442</v>
      </c>
      <c r="B84" s="386" t="s">
        <v>130</v>
      </c>
      <c r="C84" s="387">
        <v>9781449487768</v>
      </c>
      <c r="D84" s="386" t="s">
        <v>412</v>
      </c>
      <c r="E84" s="386" t="s">
        <v>65</v>
      </c>
      <c r="F84" s="386" t="s">
        <v>146</v>
      </c>
      <c r="G84" s="386" t="s">
        <v>67</v>
      </c>
      <c r="H84" s="386" t="s">
        <v>312</v>
      </c>
      <c r="I84" s="386">
        <v>-2341.0700000000002</v>
      </c>
      <c r="J84" s="386">
        <v>-6</v>
      </c>
      <c r="L84" s="385" t="s">
        <v>445</v>
      </c>
    </row>
    <row r="85" spans="1:12" x14ac:dyDescent="0.2">
      <c r="A85" s="386" t="s">
        <v>442</v>
      </c>
      <c r="B85" s="386" t="s">
        <v>130</v>
      </c>
      <c r="C85" s="387">
        <v>9781449488062</v>
      </c>
      <c r="D85" s="386" t="s">
        <v>417</v>
      </c>
      <c r="E85" s="386" t="s">
        <v>65</v>
      </c>
      <c r="F85" s="386" t="s">
        <v>146</v>
      </c>
      <c r="G85" s="386" t="s">
        <v>67</v>
      </c>
      <c r="H85" s="386" t="s">
        <v>312</v>
      </c>
      <c r="I85" s="386">
        <v>-795</v>
      </c>
      <c r="J85" s="386">
        <v>-2</v>
      </c>
      <c r="L85" s="385" t="s">
        <v>445</v>
      </c>
    </row>
    <row r="86" spans="1:12" x14ac:dyDescent="0.2">
      <c r="A86" s="386" t="s">
        <v>442</v>
      </c>
      <c r="B86" s="386" t="s">
        <v>130</v>
      </c>
      <c r="C86" s="387">
        <v>9781449488062</v>
      </c>
      <c r="D86" s="386" t="s">
        <v>417</v>
      </c>
      <c r="E86" s="386" t="s">
        <v>65</v>
      </c>
      <c r="F86" s="386" t="s">
        <v>146</v>
      </c>
      <c r="G86" s="386" t="s">
        <v>67</v>
      </c>
      <c r="H86" s="386" t="s">
        <v>313</v>
      </c>
      <c r="I86" s="386">
        <v>1237.5</v>
      </c>
      <c r="J86" s="386">
        <v>3</v>
      </c>
      <c r="L86" s="385" t="s">
        <v>445</v>
      </c>
    </row>
    <row r="87" spans="1:12" x14ac:dyDescent="0.2">
      <c r="A87" s="386" t="s">
        <v>442</v>
      </c>
      <c r="B87" s="386" t="s">
        <v>130</v>
      </c>
      <c r="C87" s="387">
        <v>9781449489427</v>
      </c>
      <c r="D87" s="386" t="s">
        <v>436</v>
      </c>
      <c r="E87" s="386" t="s">
        <v>65</v>
      </c>
      <c r="F87" s="386" t="s">
        <v>146</v>
      </c>
      <c r="G87" s="386" t="s">
        <v>67</v>
      </c>
      <c r="H87" s="386" t="s">
        <v>312</v>
      </c>
      <c r="I87" s="386">
        <v>-4887.84</v>
      </c>
      <c r="J87" s="386">
        <v>-17</v>
      </c>
      <c r="L87" s="385" t="s">
        <v>445</v>
      </c>
    </row>
    <row r="88" spans="1:12" x14ac:dyDescent="0.2">
      <c r="A88" s="386" t="s">
        <v>442</v>
      </c>
      <c r="B88" s="386" t="s">
        <v>130</v>
      </c>
      <c r="C88" s="387">
        <v>9781449489663</v>
      </c>
      <c r="D88" s="386" t="s">
        <v>467</v>
      </c>
      <c r="E88" s="386" t="s">
        <v>65</v>
      </c>
      <c r="F88" s="386" t="s">
        <v>146</v>
      </c>
      <c r="G88" s="386" t="s">
        <v>67</v>
      </c>
      <c r="H88" s="386" t="s">
        <v>312</v>
      </c>
      <c r="I88" s="386">
        <v>-422.94</v>
      </c>
      <c r="J88" s="386">
        <v>-2</v>
      </c>
      <c r="L88" s="385" t="s">
        <v>445</v>
      </c>
    </row>
    <row r="89" spans="1:12" x14ac:dyDescent="0.2">
      <c r="A89" s="386" t="s">
        <v>442</v>
      </c>
      <c r="B89" s="386" t="s">
        <v>130</v>
      </c>
      <c r="C89" s="387">
        <v>9781449489755</v>
      </c>
      <c r="D89" s="386" t="s">
        <v>468</v>
      </c>
      <c r="E89" s="386" t="s">
        <v>65</v>
      </c>
      <c r="F89" s="386" t="s">
        <v>146</v>
      </c>
      <c r="G89" s="386" t="s">
        <v>67</v>
      </c>
      <c r="H89" s="386" t="s">
        <v>312</v>
      </c>
      <c r="I89" s="386">
        <v>-1775.46</v>
      </c>
      <c r="J89" s="386">
        <v>-5</v>
      </c>
      <c r="L89" s="385" t="s">
        <v>445</v>
      </c>
    </row>
    <row r="90" spans="1:12" x14ac:dyDescent="0.2">
      <c r="A90" s="386" t="s">
        <v>442</v>
      </c>
      <c r="B90" s="386" t="s">
        <v>130</v>
      </c>
      <c r="C90" s="387">
        <v>9781449489786</v>
      </c>
      <c r="D90" s="386" t="s">
        <v>426</v>
      </c>
      <c r="E90" s="386" t="s">
        <v>65</v>
      </c>
      <c r="F90" s="386" t="s">
        <v>146</v>
      </c>
      <c r="G90" s="386" t="s">
        <v>67</v>
      </c>
      <c r="H90" s="386" t="s">
        <v>312</v>
      </c>
      <c r="I90" s="386">
        <v>-7505.47</v>
      </c>
      <c r="J90" s="386">
        <v>-26</v>
      </c>
      <c r="L90" s="385" t="s">
        <v>445</v>
      </c>
    </row>
    <row r="91" spans="1:12" x14ac:dyDescent="0.2">
      <c r="A91" s="386" t="s">
        <v>442</v>
      </c>
      <c r="B91" s="386" t="s">
        <v>130</v>
      </c>
      <c r="C91" s="387">
        <v>9781449489816</v>
      </c>
      <c r="D91" s="386" t="s">
        <v>469</v>
      </c>
      <c r="E91" s="386" t="s">
        <v>65</v>
      </c>
      <c r="F91" s="386" t="s">
        <v>146</v>
      </c>
      <c r="G91" s="386" t="s">
        <v>67</v>
      </c>
      <c r="H91" s="386" t="s">
        <v>312</v>
      </c>
      <c r="I91" s="386">
        <v>-422.94</v>
      </c>
      <c r="J91" s="386">
        <v>-2</v>
      </c>
      <c r="L91" s="385" t="s">
        <v>445</v>
      </c>
    </row>
    <row r="92" spans="1:12" x14ac:dyDescent="0.2">
      <c r="A92" s="386" t="s">
        <v>442</v>
      </c>
      <c r="B92" s="386" t="s">
        <v>130</v>
      </c>
      <c r="C92" s="387">
        <v>9781449489892</v>
      </c>
      <c r="D92" s="386" t="s">
        <v>428</v>
      </c>
      <c r="E92" s="386" t="s">
        <v>65</v>
      </c>
      <c r="F92" s="386" t="s">
        <v>146</v>
      </c>
      <c r="G92" s="386" t="s">
        <v>67</v>
      </c>
      <c r="H92" s="386" t="s">
        <v>312</v>
      </c>
      <c r="I92" s="386">
        <v>-9080.01</v>
      </c>
      <c r="J92" s="386">
        <v>-26</v>
      </c>
      <c r="L92" s="385" t="s">
        <v>445</v>
      </c>
    </row>
    <row r="93" spans="1:12" x14ac:dyDescent="0.2">
      <c r="A93" s="386" t="s">
        <v>442</v>
      </c>
      <c r="B93" s="386" t="s">
        <v>130</v>
      </c>
      <c r="C93" s="387">
        <v>9781449489892</v>
      </c>
      <c r="D93" s="386" t="s">
        <v>428</v>
      </c>
      <c r="E93" s="386" t="s">
        <v>65</v>
      </c>
      <c r="F93" s="386" t="s">
        <v>146</v>
      </c>
      <c r="G93" s="386" t="s">
        <v>67</v>
      </c>
      <c r="H93" s="386" t="s">
        <v>313</v>
      </c>
      <c r="I93" s="386">
        <v>898.5</v>
      </c>
      <c r="J93" s="386">
        <v>3</v>
      </c>
      <c r="L93" s="385" t="s">
        <v>445</v>
      </c>
    </row>
    <row r="94" spans="1:12" x14ac:dyDescent="0.2">
      <c r="A94" s="386" t="s">
        <v>442</v>
      </c>
      <c r="B94" s="386" t="s">
        <v>130</v>
      </c>
      <c r="C94" s="387">
        <v>9781449489908</v>
      </c>
      <c r="D94" s="386" t="s">
        <v>422</v>
      </c>
      <c r="E94" s="386" t="s">
        <v>65</v>
      </c>
      <c r="F94" s="386" t="s">
        <v>146</v>
      </c>
      <c r="G94" s="386" t="s">
        <v>67</v>
      </c>
      <c r="H94" s="386" t="s">
        <v>313</v>
      </c>
      <c r="I94" s="386">
        <v>1667.4</v>
      </c>
      <c r="J94" s="386">
        <v>5</v>
      </c>
      <c r="L94" s="385" t="s">
        <v>445</v>
      </c>
    </row>
    <row r="95" spans="1:12" x14ac:dyDescent="0.2">
      <c r="A95" s="386" t="s">
        <v>442</v>
      </c>
      <c r="B95" s="386" t="s">
        <v>130</v>
      </c>
      <c r="C95" s="387">
        <v>9781449489915</v>
      </c>
      <c r="D95" s="386" t="s">
        <v>470</v>
      </c>
      <c r="E95" s="386" t="s">
        <v>65</v>
      </c>
      <c r="F95" s="386" t="s">
        <v>146</v>
      </c>
      <c r="G95" s="386" t="s">
        <v>67</v>
      </c>
      <c r="H95" s="386" t="s">
        <v>312</v>
      </c>
      <c r="I95" s="386">
        <v>-12544.56</v>
      </c>
      <c r="J95" s="386">
        <v>-61</v>
      </c>
      <c r="L95" s="385" t="s">
        <v>445</v>
      </c>
    </row>
    <row r="96" spans="1:12" x14ac:dyDescent="0.2">
      <c r="A96" s="386" t="s">
        <v>442</v>
      </c>
      <c r="B96" s="386" t="s">
        <v>130</v>
      </c>
      <c r="C96" s="387">
        <v>9781449489953</v>
      </c>
      <c r="D96" s="386" t="s">
        <v>471</v>
      </c>
      <c r="E96" s="386" t="s">
        <v>65</v>
      </c>
      <c r="F96" s="386" t="s">
        <v>444</v>
      </c>
      <c r="G96" s="386" t="s">
        <v>67</v>
      </c>
      <c r="H96" s="386" t="s">
        <v>312</v>
      </c>
      <c r="I96" s="386">
        <v>-10633.35</v>
      </c>
      <c r="J96" s="386">
        <v>-51</v>
      </c>
      <c r="L96" s="385" t="s">
        <v>445</v>
      </c>
    </row>
    <row r="97" spans="1:12" x14ac:dyDescent="0.2">
      <c r="A97" s="386" t="s">
        <v>442</v>
      </c>
      <c r="B97" s="386" t="s">
        <v>130</v>
      </c>
      <c r="C97" s="387">
        <v>9781449489953</v>
      </c>
      <c r="D97" s="386" t="s">
        <v>471</v>
      </c>
      <c r="E97" s="386" t="s">
        <v>65</v>
      </c>
      <c r="F97" s="386" t="s">
        <v>444</v>
      </c>
      <c r="G97" s="386" t="s">
        <v>67</v>
      </c>
      <c r="H97" s="386" t="s">
        <v>313</v>
      </c>
      <c r="I97" s="386">
        <v>199.5</v>
      </c>
      <c r="J97" s="386">
        <v>1</v>
      </c>
      <c r="L97" s="385" t="s">
        <v>445</v>
      </c>
    </row>
    <row r="98" spans="1:12" x14ac:dyDescent="0.2">
      <c r="A98" s="386" t="s">
        <v>442</v>
      </c>
      <c r="B98" s="386" t="s">
        <v>130</v>
      </c>
      <c r="C98" s="387">
        <v>9781449491550</v>
      </c>
      <c r="D98" s="386" t="s">
        <v>472</v>
      </c>
      <c r="E98" s="386" t="s">
        <v>65</v>
      </c>
      <c r="F98" s="386" t="s">
        <v>473</v>
      </c>
      <c r="G98" s="386" t="s">
        <v>474</v>
      </c>
      <c r="H98" s="386" t="s">
        <v>312</v>
      </c>
      <c r="I98" s="386">
        <v>-317.47000000000003</v>
      </c>
      <c r="J98" s="386">
        <v>-1</v>
      </c>
      <c r="L98" s="385" t="s">
        <v>445</v>
      </c>
    </row>
    <row r="99" spans="1:12" x14ac:dyDescent="0.2">
      <c r="A99" s="386" t="s">
        <v>442</v>
      </c>
      <c r="B99" s="386" t="s">
        <v>130</v>
      </c>
      <c r="C99" s="387">
        <v>9781449491550</v>
      </c>
      <c r="D99" s="386" t="s">
        <v>472</v>
      </c>
      <c r="E99" s="386" t="s">
        <v>65</v>
      </c>
      <c r="F99" s="386" t="s">
        <v>473</v>
      </c>
      <c r="G99" s="386" t="s">
        <v>474</v>
      </c>
      <c r="H99" s="386" t="s">
        <v>313</v>
      </c>
      <c r="I99" s="386">
        <v>3145.5</v>
      </c>
      <c r="J99" s="386">
        <v>9</v>
      </c>
      <c r="L99" s="385" t="s">
        <v>445</v>
      </c>
    </row>
    <row r="100" spans="1:12" x14ac:dyDescent="0.2">
      <c r="A100" s="386" t="s">
        <v>442</v>
      </c>
      <c r="B100" s="386" t="s">
        <v>130</v>
      </c>
      <c r="C100" s="387">
        <v>9781449492878</v>
      </c>
      <c r="D100" s="386" t="s">
        <v>427</v>
      </c>
      <c r="E100" s="386" t="s">
        <v>65</v>
      </c>
      <c r="F100" s="386" t="s">
        <v>146</v>
      </c>
      <c r="G100" s="386" t="s">
        <v>67</v>
      </c>
      <c r="H100" s="386" t="s">
        <v>313</v>
      </c>
      <c r="I100" s="386">
        <v>2013.12</v>
      </c>
      <c r="J100" s="386">
        <v>6</v>
      </c>
      <c r="L100" s="385" t="s">
        <v>445</v>
      </c>
    </row>
    <row r="101" spans="1:12" x14ac:dyDescent="0.2">
      <c r="A101" s="386" t="s">
        <v>442</v>
      </c>
      <c r="B101" s="386" t="s">
        <v>130</v>
      </c>
      <c r="C101" s="387">
        <v>9781449492892</v>
      </c>
      <c r="D101" s="386" t="s">
        <v>475</v>
      </c>
      <c r="E101" s="386" t="s">
        <v>65</v>
      </c>
      <c r="F101" s="386" t="s">
        <v>146</v>
      </c>
      <c r="G101" s="386" t="s">
        <v>67</v>
      </c>
      <c r="H101" s="386" t="s">
        <v>312</v>
      </c>
      <c r="I101" s="386">
        <v>-740.94</v>
      </c>
      <c r="J101" s="386">
        <v>-2</v>
      </c>
      <c r="L101" s="385" t="s">
        <v>445</v>
      </c>
    </row>
    <row r="102" spans="1:12" x14ac:dyDescent="0.2">
      <c r="A102" s="386" t="s">
        <v>442</v>
      </c>
      <c r="B102" s="386" t="s">
        <v>130</v>
      </c>
      <c r="C102" s="387">
        <v>9781449492977</v>
      </c>
      <c r="D102" s="386" t="s">
        <v>438</v>
      </c>
      <c r="E102" s="386" t="s">
        <v>65</v>
      </c>
      <c r="F102" s="386" t="s">
        <v>146</v>
      </c>
      <c r="G102" s="386" t="s">
        <v>67</v>
      </c>
      <c r="H102" s="386" t="s">
        <v>312</v>
      </c>
      <c r="I102" s="386">
        <v>-235598.68</v>
      </c>
      <c r="J102" s="386">
        <v>-771</v>
      </c>
      <c r="L102" s="385" t="s">
        <v>445</v>
      </c>
    </row>
    <row r="103" spans="1:12" x14ac:dyDescent="0.2">
      <c r="A103" s="386" t="s">
        <v>442</v>
      </c>
      <c r="B103" s="386" t="s">
        <v>130</v>
      </c>
      <c r="C103" s="387">
        <v>9781449493684</v>
      </c>
      <c r="D103" s="386" t="s">
        <v>476</v>
      </c>
      <c r="E103" s="386" t="s">
        <v>65</v>
      </c>
      <c r="F103" s="386" t="s">
        <v>146</v>
      </c>
      <c r="G103" s="386" t="s">
        <v>67</v>
      </c>
      <c r="H103" s="386" t="s">
        <v>313</v>
      </c>
      <c r="I103" s="386">
        <v>1300</v>
      </c>
      <c r="J103" s="386">
        <v>4</v>
      </c>
      <c r="L103" s="385" t="s">
        <v>445</v>
      </c>
    </row>
    <row r="104" spans="1:12" x14ac:dyDescent="0.2">
      <c r="A104" s="386" t="s">
        <v>442</v>
      </c>
      <c r="B104" s="386" t="s">
        <v>130</v>
      </c>
      <c r="C104" s="387">
        <v>9781449493707</v>
      </c>
      <c r="D104" s="386" t="s">
        <v>477</v>
      </c>
      <c r="E104" s="386" t="s">
        <v>65</v>
      </c>
      <c r="F104" s="386" t="s">
        <v>146</v>
      </c>
      <c r="G104" s="386" t="s">
        <v>66</v>
      </c>
      <c r="H104" s="386" t="s">
        <v>312</v>
      </c>
      <c r="I104" s="386">
        <v>-7637.25</v>
      </c>
      <c r="J104" s="386">
        <v>-25</v>
      </c>
      <c r="L104" s="385" t="s">
        <v>445</v>
      </c>
    </row>
    <row r="105" spans="1:12" x14ac:dyDescent="0.2">
      <c r="A105" s="386" t="s">
        <v>442</v>
      </c>
      <c r="B105" s="386" t="s">
        <v>130</v>
      </c>
      <c r="C105" s="387">
        <v>9781449494254</v>
      </c>
      <c r="D105" s="386" t="s">
        <v>437</v>
      </c>
      <c r="E105" s="386" t="s">
        <v>65</v>
      </c>
      <c r="F105" s="386" t="s">
        <v>146</v>
      </c>
      <c r="G105" s="386" t="s">
        <v>67</v>
      </c>
      <c r="H105" s="386" t="s">
        <v>312</v>
      </c>
      <c r="I105" s="386">
        <v>-1800</v>
      </c>
      <c r="J105" s="386">
        <v>-5</v>
      </c>
      <c r="L105" s="385" t="s">
        <v>445</v>
      </c>
    </row>
    <row r="106" spans="1:12" x14ac:dyDescent="0.2">
      <c r="A106" s="386" t="s">
        <v>442</v>
      </c>
      <c r="B106" s="386" t="s">
        <v>130</v>
      </c>
      <c r="C106" s="387">
        <v>9781449494254</v>
      </c>
      <c r="D106" s="386" t="s">
        <v>437</v>
      </c>
      <c r="E106" s="386" t="s">
        <v>65</v>
      </c>
      <c r="F106" s="386" t="s">
        <v>146</v>
      </c>
      <c r="G106" s="386" t="s">
        <v>67</v>
      </c>
      <c r="H106" s="386" t="s">
        <v>313</v>
      </c>
      <c r="I106" s="386">
        <v>299.5</v>
      </c>
      <c r="J106" s="386">
        <v>1</v>
      </c>
      <c r="L106" s="385" t="s">
        <v>445</v>
      </c>
    </row>
    <row r="107" spans="1:12" x14ac:dyDescent="0.2">
      <c r="A107" s="386" t="s">
        <v>442</v>
      </c>
      <c r="B107" s="386" t="s">
        <v>130</v>
      </c>
      <c r="C107" s="387">
        <v>9781449494278</v>
      </c>
      <c r="D107" s="386" t="s">
        <v>478</v>
      </c>
      <c r="E107" s="386" t="s">
        <v>65</v>
      </c>
      <c r="F107" s="386" t="s">
        <v>444</v>
      </c>
      <c r="G107" s="386" t="s">
        <v>67</v>
      </c>
      <c r="H107" s="386" t="s">
        <v>312</v>
      </c>
      <c r="I107" s="386">
        <v>-299.5</v>
      </c>
      <c r="J107" s="386">
        <v>-1</v>
      </c>
      <c r="L107" s="385" t="s">
        <v>445</v>
      </c>
    </row>
    <row r="108" spans="1:12" x14ac:dyDescent="0.2">
      <c r="A108" s="386" t="s">
        <v>442</v>
      </c>
      <c r="B108" s="386" t="s">
        <v>130</v>
      </c>
      <c r="C108" s="387">
        <v>9781449495084</v>
      </c>
      <c r="D108" s="386" t="s">
        <v>479</v>
      </c>
      <c r="E108" s="386" t="s">
        <v>65</v>
      </c>
      <c r="F108" s="386" t="s">
        <v>146</v>
      </c>
      <c r="G108" s="386" t="s">
        <v>67</v>
      </c>
      <c r="H108" s="386" t="s">
        <v>312</v>
      </c>
      <c r="I108" s="386">
        <v>-363.48</v>
      </c>
      <c r="J108" s="386">
        <v>-1</v>
      </c>
      <c r="L108" s="385" t="s">
        <v>445</v>
      </c>
    </row>
    <row r="109" spans="1:12" x14ac:dyDescent="0.2">
      <c r="A109" s="386" t="s">
        <v>442</v>
      </c>
      <c r="B109" s="386" t="s">
        <v>130</v>
      </c>
      <c r="C109" s="387">
        <v>9781449495145</v>
      </c>
      <c r="D109" s="386" t="s">
        <v>480</v>
      </c>
      <c r="E109" s="386" t="s">
        <v>65</v>
      </c>
      <c r="F109" s="386" t="s">
        <v>146</v>
      </c>
      <c r="G109" s="386" t="s">
        <v>67</v>
      </c>
      <c r="H109" s="386" t="s">
        <v>313</v>
      </c>
      <c r="I109" s="386">
        <v>2413.9699999999998</v>
      </c>
      <c r="J109" s="386">
        <v>8</v>
      </c>
      <c r="L109" s="385" t="s">
        <v>445</v>
      </c>
    </row>
    <row r="110" spans="1:12" x14ac:dyDescent="0.2">
      <c r="A110" s="386" t="s">
        <v>442</v>
      </c>
      <c r="B110" s="386" t="s">
        <v>130</v>
      </c>
      <c r="C110" s="387">
        <v>9781449495497</v>
      </c>
      <c r="D110" s="386" t="s">
        <v>481</v>
      </c>
      <c r="E110" s="386" t="s">
        <v>65</v>
      </c>
      <c r="F110" s="386" t="s">
        <v>146</v>
      </c>
      <c r="G110" s="386" t="s">
        <v>67</v>
      </c>
      <c r="H110" s="386" t="s">
        <v>313</v>
      </c>
      <c r="I110" s="386">
        <v>952.41</v>
      </c>
      <c r="J110" s="386">
        <v>3</v>
      </c>
      <c r="L110" s="385" t="s">
        <v>445</v>
      </c>
    </row>
    <row r="111" spans="1:12" x14ac:dyDescent="0.2">
      <c r="A111" s="386" t="s">
        <v>442</v>
      </c>
      <c r="B111" s="386" t="s">
        <v>130</v>
      </c>
      <c r="C111" s="387">
        <v>9781449496203</v>
      </c>
      <c r="D111" s="386" t="s">
        <v>482</v>
      </c>
      <c r="E111" s="386" t="s">
        <v>65</v>
      </c>
      <c r="F111" s="386" t="s">
        <v>146</v>
      </c>
      <c r="G111" s="386" t="s">
        <v>67</v>
      </c>
      <c r="H111" s="386" t="s">
        <v>312</v>
      </c>
      <c r="I111" s="386">
        <v>-8989.14</v>
      </c>
      <c r="J111" s="386">
        <v>-26</v>
      </c>
      <c r="L111" s="385" t="s">
        <v>445</v>
      </c>
    </row>
    <row r="112" spans="1:12" x14ac:dyDescent="0.2">
      <c r="A112" s="386" t="s">
        <v>442</v>
      </c>
      <c r="B112" s="386" t="s">
        <v>130</v>
      </c>
      <c r="C112" s="387">
        <v>9781449496203</v>
      </c>
      <c r="D112" s="386" t="s">
        <v>482</v>
      </c>
      <c r="E112" s="386" t="s">
        <v>65</v>
      </c>
      <c r="F112" s="386" t="s">
        <v>146</v>
      </c>
      <c r="G112" s="386" t="s">
        <v>67</v>
      </c>
      <c r="H112" s="386" t="s">
        <v>313</v>
      </c>
      <c r="I112" s="386">
        <v>342.51</v>
      </c>
      <c r="J112" s="386">
        <v>1</v>
      </c>
      <c r="L112" s="385" t="s">
        <v>445</v>
      </c>
    </row>
    <row r="113" spans="1:12" x14ac:dyDescent="0.2">
      <c r="A113" s="386" t="s">
        <v>442</v>
      </c>
      <c r="B113" s="386" t="s">
        <v>130</v>
      </c>
      <c r="C113" s="387">
        <v>9781449496210</v>
      </c>
      <c r="D113" s="386" t="s">
        <v>483</v>
      </c>
      <c r="E113" s="386" t="s">
        <v>65</v>
      </c>
      <c r="F113" s="386" t="s">
        <v>146</v>
      </c>
      <c r="G113" s="386" t="s">
        <v>67</v>
      </c>
      <c r="H113" s="386" t="s">
        <v>312</v>
      </c>
      <c r="I113" s="386">
        <v>-370.47</v>
      </c>
      <c r="J113" s="386">
        <v>-1</v>
      </c>
      <c r="L113" s="385" t="s">
        <v>445</v>
      </c>
    </row>
    <row r="114" spans="1:12" x14ac:dyDescent="0.2">
      <c r="A114" s="386" t="s">
        <v>442</v>
      </c>
      <c r="B114" s="386" t="s">
        <v>130</v>
      </c>
      <c r="C114" s="387">
        <v>9781449496364</v>
      </c>
      <c r="D114" s="386" t="s">
        <v>484</v>
      </c>
      <c r="E114" s="386" t="s">
        <v>65</v>
      </c>
      <c r="F114" s="386" t="s">
        <v>473</v>
      </c>
      <c r="G114" s="386" t="s">
        <v>66</v>
      </c>
      <c r="H114" s="386" t="s">
        <v>312</v>
      </c>
      <c r="I114" s="386">
        <v>-6417.5</v>
      </c>
      <c r="J114" s="386">
        <v>-15</v>
      </c>
      <c r="L114" s="385" t="s">
        <v>445</v>
      </c>
    </row>
    <row r="115" spans="1:12" x14ac:dyDescent="0.2">
      <c r="A115" s="386" t="s">
        <v>442</v>
      </c>
      <c r="B115" s="386" t="s">
        <v>130</v>
      </c>
      <c r="C115" s="387">
        <v>9781449496395</v>
      </c>
      <c r="D115" s="386" t="s">
        <v>485</v>
      </c>
      <c r="E115" s="386" t="s">
        <v>65</v>
      </c>
      <c r="F115" s="386" t="s">
        <v>146</v>
      </c>
      <c r="G115" s="386" t="s">
        <v>67</v>
      </c>
      <c r="H115" s="386" t="s">
        <v>312</v>
      </c>
      <c r="I115" s="386">
        <v>-3355.2</v>
      </c>
      <c r="J115" s="386">
        <v>-10</v>
      </c>
      <c r="L115" s="385" t="s">
        <v>445</v>
      </c>
    </row>
    <row r="116" spans="1:12" x14ac:dyDescent="0.2">
      <c r="A116" s="386" t="s">
        <v>442</v>
      </c>
      <c r="B116" s="386" t="s">
        <v>130</v>
      </c>
      <c r="C116" s="387">
        <v>9781449496395</v>
      </c>
      <c r="D116" s="386" t="s">
        <v>485</v>
      </c>
      <c r="E116" s="386" t="s">
        <v>65</v>
      </c>
      <c r="F116" s="386" t="s">
        <v>146</v>
      </c>
      <c r="G116" s="386" t="s">
        <v>67</v>
      </c>
      <c r="H116" s="386" t="s">
        <v>313</v>
      </c>
      <c r="I116" s="386">
        <v>2097</v>
      </c>
      <c r="J116" s="386">
        <v>6</v>
      </c>
      <c r="L116" s="385" t="s">
        <v>445</v>
      </c>
    </row>
    <row r="117" spans="1:12" x14ac:dyDescent="0.2">
      <c r="A117" s="386" t="s">
        <v>442</v>
      </c>
      <c r="B117" s="386" t="s">
        <v>130</v>
      </c>
      <c r="C117" s="387">
        <v>9781449496470</v>
      </c>
      <c r="D117" s="386" t="s">
        <v>486</v>
      </c>
      <c r="E117" s="386" t="s">
        <v>65</v>
      </c>
      <c r="F117" s="386" t="s">
        <v>444</v>
      </c>
      <c r="G117" s="386" t="s">
        <v>67</v>
      </c>
      <c r="H117" s="386" t="s">
        <v>312</v>
      </c>
      <c r="I117" s="386">
        <v>-8572.5</v>
      </c>
      <c r="J117" s="386">
        <v>-23</v>
      </c>
      <c r="L117" s="385" t="s">
        <v>445</v>
      </c>
    </row>
    <row r="118" spans="1:12" x14ac:dyDescent="0.2">
      <c r="A118" s="386" t="s">
        <v>442</v>
      </c>
      <c r="B118" s="386" t="s">
        <v>130</v>
      </c>
      <c r="C118" s="387">
        <v>9781449496470</v>
      </c>
      <c r="D118" s="386" t="s">
        <v>486</v>
      </c>
      <c r="E118" s="386" t="s">
        <v>65</v>
      </c>
      <c r="F118" s="386" t="s">
        <v>444</v>
      </c>
      <c r="G118" s="386" t="s">
        <v>67</v>
      </c>
      <c r="H118" s="386" t="s">
        <v>313</v>
      </c>
      <c r="I118" s="386">
        <v>2055.06</v>
      </c>
      <c r="J118" s="386">
        <v>6</v>
      </c>
      <c r="L118" s="385" t="s">
        <v>445</v>
      </c>
    </row>
    <row r="119" spans="1:12" x14ac:dyDescent="0.2">
      <c r="A119" s="386" t="s">
        <v>442</v>
      </c>
      <c r="B119" s="386" t="s">
        <v>130</v>
      </c>
      <c r="C119" s="387">
        <v>9781449496883</v>
      </c>
      <c r="D119" s="386" t="s">
        <v>487</v>
      </c>
      <c r="E119" s="386" t="s">
        <v>65</v>
      </c>
      <c r="F119" s="386" t="s">
        <v>146</v>
      </c>
      <c r="G119" s="386" t="s">
        <v>370</v>
      </c>
      <c r="H119" s="386" t="s">
        <v>312</v>
      </c>
      <c r="I119" s="386">
        <v>-7397.65</v>
      </c>
      <c r="J119" s="386">
        <v>-25</v>
      </c>
      <c r="L119" s="385" t="s">
        <v>445</v>
      </c>
    </row>
    <row r="120" spans="1:12" x14ac:dyDescent="0.2">
      <c r="A120" s="386" t="s">
        <v>442</v>
      </c>
      <c r="B120" s="386" t="s">
        <v>130</v>
      </c>
      <c r="C120" s="387">
        <v>9781449496883</v>
      </c>
      <c r="D120" s="386" t="s">
        <v>487</v>
      </c>
      <c r="E120" s="386" t="s">
        <v>65</v>
      </c>
      <c r="F120" s="386" t="s">
        <v>146</v>
      </c>
      <c r="G120" s="386" t="s">
        <v>370</v>
      </c>
      <c r="H120" s="386" t="s">
        <v>313</v>
      </c>
      <c r="I120" s="386">
        <v>349.5</v>
      </c>
      <c r="J120" s="386">
        <v>1</v>
      </c>
      <c r="L120" s="385" t="s">
        <v>445</v>
      </c>
    </row>
    <row r="121" spans="1:12" x14ac:dyDescent="0.2">
      <c r="A121" s="386" t="s">
        <v>442</v>
      </c>
      <c r="B121" s="386" t="s">
        <v>130</v>
      </c>
      <c r="C121" s="387">
        <v>9781449497026</v>
      </c>
      <c r="D121" s="386" t="s">
        <v>488</v>
      </c>
      <c r="E121" s="386" t="s">
        <v>65</v>
      </c>
      <c r="F121" s="386" t="s">
        <v>146</v>
      </c>
      <c r="G121" s="386" t="s">
        <v>67</v>
      </c>
      <c r="H121" s="386" t="s">
        <v>313</v>
      </c>
      <c r="I121" s="386">
        <v>850</v>
      </c>
      <c r="J121" s="386">
        <v>2</v>
      </c>
      <c r="L121" s="385" t="s">
        <v>445</v>
      </c>
    </row>
    <row r="122" spans="1:12" x14ac:dyDescent="0.2">
      <c r="A122" s="386" t="s">
        <v>442</v>
      </c>
      <c r="B122" s="386" t="s">
        <v>130</v>
      </c>
      <c r="C122" s="387">
        <v>9781449497057</v>
      </c>
      <c r="D122" s="386" t="s">
        <v>489</v>
      </c>
      <c r="E122" s="386" t="s">
        <v>65</v>
      </c>
      <c r="F122" s="386" t="s">
        <v>146</v>
      </c>
      <c r="G122" s="386" t="s">
        <v>67</v>
      </c>
      <c r="H122" s="386" t="s">
        <v>312</v>
      </c>
      <c r="I122" s="386">
        <v>-2285.73</v>
      </c>
      <c r="J122" s="386">
        <v>-6</v>
      </c>
      <c r="L122" s="385" t="s">
        <v>445</v>
      </c>
    </row>
    <row r="123" spans="1:12" x14ac:dyDescent="0.2">
      <c r="A123" s="386" t="s">
        <v>442</v>
      </c>
      <c r="B123" s="386" t="s">
        <v>130</v>
      </c>
      <c r="C123" s="387">
        <v>9781449497309</v>
      </c>
      <c r="D123" s="386" t="s">
        <v>490</v>
      </c>
      <c r="E123" s="386" t="s">
        <v>65</v>
      </c>
      <c r="F123" s="386" t="s">
        <v>444</v>
      </c>
      <c r="G123" s="386" t="s">
        <v>67</v>
      </c>
      <c r="H123" s="386" t="s">
        <v>312</v>
      </c>
      <c r="I123" s="386">
        <v>-18523.5</v>
      </c>
      <c r="J123" s="386">
        <v>-50</v>
      </c>
      <c r="L123" s="385" t="s">
        <v>445</v>
      </c>
    </row>
    <row r="124" spans="1:12" x14ac:dyDescent="0.2">
      <c r="A124" s="386" t="s">
        <v>442</v>
      </c>
      <c r="B124" s="386" t="s">
        <v>130</v>
      </c>
      <c r="C124" s="387">
        <v>9781449499358</v>
      </c>
      <c r="D124" s="386" t="s">
        <v>491</v>
      </c>
      <c r="E124" s="386" t="s">
        <v>65</v>
      </c>
      <c r="F124" s="386" t="s">
        <v>146</v>
      </c>
      <c r="G124" s="386" t="s">
        <v>67</v>
      </c>
      <c r="H124" s="386" t="s">
        <v>312</v>
      </c>
      <c r="I124" s="386">
        <v>-11533.5</v>
      </c>
      <c r="J124" s="386">
        <v>-34</v>
      </c>
      <c r="L124" s="385" t="s">
        <v>445</v>
      </c>
    </row>
    <row r="125" spans="1:12" x14ac:dyDescent="0.2">
      <c r="A125" s="386" t="s">
        <v>442</v>
      </c>
      <c r="B125" s="386" t="s">
        <v>130</v>
      </c>
      <c r="C125" s="387">
        <v>9781449499358</v>
      </c>
      <c r="D125" s="386" t="s">
        <v>491</v>
      </c>
      <c r="E125" s="386" t="s">
        <v>65</v>
      </c>
      <c r="F125" s="386" t="s">
        <v>146</v>
      </c>
      <c r="G125" s="386" t="s">
        <v>67</v>
      </c>
      <c r="H125" s="386" t="s">
        <v>313</v>
      </c>
      <c r="I125" s="386">
        <v>27841.52</v>
      </c>
      <c r="J125" s="386">
        <v>93</v>
      </c>
      <c r="L125" s="385" t="s">
        <v>445</v>
      </c>
    </row>
    <row r="126" spans="1:12" x14ac:dyDescent="0.2">
      <c r="A126" s="386" t="s">
        <v>442</v>
      </c>
      <c r="B126" s="386" t="s">
        <v>130</v>
      </c>
      <c r="C126" s="387">
        <v>9781449499389</v>
      </c>
      <c r="D126" s="386" t="s">
        <v>492</v>
      </c>
      <c r="E126" s="386" t="s">
        <v>65</v>
      </c>
      <c r="F126" s="386" t="s">
        <v>146</v>
      </c>
      <c r="G126" s="386" t="s">
        <v>67</v>
      </c>
      <c r="H126" s="386" t="s">
        <v>312</v>
      </c>
      <c r="I126" s="386">
        <v>-422.94</v>
      </c>
      <c r="J126" s="386">
        <v>-2</v>
      </c>
      <c r="L126" s="385" t="s">
        <v>445</v>
      </c>
    </row>
    <row r="127" spans="1:12" x14ac:dyDescent="0.2">
      <c r="A127" s="386" t="s">
        <v>442</v>
      </c>
      <c r="B127" s="386" t="s">
        <v>130</v>
      </c>
      <c r="C127" s="387">
        <v>9781449499600</v>
      </c>
      <c r="D127" s="386" t="s">
        <v>493</v>
      </c>
      <c r="E127" s="386" t="s">
        <v>65</v>
      </c>
      <c r="F127" s="386" t="s">
        <v>146</v>
      </c>
      <c r="G127" s="386" t="s">
        <v>67</v>
      </c>
      <c r="H127" s="386" t="s">
        <v>313</v>
      </c>
      <c r="I127" s="386">
        <v>2604.7800000000002</v>
      </c>
      <c r="J127" s="386">
        <v>10</v>
      </c>
      <c r="L127" s="385" t="s">
        <v>445</v>
      </c>
    </row>
    <row r="128" spans="1:12" x14ac:dyDescent="0.2">
      <c r="A128" s="386" t="s">
        <v>442</v>
      </c>
      <c r="B128" s="386" t="s">
        <v>130</v>
      </c>
      <c r="C128" s="387">
        <v>9781524851071</v>
      </c>
      <c r="D128" s="386" t="s">
        <v>494</v>
      </c>
      <c r="E128" s="386" t="s">
        <v>65</v>
      </c>
      <c r="F128" s="386" t="s">
        <v>146</v>
      </c>
      <c r="G128" s="386" t="s">
        <v>67</v>
      </c>
      <c r="H128" s="386" t="s">
        <v>312</v>
      </c>
      <c r="I128" s="386">
        <v>-4096.1400000000003</v>
      </c>
      <c r="J128" s="386">
        <v>-12</v>
      </c>
      <c r="L128" s="385" t="s">
        <v>445</v>
      </c>
    </row>
    <row r="129" spans="1:12" x14ac:dyDescent="0.2">
      <c r="A129" s="386" t="s">
        <v>442</v>
      </c>
      <c r="B129" s="386" t="s">
        <v>130</v>
      </c>
      <c r="C129" s="387">
        <v>9781524851781</v>
      </c>
      <c r="D129" s="386" t="s">
        <v>495</v>
      </c>
      <c r="E129" s="386" t="s">
        <v>65</v>
      </c>
      <c r="F129" s="386" t="s">
        <v>146</v>
      </c>
      <c r="G129" s="386" t="s">
        <v>67</v>
      </c>
      <c r="H129" s="386" t="s">
        <v>312</v>
      </c>
      <c r="I129" s="386">
        <v>-155.47999999999999</v>
      </c>
      <c r="J129" s="386">
        <v>-1</v>
      </c>
      <c r="L129" s="385" t="s">
        <v>445</v>
      </c>
    </row>
    <row r="130" spans="1:12" x14ac:dyDescent="0.2">
      <c r="A130" s="386" t="s">
        <v>442</v>
      </c>
      <c r="B130" s="386" t="s">
        <v>130</v>
      </c>
      <c r="C130" s="387">
        <v>9781524851828</v>
      </c>
      <c r="D130" s="386" t="s">
        <v>496</v>
      </c>
      <c r="E130" s="386" t="s">
        <v>65</v>
      </c>
      <c r="F130" s="386" t="s">
        <v>444</v>
      </c>
      <c r="G130" s="386" t="s">
        <v>370</v>
      </c>
      <c r="H130" s="386" t="s">
        <v>312</v>
      </c>
      <c r="I130" s="386">
        <v>-1785.02</v>
      </c>
      <c r="J130" s="386">
        <v>-6</v>
      </c>
      <c r="L130" s="385" t="s">
        <v>445</v>
      </c>
    </row>
    <row r="131" spans="1:12" x14ac:dyDescent="0.2">
      <c r="A131" s="386" t="s">
        <v>442</v>
      </c>
      <c r="B131" s="386" t="s">
        <v>130</v>
      </c>
      <c r="C131" s="387">
        <v>9781524851842</v>
      </c>
      <c r="D131" s="386" t="s">
        <v>497</v>
      </c>
      <c r="E131" s="386" t="s">
        <v>65</v>
      </c>
      <c r="F131" s="386" t="s">
        <v>146</v>
      </c>
      <c r="G131" s="386" t="s">
        <v>67</v>
      </c>
      <c r="H131" s="386" t="s">
        <v>312</v>
      </c>
      <c r="I131" s="386">
        <v>-574.55999999999995</v>
      </c>
      <c r="J131" s="386">
        <v>-3</v>
      </c>
      <c r="L131" s="385" t="s">
        <v>445</v>
      </c>
    </row>
    <row r="132" spans="1:12" x14ac:dyDescent="0.2">
      <c r="A132" s="386" t="s">
        <v>442</v>
      </c>
      <c r="B132" s="386" t="s">
        <v>130</v>
      </c>
      <c r="C132" s="387">
        <v>9781524851965</v>
      </c>
      <c r="D132" s="386" t="s">
        <v>498</v>
      </c>
      <c r="E132" s="386" t="s">
        <v>65</v>
      </c>
      <c r="F132" s="386" t="s">
        <v>146</v>
      </c>
      <c r="G132" s="386" t="s">
        <v>67</v>
      </c>
      <c r="H132" s="386" t="s">
        <v>312</v>
      </c>
      <c r="I132" s="386">
        <v>-422.94</v>
      </c>
      <c r="J132" s="386">
        <v>-2</v>
      </c>
      <c r="L132" s="385" t="s">
        <v>445</v>
      </c>
    </row>
    <row r="133" spans="1:12" x14ac:dyDescent="0.2">
      <c r="A133" s="386" t="s">
        <v>442</v>
      </c>
      <c r="B133" s="386" t="s">
        <v>130</v>
      </c>
      <c r="C133" s="387">
        <v>9781524853631</v>
      </c>
      <c r="D133" s="386" t="s">
        <v>499</v>
      </c>
      <c r="E133" s="386" t="s">
        <v>65</v>
      </c>
      <c r="F133" s="386" t="s">
        <v>444</v>
      </c>
      <c r="G133" s="386" t="s">
        <v>67</v>
      </c>
      <c r="H133" s="386" t="s">
        <v>312</v>
      </c>
      <c r="I133" s="386">
        <v>-13036.35</v>
      </c>
      <c r="J133" s="386">
        <v>-35</v>
      </c>
      <c r="L133" s="385" t="s">
        <v>445</v>
      </c>
    </row>
    <row r="134" spans="1:12" x14ac:dyDescent="0.2">
      <c r="A134" s="386" t="s">
        <v>442</v>
      </c>
      <c r="B134" s="386" t="s">
        <v>130</v>
      </c>
      <c r="C134" s="387">
        <v>9781524854010</v>
      </c>
      <c r="D134" s="386" t="s">
        <v>500</v>
      </c>
      <c r="E134" s="386" t="s">
        <v>65</v>
      </c>
      <c r="F134" s="386" t="s">
        <v>146</v>
      </c>
      <c r="G134" s="386" t="s">
        <v>67</v>
      </c>
      <c r="H134" s="386" t="s">
        <v>501</v>
      </c>
      <c r="I134" s="386">
        <v>3704.7</v>
      </c>
      <c r="J134" s="386">
        <v>10</v>
      </c>
      <c r="L134" s="385" t="s">
        <v>445</v>
      </c>
    </row>
    <row r="135" spans="1:12" x14ac:dyDescent="0.2">
      <c r="A135" s="386" t="s">
        <v>442</v>
      </c>
      <c r="B135" s="386" t="s">
        <v>130</v>
      </c>
      <c r="C135" s="387">
        <v>9781524854041</v>
      </c>
      <c r="D135" s="386" t="s">
        <v>502</v>
      </c>
      <c r="E135" s="386" t="s">
        <v>65</v>
      </c>
      <c r="F135" s="386" t="s">
        <v>444</v>
      </c>
      <c r="G135" s="386" t="s">
        <v>67</v>
      </c>
      <c r="H135" s="386" t="s">
        <v>314</v>
      </c>
      <c r="I135" s="386">
        <v>-50184.22</v>
      </c>
      <c r="J135" s="386">
        <v>-158</v>
      </c>
      <c r="L135" s="385" t="s">
        <v>445</v>
      </c>
    </row>
    <row r="136" spans="1:12" x14ac:dyDescent="0.2">
      <c r="A136" s="386" t="s">
        <v>442</v>
      </c>
      <c r="B136" s="386" t="s">
        <v>130</v>
      </c>
      <c r="C136" s="387">
        <v>9781524854096</v>
      </c>
      <c r="D136" s="386" t="s">
        <v>503</v>
      </c>
      <c r="E136" s="386" t="s">
        <v>65</v>
      </c>
      <c r="F136" s="386" t="s">
        <v>146</v>
      </c>
      <c r="G136" s="386" t="s">
        <v>67</v>
      </c>
      <c r="H136" s="386" t="s">
        <v>314</v>
      </c>
      <c r="I136" s="386">
        <v>-70280.67</v>
      </c>
      <c r="J136" s="386">
        <v>-221</v>
      </c>
      <c r="L136" s="385" t="s">
        <v>445</v>
      </c>
    </row>
    <row r="137" spans="1:12" x14ac:dyDescent="0.2">
      <c r="A137" s="386" t="s">
        <v>442</v>
      </c>
      <c r="B137" s="386" t="s">
        <v>130</v>
      </c>
      <c r="C137" s="387">
        <v>9781524854362</v>
      </c>
      <c r="D137" s="386" t="s">
        <v>504</v>
      </c>
      <c r="E137" s="386" t="s">
        <v>65</v>
      </c>
      <c r="F137" s="386" t="s">
        <v>444</v>
      </c>
      <c r="G137" s="386" t="s">
        <v>67</v>
      </c>
      <c r="H137" s="386" t="s">
        <v>312</v>
      </c>
      <c r="I137" s="386">
        <v>-1677.6</v>
      </c>
      <c r="J137" s="386">
        <v>-5</v>
      </c>
      <c r="L137" s="385" t="s">
        <v>445</v>
      </c>
    </row>
    <row r="138" spans="1:12" x14ac:dyDescent="0.2">
      <c r="A138" s="386" t="s">
        <v>442</v>
      </c>
      <c r="B138" s="386" t="s">
        <v>130</v>
      </c>
      <c r="C138" s="387">
        <v>9781524854577</v>
      </c>
      <c r="D138" s="386" t="s">
        <v>505</v>
      </c>
      <c r="E138" s="386" t="s">
        <v>65</v>
      </c>
      <c r="F138" s="386" t="s">
        <v>146</v>
      </c>
      <c r="G138" s="386" t="s">
        <v>67</v>
      </c>
      <c r="H138" s="386" t="s">
        <v>506</v>
      </c>
      <c r="I138" s="386">
        <v>-12057.5</v>
      </c>
      <c r="J138" s="386">
        <v>-65</v>
      </c>
      <c r="L138" s="385" t="s">
        <v>445</v>
      </c>
    </row>
    <row r="139" spans="1:12" x14ac:dyDescent="0.2">
      <c r="A139" s="386" t="s">
        <v>442</v>
      </c>
      <c r="B139" s="386" t="s">
        <v>130</v>
      </c>
      <c r="C139" s="387">
        <v>9781524854638</v>
      </c>
      <c r="D139" s="386" t="s">
        <v>507</v>
      </c>
      <c r="E139" s="386" t="s">
        <v>65</v>
      </c>
      <c r="F139" s="386" t="s">
        <v>444</v>
      </c>
      <c r="G139" s="386" t="s">
        <v>67</v>
      </c>
      <c r="H139" s="386" t="s">
        <v>314</v>
      </c>
      <c r="I139" s="386">
        <v>-154122.70000000001</v>
      </c>
      <c r="J139" s="386">
        <v>-500</v>
      </c>
      <c r="L139" s="385" t="s">
        <v>445</v>
      </c>
    </row>
    <row r="140" spans="1:12" x14ac:dyDescent="0.2">
      <c r="A140" s="386" t="s">
        <v>442</v>
      </c>
      <c r="B140" s="386" t="s">
        <v>130</v>
      </c>
      <c r="C140" s="387">
        <v>9781682617526</v>
      </c>
      <c r="D140" s="386" t="s">
        <v>508</v>
      </c>
      <c r="E140" s="386" t="s">
        <v>65</v>
      </c>
      <c r="F140" s="386" t="s">
        <v>146</v>
      </c>
      <c r="G140" s="386" t="s">
        <v>67</v>
      </c>
      <c r="H140" s="386" t="s">
        <v>312</v>
      </c>
      <c r="I140" s="386">
        <v>-3932.72</v>
      </c>
      <c r="J140" s="386">
        <v>-6</v>
      </c>
      <c r="L140" s="385" t="s">
        <v>445</v>
      </c>
    </row>
    <row r="141" spans="1:12" x14ac:dyDescent="0.2">
      <c r="A141" s="386" t="s">
        <v>442</v>
      </c>
      <c r="B141" s="386" t="s">
        <v>130</v>
      </c>
      <c r="C141" s="387">
        <v>9781941252093</v>
      </c>
      <c r="D141" s="386" t="s">
        <v>509</v>
      </c>
      <c r="E141" s="386" t="s">
        <v>65</v>
      </c>
      <c r="F141" s="386" t="s">
        <v>444</v>
      </c>
      <c r="G141" s="386" t="s">
        <v>66</v>
      </c>
      <c r="H141" s="386" t="s">
        <v>312</v>
      </c>
      <c r="I141" s="386">
        <v>-5645.72</v>
      </c>
      <c r="J141" s="386">
        <v>-13</v>
      </c>
      <c r="L141" s="385" t="s">
        <v>445</v>
      </c>
    </row>
    <row r="142" spans="1:12" x14ac:dyDescent="0.2">
      <c r="A142" s="386" t="s">
        <v>442</v>
      </c>
      <c r="B142" s="386" t="s">
        <v>130</v>
      </c>
      <c r="C142" s="387">
        <v>9781941252390</v>
      </c>
      <c r="D142" s="386" t="s">
        <v>423</v>
      </c>
      <c r="E142" s="386" t="s">
        <v>65</v>
      </c>
      <c r="F142" s="386" t="s">
        <v>146</v>
      </c>
      <c r="G142" s="386" t="s">
        <v>67</v>
      </c>
      <c r="H142" s="386" t="s">
        <v>312</v>
      </c>
      <c r="I142" s="386">
        <v>-5514.48</v>
      </c>
      <c r="J142" s="386">
        <v>-11</v>
      </c>
      <c r="L142" s="385" t="s">
        <v>445</v>
      </c>
    </row>
    <row r="143" spans="1:12" x14ac:dyDescent="0.2">
      <c r="I143" s="388">
        <f>SUM(I2:I142)</f>
        <v>-1440720.5399999986</v>
      </c>
      <c r="K143" s="389"/>
    </row>
    <row r="144" spans="1:12" ht="13.5" thickBot="1" x14ac:dyDescent="0.25"/>
    <row r="145" spans="6:11" ht="15" x14ac:dyDescent="0.25">
      <c r="G145" s="306" t="s">
        <v>510</v>
      </c>
      <c r="H145" s="307" t="s">
        <v>51</v>
      </c>
      <c r="I145" s="410">
        <f>-I143*22.5%</f>
        <v>324162.12149999972</v>
      </c>
      <c r="J145" s="309"/>
      <c r="K145" s="310"/>
    </row>
    <row r="146" spans="6:11" ht="15" x14ac:dyDescent="0.25">
      <c r="G146" s="311" t="s">
        <v>511</v>
      </c>
      <c r="H146" s="391" t="s">
        <v>52</v>
      </c>
      <c r="I146" s="411">
        <v>2848.0173317879785</v>
      </c>
      <c r="J146" s="393" t="s">
        <v>53</v>
      </c>
      <c r="K146" s="315">
        <v>92.117863999999997</v>
      </c>
    </row>
    <row r="147" spans="6:11" ht="15.75" thickBot="1" x14ac:dyDescent="0.3">
      <c r="G147" s="316" t="s">
        <v>511</v>
      </c>
      <c r="H147" s="317" t="s">
        <v>61</v>
      </c>
      <c r="I147" s="412">
        <v>3724.0674630459612</v>
      </c>
      <c r="J147" s="319" t="s">
        <v>53</v>
      </c>
      <c r="K147" s="320">
        <v>74.288600000000002</v>
      </c>
    </row>
    <row r="148" spans="6:11" x14ac:dyDescent="0.2">
      <c r="I148" s="385"/>
    </row>
    <row r="149" spans="6:11" x14ac:dyDescent="0.2">
      <c r="I149" s="385"/>
    </row>
    <row r="150" spans="6:11" x14ac:dyDescent="0.2">
      <c r="I150" s="385"/>
    </row>
    <row r="151" spans="6:11" hidden="1" x14ac:dyDescent="0.2">
      <c r="F151" s="385">
        <v>7345</v>
      </c>
      <c r="G151" s="385" t="s">
        <v>512</v>
      </c>
      <c r="H151" s="389">
        <v>12</v>
      </c>
      <c r="I151" s="385"/>
    </row>
    <row r="152" spans="6:11" hidden="1" x14ac:dyDescent="0.2">
      <c r="F152" s="385">
        <v>9333</v>
      </c>
      <c r="G152" s="385" t="s">
        <v>513</v>
      </c>
      <c r="H152" s="389">
        <f>I145</f>
        <v>324162.12149999972</v>
      </c>
      <c r="I152" s="385"/>
    </row>
    <row r="153" spans="6:11" x14ac:dyDescent="0.2">
      <c r="I153" s="385"/>
    </row>
    <row r="154" spans="6:11" x14ac:dyDescent="0.2">
      <c r="I154" s="385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0"/>
  <dimension ref="A1:N83"/>
  <sheetViews>
    <sheetView workbookViewId="0">
      <selection activeCell="I2" sqref="I2"/>
    </sheetView>
  </sheetViews>
  <sheetFormatPr defaultRowHeight="12.75" x14ac:dyDescent="0.2"/>
  <cols>
    <col min="8" max="8" width="7.42578125" bestFit="1" customWidth="1"/>
    <col min="9" max="10" width="11" bestFit="1" customWidth="1"/>
    <col min="13" max="13" width="11" bestFit="1" customWidth="1"/>
  </cols>
  <sheetData>
    <row r="1" spans="1:14" x14ac:dyDescent="0.2">
      <c r="A1" s="199" t="s">
        <v>34</v>
      </c>
      <c r="B1" s="200" t="s">
        <v>35</v>
      </c>
      <c r="C1" s="201" t="s">
        <v>36</v>
      </c>
      <c r="D1" s="200" t="s">
        <v>37</v>
      </c>
      <c r="E1" s="201" t="s">
        <v>38</v>
      </c>
      <c r="F1" s="201" t="s">
        <v>39</v>
      </c>
      <c r="G1" s="201" t="s">
        <v>40</v>
      </c>
      <c r="H1" s="201" t="s">
        <v>41</v>
      </c>
      <c r="I1" s="196" t="s">
        <v>324</v>
      </c>
      <c r="J1" s="200" t="s">
        <v>18</v>
      </c>
      <c r="K1" s="200" t="s">
        <v>42</v>
      </c>
      <c r="L1" s="200" t="s">
        <v>129</v>
      </c>
      <c r="M1" s="202"/>
    </row>
    <row r="2" spans="1:14" x14ac:dyDescent="0.2">
      <c r="A2" s="203">
        <v>2016</v>
      </c>
      <c r="B2" s="203">
        <v>4</v>
      </c>
      <c r="C2" s="203">
        <v>9780740700033</v>
      </c>
      <c r="D2" s="151" t="s">
        <v>45</v>
      </c>
      <c r="E2" s="204">
        <v>1</v>
      </c>
      <c r="F2" s="205">
        <v>74</v>
      </c>
      <c r="G2" s="204">
        <v>503</v>
      </c>
      <c r="H2" s="204">
        <v>415050</v>
      </c>
      <c r="I2" s="204" t="str">
        <f t="shared" ref="I2:I33" si="0">IF(AND(H2&gt;420000,H2&lt;430000),"Return","Sales")</f>
        <v>Sales</v>
      </c>
      <c r="J2" s="151">
        <v>-664.05</v>
      </c>
      <c r="K2" s="151">
        <v>-2</v>
      </c>
      <c r="L2" s="202"/>
      <c r="M2" s="202">
        <f>-SUM(J2:J47)</f>
        <v>402355.52</v>
      </c>
      <c r="N2" s="202">
        <f>-SUM(K2:K47)</f>
        <v>953</v>
      </c>
    </row>
    <row r="3" spans="1:14" x14ac:dyDescent="0.2">
      <c r="A3" s="203">
        <v>2016</v>
      </c>
      <c r="B3" s="203">
        <v>4</v>
      </c>
      <c r="C3" s="203">
        <v>9780740705311</v>
      </c>
      <c r="D3" s="151" t="s">
        <v>46</v>
      </c>
      <c r="E3" s="204">
        <v>1</v>
      </c>
      <c r="F3" s="205">
        <v>74</v>
      </c>
      <c r="G3" s="204">
        <v>503</v>
      </c>
      <c r="H3" s="204">
        <v>415050</v>
      </c>
      <c r="I3" s="204" t="str">
        <f t="shared" si="0"/>
        <v>Sales</v>
      </c>
      <c r="J3" s="151">
        <v>-664.05</v>
      </c>
      <c r="K3" s="151">
        <v>-2</v>
      </c>
      <c r="L3" s="202"/>
      <c r="M3" s="202">
        <f>-SUM(J48:J74)</f>
        <v>-33912.53</v>
      </c>
      <c r="N3" s="202">
        <f>-SUM(K48:K74)</f>
        <v>-90</v>
      </c>
    </row>
    <row r="4" spans="1:14" x14ac:dyDescent="0.2">
      <c r="A4" s="203">
        <v>2016</v>
      </c>
      <c r="B4" s="203">
        <v>4</v>
      </c>
      <c r="C4" s="203">
        <v>9780740738401</v>
      </c>
      <c r="D4" s="151" t="s">
        <v>124</v>
      </c>
      <c r="E4" s="204">
        <v>1</v>
      </c>
      <c r="F4" s="205">
        <v>74</v>
      </c>
      <c r="G4" s="204">
        <v>503</v>
      </c>
      <c r="H4" s="204">
        <v>415050</v>
      </c>
      <c r="I4" s="204" t="str">
        <f t="shared" si="0"/>
        <v>Sales</v>
      </c>
      <c r="J4" s="151">
        <v>-598.5</v>
      </c>
      <c r="K4" s="151">
        <v>-3</v>
      </c>
      <c r="L4" s="202"/>
      <c r="M4" s="202"/>
    </row>
    <row r="5" spans="1:14" x14ac:dyDescent="0.2">
      <c r="A5" s="203">
        <v>2016</v>
      </c>
      <c r="B5" s="203">
        <v>4</v>
      </c>
      <c r="C5" s="203">
        <v>9780740748479</v>
      </c>
      <c r="D5" s="151" t="s">
        <v>272</v>
      </c>
      <c r="E5" s="204">
        <v>1</v>
      </c>
      <c r="F5" s="205">
        <v>74</v>
      </c>
      <c r="G5" s="204">
        <v>503</v>
      </c>
      <c r="H5" s="204">
        <v>415050</v>
      </c>
      <c r="I5" s="204" t="str">
        <f t="shared" si="0"/>
        <v>Sales</v>
      </c>
      <c r="J5" s="151">
        <v>-106466.69</v>
      </c>
      <c r="K5" s="151">
        <v>-26</v>
      </c>
      <c r="L5" s="202"/>
      <c r="M5" s="202"/>
    </row>
    <row r="6" spans="1:14" x14ac:dyDescent="0.2">
      <c r="A6" s="203">
        <v>2016</v>
      </c>
      <c r="B6" s="203">
        <v>4</v>
      </c>
      <c r="C6" s="203">
        <v>9780740772276</v>
      </c>
      <c r="D6" s="151" t="s">
        <v>335</v>
      </c>
      <c r="E6" s="204">
        <v>1</v>
      </c>
      <c r="F6" s="205">
        <v>74</v>
      </c>
      <c r="G6" s="204">
        <v>503</v>
      </c>
      <c r="H6" s="204">
        <v>415050</v>
      </c>
      <c r="I6" s="204" t="str">
        <f t="shared" si="0"/>
        <v>Sales</v>
      </c>
      <c r="J6" s="151">
        <v>-525</v>
      </c>
      <c r="K6" s="151">
        <v>-2</v>
      </c>
      <c r="L6" s="202"/>
      <c r="M6" s="202"/>
    </row>
    <row r="7" spans="1:14" x14ac:dyDescent="0.2">
      <c r="A7" s="203">
        <v>2016</v>
      </c>
      <c r="B7" s="203">
        <v>4</v>
      </c>
      <c r="C7" s="203">
        <v>9780740777356</v>
      </c>
      <c r="D7" s="151" t="s">
        <v>274</v>
      </c>
      <c r="E7" s="204">
        <v>1</v>
      </c>
      <c r="F7" s="205">
        <v>74</v>
      </c>
      <c r="G7" s="204">
        <v>503</v>
      </c>
      <c r="H7" s="204">
        <v>415050</v>
      </c>
      <c r="I7" s="204" t="str">
        <f t="shared" si="0"/>
        <v>Sales</v>
      </c>
      <c r="J7" s="151">
        <v>-3570</v>
      </c>
      <c r="K7" s="151">
        <v>-2</v>
      </c>
      <c r="L7" s="202"/>
      <c r="M7" s="202"/>
    </row>
    <row r="8" spans="1:14" x14ac:dyDescent="0.2">
      <c r="A8" s="203">
        <v>2016</v>
      </c>
      <c r="B8" s="203">
        <v>4</v>
      </c>
      <c r="C8" s="203">
        <v>9780740778063</v>
      </c>
      <c r="D8" s="151" t="s">
        <v>71</v>
      </c>
      <c r="E8" s="204">
        <v>1</v>
      </c>
      <c r="F8" s="205">
        <v>74</v>
      </c>
      <c r="G8" s="204">
        <v>503</v>
      </c>
      <c r="H8" s="204">
        <v>415050</v>
      </c>
      <c r="I8" s="204" t="str">
        <f t="shared" si="0"/>
        <v>Sales</v>
      </c>
      <c r="J8" s="151">
        <v>-299.5</v>
      </c>
      <c r="K8" s="151">
        <v>-1</v>
      </c>
      <c r="L8" s="202"/>
      <c r="M8" s="202"/>
    </row>
    <row r="9" spans="1:14" x14ac:dyDescent="0.2">
      <c r="A9" s="203">
        <v>2016</v>
      </c>
      <c r="B9" s="203">
        <v>4</v>
      </c>
      <c r="C9" s="203">
        <v>9780740778155</v>
      </c>
      <c r="D9" s="151" t="s">
        <v>56</v>
      </c>
      <c r="E9" s="204">
        <v>1</v>
      </c>
      <c r="F9" s="205">
        <v>74</v>
      </c>
      <c r="G9" s="204">
        <v>503</v>
      </c>
      <c r="H9" s="204">
        <v>415050</v>
      </c>
      <c r="I9" s="204" t="str">
        <f t="shared" si="0"/>
        <v>Sales</v>
      </c>
      <c r="J9" s="151">
        <v>-249.38</v>
      </c>
      <c r="K9" s="151">
        <v>-1</v>
      </c>
      <c r="L9" s="202"/>
      <c r="M9" s="202"/>
    </row>
    <row r="10" spans="1:14" x14ac:dyDescent="0.2">
      <c r="A10" s="203">
        <v>2016</v>
      </c>
      <c r="B10" s="203">
        <v>4</v>
      </c>
      <c r="C10" s="203">
        <v>9780740779893</v>
      </c>
      <c r="D10" s="151" t="s">
        <v>317</v>
      </c>
      <c r="E10" s="204">
        <v>1</v>
      </c>
      <c r="F10" s="205">
        <v>74</v>
      </c>
      <c r="G10" s="204">
        <v>503</v>
      </c>
      <c r="H10" s="204">
        <v>415050</v>
      </c>
      <c r="I10" s="204" t="str">
        <f t="shared" si="0"/>
        <v>Sales</v>
      </c>
      <c r="J10" s="151">
        <v>-651.82000000000005</v>
      </c>
      <c r="K10" s="151">
        <v>-4</v>
      </c>
      <c r="L10" s="202"/>
      <c r="M10" s="202"/>
    </row>
    <row r="11" spans="1:14" x14ac:dyDescent="0.2">
      <c r="A11" s="203">
        <v>2016</v>
      </c>
      <c r="B11" s="203">
        <v>4</v>
      </c>
      <c r="C11" s="203">
        <v>9780740785481</v>
      </c>
      <c r="D11" s="151" t="s">
        <v>275</v>
      </c>
      <c r="E11" s="204">
        <v>1</v>
      </c>
      <c r="F11" s="205">
        <v>74</v>
      </c>
      <c r="G11" s="204">
        <v>503</v>
      </c>
      <c r="H11" s="204">
        <v>415050</v>
      </c>
      <c r="I11" s="204" t="str">
        <f t="shared" si="0"/>
        <v>Sales</v>
      </c>
      <c r="J11" s="151">
        <v>-1529.49</v>
      </c>
      <c r="K11" s="151">
        <v>-1</v>
      </c>
      <c r="L11" s="202"/>
      <c r="M11" s="202"/>
    </row>
    <row r="12" spans="1:14" x14ac:dyDescent="0.2">
      <c r="A12" s="203">
        <v>2016</v>
      </c>
      <c r="B12" s="203">
        <v>4</v>
      </c>
      <c r="C12" s="203">
        <v>9780836204155</v>
      </c>
      <c r="D12" s="151" t="s">
        <v>80</v>
      </c>
      <c r="E12" s="204">
        <v>1</v>
      </c>
      <c r="F12" s="205">
        <v>74</v>
      </c>
      <c r="G12" s="204">
        <v>503</v>
      </c>
      <c r="H12" s="204">
        <v>415050</v>
      </c>
      <c r="I12" s="204" t="str">
        <f t="shared" si="0"/>
        <v>Sales</v>
      </c>
      <c r="J12" s="151">
        <v>-332.03</v>
      </c>
      <c r="K12" s="151">
        <v>-1</v>
      </c>
      <c r="L12" s="202"/>
      <c r="M12" s="202"/>
    </row>
    <row r="13" spans="1:14" x14ac:dyDescent="0.2">
      <c r="A13" s="203">
        <v>2016</v>
      </c>
      <c r="B13" s="203">
        <v>4</v>
      </c>
      <c r="C13" s="203">
        <v>9781449401023</v>
      </c>
      <c r="D13" s="151" t="s">
        <v>72</v>
      </c>
      <c r="E13" s="204">
        <v>1</v>
      </c>
      <c r="F13" s="205">
        <v>74</v>
      </c>
      <c r="G13" s="204">
        <v>503</v>
      </c>
      <c r="H13" s="204">
        <v>415050</v>
      </c>
      <c r="I13" s="204" t="str">
        <f t="shared" si="0"/>
        <v>Sales</v>
      </c>
      <c r="J13" s="151">
        <v>-349.5</v>
      </c>
      <c r="K13" s="151">
        <v>-1</v>
      </c>
      <c r="L13" s="202"/>
      <c r="M13" s="202"/>
    </row>
    <row r="14" spans="1:14" x14ac:dyDescent="0.2">
      <c r="A14" s="203">
        <v>2016</v>
      </c>
      <c r="B14" s="203">
        <v>4</v>
      </c>
      <c r="C14" s="203">
        <v>9781449401399</v>
      </c>
      <c r="D14" s="151" t="s">
        <v>302</v>
      </c>
      <c r="E14" s="204">
        <v>1</v>
      </c>
      <c r="F14" s="205">
        <v>74</v>
      </c>
      <c r="G14" s="204">
        <v>503</v>
      </c>
      <c r="H14" s="204">
        <v>415050</v>
      </c>
      <c r="I14" s="204" t="str">
        <f t="shared" si="0"/>
        <v>Sales</v>
      </c>
      <c r="J14" s="151">
        <v>-149.5</v>
      </c>
      <c r="K14" s="151">
        <v>-1</v>
      </c>
      <c r="L14" s="202"/>
      <c r="M14" s="202"/>
    </row>
    <row r="15" spans="1:14" x14ac:dyDescent="0.2">
      <c r="A15" s="203">
        <v>2016</v>
      </c>
      <c r="B15" s="203">
        <v>4</v>
      </c>
      <c r="C15" s="203">
        <v>9781449401405</v>
      </c>
      <c r="D15" s="151" t="s">
        <v>302</v>
      </c>
      <c r="E15" s="204">
        <v>1</v>
      </c>
      <c r="F15" s="205">
        <v>74</v>
      </c>
      <c r="G15" s="204">
        <v>503</v>
      </c>
      <c r="H15" s="204">
        <v>415050</v>
      </c>
      <c r="I15" s="204" t="str">
        <f t="shared" si="0"/>
        <v>Sales</v>
      </c>
      <c r="J15" s="151">
        <v>-149.5</v>
      </c>
      <c r="K15" s="151">
        <v>-1</v>
      </c>
      <c r="L15" s="202"/>
      <c r="M15" s="202"/>
    </row>
    <row r="16" spans="1:14" x14ac:dyDescent="0.2">
      <c r="A16" s="203">
        <v>2016</v>
      </c>
      <c r="B16" s="203">
        <v>4</v>
      </c>
      <c r="C16" s="203">
        <v>9781449402327</v>
      </c>
      <c r="D16" s="151" t="s">
        <v>277</v>
      </c>
      <c r="E16" s="204">
        <v>1</v>
      </c>
      <c r="F16" s="205">
        <v>74</v>
      </c>
      <c r="G16" s="204">
        <v>503</v>
      </c>
      <c r="H16" s="204">
        <v>415050</v>
      </c>
      <c r="I16" s="204" t="str">
        <f t="shared" si="0"/>
        <v>Sales</v>
      </c>
      <c r="J16" s="151">
        <v>-5873.28</v>
      </c>
      <c r="K16" s="151">
        <v>-29</v>
      </c>
      <c r="L16" s="202"/>
      <c r="M16" s="202"/>
    </row>
    <row r="17" spans="1:13" x14ac:dyDescent="0.2">
      <c r="A17" s="203">
        <v>2016</v>
      </c>
      <c r="B17" s="203">
        <v>4</v>
      </c>
      <c r="C17" s="203">
        <v>9781449407186</v>
      </c>
      <c r="D17" s="151" t="s">
        <v>278</v>
      </c>
      <c r="E17" s="204">
        <v>1</v>
      </c>
      <c r="F17" s="205">
        <v>74</v>
      </c>
      <c r="G17" s="204">
        <v>503</v>
      </c>
      <c r="H17" s="204">
        <v>415050</v>
      </c>
      <c r="I17" s="204" t="str">
        <f t="shared" si="0"/>
        <v>Sales</v>
      </c>
      <c r="J17" s="151">
        <v>-4700.22</v>
      </c>
      <c r="K17" s="151">
        <v>-23</v>
      </c>
      <c r="L17" s="202"/>
      <c r="M17" s="202"/>
    </row>
    <row r="18" spans="1:13" x14ac:dyDescent="0.2">
      <c r="A18" s="203">
        <v>2016</v>
      </c>
      <c r="B18" s="203">
        <v>4</v>
      </c>
      <c r="C18" s="203">
        <v>9781449408176</v>
      </c>
      <c r="D18" s="151" t="s">
        <v>106</v>
      </c>
      <c r="E18" s="204">
        <v>1</v>
      </c>
      <c r="F18" s="205">
        <v>74</v>
      </c>
      <c r="G18" s="204">
        <v>503</v>
      </c>
      <c r="H18" s="204">
        <v>415050</v>
      </c>
      <c r="I18" s="204" t="str">
        <f t="shared" si="0"/>
        <v>Sales</v>
      </c>
      <c r="J18" s="151">
        <v>-495</v>
      </c>
      <c r="K18" s="151">
        <v>-2</v>
      </c>
      <c r="L18" s="202"/>
      <c r="M18" s="202"/>
    </row>
    <row r="19" spans="1:13" x14ac:dyDescent="0.2">
      <c r="A19" s="203">
        <v>2016</v>
      </c>
      <c r="B19" s="203">
        <v>4</v>
      </c>
      <c r="C19" s="203">
        <v>9781449408190</v>
      </c>
      <c r="D19" s="151" t="s">
        <v>57</v>
      </c>
      <c r="E19" s="204">
        <v>1</v>
      </c>
      <c r="F19" s="205">
        <v>74</v>
      </c>
      <c r="G19" s="204">
        <v>503</v>
      </c>
      <c r="H19" s="204">
        <v>415050</v>
      </c>
      <c r="I19" s="204" t="str">
        <f t="shared" si="0"/>
        <v>Sales</v>
      </c>
      <c r="J19" s="151">
        <v>-262.5</v>
      </c>
      <c r="K19" s="151">
        <v>-1</v>
      </c>
      <c r="L19" s="202"/>
      <c r="M19" s="202"/>
    </row>
    <row r="20" spans="1:13" x14ac:dyDescent="0.2">
      <c r="A20" s="203">
        <v>2016</v>
      </c>
      <c r="B20" s="203">
        <v>4</v>
      </c>
      <c r="C20" s="203">
        <v>9781449410186</v>
      </c>
      <c r="D20" s="151" t="s">
        <v>334</v>
      </c>
      <c r="E20" s="204">
        <v>1</v>
      </c>
      <c r="F20" s="205">
        <v>74</v>
      </c>
      <c r="G20" s="204">
        <v>503</v>
      </c>
      <c r="H20" s="204">
        <v>415050</v>
      </c>
      <c r="I20" s="204" t="str">
        <f t="shared" si="0"/>
        <v>Sales</v>
      </c>
      <c r="J20" s="151">
        <v>-1023.75</v>
      </c>
      <c r="K20" s="151">
        <v>-4</v>
      </c>
      <c r="L20" s="202"/>
      <c r="M20" s="202"/>
    </row>
    <row r="21" spans="1:13" x14ac:dyDescent="0.2">
      <c r="A21" s="203">
        <v>2016</v>
      </c>
      <c r="B21" s="203">
        <v>4</v>
      </c>
      <c r="C21" s="203">
        <v>9781449414061</v>
      </c>
      <c r="D21" s="151" t="s">
        <v>73</v>
      </c>
      <c r="E21" s="204">
        <v>1</v>
      </c>
      <c r="F21" s="205">
        <v>74</v>
      </c>
      <c r="G21" s="204">
        <v>503</v>
      </c>
      <c r="H21" s="204">
        <v>415050</v>
      </c>
      <c r="I21" s="204" t="str">
        <f t="shared" si="0"/>
        <v>Sales</v>
      </c>
      <c r="J21" s="151">
        <v>-214.92</v>
      </c>
      <c r="K21" s="151">
        <v>-2</v>
      </c>
      <c r="L21" s="202"/>
      <c r="M21" s="202"/>
    </row>
    <row r="22" spans="1:13" x14ac:dyDescent="0.2">
      <c r="A22" s="203">
        <v>2016</v>
      </c>
      <c r="B22" s="203">
        <v>4</v>
      </c>
      <c r="C22" s="203">
        <v>9781449414085</v>
      </c>
      <c r="D22" s="151" t="s">
        <v>84</v>
      </c>
      <c r="E22" s="204">
        <v>1</v>
      </c>
      <c r="F22" s="205">
        <v>74</v>
      </c>
      <c r="G22" s="204">
        <v>503</v>
      </c>
      <c r="H22" s="204">
        <v>415050</v>
      </c>
      <c r="I22" s="204" t="str">
        <f t="shared" si="0"/>
        <v>Sales</v>
      </c>
      <c r="J22" s="151">
        <v>-99.5</v>
      </c>
      <c r="K22" s="151">
        <v>-1</v>
      </c>
      <c r="L22" s="202"/>
      <c r="M22" s="202"/>
    </row>
    <row r="23" spans="1:13" x14ac:dyDescent="0.2">
      <c r="A23" s="203">
        <v>2016</v>
      </c>
      <c r="B23" s="203">
        <v>4</v>
      </c>
      <c r="C23" s="203">
        <v>9781449420437</v>
      </c>
      <c r="D23" s="151" t="s">
        <v>280</v>
      </c>
      <c r="E23" s="204">
        <v>1</v>
      </c>
      <c r="F23" s="205">
        <v>74</v>
      </c>
      <c r="G23" s="204">
        <v>503</v>
      </c>
      <c r="H23" s="204">
        <v>415050</v>
      </c>
      <c r="I23" s="204" t="str">
        <f t="shared" si="0"/>
        <v>Sales</v>
      </c>
      <c r="J23" s="151">
        <v>-3686.76</v>
      </c>
      <c r="K23" s="151">
        <v>-18</v>
      </c>
      <c r="L23" s="202"/>
      <c r="M23" s="202"/>
    </row>
    <row r="24" spans="1:13" x14ac:dyDescent="0.2">
      <c r="A24" s="203">
        <v>2016</v>
      </c>
      <c r="B24" s="203">
        <v>4</v>
      </c>
      <c r="C24" s="203">
        <v>9781449425678</v>
      </c>
      <c r="D24" s="151" t="s">
        <v>318</v>
      </c>
      <c r="E24" s="204">
        <v>1</v>
      </c>
      <c r="F24" s="205">
        <v>74</v>
      </c>
      <c r="G24" s="204">
        <v>503</v>
      </c>
      <c r="H24" s="204">
        <v>415050</v>
      </c>
      <c r="I24" s="204" t="str">
        <f t="shared" si="0"/>
        <v>Sales</v>
      </c>
      <c r="J24" s="151">
        <v>-8520.81</v>
      </c>
      <c r="K24" s="151">
        <v>-24</v>
      </c>
      <c r="L24" s="202"/>
      <c r="M24" s="202"/>
    </row>
    <row r="25" spans="1:13" x14ac:dyDescent="0.2">
      <c r="A25" s="203">
        <v>2016</v>
      </c>
      <c r="B25" s="203">
        <v>4</v>
      </c>
      <c r="C25" s="203">
        <v>9781449427757</v>
      </c>
      <c r="D25" s="151" t="s">
        <v>283</v>
      </c>
      <c r="E25" s="204">
        <v>1</v>
      </c>
      <c r="F25" s="205">
        <v>74</v>
      </c>
      <c r="G25" s="204">
        <v>503</v>
      </c>
      <c r="H25" s="204">
        <v>415050</v>
      </c>
      <c r="I25" s="204" t="str">
        <f t="shared" si="0"/>
        <v>Sales</v>
      </c>
      <c r="J25" s="151">
        <v>-243</v>
      </c>
      <c r="K25" s="151">
        <v>-1</v>
      </c>
      <c r="L25" s="202"/>
      <c r="M25" s="202"/>
    </row>
    <row r="26" spans="1:13" x14ac:dyDescent="0.2">
      <c r="A26" s="203">
        <v>2016</v>
      </c>
      <c r="B26" s="203">
        <v>4</v>
      </c>
      <c r="C26" s="203">
        <v>9781449427771</v>
      </c>
      <c r="D26" s="151" t="s">
        <v>284</v>
      </c>
      <c r="E26" s="204">
        <v>1</v>
      </c>
      <c r="F26" s="205">
        <v>74</v>
      </c>
      <c r="G26" s="204">
        <v>503</v>
      </c>
      <c r="H26" s="204">
        <v>415050</v>
      </c>
      <c r="I26" s="204" t="str">
        <f t="shared" si="0"/>
        <v>Sales</v>
      </c>
      <c r="J26" s="151">
        <v>-2058.84</v>
      </c>
      <c r="K26" s="151">
        <v>-10</v>
      </c>
      <c r="L26" s="202"/>
      <c r="M26" s="202"/>
    </row>
    <row r="27" spans="1:13" x14ac:dyDescent="0.2">
      <c r="A27" s="203">
        <v>2016</v>
      </c>
      <c r="B27" s="203">
        <v>4</v>
      </c>
      <c r="C27" s="203">
        <v>9781449429379</v>
      </c>
      <c r="D27" s="151" t="s">
        <v>285</v>
      </c>
      <c r="E27" s="204">
        <v>1</v>
      </c>
      <c r="F27" s="205">
        <v>74</v>
      </c>
      <c r="G27" s="204">
        <v>503</v>
      </c>
      <c r="H27" s="204">
        <v>415050</v>
      </c>
      <c r="I27" s="204" t="str">
        <f t="shared" si="0"/>
        <v>Sales</v>
      </c>
      <c r="J27" s="151">
        <v>-2352</v>
      </c>
      <c r="K27" s="151">
        <v>-13</v>
      </c>
      <c r="L27" s="202"/>
      <c r="M27" s="202"/>
    </row>
    <row r="28" spans="1:13" x14ac:dyDescent="0.2">
      <c r="A28" s="203">
        <v>2016</v>
      </c>
      <c r="B28" s="203">
        <v>4</v>
      </c>
      <c r="C28" s="203">
        <v>9781449429386</v>
      </c>
      <c r="D28" s="151" t="s">
        <v>286</v>
      </c>
      <c r="E28" s="204">
        <v>1</v>
      </c>
      <c r="F28" s="205">
        <v>74</v>
      </c>
      <c r="G28" s="204">
        <v>503</v>
      </c>
      <c r="H28" s="204">
        <v>415050</v>
      </c>
      <c r="I28" s="204" t="str">
        <f t="shared" si="0"/>
        <v>Sales</v>
      </c>
      <c r="J28" s="151">
        <v>-225</v>
      </c>
      <c r="K28" s="151">
        <v>-1</v>
      </c>
      <c r="L28" s="202"/>
      <c r="M28" s="202"/>
    </row>
    <row r="29" spans="1:13" x14ac:dyDescent="0.2">
      <c r="A29" s="203">
        <v>2016</v>
      </c>
      <c r="B29" s="203">
        <v>4</v>
      </c>
      <c r="C29" s="203">
        <v>9781449436346</v>
      </c>
      <c r="D29" s="151" t="s">
        <v>242</v>
      </c>
      <c r="E29" s="204">
        <v>1</v>
      </c>
      <c r="F29" s="205">
        <v>74</v>
      </c>
      <c r="G29" s="204">
        <v>501</v>
      </c>
      <c r="H29" s="204">
        <v>415050</v>
      </c>
      <c r="I29" s="204" t="str">
        <f t="shared" si="0"/>
        <v>Sales</v>
      </c>
      <c r="J29" s="151">
        <v>-357</v>
      </c>
      <c r="K29" s="151">
        <v>-2</v>
      </c>
      <c r="L29" s="202"/>
      <c r="M29" s="202"/>
    </row>
    <row r="30" spans="1:13" x14ac:dyDescent="0.2">
      <c r="A30" s="203">
        <v>2016</v>
      </c>
      <c r="B30" s="203">
        <v>4</v>
      </c>
      <c r="C30" s="203">
        <v>9781449436353</v>
      </c>
      <c r="D30" s="151" t="s">
        <v>287</v>
      </c>
      <c r="E30" s="204">
        <v>1</v>
      </c>
      <c r="F30" s="205">
        <v>74</v>
      </c>
      <c r="G30" s="204">
        <v>503</v>
      </c>
      <c r="H30" s="204">
        <v>415050</v>
      </c>
      <c r="I30" s="204" t="str">
        <f t="shared" si="0"/>
        <v>Sales</v>
      </c>
      <c r="J30" s="151">
        <v>-3519.18</v>
      </c>
      <c r="K30" s="151">
        <v>-17</v>
      </c>
      <c r="L30" s="202"/>
      <c r="M30" s="202"/>
    </row>
    <row r="31" spans="1:13" x14ac:dyDescent="0.2">
      <c r="A31" s="203">
        <v>2016</v>
      </c>
      <c r="B31" s="203">
        <v>4</v>
      </c>
      <c r="C31" s="203">
        <v>9781449438821</v>
      </c>
      <c r="D31" s="151" t="s">
        <v>330</v>
      </c>
      <c r="E31" s="204">
        <v>1</v>
      </c>
      <c r="F31" s="205">
        <v>74</v>
      </c>
      <c r="G31" s="204">
        <v>503</v>
      </c>
      <c r="H31" s="204">
        <v>415050</v>
      </c>
      <c r="I31" s="204" t="str">
        <f t="shared" si="0"/>
        <v>Sales</v>
      </c>
      <c r="J31" s="151">
        <v>-1890</v>
      </c>
      <c r="K31" s="151">
        <v>-1</v>
      </c>
      <c r="L31" s="202"/>
      <c r="M31" s="202"/>
    </row>
    <row r="32" spans="1:13" x14ac:dyDescent="0.2">
      <c r="A32" s="203">
        <v>2016</v>
      </c>
      <c r="B32" s="203">
        <v>4</v>
      </c>
      <c r="C32" s="203">
        <v>9781449446604</v>
      </c>
      <c r="D32" s="151" t="s">
        <v>244</v>
      </c>
      <c r="E32" s="204">
        <v>1</v>
      </c>
      <c r="F32" s="205">
        <v>74</v>
      </c>
      <c r="G32" s="204">
        <v>501</v>
      </c>
      <c r="H32" s="204">
        <v>415050</v>
      </c>
      <c r="I32" s="204" t="str">
        <f t="shared" si="0"/>
        <v>Sales</v>
      </c>
      <c r="J32" s="151">
        <v>-2292.4499999999998</v>
      </c>
      <c r="K32" s="151">
        <v>-5</v>
      </c>
      <c r="L32" s="202"/>
      <c r="M32" s="202"/>
    </row>
    <row r="33" spans="1:13" x14ac:dyDescent="0.2">
      <c r="A33" s="203">
        <v>2016</v>
      </c>
      <c r="B33" s="203">
        <v>4</v>
      </c>
      <c r="C33" s="203">
        <v>9781449447151</v>
      </c>
      <c r="D33" s="151" t="s">
        <v>289</v>
      </c>
      <c r="E33" s="204">
        <v>1</v>
      </c>
      <c r="F33" s="205">
        <v>74</v>
      </c>
      <c r="G33" s="204">
        <v>503</v>
      </c>
      <c r="H33" s="204">
        <v>415050</v>
      </c>
      <c r="I33" s="204" t="str">
        <f t="shared" si="0"/>
        <v>Sales</v>
      </c>
      <c r="J33" s="151">
        <v>-9100</v>
      </c>
      <c r="K33" s="151">
        <v>-5</v>
      </c>
      <c r="L33" s="202"/>
      <c r="M33" s="202"/>
    </row>
    <row r="34" spans="1:13" x14ac:dyDescent="0.2">
      <c r="A34" s="203">
        <v>2016</v>
      </c>
      <c r="B34" s="203">
        <v>4</v>
      </c>
      <c r="C34" s="203">
        <v>9781449451004</v>
      </c>
      <c r="D34" s="151" t="s">
        <v>221</v>
      </c>
      <c r="E34" s="204">
        <v>1</v>
      </c>
      <c r="F34" s="205">
        <v>74</v>
      </c>
      <c r="G34" s="204">
        <v>501</v>
      </c>
      <c r="H34" s="204">
        <v>415050</v>
      </c>
      <c r="I34" s="204" t="str">
        <f t="shared" ref="I34:I65" si="1">IF(AND(H34&gt;420000,H34&lt;430000),"Return","Sales")</f>
        <v>Sales</v>
      </c>
      <c r="J34" s="151">
        <v>-161.46</v>
      </c>
      <c r="K34" s="151">
        <v>-1</v>
      </c>
      <c r="L34" s="202"/>
      <c r="M34" s="202"/>
    </row>
    <row r="35" spans="1:13" x14ac:dyDescent="0.2">
      <c r="A35" s="203">
        <v>2016</v>
      </c>
      <c r="B35" s="203">
        <v>4</v>
      </c>
      <c r="C35" s="203">
        <v>9781449456146</v>
      </c>
      <c r="D35" s="151" t="s">
        <v>292</v>
      </c>
      <c r="E35" s="204">
        <v>1</v>
      </c>
      <c r="F35" s="205">
        <v>74</v>
      </c>
      <c r="G35" s="204">
        <v>503</v>
      </c>
      <c r="H35" s="204">
        <v>415050</v>
      </c>
      <c r="I35" s="204" t="str">
        <f t="shared" si="1"/>
        <v>Sales</v>
      </c>
      <c r="J35" s="151">
        <v>-28867.15</v>
      </c>
      <c r="K35" s="151">
        <v>-115</v>
      </c>
      <c r="L35" s="202"/>
      <c r="M35" s="202"/>
    </row>
    <row r="36" spans="1:13" x14ac:dyDescent="0.2">
      <c r="A36" s="203">
        <v>2016</v>
      </c>
      <c r="B36" s="203">
        <v>4</v>
      </c>
      <c r="C36" s="203">
        <v>9781449457952</v>
      </c>
      <c r="D36" s="151" t="s">
        <v>271</v>
      </c>
      <c r="E36" s="204">
        <v>1</v>
      </c>
      <c r="F36" s="205">
        <v>74</v>
      </c>
      <c r="G36" s="204">
        <v>501</v>
      </c>
      <c r="H36" s="204">
        <v>415050</v>
      </c>
      <c r="I36" s="204" t="str">
        <f t="shared" si="1"/>
        <v>Sales</v>
      </c>
      <c r="J36" s="151">
        <v>-71310.95</v>
      </c>
      <c r="K36" s="151">
        <v>-231</v>
      </c>
      <c r="L36" s="202"/>
      <c r="M36" s="202"/>
    </row>
    <row r="37" spans="1:13" x14ac:dyDescent="0.2">
      <c r="A37" s="203">
        <v>2016</v>
      </c>
      <c r="B37" s="203">
        <v>4</v>
      </c>
      <c r="C37" s="203">
        <v>9781449458263</v>
      </c>
      <c r="D37" s="151" t="s">
        <v>256</v>
      </c>
      <c r="E37" s="204">
        <v>1</v>
      </c>
      <c r="F37" s="205">
        <v>74</v>
      </c>
      <c r="G37" s="204">
        <v>501</v>
      </c>
      <c r="H37" s="204">
        <v>415050</v>
      </c>
      <c r="I37" s="204" t="str">
        <f t="shared" si="1"/>
        <v>Sales</v>
      </c>
      <c r="J37" s="151">
        <v>-367.5</v>
      </c>
      <c r="K37" s="151">
        <v>-2</v>
      </c>
      <c r="L37" s="202"/>
      <c r="M37" s="202"/>
    </row>
    <row r="38" spans="1:13" x14ac:dyDescent="0.2">
      <c r="A38" s="203">
        <v>2016</v>
      </c>
      <c r="B38" s="203">
        <v>4</v>
      </c>
      <c r="C38" s="203">
        <v>9781449460044</v>
      </c>
      <c r="D38" s="151" t="s">
        <v>260</v>
      </c>
      <c r="E38" s="204">
        <v>1</v>
      </c>
      <c r="F38" s="205">
        <v>74</v>
      </c>
      <c r="G38" s="204">
        <v>501</v>
      </c>
      <c r="H38" s="204">
        <v>415050</v>
      </c>
      <c r="I38" s="204" t="str">
        <f t="shared" si="1"/>
        <v>Sales</v>
      </c>
      <c r="J38" s="151">
        <v>-5999</v>
      </c>
      <c r="K38" s="151">
        <v>-2</v>
      </c>
      <c r="L38" s="202"/>
      <c r="M38" s="202"/>
    </row>
    <row r="39" spans="1:13" x14ac:dyDescent="0.2">
      <c r="A39" s="203">
        <v>2016</v>
      </c>
      <c r="B39" s="203">
        <v>4</v>
      </c>
      <c r="C39" s="203">
        <v>9781449461072</v>
      </c>
      <c r="D39" s="151" t="s">
        <v>219</v>
      </c>
      <c r="E39" s="204">
        <v>1</v>
      </c>
      <c r="F39" s="205">
        <v>74</v>
      </c>
      <c r="G39" s="204">
        <v>501</v>
      </c>
      <c r="H39" s="204">
        <v>415050</v>
      </c>
      <c r="I39" s="204" t="str">
        <f t="shared" si="1"/>
        <v>Sales</v>
      </c>
      <c r="J39" s="151">
        <v>-6906.16</v>
      </c>
      <c r="K39" s="151">
        <v>-27</v>
      </c>
      <c r="L39" s="202"/>
      <c r="M39" s="202"/>
    </row>
    <row r="40" spans="1:13" x14ac:dyDescent="0.2">
      <c r="A40" s="203">
        <v>2016</v>
      </c>
      <c r="B40" s="203">
        <v>4</v>
      </c>
      <c r="C40" s="203">
        <v>9781449462147</v>
      </c>
      <c r="D40" s="151" t="s">
        <v>220</v>
      </c>
      <c r="E40" s="204">
        <v>1</v>
      </c>
      <c r="F40" s="205">
        <v>74</v>
      </c>
      <c r="G40" s="204">
        <v>501</v>
      </c>
      <c r="H40" s="204">
        <v>415050</v>
      </c>
      <c r="I40" s="204" t="str">
        <f t="shared" si="1"/>
        <v>Sales</v>
      </c>
      <c r="J40" s="151">
        <v>-11394.3</v>
      </c>
      <c r="K40" s="151">
        <v>-11</v>
      </c>
      <c r="L40" s="202"/>
      <c r="M40" s="202"/>
    </row>
    <row r="41" spans="1:13" x14ac:dyDescent="0.2">
      <c r="A41" s="203">
        <v>2016</v>
      </c>
      <c r="B41" s="203">
        <v>4</v>
      </c>
      <c r="C41" s="203">
        <v>9781449462253</v>
      </c>
      <c r="D41" s="151" t="s">
        <v>320</v>
      </c>
      <c r="E41" s="204">
        <v>1</v>
      </c>
      <c r="F41" s="205">
        <v>74</v>
      </c>
      <c r="G41" s="204">
        <v>501</v>
      </c>
      <c r="H41" s="204">
        <v>415050</v>
      </c>
      <c r="I41" s="204" t="str">
        <f t="shared" si="1"/>
        <v>Sales</v>
      </c>
      <c r="J41" s="151">
        <v>-5673.78</v>
      </c>
      <c r="K41" s="151">
        <v>-28</v>
      </c>
      <c r="L41" s="202"/>
      <c r="M41" s="202"/>
    </row>
    <row r="42" spans="1:13" x14ac:dyDescent="0.2">
      <c r="A42" s="203">
        <v>2016</v>
      </c>
      <c r="B42" s="203">
        <v>4</v>
      </c>
      <c r="C42" s="203">
        <v>9781449462260</v>
      </c>
      <c r="D42" s="151" t="s">
        <v>331</v>
      </c>
      <c r="E42" s="204">
        <v>1</v>
      </c>
      <c r="F42" s="205">
        <v>74</v>
      </c>
      <c r="G42" s="204">
        <v>501</v>
      </c>
      <c r="H42" s="204">
        <v>415050</v>
      </c>
      <c r="I42" s="204" t="str">
        <f t="shared" si="1"/>
        <v>Sales</v>
      </c>
      <c r="J42" s="151">
        <v>-1032.93</v>
      </c>
      <c r="K42" s="151">
        <v>-4</v>
      </c>
      <c r="L42" s="202"/>
      <c r="M42" s="202"/>
    </row>
    <row r="43" spans="1:13" x14ac:dyDescent="0.2">
      <c r="A43" s="203">
        <v>2016</v>
      </c>
      <c r="B43" s="203">
        <v>4</v>
      </c>
      <c r="C43" s="203">
        <v>9781449464899</v>
      </c>
      <c r="D43" s="151" t="s">
        <v>310</v>
      </c>
      <c r="E43" s="204">
        <v>1</v>
      </c>
      <c r="F43" s="205">
        <v>74</v>
      </c>
      <c r="G43" s="204">
        <v>501</v>
      </c>
      <c r="H43" s="204">
        <v>415050</v>
      </c>
      <c r="I43" s="204" t="str">
        <f t="shared" si="1"/>
        <v>Sales</v>
      </c>
      <c r="J43" s="151">
        <v>-3072.87</v>
      </c>
      <c r="K43" s="151">
        <v>-10</v>
      </c>
      <c r="L43" s="202"/>
      <c r="M43" s="202"/>
    </row>
    <row r="44" spans="1:13" x14ac:dyDescent="0.2">
      <c r="A44" s="203">
        <v>2016</v>
      </c>
      <c r="B44" s="203">
        <v>4</v>
      </c>
      <c r="C44" s="203">
        <v>9781449471927</v>
      </c>
      <c r="D44" s="151" t="s">
        <v>325</v>
      </c>
      <c r="E44" s="204">
        <v>1</v>
      </c>
      <c r="F44" s="205">
        <v>74</v>
      </c>
      <c r="G44" s="204">
        <v>501</v>
      </c>
      <c r="H44" s="204">
        <v>415050</v>
      </c>
      <c r="I44" s="204" t="str">
        <f t="shared" si="1"/>
        <v>Sales</v>
      </c>
      <c r="J44" s="151">
        <v>-31896.75</v>
      </c>
      <c r="K44" s="151">
        <v>-102</v>
      </c>
      <c r="L44" s="202"/>
      <c r="M44" s="202"/>
    </row>
    <row r="45" spans="1:13" x14ac:dyDescent="0.2">
      <c r="A45" s="203">
        <v>2016</v>
      </c>
      <c r="B45" s="203">
        <v>4</v>
      </c>
      <c r="C45" s="203">
        <v>9781449472399</v>
      </c>
      <c r="D45" s="151" t="s">
        <v>326</v>
      </c>
      <c r="E45" s="204">
        <v>1</v>
      </c>
      <c r="F45" s="205">
        <v>74</v>
      </c>
      <c r="G45" s="204">
        <v>501</v>
      </c>
      <c r="H45" s="204">
        <v>415050</v>
      </c>
      <c r="I45" s="204" t="str">
        <f t="shared" si="1"/>
        <v>Sales</v>
      </c>
      <c r="J45" s="151">
        <v>-51157.5</v>
      </c>
      <c r="K45" s="151">
        <v>-135</v>
      </c>
      <c r="L45" s="202"/>
      <c r="M45" s="202"/>
    </row>
    <row r="46" spans="1:13" x14ac:dyDescent="0.2">
      <c r="A46" s="203">
        <v>2016</v>
      </c>
      <c r="B46" s="203">
        <v>4</v>
      </c>
      <c r="C46" s="203">
        <v>9781449474256</v>
      </c>
      <c r="D46" s="151" t="s">
        <v>328</v>
      </c>
      <c r="E46" s="204">
        <v>1</v>
      </c>
      <c r="F46" s="205">
        <v>74</v>
      </c>
      <c r="G46" s="204">
        <v>501</v>
      </c>
      <c r="H46" s="204">
        <v>415050</v>
      </c>
      <c r="I46" s="204" t="str">
        <f t="shared" si="1"/>
        <v>Sales</v>
      </c>
      <c r="J46" s="151">
        <v>-20483.95</v>
      </c>
      <c r="K46" s="151">
        <v>-76</v>
      </c>
      <c r="L46" s="202"/>
      <c r="M46" s="202"/>
    </row>
    <row r="47" spans="1:13" x14ac:dyDescent="0.2">
      <c r="A47" s="203">
        <v>2016</v>
      </c>
      <c r="B47" s="203">
        <v>4</v>
      </c>
      <c r="C47" s="203">
        <v>9781941252093</v>
      </c>
      <c r="D47" s="151" t="s">
        <v>321</v>
      </c>
      <c r="E47" s="204">
        <v>1</v>
      </c>
      <c r="F47" s="205">
        <v>74</v>
      </c>
      <c r="G47" s="204">
        <v>501</v>
      </c>
      <c r="H47" s="204">
        <v>415050</v>
      </c>
      <c r="I47" s="204" t="str">
        <f t="shared" si="1"/>
        <v>Sales</v>
      </c>
      <c r="J47" s="151">
        <v>-918</v>
      </c>
      <c r="K47" s="151">
        <v>-2</v>
      </c>
      <c r="L47" s="202"/>
      <c r="M47" s="202"/>
    </row>
    <row r="48" spans="1:13" x14ac:dyDescent="0.2">
      <c r="A48" s="203">
        <v>2016</v>
      </c>
      <c r="B48" s="203">
        <v>4</v>
      </c>
      <c r="C48" s="203">
        <v>9780740700033</v>
      </c>
      <c r="D48" s="151" t="s">
        <v>45</v>
      </c>
      <c r="E48" s="204">
        <v>1</v>
      </c>
      <c r="F48" s="205">
        <v>74</v>
      </c>
      <c r="G48" s="204">
        <v>503</v>
      </c>
      <c r="H48" s="204">
        <v>425250</v>
      </c>
      <c r="I48" s="204" t="str">
        <f t="shared" si="1"/>
        <v>Return</v>
      </c>
      <c r="J48" s="151">
        <v>1111.4100000000001</v>
      </c>
      <c r="K48" s="151">
        <v>3</v>
      </c>
      <c r="L48" s="202"/>
      <c r="M48" s="202"/>
    </row>
    <row r="49" spans="1:13" x14ac:dyDescent="0.2">
      <c r="A49" s="203">
        <v>2016</v>
      </c>
      <c r="B49" s="203">
        <v>4</v>
      </c>
      <c r="C49" s="203">
        <v>9780740713903</v>
      </c>
      <c r="D49" s="151" t="s">
        <v>68</v>
      </c>
      <c r="E49" s="204">
        <v>1</v>
      </c>
      <c r="F49" s="205">
        <v>74</v>
      </c>
      <c r="G49" s="204">
        <v>503</v>
      </c>
      <c r="H49" s="204">
        <v>425250</v>
      </c>
      <c r="I49" s="204" t="str">
        <f t="shared" si="1"/>
        <v>Return</v>
      </c>
      <c r="J49" s="151">
        <v>1183.5</v>
      </c>
      <c r="K49" s="151">
        <v>5</v>
      </c>
      <c r="L49" s="202"/>
      <c r="M49" s="202"/>
    </row>
    <row r="50" spans="1:13" x14ac:dyDescent="0.2">
      <c r="A50" s="203">
        <v>2016</v>
      </c>
      <c r="B50" s="203">
        <v>4</v>
      </c>
      <c r="C50" s="203">
        <v>9780740718397</v>
      </c>
      <c r="D50" s="151" t="s">
        <v>333</v>
      </c>
      <c r="E50" s="204">
        <v>1</v>
      </c>
      <c r="F50" s="205">
        <v>74</v>
      </c>
      <c r="G50" s="204">
        <v>503</v>
      </c>
      <c r="H50" s="204">
        <v>425250</v>
      </c>
      <c r="I50" s="204" t="str">
        <f t="shared" si="1"/>
        <v>Return</v>
      </c>
      <c r="J50" s="151">
        <v>481.5</v>
      </c>
      <c r="K50" s="151">
        <v>2</v>
      </c>
      <c r="L50" s="202"/>
      <c r="M50" s="202"/>
    </row>
    <row r="51" spans="1:13" x14ac:dyDescent="0.2">
      <c r="A51" s="203">
        <v>2016</v>
      </c>
      <c r="B51" s="203">
        <v>4</v>
      </c>
      <c r="C51" s="203">
        <v>9780740732980</v>
      </c>
      <c r="D51" s="151" t="s">
        <v>75</v>
      </c>
      <c r="E51" s="204">
        <v>1</v>
      </c>
      <c r="F51" s="205">
        <v>74</v>
      </c>
      <c r="G51" s="204">
        <v>503</v>
      </c>
      <c r="H51" s="204">
        <v>425250</v>
      </c>
      <c r="I51" s="204" t="str">
        <f t="shared" si="1"/>
        <v>Return</v>
      </c>
      <c r="J51" s="151">
        <v>273</v>
      </c>
      <c r="K51" s="151">
        <v>1</v>
      </c>
      <c r="L51" s="202"/>
      <c r="M51" s="202"/>
    </row>
    <row r="52" spans="1:13" x14ac:dyDescent="0.2">
      <c r="A52" s="203">
        <v>2016</v>
      </c>
      <c r="B52" s="203">
        <v>4</v>
      </c>
      <c r="C52" s="203">
        <v>9780740738050</v>
      </c>
      <c r="D52" s="151" t="s">
        <v>76</v>
      </c>
      <c r="E52" s="204">
        <v>1</v>
      </c>
      <c r="F52" s="205">
        <v>74</v>
      </c>
      <c r="G52" s="204">
        <v>503</v>
      </c>
      <c r="H52" s="204">
        <v>425250</v>
      </c>
      <c r="I52" s="204" t="str">
        <f t="shared" si="1"/>
        <v>Return</v>
      </c>
      <c r="J52" s="151">
        <v>561.75</v>
      </c>
      <c r="K52" s="151">
        <v>2</v>
      </c>
      <c r="L52" s="202"/>
      <c r="M52" s="202"/>
    </row>
    <row r="53" spans="1:13" x14ac:dyDescent="0.2">
      <c r="A53" s="203">
        <v>2016</v>
      </c>
      <c r="B53" s="203">
        <v>4</v>
      </c>
      <c r="C53" s="203">
        <v>9780740746581</v>
      </c>
      <c r="D53" s="151" t="s">
        <v>77</v>
      </c>
      <c r="E53" s="204">
        <v>1</v>
      </c>
      <c r="F53" s="205">
        <v>74</v>
      </c>
      <c r="G53" s="204">
        <v>503</v>
      </c>
      <c r="H53" s="204">
        <v>425250</v>
      </c>
      <c r="I53" s="204" t="str">
        <f t="shared" si="1"/>
        <v>Return</v>
      </c>
      <c r="J53" s="151">
        <v>1838.37</v>
      </c>
      <c r="K53" s="151">
        <v>5</v>
      </c>
      <c r="L53" s="202"/>
      <c r="M53" s="202"/>
    </row>
    <row r="54" spans="1:13" x14ac:dyDescent="0.2">
      <c r="A54" s="203">
        <v>2016</v>
      </c>
      <c r="B54" s="203">
        <v>4</v>
      </c>
      <c r="C54" s="203">
        <v>9780740748479</v>
      </c>
      <c r="D54" s="151" t="s">
        <v>272</v>
      </c>
      <c r="E54" s="204">
        <v>1</v>
      </c>
      <c r="F54" s="205">
        <v>74</v>
      </c>
      <c r="G54" s="204">
        <v>503</v>
      </c>
      <c r="H54" s="204">
        <v>425250</v>
      </c>
      <c r="I54" s="204" t="str">
        <f t="shared" si="1"/>
        <v>Return</v>
      </c>
      <c r="J54" s="151">
        <v>3199.6</v>
      </c>
      <c r="K54" s="151">
        <v>1</v>
      </c>
      <c r="L54" s="202"/>
      <c r="M54" s="202"/>
    </row>
    <row r="55" spans="1:13" x14ac:dyDescent="0.2">
      <c r="A55" s="203">
        <v>2016</v>
      </c>
      <c r="B55" s="203">
        <v>4</v>
      </c>
      <c r="C55" s="203">
        <v>9780740755330</v>
      </c>
      <c r="D55" s="151" t="s">
        <v>133</v>
      </c>
      <c r="E55" s="204">
        <v>1</v>
      </c>
      <c r="F55" s="205">
        <v>74</v>
      </c>
      <c r="G55" s="204">
        <v>503</v>
      </c>
      <c r="H55" s="204">
        <v>425250</v>
      </c>
      <c r="I55" s="204" t="str">
        <f t="shared" si="1"/>
        <v>Return</v>
      </c>
      <c r="J55" s="151">
        <v>288.75</v>
      </c>
      <c r="K55" s="151">
        <v>1</v>
      </c>
      <c r="L55" s="202"/>
      <c r="M55" s="202"/>
    </row>
    <row r="56" spans="1:13" x14ac:dyDescent="0.2">
      <c r="A56" s="203">
        <v>2016</v>
      </c>
      <c r="B56" s="203">
        <v>4</v>
      </c>
      <c r="C56" s="203">
        <v>9780740761904</v>
      </c>
      <c r="D56" s="151" t="s">
        <v>47</v>
      </c>
      <c r="E56" s="204">
        <v>1</v>
      </c>
      <c r="F56" s="205">
        <v>74</v>
      </c>
      <c r="G56" s="204">
        <v>503</v>
      </c>
      <c r="H56" s="204">
        <v>425250</v>
      </c>
      <c r="I56" s="204" t="str">
        <f t="shared" si="1"/>
        <v>Return</v>
      </c>
      <c r="J56" s="151">
        <v>561.75</v>
      </c>
      <c r="K56" s="151">
        <v>2</v>
      </c>
      <c r="L56" s="202"/>
      <c r="M56" s="202"/>
    </row>
    <row r="57" spans="1:13" x14ac:dyDescent="0.2">
      <c r="A57" s="203">
        <v>2016</v>
      </c>
      <c r="B57" s="203">
        <v>4</v>
      </c>
      <c r="C57" s="203">
        <v>9780740773655</v>
      </c>
      <c r="D57" s="151" t="s">
        <v>79</v>
      </c>
      <c r="E57" s="204">
        <v>1</v>
      </c>
      <c r="F57" s="205">
        <v>74</v>
      </c>
      <c r="G57" s="204">
        <v>503</v>
      </c>
      <c r="H57" s="204">
        <v>425250</v>
      </c>
      <c r="I57" s="204" t="str">
        <f t="shared" si="1"/>
        <v>Return</v>
      </c>
      <c r="J57" s="151">
        <v>1638</v>
      </c>
      <c r="K57" s="151">
        <v>6</v>
      </c>
      <c r="L57" s="202"/>
      <c r="M57" s="202"/>
    </row>
    <row r="58" spans="1:13" x14ac:dyDescent="0.2">
      <c r="A58" s="203">
        <v>2016</v>
      </c>
      <c r="B58" s="203">
        <v>4</v>
      </c>
      <c r="C58" s="203">
        <v>9780740778155</v>
      </c>
      <c r="D58" s="151" t="s">
        <v>56</v>
      </c>
      <c r="E58" s="204">
        <v>1</v>
      </c>
      <c r="F58" s="205">
        <v>74</v>
      </c>
      <c r="G58" s="204">
        <v>503</v>
      </c>
      <c r="H58" s="204">
        <v>425250</v>
      </c>
      <c r="I58" s="204" t="str">
        <f t="shared" si="1"/>
        <v>Return</v>
      </c>
      <c r="J58" s="151">
        <v>1365</v>
      </c>
      <c r="K58" s="151">
        <v>5</v>
      </c>
      <c r="L58" s="202"/>
      <c r="M58" s="202"/>
    </row>
    <row r="59" spans="1:13" x14ac:dyDescent="0.2">
      <c r="A59" s="203">
        <v>2016</v>
      </c>
      <c r="B59" s="203">
        <v>4</v>
      </c>
      <c r="C59" s="203">
        <v>9780740785344</v>
      </c>
      <c r="D59" s="151" t="s">
        <v>48</v>
      </c>
      <c r="E59" s="204">
        <v>1</v>
      </c>
      <c r="F59" s="205">
        <v>74</v>
      </c>
      <c r="G59" s="204">
        <v>503</v>
      </c>
      <c r="H59" s="204">
        <v>425250</v>
      </c>
      <c r="I59" s="204" t="str">
        <f t="shared" si="1"/>
        <v>Return</v>
      </c>
      <c r="J59" s="151">
        <v>1817.4</v>
      </c>
      <c r="K59" s="151">
        <v>5</v>
      </c>
      <c r="L59" s="202"/>
      <c r="M59" s="202"/>
    </row>
    <row r="60" spans="1:13" x14ac:dyDescent="0.2">
      <c r="A60" s="203">
        <v>2016</v>
      </c>
      <c r="B60" s="203">
        <v>4</v>
      </c>
      <c r="C60" s="203">
        <v>9780836204155</v>
      </c>
      <c r="D60" s="151" t="s">
        <v>80</v>
      </c>
      <c r="E60" s="204">
        <v>1</v>
      </c>
      <c r="F60" s="205">
        <v>74</v>
      </c>
      <c r="G60" s="204">
        <v>503</v>
      </c>
      <c r="H60" s="204">
        <v>425250</v>
      </c>
      <c r="I60" s="204" t="str">
        <f t="shared" si="1"/>
        <v>Return</v>
      </c>
      <c r="J60" s="151">
        <v>1838.37</v>
      </c>
      <c r="K60" s="151">
        <v>5</v>
      </c>
      <c r="L60" s="202"/>
      <c r="M60" s="202"/>
    </row>
    <row r="61" spans="1:13" x14ac:dyDescent="0.2">
      <c r="A61" s="203">
        <v>2016</v>
      </c>
      <c r="B61" s="203">
        <v>4</v>
      </c>
      <c r="C61" s="203">
        <v>9780836217469</v>
      </c>
      <c r="D61" s="151" t="s">
        <v>336</v>
      </c>
      <c r="E61" s="204">
        <v>1</v>
      </c>
      <c r="F61" s="205">
        <v>74</v>
      </c>
      <c r="G61" s="204">
        <v>503</v>
      </c>
      <c r="H61" s="204">
        <v>425250</v>
      </c>
      <c r="I61" s="204" t="str">
        <f t="shared" si="1"/>
        <v>Return</v>
      </c>
      <c r="J61" s="151">
        <v>658.9</v>
      </c>
      <c r="K61" s="151">
        <v>2</v>
      </c>
      <c r="L61" s="202"/>
      <c r="M61" s="202"/>
    </row>
    <row r="62" spans="1:13" x14ac:dyDescent="0.2">
      <c r="A62" s="203">
        <v>2016</v>
      </c>
      <c r="B62" s="203">
        <v>4</v>
      </c>
      <c r="C62" s="203">
        <v>9780836217797</v>
      </c>
      <c r="D62" s="151" t="s">
        <v>81</v>
      </c>
      <c r="E62" s="204">
        <v>1</v>
      </c>
      <c r="F62" s="205">
        <v>74</v>
      </c>
      <c r="G62" s="204">
        <v>503</v>
      </c>
      <c r="H62" s="204">
        <v>425250</v>
      </c>
      <c r="I62" s="204" t="str">
        <f t="shared" si="1"/>
        <v>Return</v>
      </c>
      <c r="J62" s="151">
        <v>1256.8499999999999</v>
      </c>
      <c r="K62" s="151">
        <v>6</v>
      </c>
      <c r="L62" s="202"/>
      <c r="M62" s="202"/>
    </row>
    <row r="63" spans="1:13" x14ac:dyDescent="0.2">
      <c r="A63" s="203">
        <v>2016</v>
      </c>
      <c r="B63" s="203">
        <v>4</v>
      </c>
      <c r="C63" s="203">
        <v>9780836228991</v>
      </c>
      <c r="D63" s="151" t="s">
        <v>49</v>
      </c>
      <c r="E63" s="204">
        <v>1</v>
      </c>
      <c r="F63" s="205">
        <v>74</v>
      </c>
      <c r="G63" s="204">
        <v>503</v>
      </c>
      <c r="H63" s="204">
        <v>425250</v>
      </c>
      <c r="I63" s="204" t="str">
        <f t="shared" si="1"/>
        <v>Return</v>
      </c>
      <c r="J63" s="151">
        <v>1653.75</v>
      </c>
      <c r="K63" s="151">
        <v>6</v>
      </c>
      <c r="L63" s="202"/>
      <c r="M63" s="202"/>
    </row>
    <row r="64" spans="1:13" x14ac:dyDescent="0.2">
      <c r="A64" s="203">
        <v>2016</v>
      </c>
      <c r="B64" s="203">
        <v>4</v>
      </c>
      <c r="C64" s="203">
        <v>9780836251821</v>
      </c>
      <c r="D64" s="151" t="s">
        <v>128</v>
      </c>
      <c r="E64" s="204">
        <v>1</v>
      </c>
      <c r="F64" s="205">
        <v>74</v>
      </c>
      <c r="G64" s="204">
        <v>503</v>
      </c>
      <c r="H64" s="204">
        <v>425250</v>
      </c>
      <c r="I64" s="204" t="str">
        <f t="shared" si="1"/>
        <v>Return</v>
      </c>
      <c r="J64" s="151">
        <v>288.75</v>
      </c>
      <c r="K64" s="151">
        <v>1</v>
      </c>
      <c r="L64" s="202"/>
      <c r="M64" s="202"/>
    </row>
    <row r="65" spans="1:13" x14ac:dyDescent="0.2">
      <c r="A65" s="203">
        <v>2016</v>
      </c>
      <c r="B65" s="203">
        <v>4</v>
      </c>
      <c r="C65" s="203">
        <v>9780836267457</v>
      </c>
      <c r="D65" s="151" t="s">
        <v>82</v>
      </c>
      <c r="E65" s="204">
        <v>1</v>
      </c>
      <c r="F65" s="205">
        <v>74</v>
      </c>
      <c r="G65" s="204">
        <v>503</v>
      </c>
      <c r="H65" s="204">
        <v>425250</v>
      </c>
      <c r="I65" s="204" t="str">
        <f t="shared" si="1"/>
        <v>Return</v>
      </c>
      <c r="J65" s="151">
        <v>1838.37</v>
      </c>
      <c r="K65" s="151">
        <v>5</v>
      </c>
      <c r="L65" s="202"/>
      <c r="M65" s="202"/>
    </row>
    <row r="66" spans="1:13" x14ac:dyDescent="0.2">
      <c r="A66" s="203">
        <v>2016</v>
      </c>
      <c r="B66" s="203">
        <v>4</v>
      </c>
      <c r="C66" s="203">
        <v>9780836278446</v>
      </c>
      <c r="D66" s="151" t="s">
        <v>134</v>
      </c>
      <c r="E66" s="204">
        <v>1</v>
      </c>
      <c r="F66" s="205">
        <v>74</v>
      </c>
      <c r="G66" s="204">
        <v>503</v>
      </c>
      <c r="H66" s="204">
        <v>425250</v>
      </c>
      <c r="I66" s="204" t="str">
        <f t="shared" ref="I66:I74" si="2">IF(AND(H66&gt;420000,H66&lt;430000),"Return","Sales")</f>
        <v>Return</v>
      </c>
      <c r="J66" s="151">
        <v>247.5</v>
      </c>
      <c r="K66" s="151">
        <v>1</v>
      </c>
      <c r="L66" s="202"/>
      <c r="M66" s="202"/>
    </row>
    <row r="67" spans="1:13" x14ac:dyDescent="0.2">
      <c r="A67" s="203">
        <v>2016</v>
      </c>
      <c r="B67" s="203">
        <v>4</v>
      </c>
      <c r="C67" s="203">
        <v>9781449401160</v>
      </c>
      <c r="D67" s="151" t="s">
        <v>276</v>
      </c>
      <c r="E67" s="204">
        <v>1</v>
      </c>
      <c r="F67" s="205">
        <v>74</v>
      </c>
      <c r="G67" s="204">
        <v>503</v>
      </c>
      <c r="H67" s="204">
        <v>425250</v>
      </c>
      <c r="I67" s="204" t="str">
        <f t="shared" si="2"/>
        <v>Return</v>
      </c>
      <c r="J67" s="151">
        <v>952.41</v>
      </c>
      <c r="K67" s="151">
        <v>3</v>
      </c>
      <c r="L67" s="202"/>
      <c r="M67" s="202"/>
    </row>
    <row r="68" spans="1:13" x14ac:dyDescent="0.2">
      <c r="A68" s="203">
        <v>2016</v>
      </c>
      <c r="B68" s="203">
        <v>4</v>
      </c>
      <c r="C68" s="203">
        <v>9781449408190</v>
      </c>
      <c r="D68" s="151" t="s">
        <v>57</v>
      </c>
      <c r="E68" s="204">
        <v>1</v>
      </c>
      <c r="F68" s="205">
        <v>74</v>
      </c>
      <c r="G68" s="204">
        <v>503</v>
      </c>
      <c r="H68" s="204">
        <v>425250</v>
      </c>
      <c r="I68" s="204" t="str">
        <f t="shared" si="2"/>
        <v>Return</v>
      </c>
      <c r="J68" s="151">
        <v>1365</v>
      </c>
      <c r="K68" s="151">
        <v>5</v>
      </c>
      <c r="L68" s="202"/>
      <c r="M68" s="202"/>
    </row>
    <row r="69" spans="1:13" x14ac:dyDescent="0.2">
      <c r="A69" s="203">
        <v>2016</v>
      </c>
      <c r="B69" s="203">
        <v>4</v>
      </c>
      <c r="C69" s="203">
        <v>9781449414108</v>
      </c>
      <c r="D69" s="151" t="s">
        <v>279</v>
      </c>
      <c r="E69" s="204">
        <v>1</v>
      </c>
      <c r="F69" s="205">
        <v>74</v>
      </c>
      <c r="G69" s="204">
        <v>503</v>
      </c>
      <c r="H69" s="204">
        <v>425250</v>
      </c>
      <c r="I69" s="204" t="str">
        <f t="shared" si="2"/>
        <v>Return</v>
      </c>
      <c r="J69" s="151">
        <v>1483.35</v>
      </c>
      <c r="K69" s="151">
        <v>3</v>
      </c>
      <c r="L69" s="202"/>
      <c r="M69" s="202"/>
    </row>
    <row r="70" spans="1:13" x14ac:dyDescent="0.2">
      <c r="A70" s="203">
        <v>2016</v>
      </c>
      <c r="B70" s="203">
        <v>4</v>
      </c>
      <c r="C70" s="203">
        <v>9781449423094</v>
      </c>
      <c r="D70" s="151" t="s">
        <v>337</v>
      </c>
      <c r="E70" s="204">
        <v>1</v>
      </c>
      <c r="F70" s="205">
        <v>74</v>
      </c>
      <c r="G70" s="204">
        <v>503</v>
      </c>
      <c r="H70" s="204">
        <v>425250</v>
      </c>
      <c r="I70" s="204" t="str">
        <f t="shared" si="2"/>
        <v>Return</v>
      </c>
      <c r="J70" s="151">
        <v>1817.4</v>
      </c>
      <c r="K70" s="151">
        <v>5</v>
      </c>
      <c r="L70" s="202"/>
      <c r="M70" s="202"/>
    </row>
    <row r="71" spans="1:13" x14ac:dyDescent="0.2">
      <c r="A71" s="203">
        <v>2016</v>
      </c>
      <c r="B71" s="203">
        <v>4</v>
      </c>
      <c r="C71" s="203">
        <v>9781449433253</v>
      </c>
      <c r="D71" s="151" t="s">
        <v>272</v>
      </c>
      <c r="E71" s="204">
        <v>1</v>
      </c>
      <c r="F71" s="205">
        <v>74</v>
      </c>
      <c r="G71" s="204">
        <v>503</v>
      </c>
      <c r="H71" s="204">
        <v>425250</v>
      </c>
      <c r="I71" s="204" t="str">
        <f t="shared" si="2"/>
        <v>Return</v>
      </c>
      <c r="J71" s="151">
        <v>2399.6</v>
      </c>
      <c r="K71" s="151">
        <v>1</v>
      </c>
      <c r="L71" s="202"/>
      <c r="M71" s="202"/>
    </row>
    <row r="72" spans="1:13" x14ac:dyDescent="0.2">
      <c r="A72" s="203">
        <v>2016</v>
      </c>
      <c r="B72" s="203">
        <v>4</v>
      </c>
      <c r="C72" s="203">
        <v>9781449458263</v>
      </c>
      <c r="D72" s="151" t="s">
        <v>256</v>
      </c>
      <c r="E72" s="204">
        <v>1</v>
      </c>
      <c r="F72" s="205">
        <v>74</v>
      </c>
      <c r="G72" s="204">
        <v>501</v>
      </c>
      <c r="H72" s="204">
        <v>425250</v>
      </c>
      <c r="I72" s="204" t="str">
        <f t="shared" si="2"/>
        <v>Return</v>
      </c>
      <c r="J72" s="151">
        <v>192.5</v>
      </c>
      <c r="K72" s="151">
        <v>1</v>
      </c>
      <c r="L72" s="202"/>
      <c r="M72" s="202"/>
    </row>
    <row r="73" spans="1:13" x14ac:dyDescent="0.2">
      <c r="A73" s="203">
        <v>2016</v>
      </c>
      <c r="B73" s="203">
        <v>4</v>
      </c>
      <c r="C73" s="203">
        <v>9781449459956</v>
      </c>
      <c r="D73" s="151" t="s">
        <v>258</v>
      </c>
      <c r="E73" s="204">
        <v>1</v>
      </c>
      <c r="F73" s="205">
        <v>74</v>
      </c>
      <c r="G73" s="204">
        <v>501</v>
      </c>
      <c r="H73" s="204">
        <v>425250</v>
      </c>
      <c r="I73" s="204" t="str">
        <f t="shared" si="2"/>
        <v>Return</v>
      </c>
      <c r="J73" s="151">
        <v>2197.25</v>
      </c>
      <c r="K73" s="151">
        <v>5</v>
      </c>
      <c r="L73" s="202"/>
      <c r="M73" s="202"/>
    </row>
    <row r="74" spans="1:13" x14ac:dyDescent="0.2">
      <c r="A74" s="203">
        <v>2016</v>
      </c>
      <c r="B74" s="203">
        <v>4</v>
      </c>
      <c r="C74" s="203">
        <v>9781941252093</v>
      </c>
      <c r="D74" s="151" t="s">
        <v>321</v>
      </c>
      <c r="E74" s="204">
        <v>1</v>
      </c>
      <c r="F74" s="205">
        <v>74</v>
      </c>
      <c r="G74" s="204">
        <v>501</v>
      </c>
      <c r="H74" s="204">
        <v>425250</v>
      </c>
      <c r="I74" s="204" t="str">
        <f t="shared" si="2"/>
        <v>Return</v>
      </c>
      <c r="J74" s="151">
        <v>1402.5</v>
      </c>
      <c r="K74" s="151">
        <v>3</v>
      </c>
      <c r="L74" s="202"/>
      <c r="M74" s="202"/>
    </row>
    <row r="75" spans="1:13" x14ac:dyDescent="0.2">
      <c r="A75" s="202"/>
      <c r="B75" s="202"/>
      <c r="C75" s="205"/>
      <c r="D75" s="202"/>
      <c r="E75" s="205"/>
      <c r="F75" s="205"/>
      <c r="G75" s="205"/>
      <c r="H75" s="205"/>
      <c r="I75" s="205"/>
      <c r="J75" s="135">
        <f>SUM(J2:J74)</f>
        <v>-368442.99000000011</v>
      </c>
      <c r="K75" s="202"/>
      <c r="L75" s="202"/>
      <c r="M75" s="202"/>
    </row>
    <row r="76" spans="1:13" x14ac:dyDescent="0.2">
      <c r="A76" s="202"/>
      <c r="B76" s="202"/>
      <c r="C76" s="205"/>
      <c r="D76" s="202"/>
      <c r="E76" s="205"/>
      <c r="F76" s="205"/>
      <c r="G76" s="205"/>
      <c r="H76" s="205"/>
      <c r="I76" s="202"/>
      <c r="J76" s="202"/>
      <c r="K76" s="202"/>
      <c r="L76" s="202"/>
    </row>
    <row r="77" spans="1:13" x14ac:dyDescent="0.2">
      <c r="A77" s="202"/>
      <c r="B77" s="202"/>
      <c r="C77" s="205"/>
      <c r="D77" s="202"/>
      <c r="E77" s="205"/>
      <c r="F77" s="205"/>
      <c r="G77" s="205"/>
      <c r="H77" s="205"/>
      <c r="I77" s="202"/>
      <c r="J77" s="202"/>
      <c r="K77" s="202"/>
      <c r="L77" s="202"/>
    </row>
    <row r="78" spans="1:13" x14ac:dyDescent="0.2">
      <c r="A78" s="202"/>
      <c r="B78" s="202"/>
      <c r="C78" s="205"/>
      <c r="D78" s="202"/>
      <c r="E78" s="205"/>
      <c r="F78" s="205"/>
      <c r="G78" s="134" t="s">
        <v>63</v>
      </c>
      <c r="H78" s="134"/>
      <c r="I78" s="158">
        <v>0.22500000000000001</v>
      </c>
      <c r="J78" s="134"/>
      <c r="K78" s="134"/>
      <c r="L78" s="202"/>
    </row>
    <row r="79" spans="1:13" ht="13.5" thickBot="1" x14ac:dyDescent="0.25">
      <c r="A79" s="202"/>
      <c r="B79" s="202"/>
      <c r="C79" s="205"/>
      <c r="D79" s="202"/>
      <c r="E79" s="205"/>
      <c r="F79" s="205"/>
      <c r="G79" s="134"/>
      <c r="H79" s="134"/>
      <c r="I79" s="134"/>
      <c r="J79" s="134"/>
      <c r="K79" s="134"/>
      <c r="L79" s="202"/>
    </row>
    <row r="80" spans="1:13" ht="15" x14ac:dyDescent="0.25">
      <c r="A80" s="202"/>
      <c r="B80" s="202"/>
      <c r="C80" s="205"/>
      <c r="D80" s="202"/>
      <c r="E80" s="205"/>
      <c r="F80" s="205"/>
      <c r="G80" s="137" t="s">
        <v>50</v>
      </c>
      <c r="H80" s="85" t="s">
        <v>51</v>
      </c>
      <c r="I80" s="190">
        <f>-J75*I78</f>
        <v>82899.672750000027</v>
      </c>
      <c r="J80" s="139"/>
      <c r="K80" s="140"/>
      <c r="L80" s="202"/>
    </row>
    <row r="81" spans="1:12" ht="15" x14ac:dyDescent="0.25">
      <c r="A81" s="202"/>
      <c r="B81" s="202"/>
      <c r="C81" s="205"/>
      <c r="D81" s="202"/>
      <c r="E81" s="205"/>
      <c r="F81" s="205"/>
      <c r="G81" s="141"/>
      <c r="H81" s="89" t="s">
        <v>52</v>
      </c>
      <c r="I81" s="160">
        <f>I80/K81</f>
        <v>872.23975018066949</v>
      </c>
      <c r="J81" s="143" t="s">
        <v>53</v>
      </c>
      <c r="K81" s="171">
        <v>95.04230084999999</v>
      </c>
      <c r="L81" s="202"/>
    </row>
    <row r="82" spans="1:12" ht="15.75" thickBot="1" x14ac:dyDescent="0.3">
      <c r="A82" s="202"/>
      <c r="B82" s="202"/>
      <c r="C82" s="205"/>
      <c r="D82" s="202"/>
      <c r="E82" s="205"/>
      <c r="F82" s="205"/>
      <c r="G82" s="145"/>
      <c r="H82" s="94" t="s">
        <v>61</v>
      </c>
      <c r="I82" s="161">
        <f>I80/K82</f>
        <v>1247.3900667333753</v>
      </c>
      <c r="J82" s="147" t="s">
        <v>53</v>
      </c>
      <c r="K82" s="148">
        <v>66.458500000000001</v>
      </c>
      <c r="L82" s="202"/>
    </row>
    <row r="83" spans="1:12" x14ac:dyDescent="0.2">
      <c r="A83" s="202"/>
      <c r="B83" s="202"/>
      <c r="C83" s="205"/>
      <c r="D83" s="202"/>
      <c r="E83" s="205"/>
      <c r="F83" s="205"/>
      <c r="G83" s="205"/>
      <c r="H83" s="205"/>
      <c r="I83" s="202"/>
      <c r="J83" s="202"/>
      <c r="K83" s="202"/>
      <c r="L83" s="202"/>
    </row>
  </sheetData>
  <autoFilter ref="A1:L1" xr:uid="{00000000-0009-0000-0000-000024000000}">
    <sortState xmlns:xlrd2="http://schemas.microsoft.com/office/spreadsheetml/2017/richdata2" ref="A2:L75">
      <sortCondition descending="1" ref="I1"/>
    </sortState>
  </autoFilter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31"/>
  <dimension ref="A1:N70"/>
  <sheetViews>
    <sheetView topLeftCell="A34" workbookViewId="0">
      <selection activeCell="K69" sqref="K69:K70"/>
    </sheetView>
  </sheetViews>
  <sheetFormatPr defaultRowHeight="12.75" x14ac:dyDescent="0.2"/>
  <cols>
    <col min="10" max="10" width="11.5703125" bestFit="1" customWidth="1"/>
    <col min="12" max="12" width="12.28515625" bestFit="1" customWidth="1"/>
    <col min="13" max="13" width="11.28515625" bestFit="1" customWidth="1"/>
  </cols>
  <sheetData>
    <row r="1" spans="1:14" x14ac:dyDescent="0.2">
      <c r="A1" s="184" t="s">
        <v>34</v>
      </c>
      <c r="B1" s="185" t="s">
        <v>35</v>
      </c>
      <c r="C1" s="185" t="s">
        <v>36</v>
      </c>
      <c r="D1" s="185" t="s">
        <v>37</v>
      </c>
      <c r="E1" s="185" t="s">
        <v>38</v>
      </c>
      <c r="F1" s="185" t="s">
        <v>39</v>
      </c>
      <c r="G1" s="185" t="s">
        <v>40</v>
      </c>
      <c r="H1" s="185" t="s">
        <v>41</v>
      </c>
      <c r="I1" s="185" t="s">
        <v>324</v>
      </c>
      <c r="J1" s="185" t="s">
        <v>18</v>
      </c>
      <c r="K1" s="185" t="s">
        <v>42</v>
      </c>
      <c r="L1" s="185" t="s">
        <v>129</v>
      </c>
    </row>
    <row r="2" spans="1:14" ht="15" x14ac:dyDescent="0.25">
      <c r="A2" s="155" t="s">
        <v>329</v>
      </c>
      <c r="B2" s="155" t="s">
        <v>144</v>
      </c>
      <c r="C2" s="156">
        <v>9781449474195</v>
      </c>
      <c r="D2" s="155" t="s">
        <v>339</v>
      </c>
      <c r="E2" s="155" t="s">
        <v>65</v>
      </c>
      <c r="F2" s="155">
        <v>74</v>
      </c>
      <c r="G2" s="155" t="s">
        <v>67</v>
      </c>
      <c r="H2" s="155" t="s">
        <v>314</v>
      </c>
      <c r="I2" s="155" t="s">
        <v>341</v>
      </c>
      <c r="J2" s="151">
        <v>-38922</v>
      </c>
      <c r="K2" s="155">
        <v>-150</v>
      </c>
      <c r="L2" s="186"/>
      <c r="M2" s="179">
        <f xml:space="preserve"> -SUM(J2:J43)</f>
        <v>454771.25</v>
      </c>
      <c r="N2" s="179">
        <f>-SUM(K2:K43)</f>
        <v>1484</v>
      </c>
    </row>
    <row r="3" spans="1:14" x14ac:dyDescent="0.2">
      <c r="A3" s="155" t="s">
        <v>329</v>
      </c>
      <c r="B3" s="155" t="s">
        <v>144</v>
      </c>
      <c r="C3" s="156">
        <v>9780740705311</v>
      </c>
      <c r="D3" s="155" t="s">
        <v>46</v>
      </c>
      <c r="E3" s="155" t="s">
        <v>65</v>
      </c>
      <c r="F3" s="155">
        <v>74</v>
      </c>
      <c r="G3" s="155" t="s">
        <v>66</v>
      </c>
      <c r="H3" s="155" t="s">
        <v>312</v>
      </c>
      <c r="I3" s="155" t="s">
        <v>341</v>
      </c>
      <c r="J3" s="151">
        <v>-370.47</v>
      </c>
      <c r="K3" s="155">
        <v>-1</v>
      </c>
      <c r="L3" s="206"/>
      <c r="M3" s="179">
        <f>-SUM(J44:J62)</f>
        <v>-56702.75</v>
      </c>
      <c r="N3" s="179">
        <f>-SUM(K44:K62)</f>
        <v>-109</v>
      </c>
    </row>
    <row r="4" spans="1:14" x14ac:dyDescent="0.2">
      <c r="A4" s="155" t="s">
        <v>329</v>
      </c>
      <c r="B4" s="155" t="s">
        <v>144</v>
      </c>
      <c r="C4" s="156">
        <v>9780740748479</v>
      </c>
      <c r="D4" s="155" t="s">
        <v>272</v>
      </c>
      <c r="E4" s="155" t="s">
        <v>65</v>
      </c>
      <c r="F4" s="155">
        <v>74</v>
      </c>
      <c r="G4" s="155" t="s">
        <v>66</v>
      </c>
      <c r="H4" s="155" t="s">
        <v>312</v>
      </c>
      <c r="I4" s="155" t="s">
        <v>341</v>
      </c>
      <c r="J4" s="151">
        <v>-8158.98</v>
      </c>
      <c r="K4" s="155">
        <v>-2</v>
      </c>
      <c r="L4" s="206"/>
    </row>
    <row r="5" spans="1:14" x14ac:dyDescent="0.2">
      <c r="A5" s="155" t="s">
        <v>329</v>
      </c>
      <c r="B5" s="155" t="s">
        <v>144</v>
      </c>
      <c r="C5" s="156">
        <v>9780740768491</v>
      </c>
      <c r="D5" s="155" t="s">
        <v>213</v>
      </c>
      <c r="E5" s="155" t="s">
        <v>65</v>
      </c>
      <c r="F5" s="155">
        <v>74</v>
      </c>
      <c r="G5" s="155" t="s">
        <v>66</v>
      </c>
      <c r="H5" s="155" t="s">
        <v>312</v>
      </c>
      <c r="I5" s="155" t="s">
        <v>341</v>
      </c>
      <c r="J5" s="151">
        <v>-243</v>
      </c>
      <c r="K5" s="155">
        <v>-1</v>
      </c>
      <c r="L5" s="206"/>
      <c r="M5" s="179">
        <f>SUM(M2:M4)</f>
        <v>398068.5</v>
      </c>
    </row>
    <row r="6" spans="1:14" x14ac:dyDescent="0.2">
      <c r="A6" s="155" t="s">
        <v>329</v>
      </c>
      <c r="B6" s="155" t="s">
        <v>144</v>
      </c>
      <c r="C6" s="156">
        <v>9780740771118</v>
      </c>
      <c r="D6" s="155" t="s">
        <v>127</v>
      </c>
      <c r="E6" s="155" t="s">
        <v>65</v>
      </c>
      <c r="F6" s="155">
        <v>74</v>
      </c>
      <c r="G6" s="155" t="s">
        <v>66</v>
      </c>
      <c r="H6" s="155" t="s">
        <v>312</v>
      </c>
      <c r="I6" s="155" t="s">
        <v>341</v>
      </c>
      <c r="J6" s="151">
        <v>-219.45</v>
      </c>
      <c r="K6" s="155">
        <v>-1</v>
      </c>
      <c r="L6" s="206"/>
    </row>
    <row r="7" spans="1:14" x14ac:dyDescent="0.2">
      <c r="A7" s="155" t="s">
        <v>329</v>
      </c>
      <c r="B7" s="155" t="s">
        <v>144</v>
      </c>
      <c r="C7" s="156">
        <v>9780740777356</v>
      </c>
      <c r="D7" s="155" t="s">
        <v>274</v>
      </c>
      <c r="E7" s="155" t="s">
        <v>65</v>
      </c>
      <c r="F7" s="155">
        <v>74</v>
      </c>
      <c r="G7" s="155" t="s">
        <v>66</v>
      </c>
      <c r="H7" s="155" t="s">
        <v>312</v>
      </c>
      <c r="I7" s="155" t="s">
        <v>341</v>
      </c>
      <c r="J7" s="151">
        <v>-3780</v>
      </c>
      <c r="K7" s="155">
        <v>-2</v>
      </c>
      <c r="L7" s="206"/>
    </row>
    <row r="8" spans="1:14" x14ac:dyDescent="0.2">
      <c r="A8" s="155" t="s">
        <v>329</v>
      </c>
      <c r="B8" s="155" t="s">
        <v>144</v>
      </c>
      <c r="C8" s="156">
        <v>9780740779893</v>
      </c>
      <c r="D8" s="155" t="s">
        <v>317</v>
      </c>
      <c r="E8" s="155" t="s">
        <v>65</v>
      </c>
      <c r="F8" s="155">
        <v>74</v>
      </c>
      <c r="G8" s="155" t="s">
        <v>66</v>
      </c>
      <c r="H8" s="155" t="s">
        <v>312</v>
      </c>
      <c r="I8" s="155" t="s">
        <v>341</v>
      </c>
      <c r="J8" s="151">
        <v>-813.28</v>
      </c>
      <c r="K8" s="155">
        <v>-5</v>
      </c>
      <c r="L8" s="206"/>
    </row>
    <row r="9" spans="1:14" x14ac:dyDescent="0.2">
      <c r="A9" s="155" t="s">
        <v>329</v>
      </c>
      <c r="B9" s="155" t="s">
        <v>144</v>
      </c>
      <c r="C9" s="156">
        <v>9780740785344</v>
      </c>
      <c r="D9" s="155" t="s">
        <v>48</v>
      </c>
      <c r="E9" s="155" t="s">
        <v>65</v>
      </c>
      <c r="F9" s="155">
        <v>74</v>
      </c>
      <c r="G9" s="155" t="s">
        <v>66</v>
      </c>
      <c r="H9" s="155" t="s">
        <v>312</v>
      </c>
      <c r="I9" s="155" t="s">
        <v>341</v>
      </c>
      <c r="J9" s="151">
        <v>-377.46</v>
      </c>
      <c r="K9" s="155">
        <v>-1</v>
      </c>
      <c r="L9" s="206"/>
    </row>
    <row r="10" spans="1:14" x14ac:dyDescent="0.2">
      <c r="A10" s="155" t="s">
        <v>329</v>
      </c>
      <c r="B10" s="155" t="s">
        <v>144</v>
      </c>
      <c r="C10" s="156">
        <v>9781449401023</v>
      </c>
      <c r="D10" s="155" t="s">
        <v>72</v>
      </c>
      <c r="E10" s="155" t="s">
        <v>65</v>
      </c>
      <c r="F10" s="155">
        <v>74</v>
      </c>
      <c r="G10" s="155" t="s">
        <v>66</v>
      </c>
      <c r="H10" s="155" t="s">
        <v>312</v>
      </c>
      <c r="I10" s="155" t="s">
        <v>341</v>
      </c>
      <c r="J10" s="151">
        <v>-377.46</v>
      </c>
      <c r="K10" s="155">
        <v>-1</v>
      </c>
      <c r="L10" s="206"/>
    </row>
    <row r="11" spans="1:14" x14ac:dyDescent="0.2">
      <c r="A11" s="155" t="s">
        <v>329</v>
      </c>
      <c r="B11" s="155" t="s">
        <v>144</v>
      </c>
      <c r="C11" s="156">
        <v>9781449401405</v>
      </c>
      <c r="D11" s="155" t="s">
        <v>302</v>
      </c>
      <c r="E11" s="155" t="s">
        <v>65</v>
      </c>
      <c r="F11" s="155">
        <v>74</v>
      </c>
      <c r="G11" s="155" t="s">
        <v>66</v>
      </c>
      <c r="H11" s="155" t="s">
        <v>312</v>
      </c>
      <c r="I11" s="155" t="s">
        <v>341</v>
      </c>
      <c r="J11" s="151">
        <v>-164.45</v>
      </c>
      <c r="K11" s="155">
        <v>-1</v>
      </c>
      <c r="L11" s="206"/>
    </row>
    <row r="12" spans="1:14" x14ac:dyDescent="0.2">
      <c r="A12" s="155" t="s">
        <v>329</v>
      </c>
      <c r="B12" s="155" t="s">
        <v>144</v>
      </c>
      <c r="C12" s="156">
        <v>9781449402327</v>
      </c>
      <c r="D12" s="155" t="s">
        <v>277</v>
      </c>
      <c r="E12" s="155" t="s">
        <v>65</v>
      </c>
      <c r="F12" s="155">
        <v>74</v>
      </c>
      <c r="G12" s="155" t="s">
        <v>66</v>
      </c>
      <c r="H12" s="155" t="s">
        <v>312</v>
      </c>
      <c r="I12" s="155" t="s">
        <v>341</v>
      </c>
      <c r="J12" s="151">
        <v>-5917.17</v>
      </c>
      <c r="K12" s="155">
        <v>-29</v>
      </c>
      <c r="L12" s="206"/>
    </row>
    <row r="13" spans="1:14" x14ac:dyDescent="0.2">
      <c r="A13" s="155" t="s">
        <v>329</v>
      </c>
      <c r="B13" s="155" t="s">
        <v>144</v>
      </c>
      <c r="C13" s="156">
        <v>9781449408176</v>
      </c>
      <c r="D13" s="155" t="s">
        <v>106</v>
      </c>
      <c r="E13" s="155" t="s">
        <v>65</v>
      </c>
      <c r="F13" s="155">
        <v>74</v>
      </c>
      <c r="G13" s="155" t="s">
        <v>66</v>
      </c>
      <c r="H13" s="155" t="s">
        <v>312</v>
      </c>
      <c r="I13" s="155" t="s">
        <v>341</v>
      </c>
      <c r="J13" s="151">
        <v>-729</v>
      </c>
      <c r="K13" s="155">
        <v>-3</v>
      </c>
      <c r="L13" s="206"/>
    </row>
    <row r="14" spans="1:14" x14ac:dyDescent="0.2">
      <c r="A14" s="155" t="s">
        <v>329</v>
      </c>
      <c r="B14" s="155" t="s">
        <v>144</v>
      </c>
      <c r="C14" s="156">
        <v>9781449409777</v>
      </c>
      <c r="D14" s="155" t="s">
        <v>293</v>
      </c>
      <c r="E14" s="155" t="s">
        <v>65</v>
      </c>
      <c r="F14" s="155">
        <v>74</v>
      </c>
      <c r="G14" s="155" t="s">
        <v>66</v>
      </c>
      <c r="H14" s="155" t="s">
        <v>312</v>
      </c>
      <c r="I14" s="155" t="s">
        <v>341</v>
      </c>
      <c r="J14" s="151">
        <v>-7601.67</v>
      </c>
      <c r="K14" s="155">
        <v>-25</v>
      </c>
      <c r="L14" s="206"/>
    </row>
    <row r="15" spans="1:14" ht="15" x14ac:dyDescent="0.25">
      <c r="A15" s="155" t="s">
        <v>329</v>
      </c>
      <c r="B15" s="155" t="s">
        <v>144</v>
      </c>
      <c r="C15" s="156">
        <v>9781449410186</v>
      </c>
      <c r="D15" s="155" t="s">
        <v>334</v>
      </c>
      <c r="E15" s="155" t="s">
        <v>65</v>
      </c>
      <c r="F15" s="155">
        <v>74</v>
      </c>
      <c r="G15" s="155" t="s">
        <v>66</v>
      </c>
      <c r="H15" s="155" t="s">
        <v>312</v>
      </c>
      <c r="I15" s="155" t="s">
        <v>341</v>
      </c>
      <c r="J15" s="151">
        <v>-283.5</v>
      </c>
      <c r="K15" s="155">
        <v>-1</v>
      </c>
      <c r="L15" s="186"/>
    </row>
    <row r="16" spans="1:14" ht="15" x14ac:dyDescent="0.25">
      <c r="A16" s="155" t="s">
        <v>329</v>
      </c>
      <c r="B16" s="155" t="s">
        <v>144</v>
      </c>
      <c r="C16" s="156">
        <v>9781449414054</v>
      </c>
      <c r="D16" s="155" t="s">
        <v>83</v>
      </c>
      <c r="E16" s="155" t="s">
        <v>65</v>
      </c>
      <c r="F16" s="155">
        <v>74</v>
      </c>
      <c r="G16" s="155" t="s">
        <v>66</v>
      </c>
      <c r="H16" s="155" t="s">
        <v>312</v>
      </c>
      <c r="I16" s="155" t="s">
        <v>341</v>
      </c>
      <c r="J16" s="151">
        <v>-109.45</v>
      </c>
      <c r="K16" s="155">
        <v>-1</v>
      </c>
      <c r="L16" s="186"/>
    </row>
    <row r="17" spans="1:12" ht="15" x14ac:dyDescent="0.25">
      <c r="A17" s="155" t="s">
        <v>329</v>
      </c>
      <c r="B17" s="155" t="s">
        <v>144</v>
      </c>
      <c r="C17" s="156">
        <v>9781449414061</v>
      </c>
      <c r="D17" s="155" t="s">
        <v>73</v>
      </c>
      <c r="E17" s="155" t="s">
        <v>65</v>
      </c>
      <c r="F17" s="155">
        <v>74</v>
      </c>
      <c r="G17" s="155" t="s">
        <v>66</v>
      </c>
      <c r="H17" s="155" t="s">
        <v>312</v>
      </c>
      <c r="I17" s="155" t="s">
        <v>341</v>
      </c>
      <c r="J17" s="151">
        <v>-216.91</v>
      </c>
      <c r="K17" s="155">
        <v>-2</v>
      </c>
      <c r="L17" s="186"/>
    </row>
    <row r="18" spans="1:12" ht="15" x14ac:dyDescent="0.25">
      <c r="A18" s="155" t="s">
        <v>329</v>
      </c>
      <c r="B18" s="155" t="s">
        <v>144</v>
      </c>
      <c r="C18" s="156">
        <v>9781449414078</v>
      </c>
      <c r="D18" s="155" t="s">
        <v>91</v>
      </c>
      <c r="E18" s="155" t="s">
        <v>65</v>
      </c>
      <c r="F18" s="155">
        <v>74</v>
      </c>
      <c r="G18" s="155" t="s">
        <v>66</v>
      </c>
      <c r="H18" s="155" t="s">
        <v>312</v>
      </c>
      <c r="I18" s="155" t="s">
        <v>341</v>
      </c>
      <c r="J18" s="151">
        <v>-109.45</v>
      </c>
      <c r="K18" s="155">
        <v>-1</v>
      </c>
      <c r="L18" s="186"/>
    </row>
    <row r="19" spans="1:12" ht="15" x14ac:dyDescent="0.25">
      <c r="A19" s="155" t="s">
        <v>329</v>
      </c>
      <c r="B19" s="155" t="s">
        <v>144</v>
      </c>
      <c r="C19" s="156">
        <v>9781449414085</v>
      </c>
      <c r="D19" s="155" t="s">
        <v>84</v>
      </c>
      <c r="E19" s="155" t="s">
        <v>65</v>
      </c>
      <c r="F19" s="155">
        <v>74</v>
      </c>
      <c r="G19" s="155" t="s">
        <v>66</v>
      </c>
      <c r="H19" s="155" t="s">
        <v>312</v>
      </c>
      <c r="I19" s="155" t="s">
        <v>341</v>
      </c>
      <c r="J19" s="151">
        <v>-109.45</v>
      </c>
      <c r="K19" s="155">
        <v>-1</v>
      </c>
      <c r="L19" s="186"/>
    </row>
    <row r="20" spans="1:12" ht="15" x14ac:dyDescent="0.25">
      <c r="A20" s="155" t="s">
        <v>329</v>
      </c>
      <c r="B20" s="155" t="s">
        <v>144</v>
      </c>
      <c r="C20" s="156">
        <v>9781449418465</v>
      </c>
      <c r="D20" s="155" t="s">
        <v>338</v>
      </c>
      <c r="E20" s="155" t="s">
        <v>65</v>
      </c>
      <c r="F20" s="155">
        <v>74</v>
      </c>
      <c r="G20" s="155" t="s">
        <v>66</v>
      </c>
      <c r="H20" s="155" t="s">
        <v>312</v>
      </c>
      <c r="I20" s="155" t="s">
        <v>341</v>
      </c>
      <c r="J20" s="151">
        <v>-15639.77</v>
      </c>
      <c r="K20" s="155">
        <v>-62</v>
      </c>
      <c r="L20" s="186"/>
    </row>
    <row r="21" spans="1:12" ht="15" x14ac:dyDescent="0.25">
      <c r="A21" s="155" t="s">
        <v>329</v>
      </c>
      <c r="B21" s="155" t="s">
        <v>144</v>
      </c>
      <c r="C21" s="156">
        <v>9781449423094</v>
      </c>
      <c r="D21" s="155" t="s">
        <v>337</v>
      </c>
      <c r="E21" s="155" t="s">
        <v>65</v>
      </c>
      <c r="F21" s="155">
        <v>74</v>
      </c>
      <c r="G21" s="155" t="s">
        <v>66</v>
      </c>
      <c r="H21" s="155" t="s">
        <v>312</v>
      </c>
      <c r="I21" s="155" t="s">
        <v>341</v>
      </c>
      <c r="J21" s="151">
        <v>-377.46</v>
      </c>
      <c r="K21" s="155">
        <v>-1</v>
      </c>
      <c r="L21" s="186"/>
    </row>
    <row r="22" spans="1:12" ht="15" x14ac:dyDescent="0.25">
      <c r="A22" s="155" t="s">
        <v>329</v>
      </c>
      <c r="B22" s="155" t="s">
        <v>144</v>
      </c>
      <c r="C22" s="156">
        <v>9781449425678</v>
      </c>
      <c r="D22" s="155" t="s">
        <v>318</v>
      </c>
      <c r="E22" s="155" t="s">
        <v>65</v>
      </c>
      <c r="F22" s="155">
        <v>74</v>
      </c>
      <c r="G22" s="155" t="s">
        <v>66</v>
      </c>
      <c r="H22" s="155" t="s">
        <v>312</v>
      </c>
      <c r="I22" s="155" t="s">
        <v>341</v>
      </c>
      <c r="J22" s="151">
        <v>-16132.94</v>
      </c>
      <c r="K22" s="155">
        <v>-52</v>
      </c>
      <c r="L22" s="186"/>
    </row>
    <row r="23" spans="1:12" ht="15" x14ac:dyDescent="0.25">
      <c r="A23" s="155" t="s">
        <v>329</v>
      </c>
      <c r="B23" s="155" t="s">
        <v>144</v>
      </c>
      <c r="C23" s="156">
        <v>9781449427757</v>
      </c>
      <c r="D23" s="155" t="s">
        <v>283</v>
      </c>
      <c r="E23" s="155" t="s">
        <v>65</v>
      </c>
      <c r="F23" s="155">
        <v>74</v>
      </c>
      <c r="G23" s="155" t="s">
        <v>66</v>
      </c>
      <c r="H23" s="155" t="s">
        <v>312</v>
      </c>
      <c r="I23" s="155" t="s">
        <v>341</v>
      </c>
      <c r="J23" s="151">
        <v>-490.5</v>
      </c>
      <c r="K23" s="155">
        <v>-2</v>
      </c>
      <c r="L23" s="186"/>
    </row>
    <row r="24" spans="1:12" ht="15" x14ac:dyDescent="0.25">
      <c r="A24" s="155" t="s">
        <v>329</v>
      </c>
      <c r="B24" s="155" t="s">
        <v>144</v>
      </c>
      <c r="C24" s="156">
        <v>9781449427771</v>
      </c>
      <c r="D24" s="155" t="s">
        <v>284</v>
      </c>
      <c r="E24" s="155" t="s">
        <v>65</v>
      </c>
      <c r="F24" s="155">
        <v>74</v>
      </c>
      <c r="G24" s="155" t="s">
        <v>66</v>
      </c>
      <c r="H24" s="155" t="s">
        <v>312</v>
      </c>
      <c r="I24" s="155" t="s">
        <v>341</v>
      </c>
      <c r="J24" s="151">
        <v>-5935.13</v>
      </c>
      <c r="K24" s="155">
        <v>-35</v>
      </c>
      <c r="L24" s="186"/>
    </row>
    <row r="25" spans="1:12" ht="15" x14ac:dyDescent="0.25">
      <c r="A25" s="155" t="s">
        <v>329</v>
      </c>
      <c r="B25" s="155" t="s">
        <v>144</v>
      </c>
      <c r="C25" s="156">
        <v>9781449429362</v>
      </c>
      <c r="D25" s="155" t="s">
        <v>323</v>
      </c>
      <c r="E25" s="155" t="s">
        <v>65</v>
      </c>
      <c r="F25" s="155">
        <v>74</v>
      </c>
      <c r="G25" s="155" t="s">
        <v>66</v>
      </c>
      <c r="H25" s="155" t="s">
        <v>312</v>
      </c>
      <c r="I25" s="155" t="s">
        <v>341</v>
      </c>
      <c r="J25" s="151">
        <v>-247.5</v>
      </c>
      <c r="K25" s="155">
        <v>-1</v>
      </c>
      <c r="L25" s="186"/>
    </row>
    <row r="26" spans="1:12" ht="15" x14ac:dyDescent="0.25">
      <c r="A26" s="155" t="s">
        <v>329</v>
      </c>
      <c r="B26" s="155" t="s">
        <v>144</v>
      </c>
      <c r="C26" s="156">
        <v>9781449429379</v>
      </c>
      <c r="D26" s="155" t="s">
        <v>285</v>
      </c>
      <c r="E26" s="155" t="s">
        <v>65</v>
      </c>
      <c r="F26" s="155">
        <v>74</v>
      </c>
      <c r="G26" s="155" t="s">
        <v>66</v>
      </c>
      <c r="H26" s="155" t="s">
        <v>312</v>
      </c>
      <c r="I26" s="155" t="s">
        <v>341</v>
      </c>
      <c r="J26" s="151">
        <v>-364</v>
      </c>
      <c r="K26" s="155">
        <v>-2</v>
      </c>
      <c r="L26" s="186"/>
    </row>
    <row r="27" spans="1:12" ht="15" x14ac:dyDescent="0.25">
      <c r="A27" s="155" t="s">
        <v>329</v>
      </c>
      <c r="B27" s="155" t="s">
        <v>144</v>
      </c>
      <c r="C27" s="156">
        <v>9781449429386</v>
      </c>
      <c r="D27" s="155" t="s">
        <v>286</v>
      </c>
      <c r="E27" s="155" t="s">
        <v>65</v>
      </c>
      <c r="F27" s="155">
        <v>74</v>
      </c>
      <c r="G27" s="155" t="s">
        <v>66</v>
      </c>
      <c r="H27" s="155" t="s">
        <v>312</v>
      </c>
      <c r="I27" s="155" t="s">
        <v>341</v>
      </c>
      <c r="J27" s="151">
        <v>-738</v>
      </c>
      <c r="K27" s="155">
        <v>-3</v>
      </c>
      <c r="L27" s="186"/>
    </row>
    <row r="28" spans="1:12" ht="15" x14ac:dyDescent="0.25">
      <c r="A28" s="155" t="s">
        <v>329</v>
      </c>
      <c r="B28" s="155" t="s">
        <v>144</v>
      </c>
      <c r="C28" s="156">
        <v>9781449433253</v>
      </c>
      <c r="D28" s="155" t="s">
        <v>272</v>
      </c>
      <c r="E28" s="155" t="s">
        <v>65</v>
      </c>
      <c r="F28" s="155">
        <v>74</v>
      </c>
      <c r="G28" s="155" t="s">
        <v>66</v>
      </c>
      <c r="H28" s="155" t="s">
        <v>312</v>
      </c>
      <c r="I28" s="155" t="s">
        <v>341</v>
      </c>
      <c r="J28" s="151">
        <v>-31194.799999999999</v>
      </c>
      <c r="K28" s="155">
        <v>-10</v>
      </c>
      <c r="L28" s="186"/>
    </row>
    <row r="29" spans="1:12" ht="15" x14ac:dyDescent="0.25">
      <c r="A29" s="155" t="s">
        <v>329</v>
      </c>
      <c r="B29" s="155" t="s">
        <v>144</v>
      </c>
      <c r="C29" s="156">
        <v>9781449447151</v>
      </c>
      <c r="D29" s="155" t="s">
        <v>289</v>
      </c>
      <c r="E29" s="155" t="s">
        <v>65</v>
      </c>
      <c r="F29" s="155">
        <v>74</v>
      </c>
      <c r="G29" s="155" t="s">
        <v>66</v>
      </c>
      <c r="H29" s="155" t="s">
        <v>312</v>
      </c>
      <c r="I29" s="155" t="s">
        <v>341</v>
      </c>
      <c r="J29" s="151">
        <v>-3640</v>
      </c>
      <c r="K29" s="155">
        <v>-2</v>
      </c>
      <c r="L29" s="186"/>
    </row>
    <row r="30" spans="1:12" ht="15" x14ac:dyDescent="0.25">
      <c r="A30" s="155" t="s">
        <v>329</v>
      </c>
      <c r="B30" s="155" t="s">
        <v>144</v>
      </c>
      <c r="C30" s="156">
        <v>9781449450304</v>
      </c>
      <c r="D30" s="155" t="s">
        <v>309</v>
      </c>
      <c r="E30" s="155" t="s">
        <v>65</v>
      </c>
      <c r="F30" s="155">
        <v>74</v>
      </c>
      <c r="G30" s="155" t="s">
        <v>66</v>
      </c>
      <c r="H30" s="155" t="s">
        <v>312</v>
      </c>
      <c r="I30" s="155" t="s">
        <v>341</v>
      </c>
      <c r="J30" s="151">
        <v>-161.46</v>
      </c>
      <c r="K30" s="155">
        <v>-1</v>
      </c>
      <c r="L30" s="186"/>
    </row>
    <row r="31" spans="1:12" ht="15" x14ac:dyDescent="0.25">
      <c r="A31" s="155" t="s">
        <v>329</v>
      </c>
      <c r="B31" s="155" t="s">
        <v>144</v>
      </c>
      <c r="C31" s="156">
        <v>9781449456146</v>
      </c>
      <c r="D31" s="155" t="s">
        <v>292</v>
      </c>
      <c r="E31" s="155" t="s">
        <v>65</v>
      </c>
      <c r="F31" s="155">
        <v>74</v>
      </c>
      <c r="G31" s="155" t="s">
        <v>66</v>
      </c>
      <c r="H31" s="155" t="s">
        <v>312</v>
      </c>
      <c r="I31" s="155" t="s">
        <v>341</v>
      </c>
      <c r="J31" s="151">
        <v>-29705.47</v>
      </c>
      <c r="K31" s="155">
        <v>-121</v>
      </c>
      <c r="L31" s="186"/>
    </row>
    <row r="32" spans="1:12" ht="15" x14ac:dyDescent="0.25">
      <c r="A32" s="155" t="s">
        <v>329</v>
      </c>
      <c r="B32" s="155" t="s">
        <v>144</v>
      </c>
      <c r="C32" s="156">
        <v>9781449457952</v>
      </c>
      <c r="D32" s="155" t="s">
        <v>271</v>
      </c>
      <c r="E32" s="155" t="s">
        <v>65</v>
      </c>
      <c r="F32" s="155">
        <v>74</v>
      </c>
      <c r="G32" s="155" t="s">
        <v>67</v>
      </c>
      <c r="H32" s="155" t="s">
        <v>312</v>
      </c>
      <c r="I32" s="155" t="s">
        <v>341</v>
      </c>
      <c r="J32" s="151">
        <v>-24744.69</v>
      </c>
      <c r="K32" s="155">
        <v>-83</v>
      </c>
      <c r="L32" s="186"/>
    </row>
    <row r="33" spans="1:12" ht="15" x14ac:dyDescent="0.25">
      <c r="A33" s="155" t="s">
        <v>329</v>
      </c>
      <c r="B33" s="155" t="s">
        <v>144</v>
      </c>
      <c r="C33" s="156">
        <v>9781449460044</v>
      </c>
      <c r="D33" s="155" t="s">
        <v>260</v>
      </c>
      <c r="E33" s="155" t="s">
        <v>65</v>
      </c>
      <c r="F33" s="155">
        <v>74</v>
      </c>
      <c r="G33" s="155" t="s">
        <v>67</v>
      </c>
      <c r="H33" s="155" t="s">
        <v>312</v>
      </c>
      <c r="I33" s="155" t="s">
        <v>341</v>
      </c>
      <c r="J33" s="151">
        <v>-6298.95</v>
      </c>
      <c r="K33" s="155">
        <v>-4</v>
      </c>
      <c r="L33" s="186"/>
    </row>
    <row r="34" spans="1:12" ht="15" x14ac:dyDescent="0.25">
      <c r="A34" s="155" t="s">
        <v>329</v>
      </c>
      <c r="B34" s="155" t="s">
        <v>144</v>
      </c>
      <c r="C34" s="156">
        <v>9781449460365</v>
      </c>
      <c r="D34" s="155" t="s">
        <v>319</v>
      </c>
      <c r="E34" s="155" t="s">
        <v>65</v>
      </c>
      <c r="F34" s="155">
        <v>74</v>
      </c>
      <c r="G34" s="155" t="s">
        <v>67</v>
      </c>
      <c r="H34" s="155" t="s">
        <v>312</v>
      </c>
      <c r="I34" s="155" t="s">
        <v>341</v>
      </c>
      <c r="J34" s="151">
        <v>-16748.37</v>
      </c>
      <c r="K34" s="155">
        <v>-35</v>
      </c>
      <c r="L34" s="186"/>
    </row>
    <row r="35" spans="1:12" ht="15" x14ac:dyDescent="0.25">
      <c r="A35" s="155" t="s">
        <v>329</v>
      </c>
      <c r="B35" s="155" t="s">
        <v>144</v>
      </c>
      <c r="C35" s="156">
        <v>9781449461072</v>
      </c>
      <c r="D35" s="155" t="s">
        <v>219</v>
      </c>
      <c r="E35" s="155" t="s">
        <v>65</v>
      </c>
      <c r="F35" s="155">
        <v>74</v>
      </c>
      <c r="G35" s="155" t="s">
        <v>67</v>
      </c>
      <c r="H35" s="155" t="s">
        <v>312</v>
      </c>
      <c r="I35" s="155" t="s">
        <v>341</v>
      </c>
      <c r="J35" s="151">
        <v>-7235.5</v>
      </c>
      <c r="K35" s="155">
        <v>-28</v>
      </c>
      <c r="L35" s="186"/>
    </row>
    <row r="36" spans="1:12" ht="15" x14ac:dyDescent="0.25">
      <c r="A36" s="155" t="s">
        <v>329</v>
      </c>
      <c r="B36" s="155" t="s">
        <v>144</v>
      </c>
      <c r="C36" s="156">
        <v>9781449462147</v>
      </c>
      <c r="D36" s="155" t="s">
        <v>220</v>
      </c>
      <c r="E36" s="155" t="s">
        <v>65</v>
      </c>
      <c r="F36" s="155">
        <v>74</v>
      </c>
      <c r="G36" s="155" t="s">
        <v>67</v>
      </c>
      <c r="H36" s="155" t="s">
        <v>312</v>
      </c>
      <c r="I36" s="155" t="s">
        <v>341</v>
      </c>
      <c r="J36" s="151">
        <v>-10774.61</v>
      </c>
      <c r="K36" s="155">
        <v>-10</v>
      </c>
      <c r="L36" s="186"/>
    </row>
    <row r="37" spans="1:12" ht="15" x14ac:dyDescent="0.25">
      <c r="A37" s="155" t="s">
        <v>329</v>
      </c>
      <c r="B37" s="155" t="s">
        <v>144</v>
      </c>
      <c r="C37" s="156">
        <v>9781449462253</v>
      </c>
      <c r="D37" s="155" t="s">
        <v>320</v>
      </c>
      <c r="E37" s="155" t="s">
        <v>65</v>
      </c>
      <c r="F37" s="155">
        <v>74</v>
      </c>
      <c r="G37" s="155" t="s">
        <v>67</v>
      </c>
      <c r="H37" s="155" t="s">
        <v>312</v>
      </c>
      <c r="I37" s="155" t="s">
        <v>341</v>
      </c>
      <c r="J37" s="151">
        <v>-11235.87</v>
      </c>
      <c r="K37" s="155">
        <v>-65</v>
      </c>
      <c r="L37" s="186"/>
    </row>
    <row r="38" spans="1:12" ht="15" x14ac:dyDescent="0.25">
      <c r="A38" s="155" t="s">
        <v>329</v>
      </c>
      <c r="B38" s="155" t="s">
        <v>144</v>
      </c>
      <c r="C38" s="156">
        <v>9781449464899</v>
      </c>
      <c r="D38" s="155" t="s">
        <v>310</v>
      </c>
      <c r="E38" s="155" t="s">
        <v>65</v>
      </c>
      <c r="F38" s="155">
        <v>74</v>
      </c>
      <c r="G38" s="155" t="s">
        <v>67</v>
      </c>
      <c r="H38" s="155" t="s">
        <v>312</v>
      </c>
      <c r="I38" s="155" t="s">
        <v>341</v>
      </c>
      <c r="J38" s="151">
        <v>-19365.7</v>
      </c>
      <c r="K38" s="155">
        <v>-73</v>
      </c>
      <c r="L38" s="186"/>
    </row>
    <row r="39" spans="1:12" ht="15" x14ac:dyDescent="0.25">
      <c r="A39" s="155" t="s">
        <v>329</v>
      </c>
      <c r="B39" s="155" t="s">
        <v>144</v>
      </c>
      <c r="C39" s="156">
        <v>9781449471927</v>
      </c>
      <c r="D39" s="155" t="s">
        <v>325</v>
      </c>
      <c r="E39" s="155" t="s">
        <v>65</v>
      </c>
      <c r="F39" s="155">
        <v>74</v>
      </c>
      <c r="G39" s="155" t="s">
        <v>67</v>
      </c>
      <c r="H39" s="155" t="s">
        <v>312</v>
      </c>
      <c r="I39" s="155" t="s">
        <v>341</v>
      </c>
      <c r="J39" s="151">
        <v>-17670.5</v>
      </c>
      <c r="K39" s="155">
        <v>-55</v>
      </c>
      <c r="L39" s="186"/>
    </row>
    <row r="40" spans="1:12" ht="15" x14ac:dyDescent="0.25">
      <c r="A40" s="155" t="s">
        <v>329</v>
      </c>
      <c r="B40" s="155" t="s">
        <v>144</v>
      </c>
      <c r="C40" s="156">
        <v>9781449472399</v>
      </c>
      <c r="D40" s="155" t="s">
        <v>326</v>
      </c>
      <c r="E40" s="155" t="s">
        <v>65</v>
      </c>
      <c r="F40" s="155">
        <v>74</v>
      </c>
      <c r="G40" s="155" t="s">
        <v>67</v>
      </c>
      <c r="H40" s="155" t="s">
        <v>312</v>
      </c>
      <c r="I40" s="155" t="s">
        <v>341</v>
      </c>
      <c r="J40" s="151">
        <v>-2872.5</v>
      </c>
      <c r="K40" s="155">
        <v>-7</v>
      </c>
      <c r="L40" s="186"/>
    </row>
    <row r="41" spans="1:12" ht="15" x14ac:dyDescent="0.25">
      <c r="A41" s="155" t="s">
        <v>329</v>
      </c>
      <c r="B41" s="155" t="s">
        <v>144</v>
      </c>
      <c r="C41" s="156">
        <v>9781449474256</v>
      </c>
      <c r="D41" s="155" t="s">
        <v>328</v>
      </c>
      <c r="E41" s="155" t="s">
        <v>65</v>
      </c>
      <c r="F41" s="155">
        <v>74</v>
      </c>
      <c r="G41" s="155" t="s">
        <v>67</v>
      </c>
      <c r="H41" s="155" t="s">
        <v>312</v>
      </c>
      <c r="I41" s="155" t="s">
        <v>341</v>
      </c>
      <c r="J41" s="151">
        <v>-134106.25</v>
      </c>
      <c r="K41" s="155">
        <v>-505</v>
      </c>
      <c r="L41" s="186"/>
    </row>
    <row r="42" spans="1:12" ht="15" x14ac:dyDescent="0.25">
      <c r="A42" s="155" t="s">
        <v>329</v>
      </c>
      <c r="B42" s="155" t="s">
        <v>144</v>
      </c>
      <c r="C42" s="156">
        <v>9781941252093</v>
      </c>
      <c r="D42" s="155" t="s">
        <v>321</v>
      </c>
      <c r="E42" s="155" t="s">
        <v>65</v>
      </c>
      <c r="F42" s="155">
        <v>74</v>
      </c>
      <c r="G42" s="155" t="s">
        <v>67</v>
      </c>
      <c r="H42" s="155" t="s">
        <v>312</v>
      </c>
      <c r="I42" s="155" t="s">
        <v>341</v>
      </c>
      <c r="J42" s="151">
        <v>-15580.5</v>
      </c>
      <c r="K42" s="155">
        <v>-39</v>
      </c>
      <c r="L42" s="186"/>
    </row>
    <row r="43" spans="1:12" ht="15" x14ac:dyDescent="0.25">
      <c r="A43" s="155" t="s">
        <v>329</v>
      </c>
      <c r="B43" s="155" t="s">
        <v>144</v>
      </c>
      <c r="C43" s="156">
        <v>9781449474256</v>
      </c>
      <c r="D43" s="155" t="s">
        <v>328</v>
      </c>
      <c r="E43" s="155" t="s">
        <v>65</v>
      </c>
      <c r="F43" s="155">
        <v>74</v>
      </c>
      <c r="G43" s="155" t="s">
        <v>67</v>
      </c>
      <c r="H43" s="155" t="s">
        <v>315</v>
      </c>
      <c r="I43" s="155" t="s">
        <v>341</v>
      </c>
      <c r="J43" s="151">
        <v>-15007.63</v>
      </c>
      <c r="K43" s="155">
        <v>-60</v>
      </c>
      <c r="L43" s="186"/>
    </row>
    <row r="44" spans="1:12" x14ac:dyDescent="0.2">
      <c r="A44" s="155" t="s">
        <v>329</v>
      </c>
      <c r="B44" s="155" t="s">
        <v>144</v>
      </c>
      <c r="C44" s="156">
        <v>9780740732980</v>
      </c>
      <c r="D44" s="155" t="s">
        <v>75</v>
      </c>
      <c r="E44" s="155" t="s">
        <v>65</v>
      </c>
      <c r="F44" s="155">
        <v>74</v>
      </c>
      <c r="G44" s="155" t="s">
        <v>66</v>
      </c>
      <c r="H44" s="155" t="s">
        <v>313</v>
      </c>
      <c r="I44" s="155" t="s">
        <v>340</v>
      </c>
      <c r="J44" s="151">
        <v>288.75</v>
      </c>
      <c r="K44" s="155">
        <v>1</v>
      </c>
      <c r="L44" s="206"/>
    </row>
    <row r="45" spans="1:12" x14ac:dyDescent="0.2">
      <c r="A45" s="155" t="s">
        <v>329</v>
      </c>
      <c r="B45" s="155" t="s">
        <v>144</v>
      </c>
      <c r="C45" s="156">
        <v>9781449402327</v>
      </c>
      <c r="D45" s="155" t="s">
        <v>277</v>
      </c>
      <c r="E45" s="155" t="s">
        <v>65</v>
      </c>
      <c r="F45" s="155">
        <v>74</v>
      </c>
      <c r="G45" s="155" t="s">
        <v>66</v>
      </c>
      <c r="H45" s="155" t="s">
        <v>313</v>
      </c>
      <c r="I45" s="155" t="s">
        <v>340</v>
      </c>
      <c r="J45" s="151">
        <v>187.53</v>
      </c>
      <c r="K45" s="155">
        <v>1</v>
      </c>
      <c r="L45" s="206"/>
    </row>
    <row r="46" spans="1:12" x14ac:dyDescent="0.2">
      <c r="A46" s="155" t="s">
        <v>329</v>
      </c>
      <c r="B46" s="155" t="s">
        <v>144</v>
      </c>
      <c r="C46" s="156">
        <v>9781449407186</v>
      </c>
      <c r="D46" s="155" t="s">
        <v>278</v>
      </c>
      <c r="E46" s="155" t="s">
        <v>65</v>
      </c>
      <c r="F46" s="155">
        <v>74</v>
      </c>
      <c r="G46" s="155" t="s">
        <v>66</v>
      </c>
      <c r="H46" s="155" t="s">
        <v>313</v>
      </c>
      <c r="I46" s="155" t="s">
        <v>340</v>
      </c>
      <c r="J46" s="151">
        <v>399</v>
      </c>
      <c r="K46" s="155">
        <v>2</v>
      </c>
      <c r="L46" s="206"/>
    </row>
    <row r="47" spans="1:12" ht="15" x14ac:dyDescent="0.25">
      <c r="A47" s="155" t="s">
        <v>329</v>
      </c>
      <c r="B47" s="155" t="s">
        <v>144</v>
      </c>
      <c r="C47" s="156">
        <v>9781449414085</v>
      </c>
      <c r="D47" s="155" t="s">
        <v>84</v>
      </c>
      <c r="E47" s="155" t="s">
        <v>65</v>
      </c>
      <c r="F47" s="155">
        <v>74</v>
      </c>
      <c r="G47" s="155" t="s">
        <v>66</v>
      </c>
      <c r="H47" s="155" t="s">
        <v>313</v>
      </c>
      <c r="I47" s="155" t="s">
        <v>340</v>
      </c>
      <c r="J47" s="151">
        <v>99.5</v>
      </c>
      <c r="K47" s="155">
        <v>1</v>
      </c>
      <c r="L47" s="186"/>
    </row>
    <row r="48" spans="1:12" ht="15" x14ac:dyDescent="0.25">
      <c r="A48" s="155" t="s">
        <v>329</v>
      </c>
      <c r="B48" s="155" t="s">
        <v>144</v>
      </c>
      <c r="C48" s="156">
        <v>9781449420437</v>
      </c>
      <c r="D48" s="155" t="s">
        <v>280</v>
      </c>
      <c r="E48" s="155" t="s">
        <v>65</v>
      </c>
      <c r="F48" s="155">
        <v>74</v>
      </c>
      <c r="G48" s="155" t="s">
        <v>66</v>
      </c>
      <c r="H48" s="155" t="s">
        <v>313</v>
      </c>
      <c r="I48" s="155" t="s">
        <v>340</v>
      </c>
      <c r="J48" s="151">
        <v>375.06</v>
      </c>
      <c r="K48" s="155">
        <v>2</v>
      </c>
      <c r="L48" s="186"/>
    </row>
    <row r="49" spans="1:12" ht="15" x14ac:dyDescent="0.25">
      <c r="A49" s="155" t="s">
        <v>329</v>
      </c>
      <c r="B49" s="155" t="s">
        <v>144</v>
      </c>
      <c r="C49" s="156">
        <v>9781449427771</v>
      </c>
      <c r="D49" s="155" t="s">
        <v>284</v>
      </c>
      <c r="E49" s="155" t="s">
        <v>65</v>
      </c>
      <c r="F49" s="155">
        <v>74</v>
      </c>
      <c r="G49" s="155" t="s">
        <v>66</v>
      </c>
      <c r="H49" s="155" t="s">
        <v>313</v>
      </c>
      <c r="I49" s="155" t="s">
        <v>340</v>
      </c>
      <c r="J49" s="151">
        <v>399</v>
      </c>
      <c r="K49" s="155">
        <v>2</v>
      </c>
      <c r="L49" s="186"/>
    </row>
    <row r="50" spans="1:12" ht="15" x14ac:dyDescent="0.25">
      <c r="A50" s="155" t="s">
        <v>329</v>
      </c>
      <c r="B50" s="155" t="s">
        <v>144</v>
      </c>
      <c r="C50" s="156">
        <v>9781449429379</v>
      </c>
      <c r="D50" s="155" t="s">
        <v>285</v>
      </c>
      <c r="E50" s="155" t="s">
        <v>65</v>
      </c>
      <c r="F50" s="155">
        <v>74</v>
      </c>
      <c r="G50" s="155" t="s">
        <v>66</v>
      </c>
      <c r="H50" s="155" t="s">
        <v>313</v>
      </c>
      <c r="I50" s="155" t="s">
        <v>340</v>
      </c>
      <c r="J50" s="151">
        <v>329</v>
      </c>
      <c r="K50" s="155">
        <v>2</v>
      </c>
      <c r="L50" s="186"/>
    </row>
    <row r="51" spans="1:12" ht="15" x14ac:dyDescent="0.25">
      <c r="A51" s="155" t="s">
        <v>329</v>
      </c>
      <c r="B51" s="155" t="s">
        <v>144</v>
      </c>
      <c r="C51" s="156">
        <v>9781449436346</v>
      </c>
      <c r="D51" s="155" t="s">
        <v>242</v>
      </c>
      <c r="E51" s="155" t="s">
        <v>65</v>
      </c>
      <c r="F51" s="155">
        <v>74</v>
      </c>
      <c r="G51" s="155" t="s">
        <v>67</v>
      </c>
      <c r="H51" s="155" t="s">
        <v>313</v>
      </c>
      <c r="I51" s="155" t="s">
        <v>340</v>
      </c>
      <c r="J51" s="151">
        <v>1386</v>
      </c>
      <c r="K51" s="155">
        <v>8</v>
      </c>
      <c r="L51" s="186"/>
    </row>
    <row r="52" spans="1:12" ht="15" x14ac:dyDescent="0.25">
      <c r="A52" s="155" t="s">
        <v>329</v>
      </c>
      <c r="B52" s="155" t="s">
        <v>144</v>
      </c>
      <c r="C52" s="156">
        <v>9781449436353</v>
      </c>
      <c r="D52" s="155" t="s">
        <v>287</v>
      </c>
      <c r="E52" s="155" t="s">
        <v>65</v>
      </c>
      <c r="F52" s="155">
        <v>74</v>
      </c>
      <c r="G52" s="155" t="s">
        <v>66</v>
      </c>
      <c r="H52" s="155" t="s">
        <v>313</v>
      </c>
      <c r="I52" s="155" t="s">
        <v>340</v>
      </c>
      <c r="J52" s="151">
        <v>187.53</v>
      </c>
      <c r="K52" s="155">
        <v>1</v>
      </c>
      <c r="L52" s="186"/>
    </row>
    <row r="53" spans="1:12" ht="15" x14ac:dyDescent="0.25">
      <c r="A53" s="155" t="s">
        <v>329</v>
      </c>
      <c r="B53" s="155" t="s">
        <v>144</v>
      </c>
      <c r="C53" s="156">
        <v>9781449446604</v>
      </c>
      <c r="D53" s="155" t="s">
        <v>244</v>
      </c>
      <c r="E53" s="155" t="s">
        <v>65</v>
      </c>
      <c r="F53" s="155">
        <v>74</v>
      </c>
      <c r="G53" s="155" t="s">
        <v>67</v>
      </c>
      <c r="H53" s="155" t="s">
        <v>313</v>
      </c>
      <c r="I53" s="155" t="s">
        <v>340</v>
      </c>
      <c r="J53" s="151">
        <v>934.96</v>
      </c>
      <c r="K53" s="155">
        <v>2</v>
      </c>
      <c r="L53" s="186"/>
    </row>
    <row r="54" spans="1:12" ht="15" x14ac:dyDescent="0.25">
      <c r="A54" s="155" t="s">
        <v>329</v>
      </c>
      <c r="B54" s="155" t="s">
        <v>144</v>
      </c>
      <c r="C54" s="156">
        <v>9781449447151</v>
      </c>
      <c r="D54" s="155" t="s">
        <v>289</v>
      </c>
      <c r="E54" s="155" t="s">
        <v>65</v>
      </c>
      <c r="F54" s="155">
        <v>74</v>
      </c>
      <c r="G54" s="155" t="s">
        <v>66</v>
      </c>
      <c r="H54" s="155" t="s">
        <v>313</v>
      </c>
      <c r="I54" s="155" t="s">
        <v>340</v>
      </c>
      <c r="J54" s="151">
        <v>15855</v>
      </c>
      <c r="K54" s="155">
        <v>9</v>
      </c>
      <c r="L54" s="186"/>
    </row>
    <row r="55" spans="1:12" ht="15" x14ac:dyDescent="0.25">
      <c r="A55" s="155" t="s">
        <v>329</v>
      </c>
      <c r="B55" s="155" t="s">
        <v>144</v>
      </c>
      <c r="C55" s="156">
        <v>9781449456146</v>
      </c>
      <c r="D55" s="155" t="s">
        <v>292</v>
      </c>
      <c r="E55" s="155" t="s">
        <v>65</v>
      </c>
      <c r="F55" s="155">
        <v>74</v>
      </c>
      <c r="G55" s="155" t="s">
        <v>66</v>
      </c>
      <c r="H55" s="155" t="s">
        <v>313</v>
      </c>
      <c r="I55" s="155" t="s">
        <v>340</v>
      </c>
      <c r="J55" s="151">
        <v>0</v>
      </c>
      <c r="K55" s="155">
        <v>10</v>
      </c>
      <c r="L55" s="186"/>
    </row>
    <row r="56" spans="1:12" ht="15" x14ac:dyDescent="0.25">
      <c r="A56" s="155" t="s">
        <v>329</v>
      </c>
      <c r="B56" s="155" t="s">
        <v>144</v>
      </c>
      <c r="C56" s="156">
        <v>9781449457952</v>
      </c>
      <c r="D56" s="155" t="s">
        <v>271</v>
      </c>
      <c r="E56" s="155" t="s">
        <v>65</v>
      </c>
      <c r="F56" s="155">
        <v>74</v>
      </c>
      <c r="G56" s="155" t="s">
        <v>67</v>
      </c>
      <c r="H56" s="155" t="s">
        <v>313</v>
      </c>
      <c r="I56" s="155" t="s">
        <v>340</v>
      </c>
      <c r="J56" s="151">
        <v>0</v>
      </c>
      <c r="K56" s="155">
        <v>5</v>
      </c>
      <c r="L56" s="186"/>
    </row>
    <row r="57" spans="1:12" ht="15" x14ac:dyDescent="0.25">
      <c r="A57" s="155" t="s">
        <v>329</v>
      </c>
      <c r="B57" s="155" t="s">
        <v>144</v>
      </c>
      <c r="C57" s="156">
        <v>9781449458263</v>
      </c>
      <c r="D57" s="155" t="s">
        <v>256</v>
      </c>
      <c r="E57" s="155" t="s">
        <v>65</v>
      </c>
      <c r="F57" s="155">
        <v>74</v>
      </c>
      <c r="G57" s="155" t="s">
        <v>67</v>
      </c>
      <c r="H57" s="155" t="s">
        <v>313</v>
      </c>
      <c r="I57" s="155" t="s">
        <v>340</v>
      </c>
      <c r="J57" s="151">
        <v>364</v>
      </c>
      <c r="K57" s="155">
        <v>2</v>
      </c>
      <c r="L57" s="186"/>
    </row>
    <row r="58" spans="1:12" ht="15" x14ac:dyDescent="0.25">
      <c r="A58" s="155" t="s">
        <v>329</v>
      </c>
      <c r="B58" s="155" t="s">
        <v>144</v>
      </c>
      <c r="C58" s="156">
        <v>9781449459956</v>
      </c>
      <c r="D58" s="155" t="s">
        <v>258</v>
      </c>
      <c r="E58" s="155" t="s">
        <v>65</v>
      </c>
      <c r="F58" s="155">
        <v>74</v>
      </c>
      <c r="G58" s="155" t="s">
        <v>67</v>
      </c>
      <c r="H58" s="155" t="s">
        <v>313</v>
      </c>
      <c r="I58" s="155" t="s">
        <v>340</v>
      </c>
      <c r="J58" s="151">
        <v>415.48</v>
      </c>
      <c r="K58" s="155">
        <v>1</v>
      </c>
      <c r="L58" s="186"/>
    </row>
    <row r="59" spans="1:12" ht="15" x14ac:dyDescent="0.25">
      <c r="A59" s="155" t="s">
        <v>329</v>
      </c>
      <c r="B59" s="155" t="s">
        <v>144</v>
      </c>
      <c r="C59" s="156">
        <v>9781449460044</v>
      </c>
      <c r="D59" s="155" t="s">
        <v>260</v>
      </c>
      <c r="E59" s="155" t="s">
        <v>65</v>
      </c>
      <c r="F59" s="155">
        <v>74</v>
      </c>
      <c r="G59" s="155" t="s">
        <v>67</v>
      </c>
      <c r="H59" s="155" t="s">
        <v>313</v>
      </c>
      <c r="I59" s="155" t="s">
        <v>340</v>
      </c>
      <c r="J59" s="151">
        <v>14097.65</v>
      </c>
      <c r="K59" s="155">
        <v>7</v>
      </c>
      <c r="L59" s="186"/>
    </row>
    <row r="60" spans="1:12" ht="15" x14ac:dyDescent="0.25">
      <c r="A60" s="155" t="s">
        <v>329</v>
      </c>
      <c r="B60" s="155" t="s">
        <v>144</v>
      </c>
      <c r="C60" s="156">
        <v>9781449460365</v>
      </c>
      <c r="D60" s="155" t="s">
        <v>319</v>
      </c>
      <c r="E60" s="155" t="s">
        <v>65</v>
      </c>
      <c r="F60" s="155">
        <v>74</v>
      </c>
      <c r="G60" s="155" t="s">
        <v>67</v>
      </c>
      <c r="H60" s="155" t="s">
        <v>313</v>
      </c>
      <c r="I60" s="155" t="s">
        <v>340</v>
      </c>
      <c r="J60" s="151">
        <v>18231.72</v>
      </c>
      <c r="K60" s="155">
        <v>39</v>
      </c>
      <c r="L60" s="186"/>
    </row>
    <row r="61" spans="1:12" ht="15" x14ac:dyDescent="0.25">
      <c r="A61" s="155" t="s">
        <v>329</v>
      </c>
      <c r="B61" s="155" t="s">
        <v>144</v>
      </c>
      <c r="C61" s="156">
        <v>9781449462253</v>
      </c>
      <c r="D61" s="155" t="s">
        <v>320</v>
      </c>
      <c r="E61" s="155" t="s">
        <v>65</v>
      </c>
      <c r="F61" s="155">
        <v>74</v>
      </c>
      <c r="G61" s="155" t="s">
        <v>67</v>
      </c>
      <c r="H61" s="155" t="s">
        <v>313</v>
      </c>
      <c r="I61" s="155" t="s">
        <v>340</v>
      </c>
      <c r="J61" s="151">
        <v>2589.5100000000002</v>
      </c>
      <c r="K61" s="155">
        <v>12</v>
      </c>
      <c r="L61" s="186"/>
    </row>
    <row r="62" spans="1:12" ht="15" x14ac:dyDescent="0.25">
      <c r="A62" s="155" t="s">
        <v>329</v>
      </c>
      <c r="B62" s="155" t="s">
        <v>144</v>
      </c>
      <c r="C62" s="156">
        <v>9781449464899</v>
      </c>
      <c r="D62" s="155" t="s">
        <v>310</v>
      </c>
      <c r="E62" s="155" t="s">
        <v>65</v>
      </c>
      <c r="F62" s="155">
        <v>74</v>
      </c>
      <c r="G62" s="155" t="s">
        <v>67</v>
      </c>
      <c r="H62" s="155" t="s">
        <v>313</v>
      </c>
      <c r="I62" s="155" t="s">
        <v>340</v>
      </c>
      <c r="J62" s="151">
        <v>563.05999999999995</v>
      </c>
      <c r="K62" s="155">
        <v>2</v>
      </c>
      <c r="L62" s="186"/>
    </row>
    <row r="63" spans="1:12" ht="15" x14ac:dyDescent="0.25">
      <c r="A63" s="186"/>
      <c r="B63" s="186"/>
      <c r="C63" s="186"/>
      <c r="D63" s="186"/>
      <c r="E63" s="186"/>
      <c r="F63" s="186"/>
      <c r="G63" s="186"/>
      <c r="H63" s="186"/>
      <c r="I63" s="186"/>
      <c r="J63" s="207">
        <f>SUM(J2:J62)</f>
        <v>-398068.49999999994</v>
      </c>
      <c r="K63" s="186"/>
      <c r="L63" s="186"/>
    </row>
    <row r="64" spans="1:12" ht="15" x14ac:dyDescent="0.25">
      <c r="A64" s="186"/>
      <c r="B64" s="186"/>
      <c r="C64" s="186"/>
      <c r="D64" s="186"/>
      <c r="E64" s="186"/>
      <c r="F64" s="186"/>
      <c r="G64" s="186"/>
      <c r="H64" s="186"/>
      <c r="I64" s="186"/>
      <c r="J64" s="186"/>
      <c r="K64" s="186"/>
    </row>
    <row r="65" spans="1:11" ht="15" x14ac:dyDescent="0.25">
      <c r="A65" s="186"/>
      <c r="B65" s="186"/>
      <c r="C65" s="186"/>
      <c r="D65" s="186"/>
      <c r="E65" s="186"/>
      <c r="F65" s="186"/>
      <c r="G65" s="186"/>
      <c r="H65" s="186"/>
      <c r="I65" s="186"/>
      <c r="J65" s="186"/>
      <c r="K65" s="186"/>
    </row>
    <row r="66" spans="1:11" ht="15" x14ac:dyDescent="0.25">
      <c r="A66" s="186"/>
      <c r="B66" s="186"/>
      <c r="C66" s="186"/>
      <c r="D66" s="186"/>
      <c r="E66" s="186"/>
      <c r="F66" s="186"/>
      <c r="G66" s="134" t="s">
        <v>63</v>
      </c>
      <c r="H66" s="134"/>
      <c r="I66" s="158">
        <v>0.22500000000000001</v>
      </c>
      <c r="J66" s="134"/>
      <c r="K66" s="134"/>
    </row>
    <row r="67" spans="1:11" ht="15.75" thickBot="1" x14ac:dyDescent="0.3">
      <c r="A67" s="186"/>
      <c r="B67" s="186"/>
      <c r="C67" s="186"/>
      <c r="D67" s="186"/>
      <c r="E67" s="186"/>
      <c r="F67" s="186"/>
      <c r="G67" s="134"/>
      <c r="H67" s="134"/>
      <c r="I67" s="134"/>
      <c r="J67" s="134"/>
      <c r="K67" s="134"/>
    </row>
    <row r="68" spans="1:11" ht="15" x14ac:dyDescent="0.25">
      <c r="A68" s="186"/>
      <c r="B68" s="186"/>
      <c r="C68" s="186"/>
      <c r="D68" s="186"/>
      <c r="E68" s="186"/>
      <c r="F68" s="186"/>
      <c r="G68" s="137" t="s">
        <v>50</v>
      </c>
      <c r="H68" s="85" t="s">
        <v>51</v>
      </c>
      <c r="I68" s="190">
        <f>-J63*I66</f>
        <v>89565.412499999991</v>
      </c>
      <c r="J68" s="139"/>
      <c r="K68" s="140"/>
    </row>
    <row r="69" spans="1:11" ht="15" x14ac:dyDescent="0.25">
      <c r="A69" s="186"/>
      <c r="B69" s="186"/>
      <c r="C69" s="186"/>
      <c r="D69" s="186"/>
      <c r="E69" s="186"/>
      <c r="F69" s="186"/>
      <c r="G69" s="141"/>
      <c r="H69" s="89" t="s">
        <v>52</v>
      </c>
      <c r="I69" s="160">
        <f>I68/K69</f>
        <v>922.9939569528259</v>
      </c>
      <c r="J69" s="143" t="s">
        <v>53</v>
      </c>
      <c r="K69" s="171">
        <v>97.037918640000015</v>
      </c>
    </row>
    <row r="70" spans="1:11" ht="15.75" thickBot="1" x14ac:dyDescent="0.3">
      <c r="A70" s="186"/>
      <c r="B70" s="186"/>
      <c r="C70" s="186"/>
      <c r="D70" s="186"/>
      <c r="E70" s="186"/>
      <c r="F70" s="186"/>
      <c r="G70" s="145"/>
      <c r="H70" s="94" t="s">
        <v>61</v>
      </c>
      <c r="I70" s="161">
        <f>I68/K70</f>
        <v>1339.0796327471598</v>
      </c>
      <c r="J70" s="147" t="s">
        <v>53</v>
      </c>
      <c r="K70" s="148">
        <v>66.885800000000003</v>
      </c>
    </row>
  </sheetData>
  <autoFilter ref="A1:L1" xr:uid="{00000000-0009-0000-0000-000025000000}">
    <sortState xmlns:xlrd2="http://schemas.microsoft.com/office/spreadsheetml/2017/richdata2" ref="A2:L63">
      <sortCondition ref="H1"/>
    </sortState>
  </autoFilter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32"/>
  <dimension ref="A1:N105"/>
  <sheetViews>
    <sheetView workbookViewId="0">
      <selection activeCell="H2" sqref="H2"/>
    </sheetView>
  </sheetViews>
  <sheetFormatPr defaultRowHeight="12.75" x14ac:dyDescent="0.2"/>
  <cols>
    <col min="2" max="2" width="6.28515625" bestFit="1" customWidth="1"/>
    <col min="3" max="3" width="14.140625" bestFit="1" customWidth="1"/>
    <col min="4" max="4" width="9.7109375" customWidth="1"/>
    <col min="6" max="6" width="5.7109375" bestFit="1" customWidth="1"/>
    <col min="9" max="9" width="11.5703125" bestFit="1" customWidth="1"/>
    <col min="10" max="10" width="9.5703125" bestFit="1" customWidth="1"/>
    <col min="13" max="13" width="11.28515625" bestFit="1" customWidth="1"/>
  </cols>
  <sheetData>
    <row r="1" spans="1:14" ht="15" x14ac:dyDescent="0.25">
      <c r="A1" s="184" t="s">
        <v>34</v>
      </c>
      <c r="B1" s="185" t="s">
        <v>35</v>
      </c>
      <c r="C1" s="185" t="s">
        <v>36</v>
      </c>
      <c r="D1" s="185" t="s">
        <v>37</v>
      </c>
      <c r="E1" s="185" t="s">
        <v>38</v>
      </c>
      <c r="F1" s="185" t="s">
        <v>39</v>
      </c>
      <c r="G1" s="185" t="s">
        <v>40</v>
      </c>
      <c r="H1" s="185" t="s">
        <v>41</v>
      </c>
      <c r="I1" s="185" t="s">
        <v>18</v>
      </c>
      <c r="J1" s="185" t="s">
        <v>42</v>
      </c>
      <c r="K1" s="185" t="s">
        <v>129</v>
      </c>
      <c r="L1" s="186"/>
    </row>
    <row r="2" spans="1:14" ht="15" x14ac:dyDescent="0.25">
      <c r="A2" s="155" t="s">
        <v>329</v>
      </c>
      <c r="B2" s="155" t="s">
        <v>342</v>
      </c>
      <c r="C2" s="156">
        <v>9781449474195</v>
      </c>
      <c r="D2" s="155" t="s">
        <v>339</v>
      </c>
      <c r="E2" s="155" t="s">
        <v>65</v>
      </c>
      <c r="F2" s="206">
        <v>74</v>
      </c>
      <c r="G2" s="155" t="s">
        <v>67</v>
      </c>
      <c r="H2" s="155" t="s">
        <v>314</v>
      </c>
      <c r="I2" s="151">
        <v>-1886.22</v>
      </c>
      <c r="J2" s="151">
        <v>-7</v>
      </c>
      <c r="K2" s="206"/>
      <c r="L2" s="186"/>
      <c r="M2" s="179">
        <f>-SUM(I2:I57)</f>
        <v>700114.44999999972</v>
      </c>
      <c r="N2" s="179">
        <f>-SUM(J2:J57)</f>
        <v>1492</v>
      </c>
    </row>
    <row r="3" spans="1:14" ht="15" x14ac:dyDescent="0.25">
      <c r="A3" s="155" t="s">
        <v>329</v>
      </c>
      <c r="B3" s="155" t="s">
        <v>342</v>
      </c>
      <c r="C3" s="156">
        <v>9780740700033</v>
      </c>
      <c r="D3" s="155" t="s">
        <v>343</v>
      </c>
      <c r="E3" s="155" t="s">
        <v>65</v>
      </c>
      <c r="F3" s="206">
        <v>74</v>
      </c>
      <c r="G3" s="155" t="s">
        <v>66</v>
      </c>
      <c r="H3" s="155" t="s">
        <v>312</v>
      </c>
      <c r="I3" s="151">
        <v>-349.5</v>
      </c>
      <c r="J3" s="151">
        <v>-1</v>
      </c>
      <c r="K3" s="206"/>
      <c r="L3" s="186"/>
      <c r="M3" s="179">
        <f>-SUM(I58:I96)</f>
        <v>-31568.75</v>
      </c>
      <c r="N3" s="179">
        <f>-SUM(J58:J96)</f>
        <v>-73</v>
      </c>
    </row>
    <row r="4" spans="1:14" ht="15" x14ac:dyDescent="0.25">
      <c r="A4" s="155" t="s">
        <v>329</v>
      </c>
      <c r="B4" s="155" t="s">
        <v>342</v>
      </c>
      <c r="C4" s="156">
        <v>9780740705311</v>
      </c>
      <c r="D4" s="155" t="s">
        <v>344</v>
      </c>
      <c r="E4" s="155" t="s">
        <v>65</v>
      </c>
      <c r="F4" s="206">
        <v>74</v>
      </c>
      <c r="G4" s="155" t="s">
        <v>66</v>
      </c>
      <c r="H4" s="155" t="s">
        <v>312</v>
      </c>
      <c r="I4" s="151">
        <v>-1411.98</v>
      </c>
      <c r="J4" s="151">
        <v>-4</v>
      </c>
      <c r="K4" s="206"/>
      <c r="L4" s="186"/>
    </row>
    <row r="5" spans="1:14" ht="15" x14ac:dyDescent="0.25">
      <c r="A5" s="155" t="s">
        <v>329</v>
      </c>
      <c r="B5" s="155" t="s">
        <v>342</v>
      </c>
      <c r="C5" s="156">
        <v>9780740713903</v>
      </c>
      <c r="D5" s="155" t="s">
        <v>345</v>
      </c>
      <c r="E5" s="155" t="s">
        <v>65</v>
      </c>
      <c r="F5" s="206">
        <v>74</v>
      </c>
      <c r="G5" s="155" t="s">
        <v>66</v>
      </c>
      <c r="H5" s="155" t="s">
        <v>312</v>
      </c>
      <c r="I5" s="151">
        <v>-229.5</v>
      </c>
      <c r="J5" s="151">
        <v>-1</v>
      </c>
      <c r="K5" s="206"/>
      <c r="L5" s="186"/>
      <c r="M5" s="179">
        <f>SUM(M2:M4)</f>
        <v>668545.69999999972</v>
      </c>
      <c r="N5" s="179">
        <f>SUM(N2:N4)</f>
        <v>1419</v>
      </c>
    </row>
    <row r="6" spans="1:14" ht="15" x14ac:dyDescent="0.25">
      <c r="A6" s="155" t="s">
        <v>329</v>
      </c>
      <c r="B6" s="155" t="s">
        <v>342</v>
      </c>
      <c r="C6" s="156">
        <v>9780740718397</v>
      </c>
      <c r="D6" s="155" t="s">
        <v>333</v>
      </c>
      <c r="E6" s="155" t="s">
        <v>65</v>
      </c>
      <c r="F6" s="206">
        <v>74</v>
      </c>
      <c r="G6" s="155" t="s">
        <v>66</v>
      </c>
      <c r="H6" s="155" t="s">
        <v>312</v>
      </c>
      <c r="I6" s="151">
        <v>-229.5</v>
      </c>
      <c r="J6" s="151">
        <v>-1</v>
      </c>
      <c r="K6" s="206"/>
      <c r="L6" s="186"/>
    </row>
    <row r="7" spans="1:14" ht="15" x14ac:dyDescent="0.25">
      <c r="A7" s="155" t="s">
        <v>329</v>
      </c>
      <c r="B7" s="155" t="s">
        <v>342</v>
      </c>
      <c r="C7" s="156">
        <v>9780740738401</v>
      </c>
      <c r="D7" s="155" t="s">
        <v>124</v>
      </c>
      <c r="E7" s="155" t="s">
        <v>65</v>
      </c>
      <c r="F7" s="206">
        <v>74</v>
      </c>
      <c r="G7" s="155" t="s">
        <v>66</v>
      </c>
      <c r="H7" s="155" t="s">
        <v>312</v>
      </c>
      <c r="I7" s="151">
        <v>-406.98</v>
      </c>
      <c r="J7" s="151">
        <v>-2</v>
      </c>
      <c r="K7" s="206"/>
      <c r="L7" s="186"/>
    </row>
    <row r="8" spans="1:14" ht="15" x14ac:dyDescent="0.25">
      <c r="A8" s="155" t="s">
        <v>329</v>
      </c>
      <c r="B8" s="155" t="s">
        <v>342</v>
      </c>
      <c r="C8" s="156">
        <v>9780740748479</v>
      </c>
      <c r="D8" s="155" t="s">
        <v>272</v>
      </c>
      <c r="E8" s="155" t="s">
        <v>65</v>
      </c>
      <c r="F8" s="206">
        <v>74</v>
      </c>
      <c r="G8" s="155" t="s">
        <v>66</v>
      </c>
      <c r="H8" s="155" t="s">
        <v>312</v>
      </c>
      <c r="I8" s="151">
        <v>-276205.46999999997</v>
      </c>
      <c r="J8" s="151">
        <v>-67</v>
      </c>
      <c r="K8" s="206"/>
      <c r="L8" s="186"/>
    </row>
    <row r="9" spans="1:14" ht="15" x14ac:dyDescent="0.25">
      <c r="A9" s="155" t="s">
        <v>329</v>
      </c>
      <c r="B9" s="155" t="s">
        <v>342</v>
      </c>
      <c r="C9" s="156">
        <v>9780740755668</v>
      </c>
      <c r="D9" s="155" t="s">
        <v>273</v>
      </c>
      <c r="E9" s="155" t="s">
        <v>65</v>
      </c>
      <c r="F9" s="206">
        <v>74</v>
      </c>
      <c r="G9" s="155" t="s">
        <v>66</v>
      </c>
      <c r="H9" s="155" t="s">
        <v>312</v>
      </c>
      <c r="I9" s="151">
        <v>-406.98</v>
      </c>
      <c r="J9" s="151">
        <v>-2</v>
      </c>
      <c r="K9" s="206"/>
      <c r="L9" s="186"/>
    </row>
    <row r="10" spans="1:14" ht="15" x14ac:dyDescent="0.25">
      <c r="A10" s="155" t="s">
        <v>329</v>
      </c>
      <c r="B10" s="155" t="s">
        <v>342</v>
      </c>
      <c r="C10" s="156">
        <v>9780740761584</v>
      </c>
      <c r="D10" s="155" t="s">
        <v>137</v>
      </c>
      <c r="E10" s="155" t="s">
        <v>65</v>
      </c>
      <c r="F10" s="206">
        <v>74</v>
      </c>
      <c r="G10" s="155" t="s">
        <v>66</v>
      </c>
      <c r="H10" s="155" t="s">
        <v>312</v>
      </c>
      <c r="I10" s="151">
        <v>-203.49</v>
      </c>
      <c r="J10" s="151">
        <v>-1</v>
      </c>
      <c r="K10" s="206"/>
      <c r="L10" s="186"/>
    </row>
    <row r="11" spans="1:14" ht="15" x14ac:dyDescent="0.25">
      <c r="A11" s="155" t="s">
        <v>329</v>
      </c>
      <c r="B11" s="155" t="s">
        <v>342</v>
      </c>
      <c r="C11" s="156">
        <v>9780740761904</v>
      </c>
      <c r="D11" s="155" t="s">
        <v>349</v>
      </c>
      <c r="E11" s="155" t="s">
        <v>65</v>
      </c>
      <c r="F11" s="206">
        <v>74</v>
      </c>
      <c r="G11" s="155" t="s">
        <v>66</v>
      </c>
      <c r="H11" s="155" t="s">
        <v>312</v>
      </c>
      <c r="I11" s="151">
        <v>-267.75</v>
      </c>
      <c r="J11" s="151">
        <v>-1</v>
      </c>
      <c r="K11" s="206"/>
      <c r="L11" s="186"/>
    </row>
    <row r="12" spans="1:14" ht="15" x14ac:dyDescent="0.25">
      <c r="A12" s="155" t="s">
        <v>329</v>
      </c>
      <c r="B12" s="155" t="s">
        <v>342</v>
      </c>
      <c r="C12" s="156">
        <v>9780740779893</v>
      </c>
      <c r="D12" s="155" t="s">
        <v>317</v>
      </c>
      <c r="E12" s="155" t="s">
        <v>65</v>
      </c>
      <c r="F12" s="206">
        <v>74</v>
      </c>
      <c r="G12" s="155" t="s">
        <v>66</v>
      </c>
      <c r="H12" s="155" t="s">
        <v>312</v>
      </c>
      <c r="I12" s="151">
        <v>-2744.82</v>
      </c>
      <c r="J12" s="151">
        <v>-17</v>
      </c>
      <c r="K12" s="206"/>
      <c r="L12" s="186"/>
    </row>
    <row r="13" spans="1:14" ht="15" x14ac:dyDescent="0.25">
      <c r="A13" s="155" t="s">
        <v>329</v>
      </c>
      <c r="B13" s="155" t="s">
        <v>342</v>
      </c>
      <c r="C13" s="156">
        <v>9780836228991</v>
      </c>
      <c r="D13" s="155" t="s">
        <v>354</v>
      </c>
      <c r="E13" s="155" t="s">
        <v>65</v>
      </c>
      <c r="F13" s="206">
        <v>74</v>
      </c>
      <c r="G13" s="155" t="s">
        <v>66</v>
      </c>
      <c r="H13" s="155" t="s">
        <v>312</v>
      </c>
      <c r="I13" s="151">
        <v>-262.5</v>
      </c>
      <c r="J13" s="151">
        <v>-1</v>
      </c>
      <c r="K13" s="206"/>
      <c r="L13" s="186"/>
    </row>
    <row r="14" spans="1:14" ht="15" x14ac:dyDescent="0.25">
      <c r="A14" s="155" t="s">
        <v>329</v>
      </c>
      <c r="B14" s="155" t="s">
        <v>342</v>
      </c>
      <c r="C14" s="156">
        <v>9781449401023</v>
      </c>
      <c r="D14" s="155" t="s">
        <v>357</v>
      </c>
      <c r="E14" s="155" t="s">
        <v>65</v>
      </c>
      <c r="F14" s="206">
        <v>74</v>
      </c>
      <c r="G14" s="155" t="s">
        <v>66</v>
      </c>
      <c r="H14" s="155" t="s">
        <v>312</v>
      </c>
      <c r="I14" s="151">
        <v>-356.49</v>
      </c>
      <c r="J14" s="151">
        <v>-1</v>
      </c>
      <c r="K14" s="206"/>
      <c r="L14" s="186"/>
    </row>
    <row r="15" spans="1:14" ht="15" x14ac:dyDescent="0.25">
      <c r="A15" s="155" t="s">
        <v>329</v>
      </c>
      <c r="B15" s="155" t="s">
        <v>342</v>
      </c>
      <c r="C15" s="156">
        <v>9781449401375</v>
      </c>
      <c r="D15" s="155" t="s">
        <v>302</v>
      </c>
      <c r="E15" s="155" t="s">
        <v>65</v>
      </c>
      <c r="F15" s="206">
        <v>74</v>
      </c>
      <c r="G15" s="155" t="s">
        <v>66</v>
      </c>
      <c r="H15" s="155" t="s">
        <v>312</v>
      </c>
      <c r="I15" s="151">
        <v>-299</v>
      </c>
      <c r="J15" s="151">
        <v>-2</v>
      </c>
      <c r="K15" s="206"/>
      <c r="L15" s="186"/>
    </row>
    <row r="16" spans="1:14" ht="15" x14ac:dyDescent="0.25">
      <c r="A16" s="155" t="s">
        <v>329</v>
      </c>
      <c r="B16" s="155" t="s">
        <v>342</v>
      </c>
      <c r="C16" s="156">
        <v>9781449401382</v>
      </c>
      <c r="D16" s="155" t="s">
        <v>302</v>
      </c>
      <c r="E16" s="155" t="s">
        <v>65</v>
      </c>
      <c r="F16" s="206">
        <v>74</v>
      </c>
      <c r="G16" s="155" t="s">
        <v>66</v>
      </c>
      <c r="H16" s="155" t="s">
        <v>312</v>
      </c>
      <c r="I16" s="151">
        <v>-603.98</v>
      </c>
      <c r="J16" s="151">
        <v>-4</v>
      </c>
      <c r="K16" s="206"/>
      <c r="L16" s="186"/>
    </row>
    <row r="17" spans="1:12" ht="15" x14ac:dyDescent="0.25">
      <c r="A17" s="155" t="s">
        <v>329</v>
      </c>
      <c r="B17" s="155" t="s">
        <v>342</v>
      </c>
      <c r="C17" s="156">
        <v>9781449401399</v>
      </c>
      <c r="D17" s="155" t="s">
        <v>302</v>
      </c>
      <c r="E17" s="155" t="s">
        <v>65</v>
      </c>
      <c r="F17" s="206">
        <v>74</v>
      </c>
      <c r="G17" s="155" t="s">
        <v>66</v>
      </c>
      <c r="H17" s="155" t="s">
        <v>312</v>
      </c>
      <c r="I17" s="151">
        <v>-299</v>
      </c>
      <c r="J17" s="151">
        <v>-2</v>
      </c>
      <c r="K17" s="206"/>
      <c r="L17" s="186"/>
    </row>
    <row r="18" spans="1:12" ht="15" x14ac:dyDescent="0.25">
      <c r="A18" s="155" t="s">
        <v>329</v>
      </c>
      <c r="B18" s="155" t="s">
        <v>342</v>
      </c>
      <c r="C18" s="156">
        <v>9781449401405</v>
      </c>
      <c r="D18" s="155" t="s">
        <v>302</v>
      </c>
      <c r="E18" s="155" t="s">
        <v>65</v>
      </c>
      <c r="F18" s="206">
        <v>74</v>
      </c>
      <c r="G18" s="155" t="s">
        <v>66</v>
      </c>
      <c r="H18" s="155" t="s">
        <v>312</v>
      </c>
      <c r="I18" s="151">
        <v>-299</v>
      </c>
      <c r="J18" s="151">
        <v>-2</v>
      </c>
      <c r="K18" s="206"/>
      <c r="L18" s="186"/>
    </row>
    <row r="19" spans="1:12" ht="15" x14ac:dyDescent="0.25">
      <c r="A19" s="155" t="s">
        <v>329</v>
      </c>
      <c r="B19" s="155" t="s">
        <v>342</v>
      </c>
      <c r="C19" s="156">
        <v>9781449402327</v>
      </c>
      <c r="D19" s="155" t="s">
        <v>277</v>
      </c>
      <c r="E19" s="155" t="s">
        <v>65</v>
      </c>
      <c r="F19" s="206">
        <v>74</v>
      </c>
      <c r="G19" s="155" t="s">
        <v>66</v>
      </c>
      <c r="H19" s="155" t="s">
        <v>312</v>
      </c>
      <c r="I19" s="151">
        <v>-2433.9</v>
      </c>
      <c r="J19" s="151">
        <v>-12</v>
      </c>
      <c r="K19" s="206"/>
      <c r="L19" s="186"/>
    </row>
    <row r="20" spans="1:12" ht="15" x14ac:dyDescent="0.25">
      <c r="A20" s="155" t="s">
        <v>329</v>
      </c>
      <c r="B20" s="155" t="s">
        <v>342</v>
      </c>
      <c r="C20" s="156">
        <v>9781449403102</v>
      </c>
      <c r="D20" s="155" t="s">
        <v>303</v>
      </c>
      <c r="E20" s="155" t="s">
        <v>65</v>
      </c>
      <c r="F20" s="206">
        <v>74</v>
      </c>
      <c r="G20" s="155" t="s">
        <v>66</v>
      </c>
      <c r="H20" s="155" t="s">
        <v>312</v>
      </c>
      <c r="I20" s="151">
        <v>-299</v>
      </c>
      <c r="J20" s="151">
        <v>-2</v>
      </c>
      <c r="K20" s="206"/>
      <c r="L20" s="186"/>
    </row>
    <row r="21" spans="1:12" ht="15" x14ac:dyDescent="0.25">
      <c r="A21" s="155" t="s">
        <v>329</v>
      </c>
      <c r="B21" s="155" t="s">
        <v>342</v>
      </c>
      <c r="C21" s="156">
        <v>9781449407940</v>
      </c>
      <c r="D21" s="155" t="s">
        <v>358</v>
      </c>
      <c r="E21" s="155" t="s">
        <v>65</v>
      </c>
      <c r="F21" s="206">
        <v>74</v>
      </c>
      <c r="G21" s="155" t="s">
        <v>66</v>
      </c>
      <c r="H21" s="155" t="s">
        <v>312</v>
      </c>
      <c r="I21" s="151">
        <v>-243</v>
      </c>
      <c r="J21" s="151">
        <v>-1</v>
      </c>
      <c r="K21" s="206"/>
      <c r="L21" s="186"/>
    </row>
    <row r="22" spans="1:12" ht="15" x14ac:dyDescent="0.25">
      <c r="A22" s="155" t="s">
        <v>329</v>
      </c>
      <c r="B22" s="155" t="s">
        <v>342</v>
      </c>
      <c r="C22" s="156">
        <v>9781449408176</v>
      </c>
      <c r="D22" s="155" t="s">
        <v>359</v>
      </c>
      <c r="E22" s="155" t="s">
        <v>65</v>
      </c>
      <c r="F22" s="206">
        <v>74</v>
      </c>
      <c r="G22" s="155" t="s">
        <v>66</v>
      </c>
      <c r="H22" s="155" t="s">
        <v>312</v>
      </c>
      <c r="I22" s="151">
        <v>-243</v>
      </c>
      <c r="J22" s="151">
        <v>-1</v>
      </c>
      <c r="K22" s="206"/>
      <c r="L22" s="186"/>
    </row>
    <row r="23" spans="1:12" ht="15" x14ac:dyDescent="0.25">
      <c r="A23" s="155" t="s">
        <v>329</v>
      </c>
      <c r="B23" s="155" t="s">
        <v>342</v>
      </c>
      <c r="C23" s="156">
        <v>9781449410186</v>
      </c>
      <c r="D23" s="155" t="s">
        <v>334</v>
      </c>
      <c r="E23" s="155" t="s">
        <v>65</v>
      </c>
      <c r="F23" s="206">
        <v>74</v>
      </c>
      <c r="G23" s="155" t="s">
        <v>66</v>
      </c>
      <c r="H23" s="155" t="s">
        <v>312</v>
      </c>
      <c r="I23" s="151">
        <v>-262.5</v>
      </c>
      <c r="J23" s="151">
        <v>-1</v>
      </c>
      <c r="K23" s="206"/>
      <c r="L23" s="186"/>
    </row>
    <row r="24" spans="1:12" ht="15" x14ac:dyDescent="0.25">
      <c r="A24" s="155" t="s">
        <v>329</v>
      </c>
      <c r="B24" s="155" t="s">
        <v>342</v>
      </c>
      <c r="C24" s="156">
        <v>9781449410230</v>
      </c>
      <c r="D24" s="155" t="s">
        <v>107</v>
      </c>
      <c r="E24" s="155" t="s">
        <v>65</v>
      </c>
      <c r="F24" s="206">
        <v>74</v>
      </c>
      <c r="G24" s="155" t="s">
        <v>66</v>
      </c>
      <c r="H24" s="155" t="s">
        <v>312</v>
      </c>
      <c r="I24" s="151">
        <v>-1147.5</v>
      </c>
      <c r="J24" s="151">
        <v>-5</v>
      </c>
      <c r="K24" s="206"/>
      <c r="L24" s="186"/>
    </row>
    <row r="25" spans="1:12" ht="15" x14ac:dyDescent="0.25">
      <c r="A25" s="155" t="s">
        <v>329</v>
      </c>
      <c r="B25" s="155" t="s">
        <v>342</v>
      </c>
      <c r="C25" s="156">
        <v>9781449414078</v>
      </c>
      <c r="D25" s="155" t="s">
        <v>91</v>
      </c>
      <c r="E25" s="155" t="s">
        <v>65</v>
      </c>
      <c r="F25" s="206">
        <v>74</v>
      </c>
      <c r="G25" s="155" t="s">
        <v>66</v>
      </c>
      <c r="H25" s="155" t="s">
        <v>312</v>
      </c>
      <c r="I25" s="151">
        <v>-202.98</v>
      </c>
      <c r="J25" s="151">
        <v>-2</v>
      </c>
      <c r="K25" s="206"/>
      <c r="L25" s="186"/>
    </row>
    <row r="26" spans="1:12" ht="15" x14ac:dyDescent="0.25">
      <c r="A26" s="155" t="s">
        <v>329</v>
      </c>
      <c r="B26" s="155" t="s">
        <v>342</v>
      </c>
      <c r="C26" s="156">
        <v>9781449414085</v>
      </c>
      <c r="D26" s="155" t="s">
        <v>84</v>
      </c>
      <c r="E26" s="155" t="s">
        <v>65</v>
      </c>
      <c r="F26" s="206">
        <v>74</v>
      </c>
      <c r="G26" s="155" t="s">
        <v>66</v>
      </c>
      <c r="H26" s="155" t="s">
        <v>312</v>
      </c>
      <c r="I26" s="151">
        <v>-202.98</v>
      </c>
      <c r="J26" s="151">
        <v>-2</v>
      </c>
      <c r="K26" s="206"/>
      <c r="L26" s="186"/>
    </row>
    <row r="27" spans="1:12" ht="15" x14ac:dyDescent="0.25">
      <c r="A27" s="155" t="s">
        <v>329</v>
      </c>
      <c r="B27" s="155" t="s">
        <v>342</v>
      </c>
      <c r="C27" s="156">
        <v>9781449418243</v>
      </c>
      <c r="D27" s="155" t="s">
        <v>304</v>
      </c>
      <c r="E27" s="155" t="s">
        <v>65</v>
      </c>
      <c r="F27" s="206">
        <v>74</v>
      </c>
      <c r="G27" s="155" t="s">
        <v>66</v>
      </c>
      <c r="H27" s="155" t="s">
        <v>312</v>
      </c>
      <c r="I27" s="151">
        <v>-299</v>
      </c>
      <c r="J27" s="151">
        <v>-2</v>
      </c>
      <c r="K27" s="206"/>
      <c r="L27" s="186"/>
    </row>
    <row r="28" spans="1:12" ht="15" x14ac:dyDescent="0.25">
      <c r="A28" s="155" t="s">
        <v>329</v>
      </c>
      <c r="B28" s="155" t="s">
        <v>342</v>
      </c>
      <c r="C28" s="156">
        <v>9781449423094</v>
      </c>
      <c r="D28" s="155" t="s">
        <v>337</v>
      </c>
      <c r="E28" s="155" t="s">
        <v>65</v>
      </c>
      <c r="F28" s="206">
        <v>74</v>
      </c>
      <c r="G28" s="155" t="s">
        <v>66</v>
      </c>
      <c r="H28" s="155" t="s">
        <v>312</v>
      </c>
      <c r="I28" s="151">
        <v>-705.99</v>
      </c>
      <c r="J28" s="151">
        <v>-2</v>
      </c>
      <c r="K28" s="206"/>
      <c r="L28" s="186"/>
    </row>
    <row r="29" spans="1:12" ht="15" x14ac:dyDescent="0.25">
      <c r="A29" s="155" t="s">
        <v>329</v>
      </c>
      <c r="B29" s="155" t="s">
        <v>342</v>
      </c>
      <c r="C29" s="156">
        <v>9781449425678</v>
      </c>
      <c r="D29" s="155" t="s">
        <v>318</v>
      </c>
      <c r="E29" s="155" t="s">
        <v>65</v>
      </c>
      <c r="F29" s="206">
        <v>74</v>
      </c>
      <c r="G29" s="155" t="s">
        <v>66</v>
      </c>
      <c r="H29" s="155" t="s">
        <v>312</v>
      </c>
      <c r="I29" s="151">
        <v>-6640.5</v>
      </c>
      <c r="J29" s="151">
        <v>-19</v>
      </c>
      <c r="K29" s="206"/>
      <c r="L29" s="186"/>
    </row>
    <row r="30" spans="1:12" ht="15" x14ac:dyDescent="0.25">
      <c r="A30" s="155" t="s">
        <v>329</v>
      </c>
      <c r="B30" s="155" t="s">
        <v>342</v>
      </c>
      <c r="C30" s="156">
        <v>9781449427399</v>
      </c>
      <c r="D30" s="155" t="s">
        <v>305</v>
      </c>
      <c r="E30" s="155" t="s">
        <v>65</v>
      </c>
      <c r="F30" s="206">
        <v>74</v>
      </c>
      <c r="G30" s="155" t="s">
        <v>66</v>
      </c>
      <c r="H30" s="155" t="s">
        <v>312</v>
      </c>
      <c r="I30" s="151">
        <v>-299</v>
      </c>
      <c r="J30" s="151">
        <v>-2</v>
      </c>
      <c r="K30" s="206"/>
      <c r="L30" s="186"/>
    </row>
    <row r="31" spans="1:12" ht="15" x14ac:dyDescent="0.25">
      <c r="A31" s="155" t="s">
        <v>329</v>
      </c>
      <c r="B31" s="155" t="s">
        <v>342</v>
      </c>
      <c r="C31" s="156">
        <v>9781449427757</v>
      </c>
      <c r="D31" s="155" t="s">
        <v>283</v>
      </c>
      <c r="E31" s="155" t="s">
        <v>65</v>
      </c>
      <c r="F31" s="206">
        <v>74</v>
      </c>
      <c r="G31" s="155" t="s">
        <v>66</v>
      </c>
      <c r="H31" s="155" t="s">
        <v>312</v>
      </c>
      <c r="I31" s="151">
        <v>-472.5</v>
      </c>
      <c r="J31" s="151">
        <v>-2</v>
      </c>
      <c r="K31" s="206"/>
      <c r="L31" s="186"/>
    </row>
    <row r="32" spans="1:12" ht="15" x14ac:dyDescent="0.25">
      <c r="A32" s="155" t="s">
        <v>329</v>
      </c>
      <c r="B32" s="155" t="s">
        <v>342</v>
      </c>
      <c r="C32" s="156">
        <v>9781449429386</v>
      </c>
      <c r="D32" s="155" t="s">
        <v>286</v>
      </c>
      <c r="E32" s="155" t="s">
        <v>65</v>
      </c>
      <c r="F32" s="206">
        <v>74</v>
      </c>
      <c r="G32" s="155" t="s">
        <v>66</v>
      </c>
      <c r="H32" s="155" t="s">
        <v>312</v>
      </c>
      <c r="I32" s="151">
        <v>-229.5</v>
      </c>
      <c r="J32" s="151">
        <v>-1</v>
      </c>
      <c r="K32" s="206"/>
      <c r="L32" s="186"/>
    </row>
    <row r="33" spans="1:12" ht="15" x14ac:dyDescent="0.25">
      <c r="A33" s="155" t="s">
        <v>329</v>
      </c>
      <c r="B33" s="155" t="s">
        <v>342</v>
      </c>
      <c r="C33" s="156">
        <v>9781449433833</v>
      </c>
      <c r="D33" s="155" t="s">
        <v>306</v>
      </c>
      <c r="E33" s="155" t="s">
        <v>65</v>
      </c>
      <c r="F33" s="206">
        <v>74</v>
      </c>
      <c r="G33" s="155" t="s">
        <v>66</v>
      </c>
      <c r="H33" s="155" t="s">
        <v>312</v>
      </c>
      <c r="I33" s="151">
        <v>-451.49</v>
      </c>
      <c r="J33" s="151">
        <v>-3</v>
      </c>
      <c r="K33" s="206"/>
      <c r="L33" s="186"/>
    </row>
    <row r="34" spans="1:12" ht="15" x14ac:dyDescent="0.25">
      <c r="A34" s="155" t="s">
        <v>329</v>
      </c>
      <c r="B34" s="155" t="s">
        <v>342</v>
      </c>
      <c r="C34" s="156">
        <v>9781449433918</v>
      </c>
      <c r="D34" s="155" t="s">
        <v>307</v>
      </c>
      <c r="E34" s="155" t="s">
        <v>65</v>
      </c>
      <c r="F34" s="206">
        <v>74</v>
      </c>
      <c r="G34" s="155" t="s">
        <v>66</v>
      </c>
      <c r="H34" s="155" t="s">
        <v>312</v>
      </c>
      <c r="I34" s="151">
        <v>-299</v>
      </c>
      <c r="J34" s="151">
        <v>-2</v>
      </c>
      <c r="K34" s="206"/>
      <c r="L34" s="186"/>
    </row>
    <row r="35" spans="1:12" ht="15" x14ac:dyDescent="0.25">
      <c r="A35" s="155" t="s">
        <v>329</v>
      </c>
      <c r="B35" s="155" t="s">
        <v>342</v>
      </c>
      <c r="C35" s="156">
        <v>9781449433963</v>
      </c>
      <c r="D35" s="155" t="s">
        <v>308</v>
      </c>
      <c r="E35" s="155" t="s">
        <v>65</v>
      </c>
      <c r="F35" s="206">
        <v>74</v>
      </c>
      <c r="G35" s="155" t="s">
        <v>66</v>
      </c>
      <c r="H35" s="155" t="s">
        <v>312</v>
      </c>
      <c r="I35" s="151">
        <v>-299</v>
      </c>
      <c r="J35" s="151">
        <v>-2</v>
      </c>
      <c r="K35" s="206"/>
      <c r="L35" s="186"/>
    </row>
    <row r="36" spans="1:12" ht="15" x14ac:dyDescent="0.25">
      <c r="A36" s="155" t="s">
        <v>329</v>
      </c>
      <c r="B36" s="155" t="s">
        <v>342</v>
      </c>
      <c r="C36" s="156">
        <v>9781449447151</v>
      </c>
      <c r="D36" s="155" t="s">
        <v>289</v>
      </c>
      <c r="E36" s="155" t="s">
        <v>65</v>
      </c>
      <c r="F36" s="206">
        <v>74</v>
      </c>
      <c r="G36" s="155" t="s">
        <v>66</v>
      </c>
      <c r="H36" s="155" t="s">
        <v>312</v>
      </c>
      <c r="I36" s="151">
        <v>-3850</v>
      </c>
      <c r="J36" s="151">
        <v>-2</v>
      </c>
      <c r="K36" s="206"/>
      <c r="L36" s="186"/>
    </row>
    <row r="37" spans="1:12" ht="15" x14ac:dyDescent="0.25">
      <c r="A37" s="155" t="s">
        <v>329</v>
      </c>
      <c r="B37" s="155" t="s">
        <v>342</v>
      </c>
      <c r="C37" s="156">
        <v>9781449450304</v>
      </c>
      <c r="D37" s="155" t="s">
        <v>309</v>
      </c>
      <c r="E37" s="155" t="s">
        <v>65</v>
      </c>
      <c r="F37" s="206">
        <v>74</v>
      </c>
      <c r="G37" s="155" t="s">
        <v>66</v>
      </c>
      <c r="H37" s="155" t="s">
        <v>312</v>
      </c>
      <c r="I37" s="151">
        <v>-299</v>
      </c>
      <c r="J37" s="151">
        <v>-2</v>
      </c>
      <c r="K37" s="206"/>
      <c r="L37" s="186"/>
    </row>
    <row r="38" spans="1:12" ht="15" x14ac:dyDescent="0.25">
      <c r="A38" s="155" t="s">
        <v>329</v>
      </c>
      <c r="B38" s="155" t="s">
        <v>342</v>
      </c>
      <c r="C38" s="156">
        <v>9781449450625</v>
      </c>
      <c r="D38" s="155" t="s">
        <v>249</v>
      </c>
      <c r="E38" s="155" t="s">
        <v>65</v>
      </c>
      <c r="F38" s="206">
        <v>74</v>
      </c>
      <c r="G38" s="155" t="s">
        <v>67</v>
      </c>
      <c r="H38" s="155" t="s">
        <v>312</v>
      </c>
      <c r="I38" s="151">
        <v>-299</v>
      </c>
      <c r="J38" s="151">
        <v>-2</v>
      </c>
      <c r="K38" s="206"/>
      <c r="L38" s="186"/>
    </row>
    <row r="39" spans="1:12" ht="15" x14ac:dyDescent="0.25">
      <c r="A39" s="155" t="s">
        <v>329</v>
      </c>
      <c r="B39" s="155" t="s">
        <v>342</v>
      </c>
      <c r="C39" s="156">
        <v>9781449450632</v>
      </c>
      <c r="D39" s="155" t="s">
        <v>251</v>
      </c>
      <c r="E39" s="155" t="s">
        <v>65</v>
      </c>
      <c r="F39" s="206">
        <v>74</v>
      </c>
      <c r="G39" s="155" t="s">
        <v>67</v>
      </c>
      <c r="H39" s="155" t="s">
        <v>312</v>
      </c>
      <c r="I39" s="151">
        <v>-299</v>
      </c>
      <c r="J39" s="151">
        <v>-2</v>
      </c>
      <c r="K39" s="206"/>
      <c r="L39" s="186"/>
    </row>
    <row r="40" spans="1:12" ht="15" x14ac:dyDescent="0.25">
      <c r="A40" s="155" t="s">
        <v>329</v>
      </c>
      <c r="B40" s="155" t="s">
        <v>342</v>
      </c>
      <c r="C40" s="156">
        <v>9781449450854</v>
      </c>
      <c r="D40" s="155" t="s">
        <v>253</v>
      </c>
      <c r="E40" s="155" t="s">
        <v>65</v>
      </c>
      <c r="F40" s="206">
        <v>74</v>
      </c>
      <c r="G40" s="155" t="s">
        <v>67</v>
      </c>
      <c r="H40" s="155" t="s">
        <v>312</v>
      </c>
      <c r="I40" s="151">
        <v>-299</v>
      </c>
      <c r="J40" s="151">
        <v>-2</v>
      </c>
      <c r="K40" s="206"/>
      <c r="L40" s="186"/>
    </row>
    <row r="41" spans="1:12" ht="15" x14ac:dyDescent="0.25">
      <c r="A41" s="155" t="s">
        <v>329</v>
      </c>
      <c r="B41" s="155" t="s">
        <v>342</v>
      </c>
      <c r="C41" s="156">
        <v>9781449451004</v>
      </c>
      <c r="D41" s="155" t="s">
        <v>221</v>
      </c>
      <c r="E41" s="155" t="s">
        <v>65</v>
      </c>
      <c r="F41" s="206">
        <v>74</v>
      </c>
      <c r="G41" s="155" t="s">
        <v>67</v>
      </c>
      <c r="H41" s="155" t="s">
        <v>312</v>
      </c>
      <c r="I41" s="151">
        <v>-299</v>
      </c>
      <c r="J41" s="151">
        <v>-2</v>
      </c>
      <c r="K41" s="206"/>
      <c r="L41" s="186"/>
    </row>
    <row r="42" spans="1:12" ht="15" x14ac:dyDescent="0.25">
      <c r="A42" s="155" t="s">
        <v>329</v>
      </c>
      <c r="B42" s="155" t="s">
        <v>342</v>
      </c>
      <c r="C42" s="156">
        <v>9781449456146</v>
      </c>
      <c r="D42" s="155" t="s">
        <v>292</v>
      </c>
      <c r="E42" s="155" t="s">
        <v>65</v>
      </c>
      <c r="F42" s="206">
        <v>74</v>
      </c>
      <c r="G42" s="155" t="s">
        <v>66</v>
      </c>
      <c r="H42" s="155" t="s">
        <v>312</v>
      </c>
      <c r="I42" s="151">
        <v>-24810.28</v>
      </c>
      <c r="J42" s="151">
        <v>-96</v>
      </c>
      <c r="K42" s="206"/>
      <c r="L42" s="186"/>
    </row>
    <row r="43" spans="1:12" ht="15" x14ac:dyDescent="0.25">
      <c r="A43" s="155" t="s">
        <v>329</v>
      </c>
      <c r="B43" s="155" t="s">
        <v>342</v>
      </c>
      <c r="C43" s="156">
        <v>9781449457952</v>
      </c>
      <c r="D43" s="155" t="s">
        <v>271</v>
      </c>
      <c r="E43" s="155" t="s">
        <v>65</v>
      </c>
      <c r="F43" s="206">
        <v>74</v>
      </c>
      <c r="G43" s="155" t="s">
        <v>67</v>
      </c>
      <c r="H43" s="155" t="s">
        <v>312</v>
      </c>
      <c r="I43" s="151">
        <v>-143760</v>
      </c>
      <c r="J43" s="151">
        <v>-459</v>
      </c>
      <c r="K43" s="206"/>
      <c r="L43" s="186"/>
    </row>
    <row r="44" spans="1:12" ht="15" x14ac:dyDescent="0.25">
      <c r="A44" s="155" t="s">
        <v>329</v>
      </c>
      <c r="B44" s="155" t="s">
        <v>342</v>
      </c>
      <c r="C44" s="156">
        <v>9781449460044</v>
      </c>
      <c r="D44" s="155" t="s">
        <v>260</v>
      </c>
      <c r="E44" s="155" t="s">
        <v>65</v>
      </c>
      <c r="F44" s="206">
        <v>74</v>
      </c>
      <c r="G44" s="155" t="s">
        <v>67</v>
      </c>
      <c r="H44" s="155" t="s">
        <v>312</v>
      </c>
      <c r="I44" s="151">
        <v>-3179.47</v>
      </c>
      <c r="J44" s="151">
        <v>-1</v>
      </c>
      <c r="K44" s="206"/>
      <c r="L44" s="186"/>
    </row>
    <row r="45" spans="1:12" ht="15" x14ac:dyDescent="0.25">
      <c r="A45" s="155" t="s">
        <v>329</v>
      </c>
      <c r="B45" s="155" t="s">
        <v>342</v>
      </c>
      <c r="C45" s="156">
        <v>9781449460365</v>
      </c>
      <c r="D45" s="155" t="s">
        <v>319</v>
      </c>
      <c r="E45" s="155" t="s">
        <v>65</v>
      </c>
      <c r="F45" s="206">
        <v>74</v>
      </c>
      <c r="G45" s="155" t="s">
        <v>67</v>
      </c>
      <c r="H45" s="155" t="s">
        <v>312</v>
      </c>
      <c r="I45" s="151">
        <v>-1815.98</v>
      </c>
      <c r="J45" s="151">
        <v>-4</v>
      </c>
      <c r="K45" s="206"/>
      <c r="L45" s="186"/>
    </row>
    <row r="46" spans="1:12" ht="15" x14ac:dyDescent="0.25">
      <c r="A46" s="155" t="s">
        <v>329</v>
      </c>
      <c r="B46" s="155" t="s">
        <v>342</v>
      </c>
      <c r="C46" s="156">
        <v>9781449461072</v>
      </c>
      <c r="D46" s="155" t="s">
        <v>219</v>
      </c>
      <c r="E46" s="155" t="s">
        <v>65</v>
      </c>
      <c r="F46" s="206">
        <v>74</v>
      </c>
      <c r="G46" s="155" t="s">
        <v>67</v>
      </c>
      <c r="H46" s="155" t="s">
        <v>312</v>
      </c>
      <c r="I46" s="151">
        <v>-12240.47</v>
      </c>
      <c r="J46" s="151">
        <v>-48</v>
      </c>
      <c r="K46" s="206"/>
      <c r="L46" s="186"/>
    </row>
    <row r="47" spans="1:12" ht="15" x14ac:dyDescent="0.25">
      <c r="A47" s="155" t="s">
        <v>329</v>
      </c>
      <c r="B47" s="155" t="s">
        <v>342</v>
      </c>
      <c r="C47" s="156">
        <v>9781449462147</v>
      </c>
      <c r="D47" s="155" t="s">
        <v>220</v>
      </c>
      <c r="E47" s="155" t="s">
        <v>65</v>
      </c>
      <c r="F47" s="206">
        <v>74</v>
      </c>
      <c r="G47" s="155" t="s">
        <v>67</v>
      </c>
      <c r="H47" s="155" t="s">
        <v>312</v>
      </c>
      <c r="I47" s="151">
        <v>-2038.98</v>
      </c>
      <c r="J47" s="151">
        <v>-2</v>
      </c>
      <c r="K47" s="206"/>
      <c r="L47" s="186"/>
    </row>
    <row r="48" spans="1:12" ht="15" x14ac:dyDescent="0.25">
      <c r="A48" s="155" t="s">
        <v>329</v>
      </c>
      <c r="B48" s="155" t="s">
        <v>342</v>
      </c>
      <c r="C48" s="156">
        <v>9781449464899</v>
      </c>
      <c r="D48" s="155" t="s">
        <v>310</v>
      </c>
      <c r="E48" s="155" t="s">
        <v>65</v>
      </c>
      <c r="F48" s="206">
        <v>74</v>
      </c>
      <c r="G48" s="155" t="s">
        <v>67</v>
      </c>
      <c r="H48" s="155" t="s">
        <v>312</v>
      </c>
      <c r="I48" s="151">
        <v>-7008.3</v>
      </c>
      <c r="J48" s="151">
        <v>-23</v>
      </c>
      <c r="K48" s="206"/>
      <c r="L48" s="186"/>
    </row>
    <row r="49" spans="1:12" ht="15" x14ac:dyDescent="0.25">
      <c r="A49" s="155" t="s">
        <v>329</v>
      </c>
      <c r="B49" s="155" t="s">
        <v>342</v>
      </c>
      <c r="C49" s="156">
        <v>9781449471927</v>
      </c>
      <c r="D49" s="155" t="s">
        <v>325</v>
      </c>
      <c r="E49" s="155" t="s">
        <v>65</v>
      </c>
      <c r="F49" s="206">
        <v>74</v>
      </c>
      <c r="G49" s="155" t="s">
        <v>67</v>
      </c>
      <c r="H49" s="155" t="s">
        <v>312</v>
      </c>
      <c r="I49" s="151">
        <v>-40402.550000000003</v>
      </c>
      <c r="J49" s="151">
        <v>-123</v>
      </c>
      <c r="K49" s="206"/>
      <c r="L49" s="186"/>
    </row>
    <row r="50" spans="1:12" ht="15" x14ac:dyDescent="0.25">
      <c r="A50" s="155" t="s">
        <v>329</v>
      </c>
      <c r="B50" s="155" t="s">
        <v>342</v>
      </c>
      <c r="C50" s="156">
        <v>9781449472399</v>
      </c>
      <c r="D50" s="155" t="s">
        <v>326</v>
      </c>
      <c r="E50" s="155" t="s">
        <v>65</v>
      </c>
      <c r="F50" s="206">
        <v>74</v>
      </c>
      <c r="G50" s="155" t="s">
        <v>67</v>
      </c>
      <c r="H50" s="155" t="s">
        <v>312</v>
      </c>
      <c r="I50" s="151">
        <v>-15697.5</v>
      </c>
      <c r="J50" s="151">
        <v>-41</v>
      </c>
      <c r="K50" s="206"/>
      <c r="L50" s="186"/>
    </row>
    <row r="51" spans="1:12" ht="15" x14ac:dyDescent="0.25">
      <c r="A51" s="155" t="s">
        <v>329</v>
      </c>
      <c r="B51" s="155" t="s">
        <v>342</v>
      </c>
      <c r="C51" s="156">
        <v>9781449474256</v>
      </c>
      <c r="D51" s="155" t="s">
        <v>328</v>
      </c>
      <c r="E51" s="155" t="s">
        <v>65</v>
      </c>
      <c r="F51" s="206">
        <v>74</v>
      </c>
      <c r="G51" s="155" t="s">
        <v>67</v>
      </c>
      <c r="H51" s="155" t="s">
        <v>312</v>
      </c>
      <c r="I51" s="151">
        <v>-98871.86</v>
      </c>
      <c r="J51" s="151">
        <v>-376</v>
      </c>
      <c r="K51" s="206"/>
      <c r="L51" s="186"/>
    </row>
    <row r="52" spans="1:12" ht="15" x14ac:dyDescent="0.25">
      <c r="A52" s="155" t="s">
        <v>329</v>
      </c>
      <c r="B52" s="155" t="s">
        <v>342</v>
      </c>
      <c r="C52" s="156">
        <v>9781941252093</v>
      </c>
      <c r="D52" s="155" t="s">
        <v>321</v>
      </c>
      <c r="E52" s="155" t="s">
        <v>65</v>
      </c>
      <c r="F52" s="206">
        <v>74</v>
      </c>
      <c r="G52" s="155" t="s">
        <v>67</v>
      </c>
      <c r="H52" s="155" t="s">
        <v>312</v>
      </c>
      <c r="I52" s="151">
        <v>-13923</v>
      </c>
      <c r="J52" s="151">
        <v>-31</v>
      </c>
      <c r="K52" s="206"/>
      <c r="L52" s="186"/>
    </row>
    <row r="53" spans="1:12" ht="15" x14ac:dyDescent="0.25">
      <c r="A53" s="155" t="s">
        <v>329</v>
      </c>
      <c r="B53" s="155" t="s">
        <v>342</v>
      </c>
      <c r="C53" s="156">
        <v>9781449425678</v>
      </c>
      <c r="D53" s="155" t="s">
        <v>318</v>
      </c>
      <c r="E53" s="155" t="s">
        <v>65</v>
      </c>
      <c r="F53" s="206">
        <v>74</v>
      </c>
      <c r="G53" s="155" t="s">
        <v>66</v>
      </c>
      <c r="H53" s="155" t="s">
        <v>315</v>
      </c>
      <c r="I53" s="151">
        <v>-8126.8</v>
      </c>
      <c r="J53" s="151">
        <v>-22</v>
      </c>
      <c r="K53" s="206"/>
      <c r="L53" s="186"/>
    </row>
    <row r="54" spans="1:12" ht="15" x14ac:dyDescent="0.25">
      <c r="A54" s="155" t="s">
        <v>329</v>
      </c>
      <c r="B54" s="155" t="s">
        <v>342</v>
      </c>
      <c r="C54" s="156">
        <v>9781449457952</v>
      </c>
      <c r="D54" s="155" t="s">
        <v>271</v>
      </c>
      <c r="E54" s="155" t="s">
        <v>65</v>
      </c>
      <c r="F54" s="206">
        <v>74</v>
      </c>
      <c r="G54" s="155" t="s">
        <v>67</v>
      </c>
      <c r="H54" s="155" t="s">
        <v>315</v>
      </c>
      <c r="I54" s="151">
        <v>-1496.09</v>
      </c>
      <c r="J54" s="151">
        <v>-5</v>
      </c>
      <c r="K54" s="206"/>
      <c r="L54" s="186"/>
    </row>
    <row r="55" spans="1:12" ht="15" x14ac:dyDescent="0.25">
      <c r="A55" s="155" t="s">
        <v>329</v>
      </c>
      <c r="B55" s="155" t="s">
        <v>342</v>
      </c>
      <c r="C55" s="156">
        <v>9781449464899</v>
      </c>
      <c r="D55" s="155" t="s">
        <v>310</v>
      </c>
      <c r="E55" s="155" t="s">
        <v>65</v>
      </c>
      <c r="F55" s="206">
        <v>74</v>
      </c>
      <c r="G55" s="155" t="s">
        <v>67</v>
      </c>
      <c r="H55" s="155" t="s">
        <v>315</v>
      </c>
      <c r="I55" s="151">
        <v>-3963.75</v>
      </c>
      <c r="J55" s="151">
        <v>-12</v>
      </c>
      <c r="K55" s="206"/>
      <c r="L55" s="186"/>
    </row>
    <row r="56" spans="1:12" ht="15" x14ac:dyDescent="0.25">
      <c r="A56" s="155" t="s">
        <v>329</v>
      </c>
      <c r="B56" s="155" t="s">
        <v>342</v>
      </c>
      <c r="C56" s="156">
        <v>9781449472399</v>
      </c>
      <c r="D56" s="155" t="s">
        <v>326</v>
      </c>
      <c r="E56" s="155" t="s">
        <v>65</v>
      </c>
      <c r="F56" s="206">
        <v>74</v>
      </c>
      <c r="G56" s="155" t="s">
        <v>67</v>
      </c>
      <c r="H56" s="155" t="s">
        <v>315</v>
      </c>
      <c r="I56" s="151">
        <v>-3759.71</v>
      </c>
      <c r="J56" s="151">
        <v>-10</v>
      </c>
      <c r="K56" s="206"/>
      <c r="L56" s="186"/>
    </row>
    <row r="57" spans="1:12" ht="15" x14ac:dyDescent="0.25">
      <c r="A57" s="155" t="s">
        <v>329</v>
      </c>
      <c r="B57" s="155" t="s">
        <v>342</v>
      </c>
      <c r="C57" s="156">
        <v>9781449474256</v>
      </c>
      <c r="D57" s="155" t="s">
        <v>328</v>
      </c>
      <c r="E57" s="155" t="s">
        <v>65</v>
      </c>
      <c r="F57" s="206">
        <v>74</v>
      </c>
      <c r="G57" s="155" t="s">
        <v>67</v>
      </c>
      <c r="H57" s="155" t="s">
        <v>315</v>
      </c>
      <c r="I57" s="151">
        <v>-12481.71</v>
      </c>
      <c r="J57" s="151">
        <v>-50</v>
      </c>
      <c r="K57" s="206"/>
      <c r="L57" s="186"/>
    </row>
    <row r="58" spans="1:12" ht="15" x14ac:dyDescent="0.25">
      <c r="A58" s="155" t="s">
        <v>329</v>
      </c>
      <c r="B58" s="155" t="s">
        <v>342</v>
      </c>
      <c r="C58" s="156">
        <v>9780740700033</v>
      </c>
      <c r="D58" s="155" t="s">
        <v>343</v>
      </c>
      <c r="E58" s="155" t="s">
        <v>65</v>
      </c>
      <c r="F58" s="206">
        <v>74</v>
      </c>
      <c r="G58" s="155" t="s">
        <v>66</v>
      </c>
      <c r="H58" s="155" t="s">
        <v>313</v>
      </c>
      <c r="I58" s="151">
        <v>1111.4100000000001</v>
      </c>
      <c r="J58" s="151">
        <v>3</v>
      </c>
      <c r="K58" s="206"/>
      <c r="L58" s="186"/>
    </row>
    <row r="59" spans="1:12" ht="15" x14ac:dyDescent="0.25">
      <c r="A59" s="155" t="s">
        <v>329</v>
      </c>
      <c r="B59" s="155" t="s">
        <v>342</v>
      </c>
      <c r="C59" s="156">
        <v>9780740705311</v>
      </c>
      <c r="D59" s="155" t="s">
        <v>344</v>
      </c>
      <c r="E59" s="155" t="s">
        <v>65</v>
      </c>
      <c r="F59" s="206">
        <v>74</v>
      </c>
      <c r="G59" s="155" t="s">
        <v>66</v>
      </c>
      <c r="H59" s="155" t="s">
        <v>313</v>
      </c>
      <c r="I59" s="151">
        <v>1111.4100000000001</v>
      </c>
      <c r="J59" s="151">
        <v>3</v>
      </c>
      <c r="K59" s="206"/>
      <c r="L59" s="186"/>
    </row>
    <row r="60" spans="1:12" ht="15" x14ac:dyDescent="0.25">
      <c r="A60" s="155" t="s">
        <v>329</v>
      </c>
      <c r="B60" s="155" t="s">
        <v>342</v>
      </c>
      <c r="C60" s="156">
        <v>9780740713903</v>
      </c>
      <c r="D60" s="155" t="s">
        <v>345</v>
      </c>
      <c r="E60" s="155" t="s">
        <v>65</v>
      </c>
      <c r="F60" s="206">
        <v>74</v>
      </c>
      <c r="G60" s="155" t="s">
        <v>66</v>
      </c>
      <c r="H60" s="155" t="s">
        <v>313</v>
      </c>
      <c r="I60" s="151">
        <v>238.5</v>
      </c>
      <c r="J60" s="151">
        <v>1</v>
      </c>
      <c r="K60" s="206"/>
      <c r="L60" s="186"/>
    </row>
    <row r="61" spans="1:12" ht="15" x14ac:dyDescent="0.25">
      <c r="A61" s="155" t="s">
        <v>329</v>
      </c>
      <c r="B61" s="155" t="s">
        <v>342</v>
      </c>
      <c r="C61" s="156">
        <v>9780740732980</v>
      </c>
      <c r="D61" s="155" t="s">
        <v>346</v>
      </c>
      <c r="E61" s="155" t="s">
        <v>65</v>
      </c>
      <c r="F61" s="206">
        <v>74</v>
      </c>
      <c r="G61" s="155" t="s">
        <v>66</v>
      </c>
      <c r="H61" s="155" t="s">
        <v>313</v>
      </c>
      <c r="I61" s="151">
        <v>556.5</v>
      </c>
      <c r="J61" s="151">
        <v>2</v>
      </c>
      <c r="K61" s="206"/>
      <c r="L61" s="186"/>
    </row>
    <row r="62" spans="1:12" ht="15" x14ac:dyDescent="0.25">
      <c r="A62" s="155" t="s">
        <v>329</v>
      </c>
      <c r="B62" s="155" t="s">
        <v>342</v>
      </c>
      <c r="C62" s="156">
        <v>9780740738050</v>
      </c>
      <c r="D62" s="155" t="s">
        <v>347</v>
      </c>
      <c r="E62" s="155" t="s">
        <v>65</v>
      </c>
      <c r="F62" s="206">
        <v>74</v>
      </c>
      <c r="G62" s="155" t="s">
        <v>66</v>
      </c>
      <c r="H62" s="155" t="s">
        <v>313</v>
      </c>
      <c r="I62" s="151">
        <v>834.75</v>
      </c>
      <c r="J62" s="151">
        <v>3</v>
      </c>
      <c r="K62" s="206"/>
      <c r="L62" s="186"/>
    </row>
    <row r="63" spans="1:12" ht="15" x14ac:dyDescent="0.25">
      <c r="A63" s="155" t="s">
        <v>329</v>
      </c>
      <c r="B63" s="155" t="s">
        <v>342</v>
      </c>
      <c r="C63" s="156">
        <v>9780740746581</v>
      </c>
      <c r="D63" s="155" t="s">
        <v>348</v>
      </c>
      <c r="E63" s="155" t="s">
        <v>65</v>
      </c>
      <c r="F63" s="206">
        <v>74</v>
      </c>
      <c r="G63" s="155" t="s">
        <v>66</v>
      </c>
      <c r="H63" s="155" t="s">
        <v>313</v>
      </c>
      <c r="I63" s="151">
        <v>740.94</v>
      </c>
      <c r="J63" s="151">
        <v>2</v>
      </c>
      <c r="K63" s="206"/>
      <c r="L63" s="186"/>
    </row>
    <row r="64" spans="1:12" ht="15" x14ac:dyDescent="0.25">
      <c r="A64" s="155" t="s">
        <v>329</v>
      </c>
      <c r="B64" s="155" t="s">
        <v>342</v>
      </c>
      <c r="C64" s="156">
        <v>9780740761904</v>
      </c>
      <c r="D64" s="155" t="s">
        <v>349</v>
      </c>
      <c r="E64" s="155" t="s">
        <v>65</v>
      </c>
      <c r="F64" s="206">
        <v>74</v>
      </c>
      <c r="G64" s="155" t="s">
        <v>66</v>
      </c>
      <c r="H64" s="155" t="s">
        <v>313</v>
      </c>
      <c r="I64" s="151">
        <v>278.25</v>
      </c>
      <c r="J64" s="151">
        <v>1</v>
      </c>
      <c r="K64" s="206"/>
      <c r="L64" s="186"/>
    </row>
    <row r="65" spans="1:12" ht="15" x14ac:dyDescent="0.25">
      <c r="A65" s="155" t="s">
        <v>329</v>
      </c>
      <c r="B65" s="155" t="s">
        <v>342</v>
      </c>
      <c r="C65" s="156">
        <v>9780740768491</v>
      </c>
      <c r="D65" s="155" t="s">
        <v>350</v>
      </c>
      <c r="E65" s="155" t="s">
        <v>65</v>
      </c>
      <c r="F65" s="206">
        <v>74</v>
      </c>
      <c r="G65" s="155" t="s">
        <v>66</v>
      </c>
      <c r="H65" s="155" t="s">
        <v>313</v>
      </c>
      <c r="I65" s="151">
        <v>468</v>
      </c>
      <c r="J65" s="151">
        <v>2</v>
      </c>
      <c r="K65" s="206"/>
      <c r="L65" s="186"/>
    </row>
    <row r="66" spans="1:12" ht="15" x14ac:dyDescent="0.25">
      <c r="A66" s="155" t="s">
        <v>329</v>
      </c>
      <c r="B66" s="155" t="s">
        <v>342</v>
      </c>
      <c r="C66" s="156">
        <v>9780740778063</v>
      </c>
      <c r="D66" s="155" t="s">
        <v>71</v>
      </c>
      <c r="E66" s="155" t="s">
        <v>65</v>
      </c>
      <c r="F66" s="206">
        <v>74</v>
      </c>
      <c r="G66" s="155" t="s">
        <v>66</v>
      </c>
      <c r="H66" s="155" t="s">
        <v>313</v>
      </c>
      <c r="I66" s="151">
        <v>952.41</v>
      </c>
      <c r="J66" s="151">
        <v>3</v>
      </c>
      <c r="K66" s="206"/>
      <c r="L66" s="186"/>
    </row>
    <row r="67" spans="1:12" ht="15" x14ac:dyDescent="0.25">
      <c r="A67" s="155" t="s">
        <v>329</v>
      </c>
      <c r="B67" s="155" t="s">
        <v>342</v>
      </c>
      <c r="C67" s="156">
        <v>9780740778155</v>
      </c>
      <c r="D67" s="155" t="s">
        <v>351</v>
      </c>
      <c r="E67" s="155" t="s">
        <v>65</v>
      </c>
      <c r="F67" s="206">
        <v>74</v>
      </c>
      <c r="G67" s="155" t="s">
        <v>66</v>
      </c>
      <c r="H67" s="155" t="s">
        <v>313</v>
      </c>
      <c r="I67" s="151">
        <v>556.5</v>
      </c>
      <c r="J67" s="151">
        <v>2</v>
      </c>
      <c r="K67" s="206"/>
      <c r="L67" s="186"/>
    </row>
    <row r="68" spans="1:12" ht="15" x14ac:dyDescent="0.25">
      <c r="A68" s="155" t="s">
        <v>329</v>
      </c>
      <c r="B68" s="155" t="s">
        <v>342</v>
      </c>
      <c r="C68" s="156">
        <v>9780740785344</v>
      </c>
      <c r="D68" s="155" t="s">
        <v>352</v>
      </c>
      <c r="E68" s="155" t="s">
        <v>65</v>
      </c>
      <c r="F68" s="206">
        <v>74</v>
      </c>
      <c r="G68" s="155" t="s">
        <v>66</v>
      </c>
      <c r="H68" s="155" t="s">
        <v>313</v>
      </c>
      <c r="I68" s="151">
        <v>1111.4100000000001</v>
      </c>
      <c r="J68" s="151">
        <v>3</v>
      </c>
      <c r="K68" s="206"/>
      <c r="L68" s="186"/>
    </row>
    <row r="69" spans="1:12" ht="15" x14ac:dyDescent="0.25">
      <c r="A69" s="155" t="s">
        <v>329</v>
      </c>
      <c r="B69" s="155" t="s">
        <v>342</v>
      </c>
      <c r="C69" s="156">
        <v>9780836204155</v>
      </c>
      <c r="D69" s="155" t="s">
        <v>353</v>
      </c>
      <c r="E69" s="155" t="s">
        <v>65</v>
      </c>
      <c r="F69" s="206">
        <v>74</v>
      </c>
      <c r="G69" s="155" t="s">
        <v>66</v>
      </c>
      <c r="H69" s="155" t="s">
        <v>313</v>
      </c>
      <c r="I69" s="151">
        <v>1111.4100000000001</v>
      </c>
      <c r="J69" s="151">
        <v>3</v>
      </c>
      <c r="K69" s="206"/>
      <c r="L69" s="186"/>
    </row>
    <row r="70" spans="1:12" ht="15" x14ac:dyDescent="0.25">
      <c r="A70" s="155" t="s">
        <v>329</v>
      </c>
      <c r="B70" s="155" t="s">
        <v>342</v>
      </c>
      <c r="C70" s="156">
        <v>9780836228991</v>
      </c>
      <c r="D70" s="155" t="s">
        <v>354</v>
      </c>
      <c r="E70" s="155" t="s">
        <v>65</v>
      </c>
      <c r="F70" s="206">
        <v>74</v>
      </c>
      <c r="G70" s="155" t="s">
        <v>66</v>
      </c>
      <c r="H70" s="155" t="s">
        <v>313</v>
      </c>
      <c r="I70" s="151">
        <v>556.5</v>
      </c>
      <c r="J70" s="151">
        <v>2</v>
      </c>
      <c r="K70" s="206"/>
      <c r="L70" s="186"/>
    </row>
    <row r="71" spans="1:12" ht="15" x14ac:dyDescent="0.25">
      <c r="A71" s="155" t="s">
        <v>329</v>
      </c>
      <c r="B71" s="155" t="s">
        <v>342</v>
      </c>
      <c r="C71" s="156">
        <v>9780836236682</v>
      </c>
      <c r="D71" s="155" t="s">
        <v>355</v>
      </c>
      <c r="E71" s="155" t="s">
        <v>65</v>
      </c>
      <c r="F71" s="206">
        <v>74</v>
      </c>
      <c r="G71" s="155" t="s">
        <v>66</v>
      </c>
      <c r="H71" s="155" t="s">
        <v>313</v>
      </c>
      <c r="I71" s="151">
        <v>278.25</v>
      </c>
      <c r="J71" s="151">
        <v>1</v>
      </c>
      <c r="K71" s="206"/>
      <c r="L71" s="186"/>
    </row>
    <row r="72" spans="1:12" ht="15" x14ac:dyDescent="0.25">
      <c r="A72" s="155" t="s">
        <v>329</v>
      </c>
      <c r="B72" s="155" t="s">
        <v>342</v>
      </c>
      <c r="C72" s="156">
        <v>9780836267457</v>
      </c>
      <c r="D72" s="155" t="s">
        <v>356</v>
      </c>
      <c r="E72" s="155" t="s">
        <v>65</v>
      </c>
      <c r="F72" s="206">
        <v>74</v>
      </c>
      <c r="G72" s="155" t="s">
        <v>66</v>
      </c>
      <c r="H72" s="155" t="s">
        <v>313</v>
      </c>
      <c r="I72" s="151">
        <v>1111.4100000000001</v>
      </c>
      <c r="J72" s="151">
        <v>3</v>
      </c>
      <c r="K72" s="206"/>
      <c r="L72" s="186"/>
    </row>
    <row r="73" spans="1:12" ht="15" x14ac:dyDescent="0.25">
      <c r="A73" s="155" t="s">
        <v>329</v>
      </c>
      <c r="B73" s="155" t="s">
        <v>342</v>
      </c>
      <c r="C73" s="156">
        <v>9781449401023</v>
      </c>
      <c r="D73" s="155" t="s">
        <v>357</v>
      </c>
      <c r="E73" s="155" t="s">
        <v>65</v>
      </c>
      <c r="F73" s="206">
        <v>74</v>
      </c>
      <c r="G73" s="155" t="s">
        <v>66</v>
      </c>
      <c r="H73" s="155" t="s">
        <v>313</v>
      </c>
      <c r="I73" s="151">
        <v>1111.4100000000001</v>
      </c>
      <c r="J73" s="151">
        <v>3</v>
      </c>
      <c r="K73" s="206"/>
      <c r="L73" s="186"/>
    </row>
    <row r="74" spans="1:12" ht="15" x14ac:dyDescent="0.25">
      <c r="A74" s="155" t="s">
        <v>329</v>
      </c>
      <c r="B74" s="155" t="s">
        <v>342</v>
      </c>
      <c r="C74" s="156">
        <v>9781449402327</v>
      </c>
      <c r="D74" s="155" t="s">
        <v>277</v>
      </c>
      <c r="E74" s="155" t="s">
        <v>65</v>
      </c>
      <c r="F74" s="206">
        <v>74</v>
      </c>
      <c r="G74" s="155" t="s">
        <v>66</v>
      </c>
      <c r="H74" s="155" t="s">
        <v>313</v>
      </c>
      <c r="I74" s="151">
        <v>622.44000000000005</v>
      </c>
      <c r="J74" s="151">
        <v>3</v>
      </c>
      <c r="K74" s="206"/>
      <c r="L74" s="186"/>
    </row>
    <row r="75" spans="1:12" ht="15" x14ac:dyDescent="0.25">
      <c r="A75" s="155" t="s">
        <v>329</v>
      </c>
      <c r="B75" s="155" t="s">
        <v>342</v>
      </c>
      <c r="C75" s="156">
        <v>9781449403102</v>
      </c>
      <c r="D75" s="155" t="s">
        <v>303</v>
      </c>
      <c r="E75" s="155" t="s">
        <v>65</v>
      </c>
      <c r="F75" s="206">
        <v>74</v>
      </c>
      <c r="G75" s="155" t="s">
        <v>66</v>
      </c>
      <c r="H75" s="155" t="s">
        <v>313</v>
      </c>
      <c r="I75" s="151">
        <v>155.47999999999999</v>
      </c>
      <c r="J75" s="151">
        <v>1</v>
      </c>
      <c r="K75" s="206"/>
      <c r="L75" s="186"/>
    </row>
    <row r="76" spans="1:12" ht="15" x14ac:dyDescent="0.25">
      <c r="A76" s="155" t="s">
        <v>329</v>
      </c>
      <c r="B76" s="155" t="s">
        <v>342</v>
      </c>
      <c r="C76" s="156">
        <v>9781449407186</v>
      </c>
      <c r="D76" s="155" t="s">
        <v>278</v>
      </c>
      <c r="E76" s="155" t="s">
        <v>65</v>
      </c>
      <c r="F76" s="206">
        <v>74</v>
      </c>
      <c r="G76" s="155" t="s">
        <v>66</v>
      </c>
      <c r="H76" s="155" t="s">
        <v>313</v>
      </c>
      <c r="I76" s="151">
        <v>414.96</v>
      </c>
      <c r="J76" s="151">
        <v>2</v>
      </c>
      <c r="K76" s="206"/>
      <c r="L76" s="186"/>
    </row>
    <row r="77" spans="1:12" ht="15" x14ac:dyDescent="0.25">
      <c r="A77" s="155" t="s">
        <v>329</v>
      </c>
      <c r="B77" s="155" t="s">
        <v>342</v>
      </c>
      <c r="C77" s="156">
        <v>9781449408176</v>
      </c>
      <c r="D77" s="155" t="s">
        <v>359</v>
      </c>
      <c r="E77" s="155" t="s">
        <v>65</v>
      </c>
      <c r="F77" s="206">
        <v>74</v>
      </c>
      <c r="G77" s="155" t="s">
        <v>66</v>
      </c>
      <c r="H77" s="155" t="s">
        <v>313</v>
      </c>
      <c r="I77" s="151">
        <v>234</v>
      </c>
      <c r="J77" s="151">
        <v>1</v>
      </c>
      <c r="K77" s="206"/>
      <c r="L77" s="186"/>
    </row>
    <row r="78" spans="1:12" ht="15" x14ac:dyDescent="0.25">
      <c r="A78" s="155" t="s">
        <v>329</v>
      </c>
      <c r="B78" s="155" t="s">
        <v>342</v>
      </c>
      <c r="C78" s="156">
        <v>9781449408190</v>
      </c>
      <c r="D78" s="155" t="s">
        <v>360</v>
      </c>
      <c r="E78" s="155" t="s">
        <v>65</v>
      </c>
      <c r="F78" s="206">
        <v>74</v>
      </c>
      <c r="G78" s="155" t="s">
        <v>66</v>
      </c>
      <c r="H78" s="155" t="s">
        <v>313</v>
      </c>
      <c r="I78" s="151">
        <v>556.5</v>
      </c>
      <c r="J78" s="151">
        <v>2</v>
      </c>
      <c r="K78" s="206"/>
      <c r="L78" s="186"/>
    </row>
    <row r="79" spans="1:12" ht="15" x14ac:dyDescent="0.25">
      <c r="A79" s="155" t="s">
        <v>329</v>
      </c>
      <c r="B79" s="155" t="s">
        <v>342</v>
      </c>
      <c r="C79" s="156">
        <v>9781449410186</v>
      </c>
      <c r="D79" s="155" t="s">
        <v>334</v>
      </c>
      <c r="E79" s="155" t="s">
        <v>65</v>
      </c>
      <c r="F79" s="206">
        <v>74</v>
      </c>
      <c r="G79" s="155" t="s">
        <v>66</v>
      </c>
      <c r="H79" s="155" t="s">
        <v>313</v>
      </c>
      <c r="I79" s="151">
        <v>278.25</v>
      </c>
      <c r="J79" s="151">
        <v>1</v>
      </c>
      <c r="K79" s="206"/>
      <c r="L79" s="186"/>
    </row>
    <row r="80" spans="1:12" ht="15" x14ac:dyDescent="0.25">
      <c r="A80" s="155" t="s">
        <v>329</v>
      </c>
      <c r="B80" s="155" t="s">
        <v>342</v>
      </c>
      <c r="C80" s="156">
        <v>9781449418465</v>
      </c>
      <c r="D80" s="155" t="s">
        <v>338</v>
      </c>
      <c r="E80" s="155" t="s">
        <v>65</v>
      </c>
      <c r="F80" s="206">
        <v>74</v>
      </c>
      <c r="G80" s="155" t="s">
        <v>66</v>
      </c>
      <c r="H80" s="155" t="s">
        <v>313</v>
      </c>
      <c r="I80" s="151">
        <v>273</v>
      </c>
      <c r="J80" s="151">
        <v>1</v>
      </c>
      <c r="K80" s="206"/>
      <c r="L80" s="186"/>
    </row>
    <row r="81" spans="1:12" ht="15" x14ac:dyDescent="0.25">
      <c r="A81" s="155" t="s">
        <v>329</v>
      </c>
      <c r="B81" s="155" t="s">
        <v>342</v>
      </c>
      <c r="C81" s="156">
        <v>9781449420437</v>
      </c>
      <c r="D81" s="155" t="s">
        <v>280</v>
      </c>
      <c r="E81" s="155" t="s">
        <v>65</v>
      </c>
      <c r="F81" s="206">
        <v>74</v>
      </c>
      <c r="G81" s="155" t="s">
        <v>66</v>
      </c>
      <c r="H81" s="155" t="s">
        <v>313</v>
      </c>
      <c r="I81" s="151">
        <v>414.96</v>
      </c>
      <c r="J81" s="151">
        <v>2</v>
      </c>
      <c r="K81" s="206"/>
      <c r="L81" s="186"/>
    </row>
    <row r="82" spans="1:12" ht="15" x14ac:dyDescent="0.25">
      <c r="A82" s="155" t="s">
        <v>329</v>
      </c>
      <c r="B82" s="155" t="s">
        <v>342</v>
      </c>
      <c r="C82" s="156">
        <v>9781449425678</v>
      </c>
      <c r="D82" s="155" t="s">
        <v>318</v>
      </c>
      <c r="E82" s="155" t="s">
        <v>65</v>
      </c>
      <c r="F82" s="206">
        <v>74</v>
      </c>
      <c r="G82" s="155" t="s">
        <v>66</v>
      </c>
      <c r="H82" s="155" t="s">
        <v>313</v>
      </c>
      <c r="I82" s="151">
        <v>726.96</v>
      </c>
      <c r="J82" s="151">
        <v>2</v>
      </c>
      <c r="K82" s="206"/>
      <c r="L82" s="186"/>
    </row>
    <row r="83" spans="1:12" ht="15" x14ac:dyDescent="0.25">
      <c r="A83" s="155" t="s">
        <v>329</v>
      </c>
      <c r="B83" s="155" t="s">
        <v>342</v>
      </c>
      <c r="C83" s="156">
        <v>9781449427757</v>
      </c>
      <c r="D83" s="155" t="s">
        <v>283</v>
      </c>
      <c r="E83" s="155" t="s">
        <v>65</v>
      </c>
      <c r="F83" s="206">
        <v>74</v>
      </c>
      <c r="G83" s="155" t="s">
        <v>66</v>
      </c>
      <c r="H83" s="155" t="s">
        <v>313</v>
      </c>
      <c r="I83" s="151">
        <v>238.5</v>
      </c>
      <c r="J83" s="151">
        <v>1</v>
      </c>
      <c r="K83" s="206"/>
      <c r="L83" s="186"/>
    </row>
    <row r="84" spans="1:12" ht="15" x14ac:dyDescent="0.25">
      <c r="A84" s="155" t="s">
        <v>329</v>
      </c>
      <c r="B84" s="155" t="s">
        <v>342</v>
      </c>
      <c r="C84" s="156">
        <v>9781449433253</v>
      </c>
      <c r="D84" s="155" t="s">
        <v>272</v>
      </c>
      <c r="E84" s="155" t="s">
        <v>65</v>
      </c>
      <c r="F84" s="206">
        <v>74</v>
      </c>
      <c r="G84" s="155" t="s">
        <v>66</v>
      </c>
      <c r="H84" s="155" t="s">
        <v>313</v>
      </c>
      <c r="I84" s="151">
        <v>3119.48</v>
      </c>
      <c r="J84" s="151">
        <v>1</v>
      </c>
      <c r="K84" s="206"/>
      <c r="L84" s="186"/>
    </row>
    <row r="85" spans="1:12" ht="15" x14ac:dyDescent="0.25">
      <c r="A85" s="155" t="s">
        <v>329</v>
      </c>
      <c r="B85" s="155" t="s">
        <v>342</v>
      </c>
      <c r="C85" s="156">
        <v>9781449436353</v>
      </c>
      <c r="D85" s="155" t="s">
        <v>287</v>
      </c>
      <c r="E85" s="155" t="s">
        <v>65</v>
      </c>
      <c r="F85" s="206">
        <v>74</v>
      </c>
      <c r="G85" s="155" t="s">
        <v>66</v>
      </c>
      <c r="H85" s="155" t="s">
        <v>313</v>
      </c>
      <c r="I85" s="151">
        <v>207.48</v>
      </c>
      <c r="J85" s="151">
        <v>1</v>
      </c>
      <c r="K85" s="206"/>
      <c r="L85" s="186"/>
    </row>
    <row r="86" spans="1:12" ht="15" x14ac:dyDescent="0.25">
      <c r="A86" s="155" t="s">
        <v>329</v>
      </c>
      <c r="B86" s="155" t="s">
        <v>342</v>
      </c>
      <c r="C86" s="156">
        <v>9781449446604</v>
      </c>
      <c r="D86" s="155" t="s">
        <v>244</v>
      </c>
      <c r="E86" s="155" t="s">
        <v>65</v>
      </c>
      <c r="F86" s="206">
        <v>74</v>
      </c>
      <c r="G86" s="155" t="s">
        <v>67</v>
      </c>
      <c r="H86" s="155" t="s">
        <v>313</v>
      </c>
      <c r="I86" s="151">
        <v>494.45</v>
      </c>
      <c r="J86" s="151">
        <v>1</v>
      </c>
      <c r="K86" s="206"/>
      <c r="L86" s="186"/>
    </row>
    <row r="87" spans="1:12" ht="15" x14ac:dyDescent="0.25">
      <c r="A87" s="155" t="s">
        <v>329</v>
      </c>
      <c r="B87" s="155" t="s">
        <v>342</v>
      </c>
      <c r="C87" s="156">
        <v>9781449447151</v>
      </c>
      <c r="D87" s="155" t="s">
        <v>289</v>
      </c>
      <c r="E87" s="155" t="s">
        <v>65</v>
      </c>
      <c r="F87" s="206">
        <v>74</v>
      </c>
      <c r="G87" s="155" t="s">
        <v>66</v>
      </c>
      <c r="H87" s="155" t="s">
        <v>313</v>
      </c>
      <c r="I87" s="151">
        <v>3640</v>
      </c>
      <c r="J87" s="151">
        <v>2</v>
      </c>
      <c r="K87" s="206"/>
      <c r="L87" s="186"/>
    </row>
    <row r="88" spans="1:12" ht="15" x14ac:dyDescent="0.25">
      <c r="A88" s="155" t="s">
        <v>329</v>
      </c>
      <c r="B88" s="155" t="s">
        <v>342</v>
      </c>
      <c r="C88" s="156">
        <v>9781449447953</v>
      </c>
      <c r="D88" s="155" t="s">
        <v>246</v>
      </c>
      <c r="E88" s="155" t="s">
        <v>65</v>
      </c>
      <c r="F88" s="206">
        <v>74</v>
      </c>
      <c r="G88" s="155" t="s">
        <v>67</v>
      </c>
      <c r="H88" s="155" t="s">
        <v>313</v>
      </c>
      <c r="I88" s="151">
        <v>1978.9</v>
      </c>
      <c r="J88" s="151">
        <v>2</v>
      </c>
      <c r="K88" s="206"/>
      <c r="L88" s="186"/>
    </row>
    <row r="89" spans="1:12" ht="15" x14ac:dyDescent="0.25">
      <c r="A89" s="155" t="s">
        <v>329</v>
      </c>
      <c r="B89" s="155" t="s">
        <v>342</v>
      </c>
      <c r="C89" s="156">
        <v>9781449458263</v>
      </c>
      <c r="D89" s="155" t="s">
        <v>256</v>
      </c>
      <c r="E89" s="155" t="s">
        <v>65</v>
      </c>
      <c r="F89" s="206">
        <v>74</v>
      </c>
      <c r="G89" s="155" t="s">
        <v>67</v>
      </c>
      <c r="H89" s="155" t="s">
        <v>313</v>
      </c>
      <c r="I89" s="151">
        <v>173.25</v>
      </c>
      <c r="J89" s="151">
        <v>1</v>
      </c>
      <c r="K89" s="206"/>
      <c r="L89" s="186"/>
    </row>
    <row r="90" spans="1:12" ht="15" x14ac:dyDescent="0.25">
      <c r="A90" s="155" t="s">
        <v>329</v>
      </c>
      <c r="B90" s="155" t="s">
        <v>342</v>
      </c>
      <c r="C90" s="156">
        <v>9781449459956</v>
      </c>
      <c r="D90" s="155" t="s">
        <v>258</v>
      </c>
      <c r="E90" s="155" t="s">
        <v>65</v>
      </c>
      <c r="F90" s="206">
        <v>74</v>
      </c>
      <c r="G90" s="155" t="s">
        <v>67</v>
      </c>
      <c r="H90" s="155" t="s">
        <v>313</v>
      </c>
      <c r="I90" s="151">
        <v>1318.35</v>
      </c>
      <c r="J90" s="151">
        <v>3</v>
      </c>
      <c r="K90" s="206"/>
      <c r="L90" s="186"/>
    </row>
    <row r="91" spans="1:12" ht="15" x14ac:dyDescent="0.25">
      <c r="A91" s="155" t="s">
        <v>329</v>
      </c>
      <c r="B91" s="155" t="s">
        <v>342</v>
      </c>
      <c r="C91" s="156">
        <v>9781449460365</v>
      </c>
      <c r="D91" s="155" t="s">
        <v>319</v>
      </c>
      <c r="E91" s="155" t="s">
        <v>65</v>
      </c>
      <c r="F91" s="206">
        <v>74</v>
      </c>
      <c r="G91" s="155" t="s">
        <v>67</v>
      </c>
      <c r="H91" s="155" t="s">
        <v>313</v>
      </c>
      <c r="I91" s="151">
        <v>467.48</v>
      </c>
      <c r="J91" s="151">
        <v>1</v>
      </c>
      <c r="K91" s="206"/>
      <c r="L91" s="186"/>
    </row>
    <row r="92" spans="1:12" ht="15" x14ac:dyDescent="0.25">
      <c r="A92" s="155" t="s">
        <v>329</v>
      </c>
      <c r="B92" s="155" t="s">
        <v>342</v>
      </c>
      <c r="C92" s="156">
        <v>9781449462147</v>
      </c>
      <c r="D92" s="155" t="s">
        <v>220</v>
      </c>
      <c r="E92" s="155" t="s">
        <v>65</v>
      </c>
      <c r="F92" s="206">
        <v>74</v>
      </c>
      <c r="G92" s="155" t="s">
        <v>67</v>
      </c>
      <c r="H92" s="155" t="s">
        <v>313</v>
      </c>
      <c r="I92" s="151">
        <v>2198.9</v>
      </c>
      <c r="J92" s="151">
        <v>2</v>
      </c>
      <c r="K92" s="206"/>
      <c r="L92" s="186"/>
    </row>
    <row r="93" spans="1:12" ht="15" x14ac:dyDescent="0.25">
      <c r="A93" s="155" t="s">
        <v>329</v>
      </c>
      <c r="B93" s="155" t="s">
        <v>342</v>
      </c>
      <c r="C93" s="156">
        <v>9781449462260</v>
      </c>
      <c r="D93" s="155" t="s">
        <v>331</v>
      </c>
      <c r="E93" s="155" t="s">
        <v>65</v>
      </c>
      <c r="F93" s="206">
        <v>74</v>
      </c>
      <c r="G93" s="155" t="s">
        <v>67</v>
      </c>
      <c r="H93" s="155" t="s">
        <v>313</v>
      </c>
      <c r="I93" s="151">
        <v>254.49</v>
      </c>
      <c r="J93" s="151">
        <v>1</v>
      </c>
      <c r="K93" s="206"/>
      <c r="L93" s="186"/>
    </row>
    <row r="94" spans="1:12" ht="15" x14ac:dyDescent="0.25">
      <c r="A94" s="155" t="s">
        <v>329</v>
      </c>
      <c r="B94" s="155" t="s">
        <v>342</v>
      </c>
      <c r="C94" s="156">
        <v>9781449464899</v>
      </c>
      <c r="D94" s="155" t="s">
        <v>310</v>
      </c>
      <c r="E94" s="155" t="s">
        <v>65</v>
      </c>
      <c r="F94" s="206">
        <v>74</v>
      </c>
      <c r="G94" s="155" t="s">
        <v>67</v>
      </c>
      <c r="H94" s="155" t="s">
        <v>313</v>
      </c>
      <c r="I94" s="151">
        <v>970.38</v>
      </c>
      <c r="J94" s="151">
        <v>3</v>
      </c>
      <c r="K94" s="206"/>
      <c r="L94" s="186"/>
    </row>
    <row r="95" spans="1:12" ht="15" x14ac:dyDescent="0.25">
      <c r="A95" s="155" t="s">
        <v>329</v>
      </c>
      <c r="B95" s="155" t="s">
        <v>342</v>
      </c>
      <c r="C95" s="156">
        <v>9781449471927</v>
      </c>
      <c r="D95" s="155" t="s">
        <v>325</v>
      </c>
      <c r="E95" s="155" t="s">
        <v>65</v>
      </c>
      <c r="F95" s="206">
        <v>74</v>
      </c>
      <c r="G95" s="155" t="s">
        <v>67</v>
      </c>
      <c r="H95" s="155" t="s">
        <v>313</v>
      </c>
      <c r="I95" s="151">
        <v>311.48</v>
      </c>
      <c r="J95" s="151">
        <v>1</v>
      </c>
      <c r="K95" s="206"/>
      <c r="L95" s="186"/>
    </row>
    <row r="96" spans="1:12" ht="15" x14ac:dyDescent="0.25">
      <c r="A96" s="155" t="s">
        <v>329</v>
      </c>
      <c r="B96" s="155" t="s">
        <v>342</v>
      </c>
      <c r="C96" s="156">
        <v>9781449472399</v>
      </c>
      <c r="D96" s="155" t="s">
        <v>326</v>
      </c>
      <c r="E96" s="155" t="s">
        <v>65</v>
      </c>
      <c r="F96" s="206">
        <v>74</v>
      </c>
      <c r="G96" s="155" t="s">
        <v>67</v>
      </c>
      <c r="H96" s="155" t="s">
        <v>313</v>
      </c>
      <c r="I96" s="151">
        <v>390</v>
      </c>
      <c r="J96" s="151">
        <v>1</v>
      </c>
      <c r="K96" s="206"/>
      <c r="L96" s="186"/>
    </row>
    <row r="97" spans="1:12" ht="15" x14ac:dyDescent="0.25">
      <c r="A97" s="186"/>
      <c r="B97" s="186"/>
      <c r="C97" s="186"/>
      <c r="D97" s="186"/>
      <c r="E97" s="186"/>
      <c r="F97" s="186"/>
      <c r="G97" s="186"/>
      <c r="H97" s="186"/>
      <c r="I97" s="207">
        <f>SUM(I2:I96)</f>
        <v>-668545.69999999984</v>
      </c>
      <c r="J97" s="207">
        <f>SUM(J2:J96)</f>
        <v>-1419</v>
      </c>
      <c r="K97" s="186"/>
      <c r="L97" s="186"/>
    </row>
    <row r="98" spans="1:12" ht="15" x14ac:dyDescent="0.25">
      <c r="A98" s="186"/>
      <c r="B98" s="186"/>
      <c r="C98" s="186"/>
      <c r="D98" s="186"/>
      <c r="E98" s="186"/>
      <c r="F98" s="186"/>
      <c r="G98" s="186"/>
      <c r="H98" s="186"/>
      <c r="I98" s="186"/>
      <c r="J98" s="186"/>
      <c r="K98" s="186"/>
      <c r="L98" s="186"/>
    </row>
    <row r="99" spans="1:12" ht="15" x14ac:dyDescent="0.25">
      <c r="A99" s="186"/>
      <c r="B99" s="186"/>
      <c r="C99" s="186"/>
      <c r="D99" s="186"/>
      <c r="E99" s="186"/>
      <c r="F99" s="186"/>
      <c r="G99" s="186"/>
      <c r="H99" s="186"/>
      <c r="I99" s="186"/>
      <c r="J99" s="186"/>
      <c r="K99" s="186"/>
      <c r="L99" s="186"/>
    </row>
    <row r="100" spans="1:12" ht="15" x14ac:dyDescent="0.25">
      <c r="A100" s="186"/>
      <c r="B100" s="186"/>
      <c r="C100" s="186"/>
      <c r="D100" s="186"/>
      <c r="E100" s="186"/>
      <c r="F100" s="186"/>
      <c r="G100" s="134" t="s">
        <v>63</v>
      </c>
      <c r="H100" s="134"/>
      <c r="I100" s="158">
        <v>0.22500000000000001</v>
      </c>
      <c r="J100" s="134"/>
      <c r="K100" s="134"/>
      <c r="L100" s="186"/>
    </row>
    <row r="101" spans="1:12" ht="15.75" thickBot="1" x14ac:dyDescent="0.3">
      <c r="A101" s="186"/>
      <c r="B101" s="186"/>
      <c r="C101" s="186"/>
      <c r="D101" s="186"/>
      <c r="E101" s="186"/>
      <c r="F101" s="186"/>
      <c r="G101" s="134"/>
      <c r="H101" s="134"/>
      <c r="I101" s="134"/>
      <c r="J101" s="134"/>
      <c r="K101" s="134"/>
      <c r="L101" s="186"/>
    </row>
    <row r="102" spans="1:12" ht="15" x14ac:dyDescent="0.25">
      <c r="A102" s="186"/>
      <c r="B102" s="186"/>
      <c r="C102" s="186"/>
      <c r="D102" s="186"/>
      <c r="E102" s="186"/>
      <c r="F102" s="186"/>
      <c r="G102" s="137" t="s">
        <v>50</v>
      </c>
      <c r="H102" s="85" t="s">
        <v>51</v>
      </c>
      <c r="I102" s="190">
        <f>-I97*I100</f>
        <v>150422.78249999997</v>
      </c>
      <c r="J102" s="139"/>
      <c r="K102" s="140"/>
      <c r="L102" s="186"/>
    </row>
    <row r="103" spans="1:12" ht="15" x14ac:dyDescent="0.25">
      <c r="A103" s="186"/>
      <c r="B103" s="186"/>
      <c r="C103" s="186"/>
      <c r="D103" s="186"/>
      <c r="E103" s="186"/>
      <c r="F103" s="186"/>
      <c r="G103" s="141"/>
      <c r="H103" s="89" t="s">
        <v>52</v>
      </c>
      <c r="I103" s="160">
        <f>I102/K103</f>
        <v>1556.0645521676402</v>
      </c>
      <c r="J103" s="143" t="s">
        <v>53</v>
      </c>
      <c r="K103" s="171">
        <v>96.668728999999999</v>
      </c>
      <c r="L103" s="186"/>
    </row>
    <row r="104" spans="1:12" ht="15.75" thickBot="1" x14ac:dyDescent="0.3">
      <c r="A104" s="186"/>
      <c r="B104" s="186"/>
      <c r="C104" s="186"/>
      <c r="D104" s="186"/>
      <c r="E104" s="186"/>
      <c r="F104" s="186"/>
      <c r="G104" s="145"/>
      <c r="H104" s="94" t="s">
        <v>61</v>
      </c>
      <c r="I104" s="161">
        <f>I102/K104</f>
        <v>2240.8885699218185</v>
      </c>
      <c r="J104" s="147" t="s">
        <v>53</v>
      </c>
      <c r="K104" s="148">
        <v>67.126400000000004</v>
      </c>
      <c r="L104" s="186"/>
    </row>
    <row r="105" spans="1:12" ht="15" x14ac:dyDescent="0.25">
      <c r="A105" s="186"/>
      <c r="B105" s="186"/>
      <c r="C105" s="186"/>
      <c r="D105" s="186"/>
      <c r="E105" s="186"/>
      <c r="F105" s="186"/>
      <c r="G105" s="186"/>
      <c r="H105" s="186"/>
      <c r="I105" s="186"/>
      <c r="J105" s="186"/>
      <c r="K105" s="186"/>
      <c r="L105" s="186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33" filterMode="1"/>
  <dimension ref="A1:M131"/>
  <sheetViews>
    <sheetView workbookViewId="0">
      <selection activeCell="I133" sqref="I133"/>
    </sheetView>
  </sheetViews>
  <sheetFormatPr defaultRowHeight="15" x14ac:dyDescent="0.25"/>
  <cols>
    <col min="1" max="1" width="5.7109375" style="186" customWidth="1"/>
    <col min="2" max="2" width="7.140625" style="186" bestFit="1" customWidth="1"/>
    <col min="3" max="3" width="14.140625" style="186" bestFit="1" customWidth="1"/>
    <col min="4" max="4" width="50" style="186" bestFit="1" customWidth="1"/>
    <col min="5" max="5" width="10.5703125" style="186" bestFit="1" customWidth="1"/>
    <col min="6" max="6" width="7.140625" style="186" bestFit="1" customWidth="1"/>
    <col min="7" max="7" width="7.85546875" style="186" bestFit="1" customWidth="1"/>
    <col min="8" max="8" width="9.85546875" style="186" bestFit="1" customWidth="1"/>
    <col min="9" max="9" width="14" style="186" bestFit="1" customWidth="1"/>
    <col min="10" max="10" width="10.28515625" style="186" bestFit="1" customWidth="1"/>
    <col min="11" max="11" width="16" style="186" bestFit="1" customWidth="1"/>
    <col min="12" max="12" width="13.28515625" style="186" bestFit="1" customWidth="1"/>
    <col min="13" max="13" width="9.5703125" bestFit="1" customWidth="1"/>
  </cols>
  <sheetData>
    <row r="1" spans="1:13" x14ac:dyDescent="0.25">
      <c r="A1" s="184" t="s">
        <v>34</v>
      </c>
      <c r="B1" s="185" t="s">
        <v>35</v>
      </c>
      <c r="C1" s="185" t="s">
        <v>36</v>
      </c>
      <c r="D1" s="185" t="s">
        <v>37</v>
      </c>
      <c r="E1" s="185" t="s">
        <v>38</v>
      </c>
      <c r="F1" s="185" t="s">
        <v>39</v>
      </c>
      <c r="G1" s="185" t="s">
        <v>40</v>
      </c>
      <c r="H1" s="185" t="s">
        <v>41</v>
      </c>
      <c r="I1" s="185" t="s">
        <v>18</v>
      </c>
      <c r="J1" s="185" t="s">
        <v>42</v>
      </c>
      <c r="K1" s="185" t="s">
        <v>129</v>
      </c>
    </row>
    <row r="2" spans="1:13" hidden="1" x14ac:dyDescent="0.25">
      <c r="A2" s="155" t="s">
        <v>329</v>
      </c>
      <c r="B2" s="155" t="s">
        <v>322</v>
      </c>
      <c r="C2" s="156">
        <v>9781449474256</v>
      </c>
      <c r="D2" s="155" t="s">
        <v>366</v>
      </c>
      <c r="E2" s="155" t="s">
        <v>65</v>
      </c>
      <c r="F2" s="156">
        <v>74</v>
      </c>
      <c r="G2" s="155" t="s">
        <v>66</v>
      </c>
      <c r="H2" s="155" t="s">
        <v>314</v>
      </c>
      <c r="I2" s="151">
        <v>-54632.21</v>
      </c>
      <c r="J2" s="155">
        <v>-258</v>
      </c>
      <c r="K2" s="206"/>
    </row>
    <row r="3" spans="1:13" hidden="1" x14ac:dyDescent="0.25">
      <c r="A3" s="155" t="s">
        <v>329</v>
      </c>
      <c r="B3" s="155" t="s">
        <v>322</v>
      </c>
      <c r="C3" s="156">
        <v>9781449480356</v>
      </c>
      <c r="D3" s="155" t="s">
        <v>368</v>
      </c>
      <c r="E3" s="155" t="s">
        <v>65</v>
      </c>
      <c r="F3" s="156">
        <v>74</v>
      </c>
      <c r="G3" s="155" t="s">
        <v>67</v>
      </c>
      <c r="H3" s="155" t="s">
        <v>314</v>
      </c>
      <c r="I3" s="151">
        <v>-12712.03</v>
      </c>
      <c r="J3" s="155">
        <v>-47</v>
      </c>
      <c r="K3" s="206"/>
      <c r="L3" s="215">
        <f>-SUM(I2:I82)</f>
        <v>1565986.2699999991</v>
      </c>
      <c r="M3" s="215">
        <f>-SUM(J2:J82)</f>
        <v>2351</v>
      </c>
    </row>
    <row r="4" spans="1:13" x14ac:dyDescent="0.25">
      <c r="A4" s="155" t="s">
        <v>329</v>
      </c>
      <c r="B4" s="155" t="s">
        <v>322</v>
      </c>
      <c r="C4" s="156">
        <v>9781451620702</v>
      </c>
      <c r="D4" s="155" t="s">
        <v>369</v>
      </c>
      <c r="E4" s="155" t="s">
        <v>65</v>
      </c>
      <c r="F4" s="156">
        <v>74</v>
      </c>
      <c r="G4" s="155" t="s">
        <v>370</v>
      </c>
      <c r="H4" s="155" t="s">
        <v>314</v>
      </c>
      <c r="I4" s="151">
        <v>-23203.5</v>
      </c>
      <c r="J4" s="155">
        <v>-85</v>
      </c>
      <c r="K4" s="206"/>
      <c r="L4" s="215">
        <f>-SUM(I83:I117)</f>
        <v>-45497.200000000012</v>
      </c>
      <c r="M4" s="215">
        <f>-SUM(J83:J117)</f>
        <v>-102</v>
      </c>
    </row>
    <row r="5" spans="1:13" hidden="1" x14ac:dyDescent="0.25">
      <c r="A5" s="209" t="s">
        <v>329</v>
      </c>
      <c r="B5" s="209" t="s">
        <v>322</v>
      </c>
      <c r="C5" s="210">
        <v>9781449481001</v>
      </c>
      <c r="D5" s="209" t="s">
        <v>371</v>
      </c>
      <c r="E5" s="209" t="s">
        <v>65</v>
      </c>
      <c r="F5" s="210">
        <v>71</v>
      </c>
      <c r="G5" s="209" t="s">
        <v>67</v>
      </c>
      <c r="H5" s="209" t="s">
        <v>314</v>
      </c>
      <c r="I5" s="211">
        <v>-15536.37</v>
      </c>
      <c r="J5" s="209">
        <v>-58</v>
      </c>
      <c r="K5" s="206"/>
    </row>
    <row r="6" spans="1:13" hidden="1" x14ac:dyDescent="0.25">
      <c r="A6" s="209" t="s">
        <v>329</v>
      </c>
      <c r="B6" s="209" t="s">
        <v>322</v>
      </c>
      <c r="C6" s="212">
        <v>9781449481001</v>
      </c>
      <c r="D6" s="213" t="s">
        <v>371</v>
      </c>
      <c r="E6" s="209" t="s">
        <v>65</v>
      </c>
      <c r="F6" s="210">
        <v>71</v>
      </c>
      <c r="G6" s="209" t="s">
        <v>67</v>
      </c>
      <c r="H6" s="209" t="s">
        <v>314</v>
      </c>
      <c r="I6" s="214">
        <v>-1886.2199999999998</v>
      </c>
      <c r="J6" s="213">
        <v>-7</v>
      </c>
      <c r="K6" s="206"/>
    </row>
    <row r="7" spans="1:13" hidden="1" x14ac:dyDescent="0.25">
      <c r="A7" s="155" t="s">
        <v>329</v>
      </c>
      <c r="B7" s="155" t="s">
        <v>322</v>
      </c>
      <c r="C7" s="208">
        <v>9781941252093</v>
      </c>
      <c r="D7" s="206" t="s">
        <v>321</v>
      </c>
      <c r="E7" s="155" t="s">
        <v>65</v>
      </c>
      <c r="F7" s="156">
        <v>74</v>
      </c>
      <c r="G7" s="209" t="s">
        <v>67</v>
      </c>
      <c r="H7" s="209" t="s">
        <v>314</v>
      </c>
      <c r="I7" s="202">
        <v>-1836</v>
      </c>
      <c r="J7" s="206">
        <v>-4</v>
      </c>
      <c r="K7" s="206"/>
      <c r="L7" s="215">
        <f>SUM(L3:L6)</f>
        <v>1520489.0699999991</v>
      </c>
      <c r="M7" s="179">
        <f>SUM(M3:M6)</f>
        <v>2249</v>
      </c>
    </row>
    <row r="8" spans="1:13" hidden="1" x14ac:dyDescent="0.25">
      <c r="A8" s="155" t="s">
        <v>329</v>
      </c>
      <c r="B8" s="155" t="s">
        <v>322</v>
      </c>
      <c r="C8" s="156">
        <v>9780740700033</v>
      </c>
      <c r="D8" s="155" t="s">
        <v>343</v>
      </c>
      <c r="E8" s="155" t="s">
        <v>65</v>
      </c>
      <c r="F8" s="156">
        <v>74</v>
      </c>
      <c r="G8" s="155" t="s">
        <v>66</v>
      </c>
      <c r="H8" s="155" t="s">
        <v>312</v>
      </c>
      <c r="I8" s="151">
        <v>-726.96</v>
      </c>
      <c r="J8" s="155">
        <v>-2</v>
      </c>
      <c r="K8" s="206"/>
    </row>
    <row r="9" spans="1:13" hidden="1" x14ac:dyDescent="0.25">
      <c r="A9" s="155" t="s">
        <v>329</v>
      </c>
      <c r="B9" s="155" t="s">
        <v>322</v>
      </c>
      <c r="C9" s="156">
        <v>9780740705311</v>
      </c>
      <c r="D9" s="155" t="s">
        <v>344</v>
      </c>
      <c r="E9" s="155" t="s">
        <v>65</v>
      </c>
      <c r="F9" s="156">
        <v>74</v>
      </c>
      <c r="G9" s="155" t="s">
        <v>66</v>
      </c>
      <c r="H9" s="155" t="s">
        <v>312</v>
      </c>
      <c r="I9" s="151">
        <v>-1852.35</v>
      </c>
      <c r="J9" s="155">
        <v>-5</v>
      </c>
      <c r="K9" s="206"/>
    </row>
    <row r="10" spans="1:13" hidden="1" x14ac:dyDescent="0.25">
      <c r="A10" s="155" t="s">
        <v>329</v>
      </c>
      <c r="B10" s="155" t="s">
        <v>322</v>
      </c>
      <c r="C10" s="156">
        <v>9780740713903</v>
      </c>
      <c r="D10" s="155" t="s">
        <v>345</v>
      </c>
      <c r="E10" s="155" t="s">
        <v>65</v>
      </c>
      <c r="F10" s="156">
        <v>74</v>
      </c>
      <c r="G10" s="155" t="s">
        <v>66</v>
      </c>
      <c r="H10" s="155" t="s">
        <v>312</v>
      </c>
      <c r="I10" s="151">
        <v>-702</v>
      </c>
      <c r="J10" s="155">
        <v>-3</v>
      </c>
      <c r="K10" s="206"/>
    </row>
    <row r="11" spans="1:13" hidden="1" x14ac:dyDescent="0.25">
      <c r="A11" s="155" t="s">
        <v>329</v>
      </c>
      <c r="B11" s="155" t="s">
        <v>322</v>
      </c>
      <c r="C11" s="156">
        <v>9780740721946</v>
      </c>
      <c r="D11" s="155" t="s">
        <v>361</v>
      </c>
      <c r="E11" s="155" t="s">
        <v>65</v>
      </c>
      <c r="F11" s="156">
        <v>74</v>
      </c>
      <c r="G11" s="155" t="s">
        <v>66</v>
      </c>
      <c r="H11" s="155" t="s">
        <v>312</v>
      </c>
      <c r="I11" s="151">
        <v>-273</v>
      </c>
      <c r="J11" s="155">
        <v>-1</v>
      </c>
      <c r="K11" s="206"/>
    </row>
    <row r="12" spans="1:13" hidden="1" x14ac:dyDescent="0.25">
      <c r="A12" s="155" t="s">
        <v>329</v>
      </c>
      <c r="B12" s="155" t="s">
        <v>322</v>
      </c>
      <c r="C12" s="156">
        <v>9780740732980</v>
      </c>
      <c r="D12" s="155" t="s">
        <v>346</v>
      </c>
      <c r="E12" s="155" t="s">
        <v>65</v>
      </c>
      <c r="F12" s="156">
        <v>74</v>
      </c>
      <c r="G12" s="155" t="s">
        <v>66</v>
      </c>
      <c r="H12" s="155" t="s">
        <v>312</v>
      </c>
      <c r="I12" s="151">
        <v>-546</v>
      </c>
      <c r="J12" s="155">
        <v>-2</v>
      </c>
      <c r="K12" s="206"/>
    </row>
    <row r="13" spans="1:13" hidden="1" x14ac:dyDescent="0.25">
      <c r="A13" s="155" t="s">
        <v>329</v>
      </c>
      <c r="B13" s="155" t="s">
        <v>322</v>
      </c>
      <c r="C13" s="156">
        <v>9780740746581</v>
      </c>
      <c r="D13" s="155" t="s">
        <v>348</v>
      </c>
      <c r="E13" s="155" t="s">
        <v>65</v>
      </c>
      <c r="F13" s="156">
        <v>74</v>
      </c>
      <c r="G13" s="155" t="s">
        <v>66</v>
      </c>
      <c r="H13" s="155" t="s">
        <v>312</v>
      </c>
      <c r="I13" s="151">
        <v>-1104.42</v>
      </c>
      <c r="J13" s="155">
        <v>-3</v>
      </c>
      <c r="K13" s="206"/>
    </row>
    <row r="14" spans="1:13" hidden="1" x14ac:dyDescent="0.25">
      <c r="A14" s="155" t="s">
        <v>329</v>
      </c>
      <c r="B14" s="155" t="s">
        <v>322</v>
      </c>
      <c r="C14" s="156">
        <v>9780740754722</v>
      </c>
      <c r="D14" s="155" t="s">
        <v>125</v>
      </c>
      <c r="E14" s="155" t="s">
        <v>65</v>
      </c>
      <c r="F14" s="156">
        <v>74</v>
      </c>
      <c r="G14" s="155" t="s">
        <v>66</v>
      </c>
      <c r="H14" s="155" t="s">
        <v>312</v>
      </c>
      <c r="I14" s="151">
        <v>-191.52</v>
      </c>
      <c r="J14" s="155">
        <v>-1</v>
      </c>
      <c r="K14" s="206"/>
    </row>
    <row r="15" spans="1:13" hidden="1" x14ac:dyDescent="0.25">
      <c r="A15" s="155" t="s">
        <v>329</v>
      </c>
      <c r="B15" s="155" t="s">
        <v>322</v>
      </c>
      <c r="C15" s="156">
        <v>9780740761904</v>
      </c>
      <c r="D15" s="155" t="s">
        <v>349</v>
      </c>
      <c r="E15" s="155" t="s">
        <v>65</v>
      </c>
      <c r="F15" s="156">
        <v>74</v>
      </c>
      <c r="G15" s="155" t="s">
        <v>66</v>
      </c>
      <c r="H15" s="155" t="s">
        <v>312</v>
      </c>
      <c r="I15" s="151">
        <v>-252</v>
      </c>
      <c r="J15" s="155">
        <v>-1</v>
      </c>
      <c r="K15" s="206"/>
    </row>
    <row r="16" spans="1:13" hidden="1" x14ac:dyDescent="0.25">
      <c r="A16" s="155" t="s">
        <v>329</v>
      </c>
      <c r="B16" s="155" t="s">
        <v>322</v>
      </c>
      <c r="C16" s="156">
        <v>9780740773655</v>
      </c>
      <c r="D16" s="155" t="s">
        <v>362</v>
      </c>
      <c r="E16" s="155" t="s">
        <v>65</v>
      </c>
      <c r="F16" s="156">
        <v>74</v>
      </c>
      <c r="G16" s="155" t="s">
        <v>66</v>
      </c>
      <c r="H16" s="155" t="s">
        <v>312</v>
      </c>
      <c r="I16" s="151">
        <v>-829.5</v>
      </c>
      <c r="J16" s="155">
        <v>-3</v>
      </c>
      <c r="K16" s="206"/>
    </row>
    <row r="17" spans="1:10" hidden="1" x14ac:dyDescent="0.25">
      <c r="A17" s="155" t="s">
        <v>329</v>
      </c>
      <c r="B17" s="155" t="s">
        <v>322</v>
      </c>
      <c r="C17" s="156">
        <v>9780740777356</v>
      </c>
      <c r="D17" s="155" t="s">
        <v>274</v>
      </c>
      <c r="E17" s="155" t="s">
        <v>65</v>
      </c>
      <c r="F17" s="156">
        <v>74</v>
      </c>
      <c r="G17" s="155" t="s">
        <v>66</v>
      </c>
      <c r="H17" s="155" t="s">
        <v>312</v>
      </c>
      <c r="I17" s="151">
        <v>-12495</v>
      </c>
      <c r="J17" s="155">
        <v>-7</v>
      </c>
    </row>
    <row r="18" spans="1:10" hidden="1" x14ac:dyDescent="0.25">
      <c r="A18" s="155" t="s">
        <v>329</v>
      </c>
      <c r="B18" s="155" t="s">
        <v>322</v>
      </c>
      <c r="C18" s="156">
        <v>9780740778063</v>
      </c>
      <c r="D18" s="155" t="s">
        <v>71</v>
      </c>
      <c r="E18" s="155" t="s">
        <v>65</v>
      </c>
      <c r="F18" s="156">
        <v>74</v>
      </c>
      <c r="G18" s="155" t="s">
        <v>66</v>
      </c>
      <c r="H18" s="155" t="s">
        <v>312</v>
      </c>
      <c r="I18" s="151">
        <v>-287.52</v>
      </c>
      <c r="J18" s="155">
        <v>-1</v>
      </c>
    </row>
    <row r="19" spans="1:10" hidden="1" x14ac:dyDescent="0.25">
      <c r="A19" s="155" t="s">
        <v>329</v>
      </c>
      <c r="B19" s="155" t="s">
        <v>322</v>
      </c>
      <c r="C19" s="156">
        <v>9780740778155</v>
      </c>
      <c r="D19" s="155" t="s">
        <v>351</v>
      </c>
      <c r="E19" s="155" t="s">
        <v>65</v>
      </c>
      <c r="F19" s="156">
        <v>74</v>
      </c>
      <c r="G19" s="155" t="s">
        <v>66</v>
      </c>
      <c r="H19" s="155" t="s">
        <v>312</v>
      </c>
      <c r="I19" s="151">
        <v>-546</v>
      </c>
      <c r="J19" s="155">
        <v>-2</v>
      </c>
    </row>
    <row r="20" spans="1:10" hidden="1" x14ac:dyDescent="0.25">
      <c r="A20" s="155" t="s">
        <v>329</v>
      </c>
      <c r="B20" s="155" t="s">
        <v>322</v>
      </c>
      <c r="C20" s="156">
        <v>9780740779893</v>
      </c>
      <c r="D20" s="155" t="s">
        <v>317</v>
      </c>
      <c r="E20" s="155" t="s">
        <v>65</v>
      </c>
      <c r="F20" s="156">
        <v>74</v>
      </c>
      <c r="G20" s="155" t="s">
        <v>66</v>
      </c>
      <c r="H20" s="155" t="s">
        <v>312</v>
      </c>
      <c r="I20" s="151">
        <v>-621.91999999999996</v>
      </c>
      <c r="J20" s="155">
        <v>-4</v>
      </c>
    </row>
    <row r="21" spans="1:10" hidden="1" x14ac:dyDescent="0.25">
      <c r="A21" s="155" t="s">
        <v>329</v>
      </c>
      <c r="B21" s="155" t="s">
        <v>322</v>
      </c>
      <c r="C21" s="156">
        <v>9780740791208</v>
      </c>
      <c r="D21" s="155" t="s">
        <v>301</v>
      </c>
      <c r="E21" s="155" t="s">
        <v>65</v>
      </c>
      <c r="F21" s="156">
        <v>74</v>
      </c>
      <c r="G21" s="155" t="s">
        <v>66</v>
      </c>
      <c r="H21" s="155" t="s">
        <v>312</v>
      </c>
      <c r="I21" s="151">
        <v>-155.47999999999999</v>
      </c>
      <c r="J21" s="155">
        <v>-1</v>
      </c>
    </row>
    <row r="22" spans="1:10" hidden="1" x14ac:dyDescent="0.25">
      <c r="A22" s="155" t="s">
        <v>329</v>
      </c>
      <c r="B22" s="155" t="s">
        <v>322</v>
      </c>
      <c r="C22" s="156">
        <v>9780836217797</v>
      </c>
      <c r="D22" s="155" t="s">
        <v>363</v>
      </c>
      <c r="E22" s="155" t="s">
        <v>65</v>
      </c>
      <c r="F22" s="156">
        <v>74</v>
      </c>
      <c r="G22" s="155" t="s">
        <v>66</v>
      </c>
      <c r="H22" s="155" t="s">
        <v>312</v>
      </c>
      <c r="I22" s="151">
        <v>-829.92</v>
      </c>
      <c r="J22" s="155">
        <v>-4</v>
      </c>
    </row>
    <row r="23" spans="1:10" hidden="1" x14ac:dyDescent="0.25">
      <c r="A23" s="155" t="s">
        <v>329</v>
      </c>
      <c r="B23" s="155" t="s">
        <v>322</v>
      </c>
      <c r="C23" s="156">
        <v>9781449401160</v>
      </c>
      <c r="D23" s="155" t="s">
        <v>276</v>
      </c>
      <c r="E23" s="155" t="s">
        <v>65</v>
      </c>
      <c r="F23" s="156">
        <v>74</v>
      </c>
      <c r="G23" s="155" t="s">
        <v>66</v>
      </c>
      <c r="H23" s="155" t="s">
        <v>312</v>
      </c>
      <c r="I23" s="151">
        <v>-898.5</v>
      </c>
      <c r="J23" s="155">
        <v>-3</v>
      </c>
    </row>
    <row r="24" spans="1:10" hidden="1" x14ac:dyDescent="0.25">
      <c r="A24" s="155" t="s">
        <v>329</v>
      </c>
      <c r="B24" s="155" t="s">
        <v>322</v>
      </c>
      <c r="C24" s="156">
        <v>9781449401375</v>
      </c>
      <c r="D24" s="155" t="s">
        <v>302</v>
      </c>
      <c r="E24" s="155" t="s">
        <v>65</v>
      </c>
      <c r="F24" s="156">
        <v>74</v>
      </c>
      <c r="G24" s="155" t="s">
        <v>66</v>
      </c>
      <c r="H24" s="155" t="s">
        <v>312</v>
      </c>
      <c r="I24" s="151">
        <v>-2415.92</v>
      </c>
      <c r="J24" s="155">
        <v>-15</v>
      </c>
    </row>
    <row r="25" spans="1:10" hidden="1" x14ac:dyDescent="0.25">
      <c r="A25" s="155" t="s">
        <v>329</v>
      </c>
      <c r="B25" s="155" t="s">
        <v>322</v>
      </c>
      <c r="C25" s="156">
        <v>9781449401382</v>
      </c>
      <c r="D25" s="155" t="s">
        <v>302</v>
      </c>
      <c r="E25" s="155" t="s">
        <v>65</v>
      </c>
      <c r="F25" s="156">
        <v>74</v>
      </c>
      <c r="G25" s="155" t="s">
        <v>66</v>
      </c>
      <c r="H25" s="155" t="s">
        <v>312</v>
      </c>
      <c r="I25" s="151">
        <v>-2266.42</v>
      </c>
      <c r="J25" s="155">
        <v>-14</v>
      </c>
    </row>
    <row r="26" spans="1:10" hidden="1" x14ac:dyDescent="0.25">
      <c r="A26" s="155" t="s">
        <v>329</v>
      </c>
      <c r="B26" s="155" t="s">
        <v>322</v>
      </c>
      <c r="C26" s="156">
        <v>9781449401399</v>
      </c>
      <c r="D26" s="155" t="s">
        <v>302</v>
      </c>
      <c r="E26" s="155" t="s">
        <v>65</v>
      </c>
      <c r="F26" s="156">
        <v>74</v>
      </c>
      <c r="G26" s="155" t="s">
        <v>66</v>
      </c>
      <c r="H26" s="155" t="s">
        <v>312</v>
      </c>
      <c r="I26" s="151">
        <v>-2266.42</v>
      </c>
      <c r="J26" s="155">
        <v>-14</v>
      </c>
    </row>
    <row r="27" spans="1:10" hidden="1" x14ac:dyDescent="0.25">
      <c r="A27" s="155" t="s">
        <v>329</v>
      </c>
      <c r="B27" s="155" t="s">
        <v>322</v>
      </c>
      <c r="C27" s="156">
        <v>9781449401405</v>
      </c>
      <c r="D27" s="155" t="s">
        <v>302</v>
      </c>
      <c r="E27" s="155" t="s">
        <v>65</v>
      </c>
      <c r="F27" s="156">
        <v>74</v>
      </c>
      <c r="G27" s="155" t="s">
        <v>66</v>
      </c>
      <c r="H27" s="155" t="s">
        <v>312</v>
      </c>
      <c r="I27" s="151">
        <v>-2266.42</v>
      </c>
      <c r="J27" s="155">
        <v>-14</v>
      </c>
    </row>
    <row r="28" spans="1:10" hidden="1" x14ac:dyDescent="0.25">
      <c r="A28" s="155" t="s">
        <v>329</v>
      </c>
      <c r="B28" s="155" t="s">
        <v>322</v>
      </c>
      <c r="C28" s="156">
        <v>9781449402327</v>
      </c>
      <c r="D28" s="155" t="s">
        <v>277</v>
      </c>
      <c r="E28" s="155" t="s">
        <v>65</v>
      </c>
      <c r="F28" s="156">
        <v>74</v>
      </c>
      <c r="G28" s="155" t="s">
        <v>66</v>
      </c>
      <c r="H28" s="155" t="s">
        <v>312</v>
      </c>
      <c r="I28" s="151">
        <v>-11164.02</v>
      </c>
      <c r="J28" s="155">
        <v>-54</v>
      </c>
    </row>
    <row r="29" spans="1:10" hidden="1" x14ac:dyDescent="0.25">
      <c r="A29" s="155" t="s">
        <v>329</v>
      </c>
      <c r="B29" s="155" t="s">
        <v>322</v>
      </c>
      <c r="C29" s="156">
        <v>9781449403102</v>
      </c>
      <c r="D29" s="155" t="s">
        <v>303</v>
      </c>
      <c r="E29" s="155" t="s">
        <v>65</v>
      </c>
      <c r="F29" s="156">
        <v>74</v>
      </c>
      <c r="G29" s="155" t="s">
        <v>66</v>
      </c>
      <c r="H29" s="155" t="s">
        <v>312</v>
      </c>
      <c r="I29" s="151">
        <v>-2266.42</v>
      </c>
      <c r="J29" s="155">
        <v>-14</v>
      </c>
    </row>
    <row r="30" spans="1:10" hidden="1" x14ac:dyDescent="0.25">
      <c r="A30" s="155" t="s">
        <v>329</v>
      </c>
      <c r="B30" s="155" t="s">
        <v>322</v>
      </c>
      <c r="C30" s="156">
        <v>9781449407186</v>
      </c>
      <c r="D30" s="155" t="s">
        <v>278</v>
      </c>
      <c r="E30" s="155" t="s">
        <v>65</v>
      </c>
      <c r="F30" s="156">
        <v>74</v>
      </c>
      <c r="G30" s="155" t="s">
        <v>156</v>
      </c>
      <c r="H30" s="155" t="s">
        <v>312</v>
      </c>
      <c r="I30" s="151">
        <v>-4377.03</v>
      </c>
      <c r="J30" s="155">
        <v>-21</v>
      </c>
    </row>
    <row r="31" spans="1:10" hidden="1" x14ac:dyDescent="0.25">
      <c r="A31" s="155" t="s">
        <v>329</v>
      </c>
      <c r="B31" s="155" t="s">
        <v>322</v>
      </c>
      <c r="C31" s="156">
        <v>9781449408176</v>
      </c>
      <c r="D31" s="155" t="s">
        <v>359</v>
      </c>
      <c r="E31" s="155" t="s">
        <v>65</v>
      </c>
      <c r="F31" s="156">
        <v>74</v>
      </c>
      <c r="G31" s="155" t="s">
        <v>66</v>
      </c>
      <c r="H31" s="155" t="s">
        <v>312</v>
      </c>
      <c r="I31" s="151">
        <v>-243</v>
      </c>
      <c r="J31" s="155">
        <v>-1</v>
      </c>
    </row>
    <row r="32" spans="1:10" hidden="1" x14ac:dyDescent="0.25">
      <c r="A32" s="155" t="s">
        <v>329</v>
      </c>
      <c r="B32" s="155" t="s">
        <v>322</v>
      </c>
      <c r="C32" s="156">
        <v>9781449408190</v>
      </c>
      <c r="D32" s="155" t="s">
        <v>360</v>
      </c>
      <c r="E32" s="155" t="s">
        <v>65</v>
      </c>
      <c r="F32" s="156">
        <v>74</v>
      </c>
      <c r="G32" s="155" t="s">
        <v>66</v>
      </c>
      <c r="H32" s="155" t="s">
        <v>312</v>
      </c>
      <c r="I32" s="151">
        <v>-798</v>
      </c>
      <c r="J32" s="155">
        <v>-3</v>
      </c>
    </row>
    <row r="33" spans="1:10" hidden="1" x14ac:dyDescent="0.25">
      <c r="A33" s="155" t="s">
        <v>329</v>
      </c>
      <c r="B33" s="155" t="s">
        <v>322</v>
      </c>
      <c r="C33" s="156">
        <v>9781449410186</v>
      </c>
      <c r="D33" s="155" t="s">
        <v>334</v>
      </c>
      <c r="E33" s="155" t="s">
        <v>65</v>
      </c>
      <c r="F33" s="156">
        <v>74</v>
      </c>
      <c r="G33" s="155" t="s">
        <v>66</v>
      </c>
      <c r="H33" s="155" t="s">
        <v>312</v>
      </c>
      <c r="I33" s="151">
        <v>-546</v>
      </c>
      <c r="J33" s="155">
        <v>-2</v>
      </c>
    </row>
    <row r="34" spans="1:10" hidden="1" x14ac:dyDescent="0.25">
      <c r="A34" s="155" t="s">
        <v>329</v>
      </c>
      <c r="B34" s="155" t="s">
        <v>322</v>
      </c>
      <c r="C34" s="156">
        <v>9781449410230</v>
      </c>
      <c r="D34" s="155" t="s">
        <v>107</v>
      </c>
      <c r="E34" s="155" t="s">
        <v>65</v>
      </c>
      <c r="F34" s="156">
        <v>74</v>
      </c>
      <c r="G34" s="155" t="s">
        <v>66</v>
      </c>
      <c r="H34" s="155" t="s">
        <v>312</v>
      </c>
      <c r="I34" s="151">
        <v>-243</v>
      </c>
      <c r="J34" s="155">
        <v>-1</v>
      </c>
    </row>
    <row r="35" spans="1:10" hidden="1" x14ac:dyDescent="0.25">
      <c r="A35" s="155" t="s">
        <v>329</v>
      </c>
      <c r="B35" s="155" t="s">
        <v>322</v>
      </c>
      <c r="C35" s="156">
        <v>9781449414054</v>
      </c>
      <c r="D35" s="155" t="s">
        <v>83</v>
      </c>
      <c r="E35" s="155" t="s">
        <v>65</v>
      </c>
      <c r="F35" s="156">
        <v>74</v>
      </c>
      <c r="G35" s="155" t="s">
        <v>66</v>
      </c>
      <c r="H35" s="155" t="s">
        <v>312</v>
      </c>
      <c r="I35" s="151">
        <v>-101.49</v>
      </c>
      <c r="J35" s="155">
        <v>-1</v>
      </c>
    </row>
    <row r="36" spans="1:10" hidden="1" x14ac:dyDescent="0.25">
      <c r="A36" s="155" t="s">
        <v>329</v>
      </c>
      <c r="B36" s="155" t="s">
        <v>322</v>
      </c>
      <c r="C36" s="156">
        <v>9781449414061</v>
      </c>
      <c r="D36" s="155" t="s">
        <v>73</v>
      </c>
      <c r="E36" s="155" t="s">
        <v>65</v>
      </c>
      <c r="F36" s="156">
        <v>74</v>
      </c>
      <c r="G36" s="155" t="s">
        <v>66</v>
      </c>
      <c r="H36" s="155" t="s">
        <v>312</v>
      </c>
      <c r="I36" s="151">
        <v>-298.5</v>
      </c>
      <c r="J36" s="155">
        <v>-3</v>
      </c>
    </row>
    <row r="37" spans="1:10" hidden="1" x14ac:dyDescent="0.25">
      <c r="A37" s="155" t="s">
        <v>329</v>
      </c>
      <c r="B37" s="155" t="s">
        <v>322</v>
      </c>
      <c r="C37" s="156">
        <v>9781449414078</v>
      </c>
      <c r="D37" s="155" t="s">
        <v>91</v>
      </c>
      <c r="E37" s="155" t="s">
        <v>65</v>
      </c>
      <c r="F37" s="156">
        <v>74</v>
      </c>
      <c r="G37" s="155" t="s">
        <v>66</v>
      </c>
      <c r="H37" s="155" t="s">
        <v>312</v>
      </c>
      <c r="I37" s="151">
        <v>-197.01</v>
      </c>
      <c r="J37" s="155">
        <v>-2</v>
      </c>
    </row>
    <row r="38" spans="1:10" hidden="1" x14ac:dyDescent="0.25">
      <c r="A38" s="155" t="s">
        <v>329</v>
      </c>
      <c r="B38" s="155" t="s">
        <v>322</v>
      </c>
      <c r="C38" s="156">
        <v>9781449414092</v>
      </c>
      <c r="D38" s="155" t="s">
        <v>85</v>
      </c>
      <c r="E38" s="155" t="s">
        <v>65</v>
      </c>
      <c r="F38" s="156">
        <v>74</v>
      </c>
      <c r="G38" s="155" t="s">
        <v>66</v>
      </c>
      <c r="H38" s="155" t="s">
        <v>312</v>
      </c>
      <c r="I38" s="151">
        <v>-109.45</v>
      </c>
      <c r="J38" s="155">
        <v>-1</v>
      </c>
    </row>
    <row r="39" spans="1:10" hidden="1" x14ac:dyDescent="0.25">
      <c r="A39" s="155" t="s">
        <v>329</v>
      </c>
      <c r="B39" s="155" t="s">
        <v>322</v>
      </c>
      <c r="C39" s="156">
        <v>9781449418243</v>
      </c>
      <c r="D39" s="155" t="s">
        <v>304</v>
      </c>
      <c r="E39" s="155" t="s">
        <v>65</v>
      </c>
      <c r="F39" s="156">
        <v>74</v>
      </c>
      <c r="G39" s="155" t="s">
        <v>66</v>
      </c>
      <c r="H39" s="155" t="s">
        <v>312</v>
      </c>
      <c r="I39" s="151">
        <v>-2266.42</v>
      </c>
      <c r="J39" s="155">
        <v>-14</v>
      </c>
    </row>
    <row r="40" spans="1:10" hidden="1" x14ac:dyDescent="0.25">
      <c r="A40" s="155" t="s">
        <v>329</v>
      </c>
      <c r="B40" s="155" t="s">
        <v>322</v>
      </c>
      <c r="C40" s="156">
        <v>9781449420437</v>
      </c>
      <c r="D40" s="155" t="s">
        <v>280</v>
      </c>
      <c r="E40" s="155" t="s">
        <v>65</v>
      </c>
      <c r="F40" s="156">
        <v>74</v>
      </c>
      <c r="G40" s="155" t="s">
        <v>156</v>
      </c>
      <c r="H40" s="155" t="s">
        <v>312</v>
      </c>
      <c r="I40" s="151">
        <v>-6771.03</v>
      </c>
      <c r="J40" s="155">
        <v>-33</v>
      </c>
    </row>
    <row r="41" spans="1:10" hidden="1" x14ac:dyDescent="0.25">
      <c r="A41" s="155" t="s">
        <v>329</v>
      </c>
      <c r="B41" s="155" t="s">
        <v>322</v>
      </c>
      <c r="C41" s="156">
        <v>9781449425661</v>
      </c>
      <c r="D41" s="155" t="s">
        <v>282</v>
      </c>
      <c r="E41" s="155" t="s">
        <v>65</v>
      </c>
      <c r="F41" s="156">
        <v>74</v>
      </c>
      <c r="G41" s="155" t="s">
        <v>66</v>
      </c>
      <c r="H41" s="155" t="s">
        <v>312</v>
      </c>
      <c r="I41" s="151">
        <v>-9823.3799999999992</v>
      </c>
      <c r="J41" s="155">
        <v>-48</v>
      </c>
    </row>
    <row r="42" spans="1:10" hidden="1" x14ac:dyDescent="0.25">
      <c r="A42" s="155" t="s">
        <v>329</v>
      </c>
      <c r="B42" s="155" t="s">
        <v>322</v>
      </c>
      <c r="C42" s="156">
        <v>9781449425678</v>
      </c>
      <c r="D42" s="155" t="s">
        <v>318</v>
      </c>
      <c r="E42" s="155" t="s">
        <v>65</v>
      </c>
      <c r="F42" s="156">
        <v>74</v>
      </c>
      <c r="G42" s="155" t="s">
        <v>66</v>
      </c>
      <c r="H42" s="155" t="s">
        <v>312</v>
      </c>
      <c r="I42" s="151">
        <v>-8681.58</v>
      </c>
      <c r="J42" s="155">
        <v>-24</v>
      </c>
    </row>
    <row r="43" spans="1:10" hidden="1" x14ac:dyDescent="0.25">
      <c r="A43" s="155" t="s">
        <v>329</v>
      </c>
      <c r="B43" s="155" t="s">
        <v>322</v>
      </c>
      <c r="C43" s="156">
        <v>9781449427399</v>
      </c>
      <c r="D43" s="155" t="s">
        <v>305</v>
      </c>
      <c r="E43" s="155" t="s">
        <v>65</v>
      </c>
      <c r="F43" s="156">
        <v>74</v>
      </c>
      <c r="G43" s="155" t="s">
        <v>66</v>
      </c>
      <c r="H43" s="155" t="s">
        <v>312</v>
      </c>
      <c r="I43" s="151">
        <v>-2266.42</v>
      </c>
      <c r="J43" s="155">
        <v>-14</v>
      </c>
    </row>
    <row r="44" spans="1:10" hidden="1" x14ac:dyDescent="0.25">
      <c r="A44" s="155" t="s">
        <v>329</v>
      </c>
      <c r="B44" s="155" t="s">
        <v>322</v>
      </c>
      <c r="C44" s="156">
        <v>9781449427757</v>
      </c>
      <c r="D44" s="155" t="s">
        <v>283</v>
      </c>
      <c r="E44" s="155" t="s">
        <v>65</v>
      </c>
      <c r="F44" s="156">
        <v>74</v>
      </c>
      <c r="G44" s="155" t="s">
        <v>66</v>
      </c>
      <c r="H44" s="155" t="s">
        <v>312</v>
      </c>
      <c r="I44" s="151">
        <v>-247.5</v>
      </c>
      <c r="J44" s="155">
        <v>-1</v>
      </c>
    </row>
    <row r="45" spans="1:10" hidden="1" x14ac:dyDescent="0.25">
      <c r="A45" s="155" t="s">
        <v>329</v>
      </c>
      <c r="B45" s="155" t="s">
        <v>322</v>
      </c>
      <c r="C45" s="156">
        <v>9781449427771</v>
      </c>
      <c r="D45" s="155" t="s">
        <v>284</v>
      </c>
      <c r="E45" s="155" t="s">
        <v>65</v>
      </c>
      <c r="F45" s="156">
        <v>74</v>
      </c>
      <c r="G45" s="155" t="s">
        <v>66</v>
      </c>
      <c r="H45" s="155" t="s">
        <v>312</v>
      </c>
      <c r="I45" s="151">
        <v>-7872.27</v>
      </c>
      <c r="J45" s="155">
        <v>-38</v>
      </c>
    </row>
    <row r="46" spans="1:10" hidden="1" x14ac:dyDescent="0.25">
      <c r="A46" s="155" t="s">
        <v>329</v>
      </c>
      <c r="B46" s="155" t="s">
        <v>322</v>
      </c>
      <c r="C46" s="156">
        <v>9781449429362</v>
      </c>
      <c r="D46" s="155" t="s">
        <v>323</v>
      </c>
      <c r="E46" s="155" t="s">
        <v>65</v>
      </c>
      <c r="F46" s="156">
        <v>74</v>
      </c>
      <c r="G46" s="155" t="s">
        <v>66</v>
      </c>
      <c r="H46" s="155" t="s">
        <v>312</v>
      </c>
      <c r="I46" s="151">
        <v>-243</v>
      </c>
      <c r="J46" s="155">
        <v>-1</v>
      </c>
    </row>
    <row r="47" spans="1:10" hidden="1" x14ac:dyDescent="0.25">
      <c r="A47" s="155" t="s">
        <v>329</v>
      </c>
      <c r="B47" s="155" t="s">
        <v>322</v>
      </c>
      <c r="C47" s="156">
        <v>9781449429379</v>
      </c>
      <c r="D47" s="155" t="s">
        <v>285</v>
      </c>
      <c r="E47" s="155" t="s">
        <v>65</v>
      </c>
      <c r="F47" s="156">
        <v>74</v>
      </c>
      <c r="G47" s="155" t="s">
        <v>66</v>
      </c>
      <c r="H47" s="155" t="s">
        <v>312</v>
      </c>
      <c r="I47" s="151">
        <v>-8424.5</v>
      </c>
      <c r="J47" s="155">
        <v>-46</v>
      </c>
    </row>
    <row r="48" spans="1:10" hidden="1" x14ac:dyDescent="0.25">
      <c r="A48" s="155" t="s">
        <v>329</v>
      </c>
      <c r="B48" s="155" t="s">
        <v>322</v>
      </c>
      <c r="C48" s="156">
        <v>9781449429386</v>
      </c>
      <c r="D48" s="155" t="s">
        <v>286</v>
      </c>
      <c r="E48" s="155" t="s">
        <v>65</v>
      </c>
      <c r="F48" s="156">
        <v>74</v>
      </c>
      <c r="G48" s="155" t="s">
        <v>66</v>
      </c>
      <c r="H48" s="155" t="s">
        <v>312</v>
      </c>
      <c r="I48" s="151">
        <v>-486</v>
      </c>
      <c r="J48" s="155">
        <v>-2</v>
      </c>
    </row>
    <row r="49" spans="1:10" hidden="1" x14ac:dyDescent="0.25">
      <c r="A49" s="155" t="s">
        <v>329</v>
      </c>
      <c r="B49" s="155" t="s">
        <v>322</v>
      </c>
      <c r="C49" s="156">
        <v>9781449433253</v>
      </c>
      <c r="D49" s="155" t="s">
        <v>272</v>
      </c>
      <c r="E49" s="155" t="s">
        <v>65</v>
      </c>
      <c r="F49" s="156">
        <v>74</v>
      </c>
      <c r="G49" s="155" t="s">
        <v>66</v>
      </c>
      <c r="H49" s="155" t="s">
        <v>312</v>
      </c>
      <c r="I49" s="151">
        <v>-939623.37</v>
      </c>
      <c r="J49" s="155">
        <v>-306</v>
      </c>
    </row>
    <row r="50" spans="1:10" hidden="1" x14ac:dyDescent="0.25">
      <c r="A50" s="155" t="s">
        <v>329</v>
      </c>
      <c r="B50" s="155" t="s">
        <v>322</v>
      </c>
      <c r="C50" s="156">
        <v>9781449433833</v>
      </c>
      <c r="D50" s="155" t="s">
        <v>306</v>
      </c>
      <c r="E50" s="155" t="s">
        <v>65</v>
      </c>
      <c r="F50" s="156">
        <v>74</v>
      </c>
      <c r="G50" s="155" t="s">
        <v>66</v>
      </c>
      <c r="H50" s="155" t="s">
        <v>312</v>
      </c>
      <c r="I50" s="151">
        <v>-2266.42</v>
      </c>
      <c r="J50" s="155">
        <v>-14</v>
      </c>
    </row>
    <row r="51" spans="1:10" hidden="1" x14ac:dyDescent="0.25">
      <c r="A51" s="155" t="s">
        <v>329</v>
      </c>
      <c r="B51" s="155" t="s">
        <v>322</v>
      </c>
      <c r="C51" s="156">
        <v>9781449433918</v>
      </c>
      <c r="D51" s="155" t="s">
        <v>307</v>
      </c>
      <c r="E51" s="155" t="s">
        <v>65</v>
      </c>
      <c r="F51" s="156">
        <v>74</v>
      </c>
      <c r="G51" s="155" t="s">
        <v>66</v>
      </c>
      <c r="H51" s="155" t="s">
        <v>312</v>
      </c>
      <c r="I51" s="151">
        <v>-2427.88</v>
      </c>
      <c r="J51" s="155">
        <v>-15</v>
      </c>
    </row>
    <row r="52" spans="1:10" hidden="1" x14ac:dyDescent="0.25">
      <c r="A52" s="155" t="s">
        <v>329</v>
      </c>
      <c r="B52" s="155" t="s">
        <v>322</v>
      </c>
      <c r="C52" s="156">
        <v>9781449433963</v>
      </c>
      <c r="D52" s="155" t="s">
        <v>308</v>
      </c>
      <c r="E52" s="155" t="s">
        <v>65</v>
      </c>
      <c r="F52" s="156">
        <v>74</v>
      </c>
      <c r="G52" s="155" t="s">
        <v>66</v>
      </c>
      <c r="H52" s="155" t="s">
        <v>312</v>
      </c>
      <c r="I52" s="151">
        <v>-2266.42</v>
      </c>
      <c r="J52" s="155">
        <v>-14</v>
      </c>
    </row>
    <row r="53" spans="1:10" hidden="1" x14ac:dyDescent="0.25">
      <c r="A53" s="155" t="s">
        <v>329</v>
      </c>
      <c r="B53" s="155" t="s">
        <v>322</v>
      </c>
      <c r="C53" s="156">
        <v>9781449436346</v>
      </c>
      <c r="D53" s="155" t="s">
        <v>242</v>
      </c>
      <c r="E53" s="155" t="s">
        <v>65</v>
      </c>
      <c r="F53" s="156">
        <v>74</v>
      </c>
      <c r="G53" s="155" t="s">
        <v>67</v>
      </c>
      <c r="H53" s="155" t="s">
        <v>312</v>
      </c>
      <c r="I53" s="151">
        <v>-7346.5</v>
      </c>
      <c r="J53" s="155">
        <v>-41</v>
      </c>
    </row>
    <row r="54" spans="1:10" hidden="1" x14ac:dyDescent="0.25">
      <c r="A54" s="155" t="s">
        <v>329</v>
      </c>
      <c r="B54" s="155" t="s">
        <v>322</v>
      </c>
      <c r="C54" s="156">
        <v>9781449436353</v>
      </c>
      <c r="D54" s="155" t="s">
        <v>287</v>
      </c>
      <c r="E54" s="155" t="s">
        <v>65</v>
      </c>
      <c r="F54" s="156">
        <v>74</v>
      </c>
      <c r="G54" s="155" t="s">
        <v>66</v>
      </c>
      <c r="H54" s="155" t="s">
        <v>312</v>
      </c>
      <c r="I54" s="151">
        <v>-6615.42</v>
      </c>
      <c r="J54" s="155">
        <v>-32</v>
      </c>
    </row>
    <row r="55" spans="1:10" hidden="1" x14ac:dyDescent="0.25">
      <c r="A55" s="155" t="s">
        <v>329</v>
      </c>
      <c r="B55" s="155" t="s">
        <v>322</v>
      </c>
      <c r="C55" s="156">
        <v>9781449447151</v>
      </c>
      <c r="D55" s="155" t="s">
        <v>289</v>
      </c>
      <c r="E55" s="155" t="s">
        <v>65</v>
      </c>
      <c r="F55" s="156">
        <v>74</v>
      </c>
      <c r="G55" s="155" t="s">
        <v>66</v>
      </c>
      <c r="H55" s="155" t="s">
        <v>312</v>
      </c>
      <c r="I55" s="151">
        <v>-21630</v>
      </c>
      <c r="J55" s="155">
        <v>-12</v>
      </c>
    </row>
    <row r="56" spans="1:10" hidden="1" x14ac:dyDescent="0.25">
      <c r="A56" s="155" t="s">
        <v>329</v>
      </c>
      <c r="B56" s="155" t="s">
        <v>322</v>
      </c>
      <c r="C56" s="156">
        <v>9781449450304</v>
      </c>
      <c r="D56" s="155" t="s">
        <v>309</v>
      </c>
      <c r="E56" s="155" t="s">
        <v>65</v>
      </c>
      <c r="F56" s="156">
        <v>74</v>
      </c>
      <c r="G56" s="155" t="s">
        <v>66</v>
      </c>
      <c r="H56" s="155" t="s">
        <v>312</v>
      </c>
      <c r="I56" s="151">
        <v>-2266.42</v>
      </c>
      <c r="J56" s="155">
        <v>-14</v>
      </c>
    </row>
    <row r="57" spans="1:10" hidden="1" x14ac:dyDescent="0.25">
      <c r="A57" s="155" t="s">
        <v>329</v>
      </c>
      <c r="B57" s="155" t="s">
        <v>322</v>
      </c>
      <c r="C57" s="156">
        <v>9781449450625</v>
      </c>
      <c r="D57" s="155" t="s">
        <v>249</v>
      </c>
      <c r="E57" s="155" t="s">
        <v>65</v>
      </c>
      <c r="F57" s="156">
        <v>74</v>
      </c>
      <c r="G57" s="155" t="s">
        <v>67</v>
      </c>
      <c r="H57" s="155" t="s">
        <v>312</v>
      </c>
      <c r="I57" s="151">
        <v>-2266.42</v>
      </c>
      <c r="J57" s="155">
        <v>-14</v>
      </c>
    </row>
    <row r="58" spans="1:10" hidden="1" x14ac:dyDescent="0.25">
      <c r="A58" s="155" t="s">
        <v>329</v>
      </c>
      <c r="B58" s="155" t="s">
        <v>322</v>
      </c>
      <c r="C58" s="156">
        <v>9781449450632</v>
      </c>
      <c r="D58" s="155" t="s">
        <v>251</v>
      </c>
      <c r="E58" s="155" t="s">
        <v>65</v>
      </c>
      <c r="F58" s="156">
        <v>74</v>
      </c>
      <c r="G58" s="155" t="s">
        <v>67</v>
      </c>
      <c r="H58" s="155" t="s">
        <v>312</v>
      </c>
      <c r="I58" s="151">
        <v>-2266.42</v>
      </c>
      <c r="J58" s="155">
        <v>-14</v>
      </c>
    </row>
    <row r="59" spans="1:10" hidden="1" x14ac:dyDescent="0.25">
      <c r="A59" s="155" t="s">
        <v>329</v>
      </c>
      <c r="B59" s="155" t="s">
        <v>322</v>
      </c>
      <c r="C59" s="156">
        <v>9781449450854</v>
      </c>
      <c r="D59" s="155" t="s">
        <v>253</v>
      </c>
      <c r="E59" s="155" t="s">
        <v>65</v>
      </c>
      <c r="F59" s="156">
        <v>74</v>
      </c>
      <c r="G59" s="155" t="s">
        <v>67</v>
      </c>
      <c r="H59" s="155" t="s">
        <v>312</v>
      </c>
      <c r="I59" s="151">
        <v>-2266.42</v>
      </c>
      <c r="J59" s="155">
        <v>-14</v>
      </c>
    </row>
    <row r="60" spans="1:10" hidden="1" x14ac:dyDescent="0.25">
      <c r="A60" s="155" t="s">
        <v>329</v>
      </c>
      <c r="B60" s="155" t="s">
        <v>322</v>
      </c>
      <c r="C60" s="156">
        <v>9781449451004</v>
      </c>
      <c r="D60" s="155" t="s">
        <v>221</v>
      </c>
      <c r="E60" s="155" t="s">
        <v>65</v>
      </c>
      <c r="F60" s="156">
        <v>74</v>
      </c>
      <c r="G60" s="155" t="s">
        <v>67</v>
      </c>
      <c r="H60" s="155" t="s">
        <v>312</v>
      </c>
      <c r="I60" s="151">
        <v>-2266.42</v>
      </c>
      <c r="J60" s="155">
        <v>-14</v>
      </c>
    </row>
    <row r="61" spans="1:10" hidden="1" x14ac:dyDescent="0.25">
      <c r="A61" s="155" t="s">
        <v>329</v>
      </c>
      <c r="B61" s="155" t="s">
        <v>322</v>
      </c>
      <c r="C61" s="156">
        <v>9781449456146</v>
      </c>
      <c r="D61" s="155" t="s">
        <v>292</v>
      </c>
      <c r="E61" s="155" t="s">
        <v>65</v>
      </c>
      <c r="F61" s="156">
        <v>74</v>
      </c>
      <c r="G61" s="155" t="s">
        <v>66</v>
      </c>
      <c r="H61" s="155" t="s">
        <v>312</v>
      </c>
      <c r="I61" s="151">
        <v>-9301.36</v>
      </c>
      <c r="J61" s="155">
        <v>-36</v>
      </c>
    </row>
    <row r="62" spans="1:10" hidden="1" x14ac:dyDescent="0.25">
      <c r="A62" s="155" t="s">
        <v>329</v>
      </c>
      <c r="B62" s="155" t="s">
        <v>322</v>
      </c>
      <c r="C62" s="156">
        <v>9781449457952</v>
      </c>
      <c r="D62" s="155" t="s">
        <v>271</v>
      </c>
      <c r="E62" s="155" t="s">
        <v>65</v>
      </c>
      <c r="F62" s="156">
        <v>74</v>
      </c>
      <c r="G62" s="155" t="s">
        <v>67</v>
      </c>
      <c r="H62" s="155" t="s">
        <v>312</v>
      </c>
      <c r="I62" s="151">
        <v>-51975.23</v>
      </c>
      <c r="J62" s="155">
        <v>-163</v>
      </c>
    </row>
    <row r="63" spans="1:10" hidden="1" x14ac:dyDescent="0.25">
      <c r="A63" s="155" t="s">
        <v>329</v>
      </c>
      <c r="B63" s="155" t="s">
        <v>322</v>
      </c>
      <c r="C63" s="156">
        <v>9781449460044</v>
      </c>
      <c r="D63" s="155" t="s">
        <v>260</v>
      </c>
      <c r="E63" s="155" t="s">
        <v>65</v>
      </c>
      <c r="F63" s="156">
        <v>74</v>
      </c>
      <c r="G63" s="155" t="s">
        <v>67</v>
      </c>
      <c r="H63" s="155" t="s">
        <v>312</v>
      </c>
      <c r="I63" s="151">
        <v>-20156.64</v>
      </c>
      <c r="J63" s="155">
        <v>-7</v>
      </c>
    </row>
    <row r="64" spans="1:10" hidden="1" x14ac:dyDescent="0.25">
      <c r="A64" s="155" t="s">
        <v>329</v>
      </c>
      <c r="B64" s="155" t="s">
        <v>322</v>
      </c>
      <c r="C64" s="156">
        <v>9781449460365</v>
      </c>
      <c r="D64" s="155" t="s">
        <v>319</v>
      </c>
      <c r="E64" s="155" t="s">
        <v>65</v>
      </c>
      <c r="F64" s="156">
        <v>74</v>
      </c>
      <c r="G64" s="155" t="s">
        <v>67</v>
      </c>
      <c r="H64" s="155" t="s">
        <v>312</v>
      </c>
      <c r="I64" s="151">
        <v>-13053.48</v>
      </c>
      <c r="J64" s="155">
        <v>-28</v>
      </c>
    </row>
    <row r="65" spans="1:10" hidden="1" x14ac:dyDescent="0.25">
      <c r="A65" s="155" t="s">
        <v>329</v>
      </c>
      <c r="B65" s="155" t="s">
        <v>322</v>
      </c>
      <c r="C65" s="156">
        <v>9781449461072</v>
      </c>
      <c r="D65" s="155" t="s">
        <v>219</v>
      </c>
      <c r="E65" s="155" t="s">
        <v>65</v>
      </c>
      <c r="F65" s="156">
        <v>74</v>
      </c>
      <c r="G65" s="155" t="s">
        <v>67</v>
      </c>
      <c r="H65" s="155" t="s">
        <v>312</v>
      </c>
      <c r="I65" s="151">
        <v>-34989.879999999997</v>
      </c>
      <c r="J65" s="155">
        <v>-134</v>
      </c>
    </row>
    <row r="66" spans="1:10" hidden="1" x14ac:dyDescent="0.25">
      <c r="A66" s="155" t="s">
        <v>329</v>
      </c>
      <c r="B66" s="155" t="s">
        <v>322</v>
      </c>
      <c r="C66" s="156">
        <v>9781449462147</v>
      </c>
      <c r="D66" s="155" t="s">
        <v>220</v>
      </c>
      <c r="E66" s="155" t="s">
        <v>65</v>
      </c>
      <c r="F66" s="156">
        <v>74</v>
      </c>
      <c r="G66" s="155" t="s">
        <v>67</v>
      </c>
      <c r="H66" s="155" t="s">
        <v>312</v>
      </c>
      <c r="I66" s="151">
        <v>-12413.79</v>
      </c>
      <c r="J66" s="155">
        <v>-12</v>
      </c>
    </row>
    <row r="67" spans="1:10" hidden="1" x14ac:dyDescent="0.25">
      <c r="A67" s="155" t="s">
        <v>329</v>
      </c>
      <c r="B67" s="155" t="s">
        <v>322</v>
      </c>
      <c r="C67" s="156">
        <v>9781449462253</v>
      </c>
      <c r="D67" s="155" t="s">
        <v>320</v>
      </c>
      <c r="E67" s="155" t="s">
        <v>65</v>
      </c>
      <c r="F67" s="156">
        <v>74</v>
      </c>
      <c r="G67" s="155" t="s">
        <v>67</v>
      </c>
      <c r="H67" s="155" t="s">
        <v>312</v>
      </c>
      <c r="I67" s="151">
        <v>-8682.24</v>
      </c>
      <c r="J67" s="155">
        <v>-42</v>
      </c>
    </row>
    <row r="68" spans="1:10" hidden="1" x14ac:dyDescent="0.25">
      <c r="A68" s="155" t="s">
        <v>329</v>
      </c>
      <c r="B68" s="155" t="s">
        <v>322</v>
      </c>
      <c r="C68" s="156">
        <v>9781449462260</v>
      </c>
      <c r="D68" s="155" t="s">
        <v>331</v>
      </c>
      <c r="E68" s="155" t="s">
        <v>65</v>
      </c>
      <c r="F68" s="156">
        <v>74</v>
      </c>
      <c r="G68" s="155" t="s">
        <v>67</v>
      </c>
      <c r="H68" s="155" t="s">
        <v>312</v>
      </c>
      <c r="I68" s="151">
        <v>-4600.78</v>
      </c>
      <c r="J68" s="155">
        <v>-18</v>
      </c>
    </row>
    <row r="69" spans="1:10" hidden="1" x14ac:dyDescent="0.25">
      <c r="A69" s="155" t="s">
        <v>329</v>
      </c>
      <c r="B69" s="155" t="s">
        <v>322</v>
      </c>
      <c r="C69" s="156">
        <v>9781449464899</v>
      </c>
      <c r="D69" s="155" t="s">
        <v>310</v>
      </c>
      <c r="E69" s="155" t="s">
        <v>65</v>
      </c>
      <c r="F69" s="156">
        <v>74</v>
      </c>
      <c r="G69" s="155" t="s">
        <v>67</v>
      </c>
      <c r="H69" s="155" t="s">
        <v>312</v>
      </c>
      <c r="I69" s="151">
        <v>-9428.26</v>
      </c>
      <c r="J69" s="155">
        <v>-30</v>
      </c>
    </row>
    <row r="70" spans="1:10" hidden="1" x14ac:dyDescent="0.25">
      <c r="A70" s="155" t="s">
        <v>329</v>
      </c>
      <c r="B70" s="155" t="s">
        <v>322</v>
      </c>
      <c r="C70" s="156">
        <v>9781449470791</v>
      </c>
      <c r="D70" s="155" t="s">
        <v>364</v>
      </c>
      <c r="E70" s="155" t="s">
        <v>65</v>
      </c>
      <c r="F70" s="156">
        <v>74</v>
      </c>
      <c r="G70" s="155" t="s">
        <v>66</v>
      </c>
      <c r="H70" s="155" t="s">
        <v>312</v>
      </c>
      <c r="I70" s="151">
        <v>-9478.51</v>
      </c>
      <c r="J70" s="155">
        <v>-35</v>
      </c>
    </row>
    <row r="71" spans="1:10" hidden="1" x14ac:dyDescent="0.25">
      <c r="A71" s="155" t="s">
        <v>329</v>
      </c>
      <c r="B71" s="155" t="s">
        <v>322</v>
      </c>
      <c r="C71" s="156">
        <v>9781449471927</v>
      </c>
      <c r="D71" s="155" t="s">
        <v>325</v>
      </c>
      <c r="E71" s="155" t="s">
        <v>65</v>
      </c>
      <c r="F71" s="156">
        <v>74</v>
      </c>
      <c r="G71" s="155" t="s">
        <v>67</v>
      </c>
      <c r="H71" s="155" t="s">
        <v>312</v>
      </c>
      <c r="I71" s="151">
        <v>-39282.42</v>
      </c>
      <c r="J71" s="155">
        <v>-127</v>
      </c>
    </row>
    <row r="72" spans="1:10" hidden="1" x14ac:dyDescent="0.25">
      <c r="A72" s="155" t="s">
        <v>329</v>
      </c>
      <c r="B72" s="155" t="s">
        <v>322</v>
      </c>
      <c r="C72" s="156">
        <v>9781449472399</v>
      </c>
      <c r="D72" s="155" t="s">
        <v>326</v>
      </c>
      <c r="E72" s="155" t="s">
        <v>65</v>
      </c>
      <c r="F72" s="156">
        <v>74</v>
      </c>
      <c r="G72" s="155" t="s">
        <v>67</v>
      </c>
      <c r="H72" s="155" t="s">
        <v>312</v>
      </c>
      <c r="I72" s="151">
        <v>-48832.5</v>
      </c>
      <c r="J72" s="155">
        <v>-125</v>
      </c>
    </row>
    <row r="73" spans="1:10" hidden="1" x14ac:dyDescent="0.25">
      <c r="A73" s="155" t="s">
        <v>329</v>
      </c>
      <c r="B73" s="155" t="s">
        <v>322</v>
      </c>
      <c r="C73" s="156">
        <v>9781449474119</v>
      </c>
      <c r="D73" s="155" t="s">
        <v>365</v>
      </c>
      <c r="E73" s="155" t="s">
        <v>65</v>
      </c>
      <c r="F73" s="156">
        <v>74</v>
      </c>
      <c r="G73" s="155" t="s">
        <v>66</v>
      </c>
      <c r="H73" s="155" t="s">
        <v>312</v>
      </c>
      <c r="I73" s="151">
        <v>-7322.83</v>
      </c>
      <c r="J73" s="155">
        <v>-27</v>
      </c>
    </row>
    <row r="74" spans="1:10" hidden="1" x14ac:dyDescent="0.25">
      <c r="A74" s="155" t="s">
        <v>329</v>
      </c>
      <c r="B74" s="155" t="s">
        <v>322</v>
      </c>
      <c r="C74" s="156">
        <v>9781449479701</v>
      </c>
      <c r="D74" s="155" t="s">
        <v>367</v>
      </c>
      <c r="E74" s="155" t="s">
        <v>65</v>
      </c>
      <c r="F74" s="156">
        <v>74</v>
      </c>
      <c r="G74" s="155" t="s">
        <v>66</v>
      </c>
      <c r="H74" s="155" t="s">
        <v>312</v>
      </c>
      <c r="I74" s="151">
        <v>-7592.29</v>
      </c>
      <c r="J74" s="155">
        <v>-28</v>
      </c>
    </row>
    <row r="75" spans="1:10" hidden="1" x14ac:dyDescent="0.25">
      <c r="A75" s="155" t="s">
        <v>329</v>
      </c>
      <c r="B75" s="155" t="s">
        <v>322</v>
      </c>
      <c r="C75" s="156">
        <v>9781941252093</v>
      </c>
      <c r="D75" s="155" t="s">
        <v>321</v>
      </c>
      <c r="E75" s="155" t="s">
        <v>65</v>
      </c>
      <c r="F75" s="156">
        <v>74</v>
      </c>
      <c r="G75" s="155" t="s">
        <v>67</v>
      </c>
      <c r="H75" s="155" t="s">
        <v>312</v>
      </c>
      <c r="I75" s="151">
        <v>-2295</v>
      </c>
      <c r="J75" s="155">
        <v>-5</v>
      </c>
    </row>
    <row r="76" spans="1:10" hidden="1" x14ac:dyDescent="0.25">
      <c r="A76" s="155" t="s">
        <v>329</v>
      </c>
      <c r="B76" s="155" t="s">
        <v>322</v>
      </c>
      <c r="C76" s="208">
        <v>9781449410230</v>
      </c>
      <c r="D76" s="206" t="s">
        <v>107</v>
      </c>
      <c r="E76" s="155" t="s">
        <v>65</v>
      </c>
      <c r="F76" s="156">
        <v>74</v>
      </c>
      <c r="G76" s="155" t="s">
        <v>66</v>
      </c>
      <c r="H76" s="155" t="s">
        <v>312</v>
      </c>
      <c r="I76" s="202">
        <v>-243</v>
      </c>
      <c r="J76" s="206">
        <v>-1</v>
      </c>
    </row>
    <row r="77" spans="1:10" hidden="1" x14ac:dyDescent="0.25">
      <c r="A77" s="155" t="s">
        <v>329</v>
      </c>
      <c r="B77" s="155" t="s">
        <v>322</v>
      </c>
      <c r="C77" s="208">
        <v>9781449433253</v>
      </c>
      <c r="D77" s="206" t="s">
        <v>272</v>
      </c>
      <c r="E77" s="155" t="s">
        <v>65</v>
      </c>
      <c r="F77" s="156">
        <v>74</v>
      </c>
      <c r="G77" s="155" t="s">
        <v>66</v>
      </c>
      <c r="H77" s="155" t="s">
        <v>312</v>
      </c>
      <c r="I77" s="202">
        <v>-49671.72</v>
      </c>
      <c r="J77" s="206">
        <v>-16</v>
      </c>
    </row>
    <row r="78" spans="1:10" hidden="1" x14ac:dyDescent="0.25">
      <c r="A78" s="155" t="s">
        <v>329</v>
      </c>
      <c r="B78" s="155" t="s">
        <v>322</v>
      </c>
      <c r="C78" s="208">
        <v>9781449457952</v>
      </c>
      <c r="D78" s="206" t="s">
        <v>271</v>
      </c>
      <c r="E78" s="155" t="s">
        <v>65</v>
      </c>
      <c r="F78" s="156">
        <v>74</v>
      </c>
      <c r="G78" s="209" t="s">
        <v>67</v>
      </c>
      <c r="H78" s="155" t="s">
        <v>312</v>
      </c>
      <c r="I78" s="202">
        <v>-21384.300000000017</v>
      </c>
      <c r="J78" s="206">
        <v>-70</v>
      </c>
    </row>
    <row r="79" spans="1:10" hidden="1" x14ac:dyDescent="0.25">
      <c r="A79" s="155" t="s">
        <v>329</v>
      </c>
      <c r="B79" s="155" t="s">
        <v>322</v>
      </c>
      <c r="C79" s="156">
        <v>9781449407186</v>
      </c>
      <c r="D79" s="155" t="s">
        <v>278</v>
      </c>
      <c r="E79" s="155" t="s">
        <v>65</v>
      </c>
      <c r="F79" s="156">
        <v>74</v>
      </c>
      <c r="G79" s="155" t="s">
        <v>156</v>
      </c>
      <c r="H79" s="155" t="s">
        <v>315</v>
      </c>
      <c r="I79" s="151">
        <v>-2000.39</v>
      </c>
      <c r="J79" s="155">
        <v>-10</v>
      </c>
    </row>
    <row r="80" spans="1:10" hidden="1" x14ac:dyDescent="0.25">
      <c r="A80" s="155" t="s">
        <v>329</v>
      </c>
      <c r="B80" s="155" t="s">
        <v>322</v>
      </c>
      <c r="C80" s="156">
        <v>9781449436346</v>
      </c>
      <c r="D80" s="155" t="s">
        <v>242</v>
      </c>
      <c r="E80" s="155" t="s">
        <v>65</v>
      </c>
      <c r="F80" s="156">
        <v>74</v>
      </c>
      <c r="G80" s="155" t="s">
        <v>67</v>
      </c>
      <c r="H80" s="155" t="s">
        <v>315</v>
      </c>
      <c r="I80" s="151">
        <v>-3509.93</v>
      </c>
      <c r="J80" s="155">
        <v>-20</v>
      </c>
    </row>
    <row r="81" spans="1:10" hidden="1" x14ac:dyDescent="0.25">
      <c r="A81" s="155" t="s">
        <v>329</v>
      </c>
      <c r="B81" s="155" t="s">
        <v>322</v>
      </c>
      <c r="C81" s="156">
        <v>9781449456146</v>
      </c>
      <c r="D81" s="155" t="s">
        <v>292</v>
      </c>
      <c r="E81" s="155" t="s">
        <v>65</v>
      </c>
      <c r="F81" s="156">
        <v>74</v>
      </c>
      <c r="G81" s="155" t="s">
        <v>66</v>
      </c>
      <c r="H81" s="155" t="s">
        <v>315</v>
      </c>
      <c r="I81" s="151">
        <v>-2501.33</v>
      </c>
      <c r="J81" s="155">
        <v>-10</v>
      </c>
    </row>
    <row r="82" spans="1:10" hidden="1" x14ac:dyDescent="0.25">
      <c r="A82" s="155" t="s">
        <v>329</v>
      </c>
      <c r="B82" s="155" t="s">
        <v>322</v>
      </c>
      <c r="C82" s="156">
        <v>9781449462260</v>
      </c>
      <c r="D82" s="155" t="s">
        <v>331</v>
      </c>
      <c r="E82" s="155" t="s">
        <v>65</v>
      </c>
      <c r="F82" s="156">
        <v>74</v>
      </c>
      <c r="G82" s="155" t="s">
        <v>67</v>
      </c>
      <c r="H82" s="155" t="s">
        <v>315</v>
      </c>
      <c r="I82" s="151">
        <v>-5002.66</v>
      </c>
      <c r="J82" s="155">
        <v>-20</v>
      </c>
    </row>
    <row r="83" spans="1:10" hidden="1" x14ac:dyDescent="0.25">
      <c r="A83" s="155" t="s">
        <v>329</v>
      </c>
      <c r="B83" s="155" t="s">
        <v>322</v>
      </c>
      <c r="C83" s="156">
        <v>9780740700033</v>
      </c>
      <c r="D83" s="155" t="s">
        <v>343</v>
      </c>
      <c r="E83" s="155" t="s">
        <v>65</v>
      </c>
      <c r="F83" s="156">
        <v>74</v>
      </c>
      <c r="G83" s="155" t="s">
        <v>66</v>
      </c>
      <c r="H83" s="155" t="s">
        <v>313</v>
      </c>
      <c r="I83" s="151">
        <v>1069.47</v>
      </c>
      <c r="J83" s="155">
        <v>3</v>
      </c>
    </row>
    <row r="84" spans="1:10" hidden="1" x14ac:dyDescent="0.25">
      <c r="A84" s="155" t="s">
        <v>329</v>
      </c>
      <c r="B84" s="155" t="s">
        <v>322</v>
      </c>
      <c r="C84" s="156">
        <v>9780740705311</v>
      </c>
      <c r="D84" s="155" t="s">
        <v>344</v>
      </c>
      <c r="E84" s="155" t="s">
        <v>65</v>
      </c>
      <c r="F84" s="156">
        <v>74</v>
      </c>
      <c r="G84" s="155" t="s">
        <v>66</v>
      </c>
      <c r="H84" s="155" t="s">
        <v>313</v>
      </c>
      <c r="I84" s="151">
        <v>740.94</v>
      </c>
      <c r="J84" s="155">
        <v>2</v>
      </c>
    </row>
    <row r="85" spans="1:10" hidden="1" x14ac:dyDescent="0.25">
      <c r="A85" s="155" t="s">
        <v>329</v>
      </c>
      <c r="B85" s="155" t="s">
        <v>322</v>
      </c>
      <c r="C85" s="156">
        <v>9780740713903</v>
      </c>
      <c r="D85" s="155" t="s">
        <v>345</v>
      </c>
      <c r="E85" s="155" t="s">
        <v>65</v>
      </c>
      <c r="F85" s="156">
        <v>74</v>
      </c>
      <c r="G85" s="155" t="s">
        <v>66</v>
      </c>
      <c r="H85" s="155" t="s">
        <v>313</v>
      </c>
      <c r="I85" s="151">
        <v>477</v>
      </c>
      <c r="J85" s="155">
        <v>2</v>
      </c>
    </row>
    <row r="86" spans="1:10" hidden="1" x14ac:dyDescent="0.25">
      <c r="A86" s="155" t="s">
        <v>329</v>
      </c>
      <c r="B86" s="155" t="s">
        <v>322</v>
      </c>
      <c r="C86" s="156">
        <v>9780740718397</v>
      </c>
      <c r="D86" s="155" t="s">
        <v>333</v>
      </c>
      <c r="E86" s="155" t="s">
        <v>65</v>
      </c>
      <c r="F86" s="156">
        <v>74</v>
      </c>
      <c r="G86" s="155" t="s">
        <v>66</v>
      </c>
      <c r="H86" s="155" t="s">
        <v>313</v>
      </c>
      <c r="I86" s="151">
        <v>477</v>
      </c>
      <c r="J86" s="155">
        <v>2</v>
      </c>
    </row>
    <row r="87" spans="1:10" hidden="1" x14ac:dyDescent="0.25">
      <c r="A87" s="155" t="s">
        <v>329</v>
      </c>
      <c r="B87" s="155" t="s">
        <v>322</v>
      </c>
      <c r="C87" s="156">
        <v>9780740732980</v>
      </c>
      <c r="D87" s="155" t="s">
        <v>346</v>
      </c>
      <c r="E87" s="155" t="s">
        <v>65</v>
      </c>
      <c r="F87" s="156">
        <v>74</v>
      </c>
      <c r="G87" s="155" t="s">
        <v>66</v>
      </c>
      <c r="H87" s="155" t="s">
        <v>313</v>
      </c>
      <c r="I87" s="151">
        <v>1118.25</v>
      </c>
      <c r="J87" s="155">
        <v>4</v>
      </c>
    </row>
    <row r="88" spans="1:10" hidden="1" x14ac:dyDescent="0.25">
      <c r="A88" s="155" t="s">
        <v>329</v>
      </c>
      <c r="B88" s="155" t="s">
        <v>322</v>
      </c>
      <c r="C88" s="156">
        <v>9780740738401</v>
      </c>
      <c r="D88" s="155" t="s">
        <v>124</v>
      </c>
      <c r="E88" s="155" t="s">
        <v>65</v>
      </c>
      <c r="F88" s="156">
        <v>74</v>
      </c>
      <c r="G88" s="155" t="s">
        <v>66</v>
      </c>
      <c r="H88" s="155" t="s">
        <v>313</v>
      </c>
      <c r="I88" s="151">
        <v>414.96</v>
      </c>
      <c r="J88" s="155">
        <v>2</v>
      </c>
    </row>
    <row r="89" spans="1:10" hidden="1" x14ac:dyDescent="0.25">
      <c r="A89" s="155" t="s">
        <v>329</v>
      </c>
      <c r="B89" s="155" t="s">
        <v>322</v>
      </c>
      <c r="C89" s="156">
        <v>9780740746581</v>
      </c>
      <c r="D89" s="155" t="s">
        <v>348</v>
      </c>
      <c r="E89" s="155" t="s">
        <v>65</v>
      </c>
      <c r="F89" s="156">
        <v>74</v>
      </c>
      <c r="G89" s="155" t="s">
        <v>66</v>
      </c>
      <c r="H89" s="155" t="s">
        <v>313</v>
      </c>
      <c r="I89" s="151">
        <v>712.98</v>
      </c>
      <c r="J89" s="155">
        <v>2</v>
      </c>
    </row>
    <row r="90" spans="1:10" hidden="1" x14ac:dyDescent="0.25">
      <c r="A90" s="155" t="s">
        <v>329</v>
      </c>
      <c r="B90" s="155" t="s">
        <v>322</v>
      </c>
      <c r="C90" s="156">
        <v>9780740761584</v>
      </c>
      <c r="D90" s="155" t="s">
        <v>137</v>
      </c>
      <c r="E90" s="155" t="s">
        <v>65</v>
      </c>
      <c r="F90" s="156">
        <v>74</v>
      </c>
      <c r="G90" s="155" t="s">
        <v>66</v>
      </c>
      <c r="H90" s="155" t="s">
        <v>313</v>
      </c>
      <c r="I90" s="151">
        <v>414.96</v>
      </c>
      <c r="J90" s="155">
        <v>2</v>
      </c>
    </row>
    <row r="91" spans="1:10" hidden="1" x14ac:dyDescent="0.25">
      <c r="A91" s="155" t="s">
        <v>329</v>
      </c>
      <c r="B91" s="155" t="s">
        <v>322</v>
      </c>
      <c r="C91" s="156">
        <v>9780740761904</v>
      </c>
      <c r="D91" s="155" t="s">
        <v>349</v>
      </c>
      <c r="E91" s="155" t="s">
        <v>65</v>
      </c>
      <c r="F91" s="156">
        <v>74</v>
      </c>
      <c r="G91" s="155" t="s">
        <v>66</v>
      </c>
      <c r="H91" s="155" t="s">
        <v>313</v>
      </c>
      <c r="I91" s="151">
        <v>556.5</v>
      </c>
      <c r="J91" s="155">
        <v>2</v>
      </c>
    </row>
    <row r="92" spans="1:10" hidden="1" x14ac:dyDescent="0.25">
      <c r="A92" s="155" t="s">
        <v>329</v>
      </c>
      <c r="B92" s="155" t="s">
        <v>322</v>
      </c>
      <c r="C92" s="156">
        <v>9780740773655</v>
      </c>
      <c r="D92" s="155" t="s">
        <v>362</v>
      </c>
      <c r="E92" s="155" t="s">
        <v>65</v>
      </c>
      <c r="F92" s="156">
        <v>74</v>
      </c>
      <c r="G92" s="155" t="s">
        <v>66</v>
      </c>
      <c r="H92" s="155" t="s">
        <v>313</v>
      </c>
      <c r="I92" s="151">
        <v>278.25</v>
      </c>
      <c r="J92" s="155">
        <v>1</v>
      </c>
    </row>
    <row r="93" spans="1:10" hidden="1" x14ac:dyDescent="0.25">
      <c r="A93" s="155" t="s">
        <v>329</v>
      </c>
      <c r="B93" s="155" t="s">
        <v>322</v>
      </c>
      <c r="C93" s="156">
        <v>9780740777356</v>
      </c>
      <c r="D93" s="155" t="s">
        <v>274</v>
      </c>
      <c r="E93" s="155" t="s">
        <v>65</v>
      </c>
      <c r="F93" s="156">
        <v>74</v>
      </c>
      <c r="G93" s="155" t="s">
        <v>66</v>
      </c>
      <c r="H93" s="155" t="s">
        <v>313</v>
      </c>
      <c r="I93" s="151">
        <v>9205</v>
      </c>
      <c r="J93" s="155">
        <v>5</v>
      </c>
    </row>
    <row r="94" spans="1:10" hidden="1" x14ac:dyDescent="0.25">
      <c r="A94" s="155" t="s">
        <v>329</v>
      </c>
      <c r="B94" s="155" t="s">
        <v>322</v>
      </c>
      <c r="C94" s="156">
        <v>9780740778155</v>
      </c>
      <c r="D94" s="155" t="s">
        <v>351</v>
      </c>
      <c r="E94" s="155" t="s">
        <v>65</v>
      </c>
      <c r="F94" s="156">
        <v>74</v>
      </c>
      <c r="G94" s="155" t="s">
        <v>66</v>
      </c>
      <c r="H94" s="155" t="s">
        <v>313</v>
      </c>
      <c r="I94" s="151">
        <v>556.5</v>
      </c>
      <c r="J94" s="155">
        <v>2</v>
      </c>
    </row>
    <row r="95" spans="1:10" hidden="1" x14ac:dyDescent="0.25">
      <c r="A95" s="155" t="s">
        <v>329</v>
      </c>
      <c r="B95" s="155" t="s">
        <v>322</v>
      </c>
      <c r="C95" s="156">
        <v>9780740785344</v>
      </c>
      <c r="D95" s="155" t="s">
        <v>352</v>
      </c>
      <c r="E95" s="155" t="s">
        <v>65</v>
      </c>
      <c r="F95" s="156">
        <v>74</v>
      </c>
      <c r="G95" s="155" t="s">
        <v>66</v>
      </c>
      <c r="H95" s="155" t="s">
        <v>313</v>
      </c>
      <c r="I95" s="151">
        <v>370.47</v>
      </c>
      <c r="J95" s="155">
        <v>1</v>
      </c>
    </row>
    <row r="96" spans="1:10" hidden="1" x14ac:dyDescent="0.25">
      <c r="A96" s="155" t="s">
        <v>329</v>
      </c>
      <c r="B96" s="155" t="s">
        <v>322</v>
      </c>
      <c r="C96" s="156">
        <v>9780836217797</v>
      </c>
      <c r="D96" s="155" t="s">
        <v>363</v>
      </c>
      <c r="E96" s="155" t="s">
        <v>65</v>
      </c>
      <c r="F96" s="156">
        <v>74</v>
      </c>
      <c r="G96" s="155" t="s">
        <v>66</v>
      </c>
      <c r="H96" s="155" t="s">
        <v>313</v>
      </c>
      <c r="I96" s="151">
        <v>406.98</v>
      </c>
      <c r="J96" s="155">
        <v>2</v>
      </c>
    </row>
    <row r="97" spans="1:10" hidden="1" x14ac:dyDescent="0.25">
      <c r="A97" s="155" t="s">
        <v>329</v>
      </c>
      <c r="B97" s="155" t="s">
        <v>322</v>
      </c>
      <c r="C97" s="156">
        <v>9780836228991</v>
      </c>
      <c r="D97" s="155" t="s">
        <v>354</v>
      </c>
      <c r="E97" s="155" t="s">
        <v>65</v>
      </c>
      <c r="F97" s="156">
        <v>74</v>
      </c>
      <c r="G97" s="155" t="s">
        <v>66</v>
      </c>
      <c r="H97" s="155" t="s">
        <v>313</v>
      </c>
      <c r="I97" s="151">
        <v>556.5</v>
      </c>
      <c r="J97" s="155">
        <v>2</v>
      </c>
    </row>
    <row r="98" spans="1:10" hidden="1" x14ac:dyDescent="0.25">
      <c r="A98" s="155" t="s">
        <v>329</v>
      </c>
      <c r="B98" s="155" t="s">
        <v>322</v>
      </c>
      <c r="C98" s="156">
        <v>9780836236682</v>
      </c>
      <c r="D98" s="155" t="s">
        <v>355</v>
      </c>
      <c r="E98" s="155" t="s">
        <v>65</v>
      </c>
      <c r="F98" s="156">
        <v>74</v>
      </c>
      <c r="G98" s="155" t="s">
        <v>66</v>
      </c>
      <c r="H98" s="155" t="s">
        <v>313</v>
      </c>
      <c r="I98" s="151">
        <v>1659</v>
      </c>
      <c r="J98" s="155">
        <v>6</v>
      </c>
    </row>
    <row r="99" spans="1:10" hidden="1" x14ac:dyDescent="0.25">
      <c r="A99" s="155" t="s">
        <v>329</v>
      </c>
      <c r="B99" s="155" t="s">
        <v>322</v>
      </c>
      <c r="C99" s="156">
        <v>9780836267457</v>
      </c>
      <c r="D99" s="155" t="s">
        <v>356</v>
      </c>
      <c r="E99" s="155" t="s">
        <v>65</v>
      </c>
      <c r="F99" s="156">
        <v>74</v>
      </c>
      <c r="G99" s="155" t="s">
        <v>66</v>
      </c>
      <c r="H99" s="155" t="s">
        <v>313</v>
      </c>
      <c r="I99" s="151">
        <v>712.98</v>
      </c>
      <c r="J99" s="155">
        <v>2</v>
      </c>
    </row>
    <row r="100" spans="1:10" hidden="1" x14ac:dyDescent="0.25">
      <c r="A100" s="155" t="s">
        <v>329</v>
      </c>
      <c r="B100" s="155" t="s">
        <v>322</v>
      </c>
      <c r="C100" s="156">
        <v>9781449401023</v>
      </c>
      <c r="D100" s="155" t="s">
        <v>357</v>
      </c>
      <c r="E100" s="155" t="s">
        <v>65</v>
      </c>
      <c r="F100" s="156">
        <v>74</v>
      </c>
      <c r="G100" s="155" t="s">
        <v>66</v>
      </c>
      <c r="H100" s="155" t="s">
        <v>313</v>
      </c>
      <c r="I100" s="151">
        <v>1467.9</v>
      </c>
      <c r="J100" s="155">
        <v>4</v>
      </c>
    </row>
    <row r="101" spans="1:10" hidden="1" x14ac:dyDescent="0.25">
      <c r="A101" s="155" t="s">
        <v>329</v>
      </c>
      <c r="B101" s="155" t="s">
        <v>322</v>
      </c>
      <c r="C101" s="156">
        <v>9781449401160</v>
      </c>
      <c r="D101" s="155" t="s">
        <v>276</v>
      </c>
      <c r="E101" s="155" t="s">
        <v>65</v>
      </c>
      <c r="F101" s="156">
        <v>74</v>
      </c>
      <c r="G101" s="155" t="s">
        <v>66</v>
      </c>
      <c r="H101" s="155" t="s">
        <v>313</v>
      </c>
      <c r="I101" s="151">
        <v>1611.31</v>
      </c>
      <c r="J101" s="155">
        <v>5</v>
      </c>
    </row>
    <row r="102" spans="1:10" hidden="1" x14ac:dyDescent="0.25">
      <c r="A102" s="155" t="s">
        <v>329</v>
      </c>
      <c r="B102" s="155" t="s">
        <v>322</v>
      </c>
      <c r="C102" s="156">
        <v>9781449408190</v>
      </c>
      <c r="D102" s="155" t="s">
        <v>360</v>
      </c>
      <c r="E102" s="155" t="s">
        <v>65</v>
      </c>
      <c r="F102" s="156">
        <v>74</v>
      </c>
      <c r="G102" s="155" t="s">
        <v>66</v>
      </c>
      <c r="H102" s="155" t="s">
        <v>313</v>
      </c>
      <c r="I102" s="151">
        <v>1653.75</v>
      </c>
      <c r="J102" s="155">
        <v>6</v>
      </c>
    </row>
    <row r="103" spans="1:10" hidden="1" x14ac:dyDescent="0.25">
      <c r="A103" s="155" t="s">
        <v>329</v>
      </c>
      <c r="B103" s="155" t="s">
        <v>322</v>
      </c>
      <c r="C103" s="156">
        <v>9781449409777</v>
      </c>
      <c r="D103" s="155" t="s">
        <v>293</v>
      </c>
      <c r="E103" s="155" t="s">
        <v>65</v>
      </c>
      <c r="F103" s="156">
        <v>74</v>
      </c>
      <c r="G103" s="155" t="s">
        <v>66</v>
      </c>
      <c r="H103" s="155" t="s">
        <v>313</v>
      </c>
      <c r="I103" s="151">
        <v>726.96</v>
      </c>
      <c r="J103" s="155">
        <v>2</v>
      </c>
    </row>
    <row r="104" spans="1:10" hidden="1" x14ac:dyDescent="0.25">
      <c r="A104" s="155" t="s">
        <v>329</v>
      </c>
      <c r="B104" s="155" t="s">
        <v>322</v>
      </c>
      <c r="C104" s="156">
        <v>9781449410186</v>
      </c>
      <c r="D104" s="155" t="s">
        <v>334</v>
      </c>
      <c r="E104" s="155" t="s">
        <v>65</v>
      </c>
      <c r="F104" s="156">
        <v>74</v>
      </c>
      <c r="G104" s="155" t="s">
        <v>66</v>
      </c>
      <c r="H104" s="155" t="s">
        <v>313</v>
      </c>
      <c r="I104" s="151">
        <v>1680</v>
      </c>
      <c r="J104" s="155">
        <v>6</v>
      </c>
    </row>
    <row r="105" spans="1:10" hidden="1" x14ac:dyDescent="0.25">
      <c r="A105" s="155" t="s">
        <v>329</v>
      </c>
      <c r="B105" s="155" t="s">
        <v>322</v>
      </c>
      <c r="C105" s="156">
        <v>9781449414085</v>
      </c>
      <c r="D105" s="155" t="s">
        <v>84</v>
      </c>
      <c r="E105" s="155" t="s">
        <v>65</v>
      </c>
      <c r="F105" s="156">
        <v>74</v>
      </c>
      <c r="G105" s="155" t="s">
        <v>66</v>
      </c>
      <c r="H105" s="155" t="s">
        <v>313</v>
      </c>
      <c r="I105" s="151">
        <v>206.96</v>
      </c>
      <c r="J105" s="155">
        <v>2</v>
      </c>
    </row>
    <row r="106" spans="1:10" hidden="1" x14ac:dyDescent="0.25">
      <c r="A106" s="155" t="s">
        <v>329</v>
      </c>
      <c r="B106" s="155" t="s">
        <v>322</v>
      </c>
      <c r="C106" s="156">
        <v>9781449414092</v>
      </c>
      <c r="D106" s="155" t="s">
        <v>85</v>
      </c>
      <c r="E106" s="155" t="s">
        <v>65</v>
      </c>
      <c r="F106" s="156">
        <v>74</v>
      </c>
      <c r="G106" s="155" t="s">
        <v>66</v>
      </c>
      <c r="H106" s="155" t="s">
        <v>313</v>
      </c>
      <c r="I106" s="151">
        <v>206.96</v>
      </c>
      <c r="J106" s="155">
        <v>2</v>
      </c>
    </row>
    <row r="107" spans="1:10" hidden="1" x14ac:dyDescent="0.25">
      <c r="A107" s="155" t="s">
        <v>329</v>
      </c>
      <c r="B107" s="155" t="s">
        <v>322</v>
      </c>
      <c r="C107" s="156">
        <v>9781449414108</v>
      </c>
      <c r="D107" s="155" t="s">
        <v>279</v>
      </c>
      <c r="E107" s="155" t="s">
        <v>65</v>
      </c>
      <c r="F107" s="156">
        <v>74</v>
      </c>
      <c r="G107" s="155" t="s">
        <v>66</v>
      </c>
      <c r="H107" s="155" t="s">
        <v>313</v>
      </c>
      <c r="I107" s="151">
        <v>1375.47</v>
      </c>
      <c r="J107" s="155">
        <v>3</v>
      </c>
    </row>
    <row r="108" spans="1:10" hidden="1" x14ac:dyDescent="0.25">
      <c r="A108" s="155" t="s">
        <v>329</v>
      </c>
      <c r="B108" s="155" t="s">
        <v>322</v>
      </c>
      <c r="C108" s="156">
        <v>9781449423094</v>
      </c>
      <c r="D108" s="155" t="s">
        <v>337</v>
      </c>
      <c r="E108" s="155" t="s">
        <v>65</v>
      </c>
      <c r="F108" s="156">
        <v>74</v>
      </c>
      <c r="G108" s="155" t="s">
        <v>66</v>
      </c>
      <c r="H108" s="155" t="s">
        <v>313</v>
      </c>
      <c r="I108" s="151">
        <v>2194.86</v>
      </c>
      <c r="J108" s="155">
        <v>6</v>
      </c>
    </row>
    <row r="109" spans="1:10" hidden="1" x14ac:dyDescent="0.25">
      <c r="A109" s="155" t="s">
        <v>329</v>
      </c>
      <c r="B109" s="155" t="s">
        <v>322</v>
      </c>
      <c r="C109" s="156">
        <v>9781449427757</v>
      </c>
      <c r="D109" s="155" t="s">
        <v>283</v>
      </c>
      <c r="E109" s="155" t="s">
        <v>65</v>
      </c>
      <c r="F109" s="156">
        <v>74</v>
      </c>
      <c r="G109" s="155" t="s">
        <v>66</v>
      </c>
      <c r="H109" s="155" t="s">
        <v>313</v>
      </c>
      <c r="I109" s="151">
        <v>477</v>
      </c>
      <c r="J109" s="155">
        <v>2</v>
      </c>
    </row>
    <row r="110" spans="1:10" hidden="1" x14ac:dyDescent="0.25">
      <c r="A110" s="155" t="s">
        <v>329</v>
      </c>
      <c r="B110" s="155" t="s">
        <v>322</v>
      </c>
      <c r="C110" s="156">
        <v>9781449433253</v>
      </c>
      <c r="D110" s="155" t="s">
        <v>272</v>
      </c>
      <c r="E110" s="155" t="s">
        <v>65</v>
      </c>
      <c r="F110" s="156">
        <v>74</v>
      </c>
      <c r="G110" s="155" t="s">
        <v>66</v>
      </c>
      <c r="H110" s="155" t="s">
        <v>313</v>
      </c>
      <c r="I110" s="151">
        <v>6478.92</v>
      </c>
      <c r="J110" s="155">
        <v>2</v>
      </c>
    </row>
    <row r="111" spans="1:10" hidden="1" x14ac:dyDescent="0.25">
      <c r="A111" s="155" t="s">
        <v>329</v>
      </c>
      <c r="B111" s="155" t="s">
        <v>322</v>
      </c>
      <c r="C111" s="156">
        <v>9781449433833</v>
      </c>
      <c r="D111" s="155" t="s">
        <v>306</v>
      </c>
      <c r="E111" s="155" t="s">
        <v>65</v>
      </c>
      <c r="F111" s="156">
        <v>74</v>
      </c>
      <c r="G111" s="155" t="s">
        <v>66</v>
      </c>
      <c r="H111" s="155" t="s">
        <v>313</v>
      </c>
      <c r="I111" s="151">
        <v>328.9</v>
      </c>
      <c r="J111" s="155">
        <v>2</v>
      </c>
    </row>
    <row r="112" spans="1:10" hidden="1" x14ac:dyDescent="0.25">
      <c r="A112" s="155" t="s">
        <v>329</v>
      </c>
      <c r="B112" s="155" t="s">
        <v>322</v>
      </c>
      <c r="C112" s="156">
        <v>9781449446604</v>
      </c>
      <c r="D112" s="155" t="s">
        <v>244</v>
      </c>
      <c r="E112" s="155" t="s">
        <v>65</v>
      </c>
      <c r="F112" s="156">
        <v>74</v>
      </c>
      <c r="G112" s="155" t="s">
        <v>67</v>
      </c>
      <c r="H112" s="155" t="s">
        <v>313</v>
      </c>
      <c r="I112" s="151">
        <v>2310.4299999999998</v>
      </c>
      <c r="J112" s="155">
        <v>5</v>
      </c>
    </row>
    <row r="113" spans="1:11" hidden="1" x14ac:dyDescent="0.25">
      <c r="A113" s="155" t="s">
        <v>329</v>
      </c>
      <c r="B113" s="155" t="s">
        <v>322</v>
      </c>
      <c r="C113" s="156">
        <v>9781449456146</v>
      </c>
      <c r="D113" s="155" t="s">
        <v>292</v>
      </c>
      <c r="E113" s="155" t="s">
        <v>65</v>
      </c>
      <c r="F113" s="156">
        <v>74</v>
      </c>
      <c r="G113" s="155" t="s">
        <v>66</v>
      </c>
      <c r="H113" s="155" t="s">
        <v>313</v>
      </c>
      <c r="I113" s="151">
        <v>1097.8</v>
      </c>
      <c r="J113" s="155">
        <v>4</v>
      </c>
    </row>
    <row r="114" spans="1:11" hidden="1" x14ac:dyDescent="0.25">
      <c r="A114" s="155" t="s">
        <v>329</v>
      </c>
      <c r="B114" s="155" t="s">
        <v>322</v>
      </c>
      <c r="C114" s="156">
        <v>9781449458263</v>
      </c>
      <c r="D114" s="155" t="s">
        <v>256</v>
      </c>
      <c r="E114" s="155" t="s">
        <v>65</v>
      </c>
      <c r="F114" s="156">
        <v>74</v>
      </c>
      <c r="G114" s="155" t="s">
        <v>67</v>
      </c>
      <c r="H114" s="155" t="s">
        <v>313</v>
      </c>
      <c r="I114" s="151">
        <v>192.5</v>
      </c>
      <c r="J114" s="155">
        <v>1</v>
      </c>
    </row>
    <row r="115" spans="1:11" hidden="1" x14ac:dyDescent="0.25">
      <c r="A115" s="155" t="s">
        <v>329</v>
      </c>
      <c r="B115" s="155" t="s">
        <v>322</v>
      </c>
      <c r="C115" s="156">
        <v>9781449459956</v>
      </c>
      <c r="D115" s="155" t="s">
        <v>258</v>
      </c>
      <c r="E115" s="155" t="s">
        <v>65</v>
      </c>
      <c r="F115" s="156">
        <v>74</v>
      </c>
      <c r="G115" s="155" t="s">
        <v>67</v>
      </c>
      <c r="H115" s="155" t="s">
        <v>313</v>
      </c>
      <c r="I115" s="151">
        <v>846.94</v>
      </c>
      <c r="J115" s="155">
        <v>2</v>
      </c>
    </row>
    <row r="116" spans="1:11" hidden="1" x14ac:dyDescent="0.25">
      <c r="A116" s="155" t="s">
        <v>329</v>
      </c>
      <c r="B116" s="155" t="s">
        <v>322</v>
      </c>
      <c r="C116" s="156">
        <v>9781449460365</v>
      </c>
      <c r="D116" s="155" t="s">
        <v>319</v>
      </c>
      <c r="E116" s="155" t="s">
        <v>65</v>
      </c>
      <c r="F116" s="156">
        <v>74</v>
      </c>
      <c r="G116" s="155" t="s">
        <v>67</v>
      </c>
      <c r="H116" s="155" t="s">
        <v>313</v>
      </c>
      <c r="I116" s="151">
        <v>1977.8</v>
      </c>
      <c r="J116" s="155">
        <v>4</v>
      </c>
    </row>
    <row r="117" spans="1:11" hidden="1" x14ac:dyDescent="0.25">
      <c r="A117" s="155" t="s">
        <v>329</v>
      </c>
      <c r="B117" s="155" t="s">
        <v>322</v>
      </c>
      <c r="C117" s="156">
        <v>9781941252093</v>
      </c>
      <c r="D117" s="155" t="s">
        <v>321</v>
      </c>
      <c r="E117" s="155" t="s">
        <v>65</v>
      </c>
      <c r="F117" s="156">
        <v>74</v>
      </c>
      <c r="G117" s="155" t="s">
        <v>67</v>
      </c>
      <c r="H117" s="155" t="s">
        <v>313</v>
      </c>
      <c r="I117" s="151">
        <v>935</v>
      </c>
      <c r="J117" s="155">
        <v>2</v>
      </c>
    </row>
    <row r="118" spans="1:11" hidden="1" x14ac:dyDescent="0.25">
      <c r="I118" s="207">
        <f>SUM(I2:I117)</f>
        <v>-1520489.0699999996</v>
      </c>
      <c r="J118" s="207">
        <f>SUM(J2:J117)</f>
        <v>-2249</v>
      </c>
    </row>
    <row r="121" spans="1:11" x14ac:dyDescent="0.25">
      <c r="G121" s="134" t="s">
        <v>63</v>
      </c>
      <c r="H121" s="134"/>
      <c r="I121" s="158">
        <v>0.22500000000000001</v>
      </c>
      <c r="J121" s="134"/>
      <c r="K121" s="134"/>
    </row>
    <row r="122" spans="1:11" ht="15.75" thickBot="1" x14ac:dyDescent="0.3">
      <c r="G122" s="134"/>
      <c r="H122" s="134"/>
      <c r="I122" s="134"/>
      <c r="J122" s="134"/>
      <c r="K122" s="134"/>
    </row>
    <row r="123" spans="1:11" x14ac:dyDescent="0.25">
      <c r="G123" s="137" t="s">
        <v>50</v>
      </c>
      <c r="H123" s="85" t="s">
        <v>51</v>
      </c>
      <c r="I123" s="190">
        <f>-I118*I121</f>
        <v>342110.04074999993</v>
      </c>
      <c r="J123" s="139"/>
      <c r="K123" s="140"/>
    </row>
    <row r="124" spans="1:11" x14ac:dyDescent="0.25">
      <c r="G124" s="141"/>
      <c r="H124" s="89" t="s">
        <v>52</v>
      </c>
      <c r="I124" s="160">
        <f>I123/K124</f>
        <v>3871.5428025999463</v>
      </c>
      <c r="J124" s="143" t="s">
        <v>53</v>
      </c>
      <c r="K124" s="171">
        <v>88.365299880000009</v>
      </c>
    </row>
    <row r="125" spans="1:11" ht="15.75" thickBot="1" x14ac:dyDescent="0.3">
      <c r="G125" s="145"/>
      <c r="H125" s="94" t="s">
        <v>61</v>
      </c>
      <c r="I125" s="161">
        <f>I123/K125</f>
        <v>5093.4017111004896</v>
      </c>
      <c r="J125" s="147" t="s">
        <v>53</v>
      </c>
      <c r="K125" s="148">
        <v>67.167299999999997</v>
      </c>
    </row>
    <row r="131" spans="1:11" x14ac:dyDescent="0.25">
      <c r="A131" s="155" t="s">
        <v>329</v>
      </c>
      <c r="B131" s="155" t="s">
        <v>322</v>
      </c>
      <c r="C131" s="156">
        <v>9781451620702</v>
      </c>
      <c r="D131" s="155" t="s">
        <v>369</v>
      </c>
      <c r="E131" s="155" t="s">
        <v>65</v>
      </c>
      <c r="F131" s="156">
        <v>74</v>
      </c>
      <c r="G131" s="155" t="s">
        <v>370</v>
      </c>
      <c r="H131" s="155" t="s">
        <v>314</v>
      </c>
      <c r="I131" s="151">
        <v>-23203.5</v>
      </c>
      <c r="J131" s="155">
        <v>-85</v>
      </c>
      <c r="K131" s="206"/>
    </row>
  </sheetData>
  <autoFilter ref="A1:K118" xr:uid="{00000000-0009-0000-0000-000027000000}">
    <filterColumn colId="2">
      <filters>
        <filter val="9781451620702"/>
      </filters>
    </filterColumn>
  </autoFilter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34" filterMode="1"/>
  <dimension ref="A1:N142"/>
  <sheetViews>
    <sheetView workbookViewId="0">
      <selection activeCell="C141" sqref="C141"/>
    </sheetView>
  </sheetViews>
  <sheetFormatPr defaultRowHeight="12.75" x14ac:dyDescent="0.2"/>
  <cols>
    <col min="3" max="3" width="14.140625" bestFit="1" customWidth="1"/>
  </cols>
  <sheetData>
    <row r="1" spans="1:14" x14ac:dyDescent="0.2">
      <c r="A1" s="130" t="s">
        <v>34</v>
      </c>
      <c r="B1" s="131" t="s">
        <v>35</v>
      </c>
      <c r="C1" s="131" t="s">
        <v>36</v>
      </c>
      <c r="D1" s="131" t="s">
        <v>37</v>
      </c>
      <c r="E1" s="131" t="s">
        <v>38</v>
      </c>
      <c r="F1" s="131" t="s">
        <v>39</v>
      </c>
      <c r="G1" s="131" t="s">
        <v>40</v>
      </c>
      <c r="H1" s="131" t="s">
        <v>41</v>
      </c>
      <c r="I1" s="131"/>
      <c r="J1" s="131" t="s">
        <v>18</v>
      </c>
      <c r="K1" s="131" t="s">
        <v>42</v>
      </c>
      <c r="L1" s="131" t="s">
        <v>129</v>
      </c>
    </row>
    <row r="2" spans="1:14" hidden="1" x14ac:dyDescent="0.2">
      <c r="A2" s="216">
        <v>2016</v>
      </c>
      <c r="B2" s="216">
        <v>8</v>
      </c>
      <c r="C2" s="217">
        <v>9781449470791</v>
      </c>
      <c r="D2" s="216" t="s">
        <v>364</v>
      </c>
      <c r="E2" s="216" t="s">
        <v>65</v>
      </c>
      <c r="F2" s="218">
        <v>74</v>
      </c>
      <c r="G2" s="216" t="s">
        <v>67</v>
      </c>
      <c r="H2" s="216">
        <v>415040</v>
      </c>
      <c r="I2" s="216"/>
      <c r="J2" s="216">
        <v>-548.9</v>
      </c>
      <c r="K2" s="216">
        <v>-2</v>
      </c>
      <c r="M2">
        <f>-SUM(J2:J69)</f>
        <v>955566.5199999999</v>
      </c>
      <c r="N2">
        <f>-SUM(K2:K69)</f>
        <v>1795</v>
      </c>
    </row>
    <row r="3" spans="1:14" hidden="1" x14ac:dyDescent="0.2">
      <c r="A3" s="132">
        <v>2016</v>
      </c>
      <c r="B3" s="132">
        <v>8</v>
      </c>
      <c r="C3" s="133">
        <v>9781449474188</v>
      </c>
      <c r="D3" s="132" t="s">
        <v>375</v>
      </c>
      <c r="E3" s="132" t="s">
        <v>65</v>
      </c>
      <c r="F3" s="134">
        <v>74</v>
      </c>
      <c r="G3" s="132" t="s">
        <v>67</v>
      </c>
      <c r="H3" s="132">
        <v>415040</v>
      </c>
      <c r="I3" s="132"/>
      <c r="J3" s="132">
        <v>-25912.74</v>
      </c>
      <c r="K3" s="132">
        <v>-79</v>
      </c>
      <c r="M3">
        <f>-SUM(J70:J127)</f>
        <v>-74213.479999999981</v>
      </c>
      <c r="N3">
        <f>-SUM(K70:K127)</f>
        <v>-247</v>
      </c>
    </row>
    <row r="4" spans="1:14" hidden="1" x14ac:dyDescent="0.2">
      <c r="A4" s="132">
        <v>2016</v>
      </c>
      <c r="B4" s="132">
        <v>8</v>
      </c>
      <c r="C4" s="133">
        <v>9781449474201</v>
      </c>
      <c r="D4" s="132" t="s">
        <v>376</v>
      </c>
      <c r="E4" s="132" t="s">
        <v>65</v>
      </c>
      <c r="F4" s="134">
        <v>74</v>
      </c>
      <c r="G4" s="132" t="s">
        <v>67</v>
      </c>
      <c r="H4" s="132">
        <v>415040</v>
      </c>
      <c r="I4" s="132"/>
      <c r="J4" s="132">
        <v>-23720.400000000001</v>
      </c>
      <c r="K4" s="132">
        <v>-72</v>
      </c>
    </row>
    <row r="5" spans="1:14" hidden="1" x14ac:dyDescent="0.2">
      <c r="A5" s="132">
        <v>2016</v>
      </c>
      <c r="B5" s="132">
        <v>8</v>
      </c>
      <c r="C5" s="133">
        <v>9781449474256</v>
      </c>
      <c r="D5" s="132" t="s">
        <v>366</v>
      </c>
      <c r="E5" s="132" t="s">
        <v>65</v>
      </c>
      <c r="F5" s="134">
        <v>74</v>
      </c>
      <c r="G5" s="132" t="s">
        <v>66</v>
      </c>
      <c r="H5" s="132">
        <v>415040</v>
      </c>
      <c r="I5" s="132"/>
      <c r="J5" s="132">
        <v>-40965.33</v>
      </c>
      <c r="K5" s="132">
        <v>-190</v>
      </c>
    </row>
    <row r="6" spans="1:14" hidden="1" x14ac:dyDescent="0.2">
      <c r="A6" s="132">
        <v>2016</v>
      </c>
      <c r="B6" s="132">
        <v>8</v>
      </c>
      <c r="C6" s="133">
        <v>9781449475581</v>
      </c>
      <c r="D6" s="132" t="s">
        <v>377</v>
      </c>
      <c r="E6" s="132" t="s">
        <v>65</v>
      </c>
      <c r="F6" s="134">
        <v>74</v>
      </c>
      <c r="G6" s="132" t="s">
        <v>67</v>
      </c>
      <c r="H6" s="132">
        <v>415040</v>
      </c>
      <c r="I6" s="132"/>
      <c r="J6" s="132">
        <v>-25589.279999999999</v>
      </c>
      <c r="K6" s="132">
        <v>-78</v>
      </c>
    </row>
    <row r="7" spans="1:14" hidden="1" x14ac:dyDescent="0.2">
      <c r="A7" s="132">
        <v>2016</v>
      </c>
      <c r="B7" s="132">
        <v>8</v>
      </c>
      <c r="C7" s="133">
        <v>9781449478001</v>
      </c>
      <c r="D7" s="132" t="s">
        <v>378</v>
      </c>
      <c r="E7" s="132" t="s">
        <v>65</v>
      </c>
      <c r="F7" s="134">
        <v>74</v>
      </c>
      <c r="G7" s="132" t="s">
        <v>67</v>
      </c>
      <c r="H7" s="132">
        <v>415040</v>
      </c>
      <c r="I7" s="132"/>
      <c r="J7" s="132">
        <v>-25589.279999999999</v>
      </c>
      <c r="K7" s="132">
        <v>-78</v>
      </c>
    </row>
    <row r="8" spans="1:14" x14ac:dyDescent="0.2">
      <c r="A8" s="132">
        <v>2016</v>
      </c>
      <c r="B8" s="132">
        <v>8</v>
      </c>
      <c r="C8" s="133">
        <v>9781451620702</v>
      </c>
      <c r="D8" s="132" t="s">
        <v>369</v>
      </c>
      <c r="E8" s="132" t="s">
        <v>65</v>
      </c>
      <c r="F8" s="134">
        <v>74</v>
      </c>
      <c r="G8" s="132" t="s">
        <v>370</v>
      </c>
      <c r="H8" s="132">
        <v>415040</v>
      </c>
      <c r="I8" s="132"/>
      <c r="J8" s="132">
        <v>-7684.6</v>
      </c>
      <c r="K8" s="132">
        <v>-28</v>
      </c>
    </row>
    <row r="9" spans="1:14" hidden="1" x14ac:dyDescent="0.2">
      <c r="A9" s="132">
        <v>2016</v>
      </c>
      <c r="B9" s="132">
        <v>8</v>
      </c>
      <c r="C9" s="133">
        <v>9780740738401</v>
      </c>
      <c r="D9" s="132" t="s">
        <v>124</v>
      </c>
      <c r="E9" s="132" t="s">
        <v>65</v>
      </c>
      <c r="F9" s="134">
        <v>74</v>
      </c>
      <c r="G9" s="132" t="s">
        <v>66</v>
      </c>
      <c r="H9" s="132">
        <v>415050</v>
      </c>
      <c r="I9" s="132"/>
      <c r="J9" s="132">
        <v>-658.35</v>
      </c>
      <c r="K9" s="132">
        <v>-3</v>
      </c>
    </row>
    <row r="10" spans="1:14" hidden="1" x14ac:dyDescent="0.2">
      <c r="A10" s="132">
        <v>2016</v>
      </c>
      <c r="B10" s="132">
        <v>8</v>
      </c>
      <c r="C10" s="133">
        <v>9780740746581</v>
      </c>
      <c r="D10" s="132" t="s">
        <v>348</v>
      </c>
      <c r="E10" s="132" t="s">
        <v>65</v>
      </c>
      <c r="F10" s="134">
        <v>74</v>
      </c>
      <c r="G10" s="132" t="s">
        <v>66</v>
      </c>
      <c r="H10" s="132">
        <v>415050</v>
      </c>
      <c r="I10" s="132"/>
      <c r="J10" s="132">
        <v>-712.98</v>
      </c>
      <c r="K10" s="132">
        <v>-2</v>
      </c>
    </row>
    <row r="11" spans="1:14" hidden="1" x14ac:dyDescent="0.2">
      <c r="A11" s="132">
        <v>2016</v>
      </c>
      <c r="B11" s="132">
        <v>8</v>
      </c>
      <c r="C11" s="133">
        <v>9780740754722</v>
      </c>
      <c r="D11" s="132" t="s">
        <v>125</v>
      </c>
      <c r="E11" s="132" t="s">
        <v>65</v>
      </c>
      <c r="F11" s="134">
        <v>74</v>
      </c>
      <c r="G11" s="132" t="s">
        <v>66</v>
      </c>
      <c r="H11" s="132">
        <v>415050</v>
      </c>
      <c r="I11" s="132"/>
      <c r="J11" s="132">
        <v>-658.35</v>
      </c>
      <c r="K11" s="132">
        <v>-3</v>
      </c>
    </row>
    <row r="12" spans="1:14" hidden="1" x14ac:dyDescent="0.2">
      <c r="A12" s="132">
        <v>2016</v>
      </c>
      <c r="B12" s="132">
        <v>8</v>
      </c>
      <c r="C12" s="133">
        <v>9780740755668</v>
      </c>
      <c r="D12" s="132" t="s">
        <v>273</v>
      </c>
      <c r="E12" s="132" t="s">
        <v>65</v>
      </c>
      <c r="F12" s="134">
        <v>74</v>
      </c>
      <c r="G12" s="132" t="s">
        <v>66</v>
      </c>
      <c r="H12" s="132">
        <v>415050</v>
      </c>
      <c r="I12" s="132"/>
      <c r="J12" s="132">
        <v>-658.35</v>
      </c>
      <c r="K12" s="132">
        <v>-3</v>
      </c>
    </row>
    <row r="13" spans="1:14" hidden="1" x14ac:dyDescent="0.2">
      <c r="A13" s="132">
        <v>2016</v>
      </c>
      <c r="B13" s="132">
        <v>8</v>
      </c>
      <c r="C13" s="133">
        <v>9780740761584</v>
      </c>
      <c r="D13" s="132" t="s">
        <v>137</v>
      </c>
      <c r="E13" s="132" t="s">
        <v>65</v>
      </c>
      <c r="F13" s="134">
        <v>74</v>
      </c>
      <c r="G13" s="132" t="s">
        <v>66</v>
      </c>
      <c r="H13" s="132">
        <v>415050</v>
      </c>
      <c r="I13" s="132"/>
      <c r="J13" s="132">
        <v>-658.35</v>
      </c>
      <c r="K13" s="132">
        <v>-3</v>
      </c>
    </row>
    <row r="14" spans="1:14" hidden="1" x14ac:dyDescent="0.2">
      <c r="A14" s="132">
        <v>2016</v>
      </c>
      <c r="B14" s="132">
        <v>8</v>
      </c>
      <c r="C14" s="133">
        <v>9780740771118</v>
      </c>
      <c r="D14" s="132" t="s">
        <v>127</v>
      </c>
      <c r="E14" s="132" t="s">
        <v>65</v>
      </c>
      <c r="F14" s="134">
        <v>74</v>
      </c>
      <c r="G14" s="132" t="s">
        <v>66</v>
      </c>
      <c r="H14" s="132">
        <v>415050</v>
      </c>
      <c r="I14" s="132"/>
      <c r="J14" s="132">
        <v>-658.35</v>
      </c>
      <c r="K14" s="132">
        <v>-3</v>
      </c>
    </row>
    <row r="15" spans="1:14" hidden="1" x14ac:dyDescent="0.2">
      <c r="A15" s="132">
        <v>2016</v>
      </c>
      <c r="B15" s="132">
        <v>8</v>
      </c>
      <c r="C15" s="133">
        <v>9780740777356</v>
      </c>
      <c r="D15" s="132" t="s">
        <v>274</v>
      </c>
      <c r="E15" s="132" t="s">
        <v>65</v>
      </c>
      <c r="F15" s="134">
        <v>74</v>
      </c>
      <c r="G15" s="132" t="s">
        <v>66</v>
      </c>
      <c r="H15" s="132">
        <v>415050</v>
      </c>
      <c r="I15" s="132"/>
      <c r="J15" s="132">
        <v>-10710</v>
      </c>
      <c r="K15" s="132">
        <v>-6</v>
      </c>
    </row>
    <row r="16" spans="1:14" hidden="1" x14ac:dyDescent="0.2">
      <c r="A16" s="132">
        <v>2016</v>
      </c>
      <c r="B16" s="132">
        <v>8</v>
      </c>
      <c r="C16" s="133">
        <v>9780740778063</v>
      </c>
      <c r="D16" s="132" t="s">
        <v>71</v>
      </c>
      <c r="E16" s="132" t="s">
        <v>65</v>
      </c>
      <c r="F16" s="134">
        <v>74</v>
      </c>
      <c r="G16" s="132" t="s">
        <v>66</v>
      </c>
      <c r="H16" s="132">
        <v>415050</v>
      </c>
      <c r="I16" s="132"/>
      <c r="J16" s="132">
        <v>-305.49</v>
      </c>
      <c r="K16" s="132">
        <v>-1</v>
      </c>
    </row>
    <row r="17" spans="1:11" hidden="1" x14ac:dyDescent="0.2">
      <c r="A17" s="132">
        <v>2016</v>
      </c>
      <c r="B17" s="132">
        <v>8</v>
      </c>
      <c r="C17" s="133">
        <v>9781449401160</v>
      </c>
      <c r="D17" s="132" t="s">
        <v>276</v>
      </c>
      <c r="E17" s="132" t="s">
        <v>65</v>
      </c>
      <c r="F17" s="134">
        <v>74</v>
      </c>
      <c r="G17" s="132" t="s">
        <v>66</v>
      </c>
      <c r="H17" s="132">
        <v>415050</v>
      </c>
      <c r="I17" s="132"/>
      <c r="J17" s="132">
        <v>-988.35</v>
      </c>
      <c r="K17" s="132">
        <v>-3</v>
      </c>
    </row>
    <row r="18" spans="1:11" hidden="1" x14ac:dyDescent="0.2">
      <c r="A18" s="132">
        <v>2016</v>
      </c>
      <c r="B18" s="132">
        <v>8</v>
      </c>
      <c r="C18" s="133">
        <v>9781449401375</v>
      </c>
      <c r="D18" s="132" t="s">
        <v>302</v>
      </c>
      <c r="E18" s="132" t="s">
        <v>65</v>
      </c>
      <c r="F18" s="134">
        <v>74</v>
      </c>
      <c r="G18" s="132" t="s">
        <v>66</v>
      </c>
      <c r="H18" s="132">
        <v>415050</v>
      </c>
      <c r="I18" s="132"/>
      <c r="J18" s="132">
        <v>-493.35</v>
      </c>
      <c r="K18" s="132">
        <v>-3</v>
      </c>
    </row>
    <row r="19" spans="1:11" hidden="1" x14ac:dyDescent="0.2">
      <c r="A19" s="132">
        <v>2016</v>
      </c>
      <c r="B19" s="132">
        <v>8</v>
      </c>
      <c r="C19" s="133">
        <v>9781449401382</v>
      </c>
      <c r="D19" s="132" t="s">
        <v>302</v>
      </c>
      <c r="E19" s="132" t="s">
        <v>65</v>
      </c>
      <c r="F19" s="134">
        <v>74</v>
      </c>
      <c r="G19" s="132" t="s">
        <v>66</v>
      </c>
      <c r="H19" s="132">
        <v>415050</v>
      </c>
      <c r="I19" s="132"/>
      <c r="J19" s="132">
        <v>-493.35</v>
      </c>
      <c r="K19" s="132">
        <v>-3</v>
      </c>
    </row>
    <row r="20" spans="1:11" hidden="1" x14ac:dyDescent="0.2">
      <c r="A20" s="132">
        <v>2016</v>
      </c>
      <c r="B20" s="132">
        <v>8</v>
      </c>
      <c r="C20" s="133">
        <v>9781449401399</v>
      </c>
      <c r="D20" s="132" t="s">
        <v>302</v>
      </c>
      <c r="E20" s="132" t="s">
        <v>65</v>
      </c>
      <c r="F20" s="134">
        <v>74</v>
      </c>
      <c r="G20" s="132" t="s">
        <v>66</v>
      </c>
      <c r="H20" s="132">
        <v>415050</v>
      </c>
      <c r="I20" s="132"/>
      <c r="J20" s="132">
        <v>-493.35</v>
      </c>
      <c r="K20" s="132">
        <v>-3</v>
      </c>
    </row>
    <row r="21" spans="1:11" hidden="1" x14ac:dyDescent="0.2">
      <c r="A21" s="132">
        <v>2016</v>
      </c>
      <c r="B21" s="132">
        <v>8</v>
      </c>
      <c r="C21" s="133">
        <v>9781449401405</v>
      </c>
      <c r="D21" s="132" t="s">
        <v>302</v>
      </c>
      <c r="E21" s="132" t="s">
        <v>65</v>
      </c>
      <c r="F21" s="134">
        <v>74</v>
      </c>
      <c r="G21" s="132" t="s">
        <v>66</v>
      </c>
      <c r="H21" s="132">
        <v>415050</v>
      </c>
      <c r="I21" s="132"/>
      <c r="J21" s="132">
        <v>-493.35</v>
      </c>
      <c r="K21" s="132">
        <v>-3</v>
      </c>
    </row>
    <row r="22" spans="1:11" hidden="1" x14ac:dyDescent="0.2">
      <c r="A22" s="132">
        <v>2016</v>
      </c>
      <c r="B22" s="132">
        <v>8</v>
      </c>
      <c r="C22" s="133">
        <v>9781449402327</v>
      </c>
      <c r="D22" s="132" t="s">
        <v>277</v>
      </c>
      <c r="E22" s="132" t="s">
        <v>65</v>
      </c>
      <c r="F22" s="134">
        <v>74</v>
      </c>
      <c r="G22" s="132" t="s">
        <v>66</v>
      </c>
      <c r="H22" s="132">
        <v>415050</v>
      </c>
      <c r="I22" s="132"/>
      <c r="J22" s="132">
        <v>-9097.2000000000007</v>
      </c>
      <c r="K22" s="132">
        <v>-42</v>
      </c>
    </row>
    <row r="23" spans="1:11" hidden="1" x14ac:dyDescent="0.2">
      <c r="A23" s="132">
        <v>2016</v>
      </c>
      <c r="B23" s="132">
        <v>8</v>
      </c>
      <c r="C23" s="133">
        <v>9781449403102</v>
      </c>
      <c r="D23" s="132" t="s">
        <v>303</v>
      </c>
      <c r="E23" s="132" t="s">
        <v>65</v>
      </c>
      <c r="F23" s="134">
        <v>74</v>
      </c>
      <c r="G23" s="132" t="s">
        <v>66</v>
      </c>
      <c r="H23" s="132">
        <v>415050</v>
      </c>
      <c r="I23" s="132"/>
      <c r="J23" s="132">
        <v>-493.35</v>
      </c>
      <c r="K23" s="132">
        <v>-3</v>
      </c>
    </row>
    <row r="24" spans="1:11" hidden="1" x14ac:dyDescent="0.2">
      <c r="A24" s="132">
        <v>2016</v>
      </c>
      <c r="B24" s="132">
        <v>8</v>
      </c>
      <c r="C24" s="133">
        <v>9781449407186</v>
      </c>
      <c r="D24" s="132" t="s">
        <v>278</v>
      </c>
      <c r="E24" s="132" t="s">
        <v>65</v>
      </c>
      <c r="F24" s="134">
        <v>74</v>
      </c>
      <c r="G24" s="132" t="s">
        <v>156</v>
      </c>
      <c r="H24" s="132">
        <v>415050</v>
      </c>
      <c r="I24" s="132"/>
      <c r="J24" s="132">
        <v>-11172</v>
      </c>
      <c r="K24" s="132">
        <v>-52</v>
      </c>
    </row>
    <row r="25" spans="1:11" hidden="1" x14ac:dyDescent="0.2">
      <c r="A25" s="132">
        <v>2016</v>
      </c>
      <c r="B25" s="132">
        <v>8</v>
      </c>
      <c r="C25" s="133">
        <v>9781449408190</v>
      </c>
      <c r="D25" s="132" t="s">
        <v>360</v>
      </c>
      <c r="E25" s="132" t="s">
        <v>65</v>
      </c>
      <c r="F25" s="134">
        <v>74</v>
      </c>
      <c r="G25" s="132" t="s">
        <v>66</v>
      </c>
      <c r="H25" s="132">
        <v>415050</v>
      </c>
      <c r="I25" s="132"/>
      <c r="J25" s="132">
        <v>-1102.5</v>
      </c>
      <c r="K25" s="132">
        <v>-4</v>
      </c>
    </row>
    <row r="26" spans="1:11" hidden="1" x14ac:dyDescent="0.2">
      <c r="A26" s="132">
        <v>2016</v>
      </c>
      <c r="B26" s="132">
        <v>8</v>
      </c>
      <c r="C26" s="133">
        <v>9781449410186</v>
      </c>
      <c r="D26" s="132" t="s">
        <v>334</v>
      </c>
      <c r="E26" s="132" t="s">
        <v>65</v>
      </c>
      <c r="F26" s="134">
        <v>74</v>
      </c>
      <c r="G26" s="132" t="s">
        <v>66</v>
      </c>
      <c r="H26" s="132">
        <v>415050</v>
      </c>
      <c r="I26" s="132"/>
      <c r="J26" s="132">
        <v>-283.5</v>
      </c>
      <c r="K26" s="132">
        <v>-1</v>
      </c>
    </row>
    <row r="27" spans="1:11" hidden="1" x14ac:dyDescent="0.2">
      <c r="A27" s="132">
        <v>2016</v>
      </c>
      <c r="B27" s="132">
        <v>8</v>
      </c>
      <c r="C27" s="133">
        <v>9781449410230</v>
      </c>
      <c r="D27" s="132" t="s">
        <v>107</v>
      </c>
      <c r="E27" s="132" t="s">
        <v>65</v>
      </c>
      <c r="F27" s="134">
        <v>74</v>
      </c>
      <c r="G27" s="132" t="s">
        <v>66</v>
      </c>
      <c r="H27" s="132">
        <v>415050</v>
      </c>
      <c r="I27" s="132"/>
      <c r="J27" s="132">
        <v>-243</v>
      </c>
      <c r="K27" s="132">
        <v>-1</v>
      </c>
    </row>
    <row r="28" spans="1:11" hidden="1" x14ac:dyDescent="0.2">
      <c r="A28" s="132">
        <v>2016</v>
      </c>
      <c r="B28" s="132">
        <v>8</v>
      </c>
      <c r="C28" s="133">
        <v>9781449414054</v>
      </c>
      <c r="D28" s="132" t="s">
        <v>83</v>
      </c>
      <c r="E28" s="132" t="s">
        <v>65</v>
      </c>
      <c r="F28" s="134">
        <v>74</v>
      </c>
      <c r="G28" s="132" t="s">
        <v>66</v>
      </c>
      <c r="H28" s="132">
        <v>415050</v>
      </c>
      <c r="I28" s="132"/>
      <c r="J28" s="132">
        <v>-328.35</v>
      </c>
      <c r="K28" s="132">
        <v>-3</v>
      </c>
    </row>
    <row r="29" spans="1:11" hidden="1" x14ac:dyDescent="0.2">
      <c r="A29" s="132">
        <v>2016</v>
      </c>
      <c r="B29" s="132">
        <v>8</v>
      </c>
      <c r="C29" s="133">
        <v>9781449414061</v>
      </c>
      <c r="D29" s="132" t="s">
        <v>73</v>
      </c>
      <c r="E29" s="132" t="s">
        <v>65</v>
      </c>
      <c r="F29" s="134">
        <v>74</v>
      </c>
      <c r="G29" s="132" t="s">
        <v>66</v>
      </c>
      <c r="H29" s="132">
        <v>415050</v>
      </c>
      <c r="I29" s="132"/>
      <c r="J29" s="132">
        <v>-328.35</v>
      </c>
      <c r="K29" s="132">
        <v>-3</v>
      </c>
    </row>
    <row r="30" spans="1:11" hidden="1" x14ac:dyDescent="0.2">
      <c r="A30" s="132">
        <v>2016</v>
      </c>
      <c r="B30" s="132">
        <v>8</v>
      </c>
      <c r="C30" s="133">
        <v>9781449414078</v>
      </c>
      <c r="D30" s="132" t="s">
        <v>91</v>
      </c>
      <c r="E30" s="132" t="s">
        <v>65</v>
      </c>
      <c r="F30" s="134">
        <v>74</v>
      </c>
      <c r="G30" s="132" t="s">
        <v>66</v>
      </c>
      <c r="H30" s="132">
        <v>415050</v>
      </c>
      <c r="I30" s="132"/>
      <c r="J30" s="132">
        <v>-328.35</v>
      </c>
      <c r="K30" s="132">
        <v>-3</v>
      </c>
    </row>
    <row r="31" spans="1:11" hidden="1" x14ac:dyDescent="0.2">
      <c r="A31" s="132">
        <v>2016</v>
      </c>
      <c r="B31" s="132">
        <v>8</v>
      </c>
      <c r="C31" s="133">
        <v>9781449414085</v>
      </c>
      <c r="D31" s="132" t="s">
        <v>84</v>
      </c>
      <c r="E31" s="132" t="s">
        <v>65</v>
      </c>
      <c r="F31" s="134">
        <v>74</v>
      </c>
      <c r="G31" s="132" t="s">
        <v>66</v>
      </c>
      <c r="H31" s="132">
        <v>415050</v>
      </c>
      <c r="I31" s="132"/>
      <c r="J31" s="132">
        <v>-328.35</v>
      </c>
      <c r="K31" s="132">
        <v>-3</v>
      </c>
    </row>
    <row r="32" spans="1:11" hidden="1" x14ac:dyDescent="0.2">
      <c r="A32" s="132">
        <v>2016</v>
      </c>
      <c r="B32" s="132">
        <v>8</v>
      </c>
      <c r="C32" s="133">
        <v>9781449414092</v>
      </c>
      <c r="D32" s="132" t="s">
        <v>85</v>
      </c>
      <c r="E32" s="132" t="s">
        <v>65</v>
      </c>
      <c r="F32" s="134">
        <v>74</v>
      </c>
      <c r="G32" s="132" t="s">
        <v>66</v>
      </c>
      <c r="H32" s="132">
        <v>415050</v>
      </c>
      <c r="I32" s="132"/>
      <c r="J32" s="132">
        <v>-328.35</v>
      </c>
      <c r="K32" s="132">
        <v>-3</v>
      </c>
    </row>
    <row r="33" spans="1:11" hidden="1" x14ac:dyDescent="0.2">
      <c r="A33" s="132">
        <v>2016</v>
      </c>
      <c r="B33" s="132">
        <v>8</v>
      </c>
      <c r="C33" s="133">
        <v>9781449418243</v>
      </c>
      <c r="D33" s="132" t="s">
        <v>304</v>
      </c>
      <c r="E33" s="132" t="s">
        <v>65</v>
      </c>
      <c r="F33" s="134">
        <v>74</v>
      </c>
      <c r="G33" s="132" t="s">
        <v>66</v>
      </c>
      <c r="H33" s="132">
        <v>415050</v>
      </c>
      <c r="I33" s="132"/>
      <c r="J33" s="132">
        <v>-493.35</v>
      </c>
      <c r="K33" s="132">
        <v>-3</v>
      </c>
    </row>
    <row r="34" spans="1:11" hidden="1" x14ac:dyDescent="0.2">
      <c r="A34" s="132">
        <v>2016</v>
      </c>
      <c r="B34" s="132">
        <v>8</v>
      </c>
      <c r="C34" s="133">
        <v>9781449420437</v>
      </c>
      <c r="D34" s="132" t="s">
        <v>280</v>
      </c>
      <c r="E34" s="132" t="s">
        <v>65</v>
      </c>
      <c r="F34" s="134">
        <v>74</v>
      </c>
      <c r="G34" s="132" t="s">
        <v>156</v>
      </c>
      <c r="H34" s="132">
        <v>415050</v>
      </c>
      <c r="I34" s="132"/>
      <c r="J34" s="132">
        <v>-11172</v>
      </c>
      <c r="K34" s="132">
        <v>-52</v>
      </c>
    </row>
    <row r="35" spans="1:11" hidden="1" x14ac:dyDescent="0.2">
      <c r="A35" s="132">
        <v>2016</v>
      </c>
      <c r="B35" s="132">
        <v>8</v>
      </c>
      <c r="C35" s="133">
        <v>9781449425661</v>
      </c>
      <c r="D35" s="132" t="s">
        <v>282</v>
      </c>
      <c r="E35" s="132" t="s">
        <v>65</v>
      </c>
      <c r="F35" s="134">
        <v>74</v>
      </c>
      <c r="G35" s="132" t="s">
        <v>66</v>
      </c>
      <c r="H35" s="132">
        <v>415050</v>
      </c>
      <c r="I35" s="132"/>
      <c r="J35" s="132">
        <v>-9927.1200000000008</v>
      </c>
      <c r="K35" s="132">
        <v>-46</v>
      </c>
    </row>
    <row r="36" spans="1:11" hidden="1" x14ac:dyDescent="0.2">
      <c r="A36" s="132">
        <v>2016</v>
      </c>
      <c r="B36" s="132">
        <v>8</v>
      </c>
      <c r="C36" s="133">
        <v>9781449425678</v>
      </c>
      <c r="D36" s="132" t="s">
        <v>318</v>
      </c>
      <c r="E36" s="132" t="s">
        <v>65</v>
      </c>
      <c r="F36" s="134">
        <v>74</v>
      </c>
      <c r="G36" s="132" t="s">
        <v>66</v>
      </c>
      <c r="H36" s="132">
        <v>415050</v>
      </c>
      <c r="I36" s="132"/>
      <c r="J36" s="132">
        <v>-16601.25</v>
      </c>
      <c r="K36" s="132">
        <v>-44</v>
      </c>
    </row>
    <row r="37" spans="1:11" hidden="1" x14ac:dyDescent="0.2">
      <c r="A37" s="132">
        <v>2016</v>
      </c>
      <c r="B37" s="132">
        <v>8</v>
      </c>
      <c r="C37" s="133">
        <v>9781449427399</v>
      </c>
      <c r="D37" s="132" t="s">
        <v>305</v>
      </c>
      <c r="E37" s="132" t="s">
        <v>65</v>
      </c>
      <c r="F37" s="134">
        <v>74</v>
      </c>
      <c r="G37" s="132" t="s">
        <v>66</v>
      </c>
      <c r="H37" s="132">
        <v>415050</v>
      </c>
      <c r="I37" s="132"/>
      <c r="J37" s="132">
        <v>-493.35</v>
      </c>
      <c r="K37" s="132">
        <v>-3</v>
      </c>
    </row>
    <row r="38" spans="1:11" hidden="1" x14ac:dyDescent="0.2">
      <c r="A38" s="132">
        <v>2016</v>
      </c>
      <c r="B38" s="132">
        <v>8</v>
      </c>
      <c r="C38" s="133">
        <v>9781449427757</v>
      </c>
      <c r="D38" s="132" t="s">
        <v>283</v>
      </c>
      <c r="E38" s="132" t="s">
        <v>65</v>
      </c>
      <c r="F38" s="134">
        <v>74</v>
      </c>
      <c r="G38" s="132" t="s">
        <v>66</v>
      </c>
      <c r="H38" s="132">
        <v>415050</v>
      </c>
      <c r="I38" s="132"/>
      <c r="J38" s="132">
        <v>-229.5</v>
      </c>
      <c r="K38" s="132">
        <v>-1</v>
      </c>
    </row>
    <row r="39" spans="1:11" hidden="1" x14ac:dyDescent="0.2">
      <c r="A39" s="132">
        <v>2016</v>
      </c>
      <c r="B39" s="132">
        <v>8</v>
      </c>
      <c r="C39" s="133">
        <v>9781449427771</v>
      </c>
      <c r="D39" s="132" t="s">
        <v>284</v>
      </c>
      <c r="E39" s="132" t="s">
        <v>65</v>
      </c>
      <c r="F39" s="134">
        <v>74</v>
      </c>
      <c r="G39" s="132" t="s">
        <v>66</v>
      </c>
      <c r="H39" s="132">
        <v>415050</v>
      </c>
      <c r="I39" s="132"/>
      <c r="J39" s="132">
        <v>-10350.06</v>
      </c>
      <c r="K39" s="132">
        <v>-48</v>
      </c>
    </row>
    <row r="40" spans="1:11" hidden="1" x14ac:dyDescent="0.2">
      <c r="A40" s="132">
        <v>2016</v>
      </c>
      <c r="B40" s="132">
        <v>8</v>
      </c>
      <c r="C40" s="133">
        <v>9781449429379</v>
      </c>
      <c r="D40" s="132" t="s">
        <v>285</v>
      </c>
      <c r="E40" s="132" t="s">
        <v>65</v>
      </c>
      <c r="F40" s="134">
        <v>74</v>
      </c>
      <c r="G40" s="132" t="s">
        <v>66</v>
      </c>
      <c r="H40" s="132">
        <v>415050</v>
      </c>
      <c r="I40" s="132"/>
      <c r="J40" s="132">
        <v>-9800</v>
      </c>
      <c r="K40" s="132">
        <v>-52</v>
      </c>
    </row>
    <row r="41" spans="1:11" hidden="1" x14ac:dyDescent="0.2">
      <c r="A41" s="132">
        <v>2016</v>
      </c>
      <c r="B41" s="132">
        <v>8</v>
      </c>
      <c r="C41" s="133">
        <v>9781449429386</v>
      </c>
      <c r="D41" s="132" t="s">
        <v>286</v>
      </c>
      <c r="E41" s="132" t="s">
        <v>65</v>
      </c>
      <c r="F41" s="134">
        <v>74</v>
      </c>
      <c r="G41" s="132" t="s">
        <v>66</v>
      </c>
      <c r="H41" s="132">
        <v>415050</v>
      </c>
      <c r="I41" s="132"/>
      <c r="J41" s="132">
        <v>-729</v>
      </c>
      <c r="K41" s="132">
        <v>-3</v>
      </c>
    </row>
    <row r="42" spans="1:11" hidden="1" x14ac:dyDescent="0.2">
      <c r="A42" s="132">
        <v>2016</v>
      </c>
      <c r="B42" s="132">
        <v>8</v>
      </c>
      <c r="C42" s="133">
        <v>9781449433253</v>
      </c>
      <c r="D42" s="132" t="s">
        <v>272</v>
      </c>
      <c r="E42" s="132" t="s">
        <v>65</v>
      </c>
      <c r="F42" s="134">
        <v>74</v>
      </c>
      <c r="G42" s="132" t="s">
        <v>66</v>
      </c>
      <c r="H42" s="132">
        <v>415050</v>
      </c>
      <c r="I42" s="132"/>
      <c r="J42" s="132">
        <v>-492277.94</v>
      </c>
      <c r="K42" s="132">
        <v>-160</v>
      </c>
    </row>
    <row r="43" spans="1:11" hidden="1" x14ac:dyDescent="0.2">
      <c r="A43" s="132">
        <v>2016</v>
      </c>
      <c r="B43" s="132">
        <v>8</v>
      </c>
      <c r="C43" s="133">
        <v>9781449433833</v>
      </c>
      <c r="D43" s="132" t="s">
        <v>306</v>
      </c>
      <c r="E43" s="132" t="s">
        <v>65</v>
      </c>
      <c r="F43" s="134">
        <v>74</v>
      </c>
      <c r="G43" s="132" t="s">
        <v>66</v>
      </c>
      <c r="H43" s="132">
        <v>415050</v>
      </c>
      <c r="I43" s="132"/>
      <c r="J43" s="132">
        <v>-493.35</v>
      </c>
      <c r="K43" s="132">
        <v>-3</v>
      </c>
    </row>
    <row r="44" spans="1:11" hidden="1" x14ac:dyDescent="0.2">
      <c r="A44" s="132">
        <v>2016</v>
      </c>
      <c r="B44" s="132">
        <v>8</v>
      </c>
      <c r="C44" s="133">
        <v>9781449433918</v>
      </c>
      <c r="D44" s="132" t="s">
        <v>307</v>
      </c>
      <c r="E44" s="132" t="s">
        <v>65</v>
      </c>
      <c r="F44" s="134">
        <v>74</v>
      </c>
      <c r="G44" s="132" t="s">
        <v>66</v>
      </c>
      <c r="H44" s="132">
        <v>415050</v>
      </c>
      <c r="I44" s="132"/>
      <c r="J44" s="132">
        <v>-493.35</v>
      </c>
      <c r="K44" s="132">
        <v>-3</v>
      </c>
    </row>
    <row r="45" spans="1:11" hidden="1" x14ac:dyDescent="0.2">
      <c r="A45" s="132">
        <v>2016</v>
      </c>
      <c r="B45" s="132">
        <v>8</v>
      </c>
      <c r="C45" s="133">
        <v>9781449433963</v>
      </c>
      <c r="D45" s="132" t="s">
        <v>308</v>
      </c>
      <c r="E45" s="132" t="s">
        <v>65</v>
      </c>
      <c r="F45" s="134">
        <v>74</v>
      </c>
      <c r="G45" s="132" t="s">
        <v>66</v>
      </c>
      <c r="H45" s="132">
        <v>415050</v>
      </c>
      <c r="I45" s="132"/>
      <c r="J45" s="132">
        <v>-493.35</v>
      </c>
      <c r="K45" s="132">
        <v>-3</v>
      </c>
    </row>
    <row r="46" spans="1:11" hidden="1" x14ac:dyDescent="0.2">
      <c r="A46" s="132">
        <v>2016</v>
      </c>
      <c r="B46" s="132">
        <v>8</v>
      </c>
      <c r="C46" s="133">
        <v>9781449436346</v>
      </c>
      <c r="D46" s="132" t="s">
        <v>242</v>
      </c>
      <c r="E46" s="132" t="s">
        <v>65</v>
      </c>
      <c r="F46" s="134">
        <v>74</v>
      </c>
      <c r="G46" s="132" t="s">
        <v>67</v>
      </c>
      <c r="H46" s="132">
        <v>415050</v>
      </c>
      <c r="I46" s="132"/>
      <c r="J46" s="132">
        <v>-7070</v>
      </c>
      <c r="K46" s="132">
        <v>-37</v>
      </c>
    </row>
    <row r="47" spans="1:11" hidden="1" x14ac:dyDescent="0.2">
      <c r="A47" s="132">
        <v>2016</v>
      </c>
      <c r="B47" s="132">
        <v>8</v>
      </c>
      <c r="C47" s="133">
        <v>9781449436353</v>
      </c>
      <c r="D47" s="132" t="s">
        <v>287</v>
      </c>
      <c r="E47" s="132" t="s">
        <v>65</v>
      </c>
      <c r="F47" s="134">
        <v>74</v>
      </c>
      <c r="G47" s="132" t="s">
        <v>66</v>
      </c>
      <c r="H47" s="132">
        <v>415050</v>
      </c>
      <c r="I47" s="132"/>
      <c r="J47" s="132">
        <v>-11172</v>
      </c>
      <c r="K47" s="132">
        <v>-52</v>
      </c>
    </row>
    <row r="48" spans="1:11" hidden="1" x14ac:dyDescent="0.2">
      <c r="A48" s="132">
        <v>2016</v>
      </c>
      <c r="B48" s="132">
        <v>8</v>
      </c>
      <c r="C48" s="133">
        <v>9781449438821</v>
      </c>
      <c r="D48" s="132" t="s">
        <v>330</v>
      </c>
      <c r="E48" s="132" t="s">
        <v>65</v>
      </c>
      <c r="F48" s="134">
        <v>74</v>
      </c>
      <c r="G48" s="132" t="s">
        <v>66</v>
      </c>
      <c r="H48" s="132">
        <v>415050</v>
      </c>
      <c r="I48" s="132"/>
      <c r="J48" s="132">
        <v>-1890</v>
      </c>
      <c r="K48" s="132">
        <v>-1</v>
      </c>
    </row>
    <row r="49" spans="1:11" hidden="1" x14ac:dyDescent="0.2">
      <c r="A49" s="132">
        <v>2016</v>
      </c>
      <c r="B49" s="132">
        <v>8</v>
      </c>
      <c r="C49" s="133">
        <v>9781449450304</v>
      </c>
      <c r="D49" s="132" t="s">
        <v>309</v>
      </c>
      <c r="E49" s="132" t="s">
        <v>65</v>
      </c>
      <c r="F49" s="134">
        <v>74</v>
      </c>
      <c r="G49" s="132" t="s">
        <v>66</v>
      </c>
      <c r="H49" s="132">
        <v>415050</v>
      </c>
      <c r="I49" s="132"/>
      <c r="J49" s="132">
        <v>-493.35</v>
      </c>
      <c r="K49" s="132">
        <v>-3</v>
      </c>
    </row>
    <row r="50" spans="1:11" hidden="1" x14ac:dyDescent="0.2">
      <c r="A50" s="132">
        <v>2016</v>
      </c>
      <c r="B50" s="132">
        <v>8</v>
      </c>
      <c r="C50" s="133">
        <v>9781449450625</v>
      </c>
      <c r="D50" s="132" t="s">
        <v>249</v>
      </c>
      <c r="E50" s="132" t="s">
        <v>65</v>
      </c>
      <c r="F50" s="134">
        <v>74</v>
      </c>
      <c r="G50" s="132" t="s">
        <v>67</v>
      </c>
      <c r="H50" s="132">
        <v>415050</v>
      </c>
      <c r="I50" s="132"/>
      <c r="J50" s="132">
        <v>-493.35</v>
      </c>
      <c r="K50" s="132">
        <v>-3</v>
      </c>
    </row>
    <row r="51" spans="1:11" hidden="1" x14ac:dyDescent="0.2">
      <c r="A51" s="132">
        <v>2016</v>
      </c>
      <c r="B51" s="132">
        <v>8</v>
      </c>
      <c r="C51" s="133">
        <v>9781449450632</v>
      </c>
      <c r="D51" s="132" t="s">
        <v>251</v>
      </c>
      <c r="E51" s="132" t="s">
        <v>65</v>
      </c>
      <c r="F51" s="134">
        <v>74</v>
      </c>
      <c r="G51" s="132" t="s">
        <v>67</v>
      </c>
      <c r="H51" s="132">
        <v>415050</v>
      </c>
      <c r="I51" s="132"/>
      <c r="J51" s="132">
        <v>-493.35</v>
      </c>
      <c r="K51" s="132">
        <v>-3</v>
      </c>
    </row>
    <row r="52" spans="1:11" hidden="1" x14ac:dyDescent="0.2">
      <c r="A52" s="132">
        <v>2016</v>
      </c>
      <c r="B52" s="132">
        <v>8</v>
      </c>
      <c r="C52" s="133">
        <v>9781449450854</v>
      </c>
      <c r="D52" s="132" t="s">
        <v>253</v>
      </c>
      <c r="E52" s="132" t="s">
        <v>65</v>
      </c>
      <c r="F52" s="134">
        <v>74</v>
      </c>
      <c r="G52" s="132" t="s">
        <v>67</v>
      </c>
      <c r="H52" s="132">
        <v>415050</v>
      </c>
      <c r="I52" s="132"/>
      <c r="J52" s="132">
        <v>-493.35</v>
      </c>
      <c r="K52" s="132">
        <v>-3</v>
      </c>
    </row>
    <row r="53" spans="1:11" hidden="1" x14ac:dyDescent="0.2">
      <c r="A53" s="132">
        <v>2016</v>
      </c>
      <c r="B53" s="132">
        <v>8</v>
      </c>
      <c r="C53" s="133">
        <v>9781449451004</v>
      </c>
      <c r="D53" s="132" t="s">
        <v>221</v>
      </c>
      <c r="E53" s="132" t="s">
        <v>65</v>
      </c>
      <c r="F53" s="134">
        <v>74</v>
      </c>
      <c r="G53" s="132" t="s">
        <v>67</v>
      </c>
      <c r="H53" s="132">
        <v>415050</v>
      </c>
      <c r="I53" s="132"/>
      <c r="J53" s="132">
        <v>-493.35</v>
      </c>
      <c r="K53" s="132">
        <v>-3</v>
      </c>
    </row>
    <row r="54" spans="1:11" hidden="1" x14ac:dyDescent="0.2">
      <c r="A54" s="132">
        <v>2016</v>
      </c>
      <c r="B54" s="132">
        <v>8</v>
      </c>
      <c r="C54" s="133">
        <v>9781449456146</v>
      </c>
      <c r="D54" s="132" t="s">
        <v>292</v>
      </c>
      <c r="E54" s="132" t="s">
        <v>65</v>
      </c>
      <c r="F54" s="134">
        <v>74</v>
      </c>
      <c r="G54" s="132" t="s">
        <v>66</v>
      </c>
      <c r="H54" s="132">
        <v>415050</v>
      </c>
      <c r="I54" s="132"/>
      <c r="J54" s="132">
        <v>-12988.97</v>
      </c>
      <c r="K54" s="132">
        <v>-50</v>
      </c>
    </row>
    <row r="55" spans="1:11" hidden="1" x14ac:dyDescent="0.2">
      <c r="A55" s="132">
        <v>2016</v>
      </c>
      <c r="B55" s="132">
        <v>8</v>
      </c>
      <c r="C55" s="133">
        <v>9781449459956</v>
      </c>
      <c r="D55" s="132" t="s">
        <v>258</v>
      </c>
      <c r="E55" s="132" t="s">
        <v>65</v>
      </c>
      <c r="F55" s="134">
        <v>74</v>
      </c>
      <c r="G55" s="132" t="s">
        <v>67</v>
      </c>
      <c r="H55" s="132">
        <v>415050</v>
      </c>
      <c r="I55" s="132"/>
      <c r="J55" s="132">
        <v>-862.92</v>
      </c>
      <c r="K55" s="132">
        <v>-2</v>
      </c>
    </row>
    <row r="56" spans="1:11" hidden="1" x14ac:dyDescent="0.2">
      <c r="A56" s="132">
        <v>2016</v>
      </c>
      <c r="B56" s="132">
        <v>8</v>
      </c>
      <c r="C56" s="133">
        <v>9781449460044</v>
      </c>
      <c r="D56" s="132" t="s">
        <v>260</v>
      </c>
      <c r="E56" s="132" t="s">
        <v>65</v>
      </c>
      <c r="F56" s="134">
        <v>74</v>
      </c>
      <c r="G56" s="132" t="s">
        <v>67</v>
      </c>
      <c r="H56" s="132">
        <v>415050</v>
      </c>
      <c r="I56" s="132"/>
      <c r="J56" s="132">
        <v>-3299.45</v>
      </c>
      <c r="K56" s="132">
        <v>-1</v>
      </c>
    </row>
    <row r="57" spans="1:11" hidden="1" x14ac:dyDescent="0.2">
      <c r="A57" s="132">
        <v>2016</v>
      </c>
      <c r="B57" s="132">
        <v>8</v>
      </c>
      <c r="C57" s="133">
        <v>9781449460365</v>
      </c>
      <c r="D57" s="132" t="s">
        <v>319</v>
      </c>
      <c r="E57" s="132" t="s">
        <v>65</v>
      </c>
      <c r="F57" s="134">
        <v>74</v>
      </c>
      <c r="G57" s="132" t="s">
        <v>67</v>
      </c>
      <c r="H57" s="132">
        <v>415050</v>
      </c>
      <c r="I57" s="132"/>
      <c r="J57" s="132">
        <v>-10446.379999999999</v>
      </c>
      <c r="K57" s="132">
        <v>-22</v>
      </c>
    </row>
    <row r="58" spans="1:11" hidden="1" x14ac:dyDescent="0.2">
      <c r="A58" s="132">
        <v>2016</v>
      </c>
      <c r="B58" s="132">
        <v>8</v>
      </c>
      <c r="C58" s="133">
        <v>9781449461072</v>
      </c>
      <c r="D58" s="132" t="s">
        <v>219</v>
      </c>
      <c r="E58" s="132" t="s">
        <v>65</v>
      </c>
      <c r="F58" s="134">
        <v>74</v>
      </c>
      <c r="G58" s="132" t="s">
        <v>67</v>
      </c>
      <c r="H58" s="132">
        <v>415050</v>
      </c>
      <c r="I58" s="132"/>
      <c r="J58" s="132">
        <v>-19865.189999999999</v>
      </c>
      <c r="K58" s="132">
        <v>-77</v>
      </c>
    </row>
    <row r="59" spans="1:11" hidden="1" x14ac:dyDescent="0.2">
      <c r="A59" s="132">
        <v>2016</v>
      </c>
      <c r="B59" s="132">
        <v>8</v>
      </c>
      <c r="C59" s="133">
        <v>9781449462147</v>
      </c>
      <c r="D59" s="132" t="s">
        <v>220</v>
      </c>
      <c r="E59" s="132" t="s">
        <v>65</v>
      </c>
      <c r="F59" s="134">
        <v>74</v>
      </c>
      <c r="G59" s="132" t="s">
        <v>67</v>
      </c>
      <c r="H59" s="132">
        <v>415050</v>
      </c>
      <c r="I59" s="132"/>
      <c r="J59" s="132">
        <v>-1099.45</v>
      </c>
      <c r="K59" s="132">
        <v>-1</v>
      </c>
    </row>
    <row r="60" spans="1:11" hidden="1" x14ac:dyDescent="0.2">
      <c r="A60" s="132">
        <v>2016</v>
      </c>
      <c r="B60" s="132">
        <v>8</v>
      </c>
      <c r="C60" s="133">
        <v>9781449462253</v>
      </c>
      <c r="D60" s="132" t="s">
        <v>320</v>
      </c>
      <c r="E60" s="132" t="s">
        <v>65</v>
      </c>
      <c r="F60" s="134">
        <v>74</v>
      </c>
      <c r="G60" s="132" t="s">
        <v>67</v>
      </c>
      <c r="H60" s="132">
        <v>415050</v>
      </c>
      <c r="I60" s="132"/>
      <c r="J60" s="132">
        <v>-10134.6</v>
      </c>
      <c r="K60" s="132">
        <v>-47</v>
      </c>
    </row>
    <row r="61" spans="1:11" hidden="1" x14ac:dyDescent="0.2">
      <c r="A61" s="132">
        <v>2016</v>
      </c>
      <c r="B61" s="132">
        <v>8</v>
      </c>
      <c r="C61" s="133">
        <v>9781449462260</v>
      </c>
      <c r="D61" s="132" t="s">
        <v>331</v>
      </c>
      <c r="E61" s="132" t="s">
        <v>65</v>
      </c>
      <c r="F61" s="134">
        <v>74</v>
      </c>
      <c r="G61" s="132" t="s">
        <v>67</v>
      </c>
      <c r="H61" s="132">
        <v>415050</v>
      </c>
      <c r="I61" s="132"/>
      <c r="J61" s="132">
        <v>-6511.95</v>
      </c>
      <c r="K61" s="132">
        <v>-24</v>
      </c>
    </row>
    <row r="62" spans="1:11" hidden="1" x14ac:dyDescent="0.2">
      <c r="A62" s="132">
        <v>2016</v>
      </c>
      <c r="B62" s="132">
        <v>8</v>
      </c>
      <c r="C62" s="133">
        <v>9781449464899</v>
      </c>
      <c r="D62" s="132" t="s">
        <v>310</v>
      </c>
      <c r="E62" s="132" t="s">
        <v>65</v>
      </c>
      <c r="F62" s="134">
        <v>74</v>
      </c>
      <c r="G62" s="132" t="s">
        <v>67</v>
      </c>
      <c r="H62" s="132">
        <v>415050</v>
      </c>
      <c r="I62" s="132"/>
      <c r="J62" s="132">
        <v>-8427.93</v>
      </c>
      <c r="K62" s="132">
        <v>-26</v>
      </c>
    </row>
    <row r="63" spans="1:11" hidden="1" x14ac:dyDescent="0.2">
      <c r="A63" s="132">
        <v>2016</v>
      </c>
      <c r="B63" s="132">
        <v>8</v>
      </c>
      <c r="C63" s="133">
        <v>9781449471927</v>
      </c>
      <c r="D63" s="132" t="s">
        <v>325</v>
      </c>
      <c r="E63" s="132" t="s">
        <v>65</v>
      </c>
      <c r="F63" s="134">
        <v>74</v>
      </c>
      <c r="G63" s="132" t="s">
        <v>67</v>
      </c>
      <c r="H63" s="132">
        <v>415050</v>
      </c>
      <c r="I63" s="132"/>
      <c r="J63" s="132">
        <v>-55179.88</v>
      </c>
      <c r="K63" s="132">
        <v>-179</v>
      </c>
    </row>
    <row r="64" spans="1:11" hidden="1" x14ac:dyDescent="0.2">
      <c r="A64" s="132">
        <v>2016</v>
      </c>
      <c r="B64" s="132">
        <v>8</v>
      </c>
      <c r="C64" s="133">
        <v>9781449472399</v>
      </c>
      <c r="D64" s="132" t="s">
        <v>326</v>
      </c>
      <c r="E64" s="132" t="s">
        <v>65</v>
      </c>
      <c r="F64" s="134">
        <v>74</v>
      </c>
      <c r="G64" s="132" t="s">
        <v>67</v>
      </c>
      <c r="H64" s="132">
        <v>415050</v>
      </c>
      <c r="I64" s="132"/>
      <c r="J64" s="132">
        <v>-36532.5</v>
      </c>
      <c r="K64" s="132">
        <v>-93</v>
      </c>
    </row>
    <row r="65" spans="1:11" hidden="1" x14ac:dyDescent="0.2">
      <c r="A65" s="132">
        <v>2016</v>
      </c>
      <c r="B65" s="132">
        <v>8</v>
      </c>
      <c r="C65" s="133">
        <v>9781449474119</v>
      </c>
      <c r="D65" s="132" t="s">
        <v>365</v>
      </c>
      <c r="E65" s="132" t="s">
        <v>65</v>
      </c>
      <c r="F65" s="134">
        <v>74</v>
      </c>
      <c r="G65" s="132" t="s">
        <v>66</v>
      </c>
      <c r="H65" s="132">
        <v>415050</v>
      </c>
      <c r="I65" s="132"/>
      <c r="J65" s="132">
        <v>-548.9</v>
      </c>
      <c r="K65" s="132">
        <v>-2</v>
      </c>
    </row>
    <row r="66" spans="1:11" hidden="1" x14ac:dyDescent="0.2">
      <c r="A66" s="132">
        <v>2016</v>
      </c>
      <c r="B66" s="132">
        <v>8</v>
      </c>
      <c r="C66" s="133">
        <v>9781449479701</v>
      </c>
      <c r="D66" s="132" t="s">
        <v>367</v>
      </c>
      <c r="E66" s="132" t="s">
        <v>65</v>
      </c>
      <c r="F66" s="134">
        <v>74</v>
      </c>
      <c r="G66" s="132" t="s">
        <v>66</v>
      </c>
      <c r="H66" s="132">
        <v>415050</v>
      </c>
      <c r="I66" s="132"/>
      <c r="J66" s="132">
        <v>-1911.17</v>
      </c>
      <c r="K66" s="132">
        <v>-7</v>
      </c>
    </row>
    <row r="67" spans="1:11" hidden="1" x14ac:dyDescent="0.2">
      <c r="A67" s="132">
        <v>2016</v>
      </c>
      <c r="B67" s="132">
        <v>8</v>
      </c>
      <c r="C67" s="133">
        <v>9781941252093</v>
      </c>
      <c r="D67" s="132" t="s">
        <v>321</v>
      </c>
      <c r="E67" s="132" t="s">
        <v>65</v>
      </c>
      <c r="F67" s="134">
        <v>74</v>
      </c>
      <c r="G67" s="132" t="s">
        <v>67</v>
      </c>
      <c r="H67" s="132">
        <v>415050</v>
      </c>
      <c r="I67" s="132"/>
      <c r="J67" s="132">
        <v>-15580.5</v>
      </c>
      <c r="K67" s="132">
        <v>-34</v>
      </c>
    </row>
    <row r="68" spans="1:11" hidden="1" x14ac:dyDescent="0.2">
      <c r="A68" s="132">
        <v>2016</v>
      </c>
      <c r="B68" s="132">
        <v>8</v>
      </c>
      <c r="C68" s="133">
        <v>9781449425661</v>
      </c>
      <c r="D68" s="132" t="s">
        <v>282</v>
      </c>
      <c r="E68" s="132" t="s">
        <v>65</v>
      </c>
      <c r="F68" s="134">
        <v>74</v>
      </c>
      <c r="G68" s="132" t="s">
        <v>66</v>
      </c>
      <c r="H68" s="132">
        <v>415150</v>
      </c>
      <c r="I68" s="132"/>
      <c r="J68" s="132">
        <v>-1999.28</v>
      </c>
      <c r="K68" s="132">
        <v>-10</v>
      </c>
    </row>
    <row r="69" spans="1:11" hidden="1" x14ac:dyDescent="0.2">
      <c r="A69" s="132">
        <v>2016</v>
      </c>
      <c r="B69" s="132">
        <v>8</v>
      </c>
      <c r="C69" s="133">
        <v>9781449436353</v>
      </c>
      <c r="D69" s="132" t="s">
        <v>287</v>
      </c>
      <c r="E69" s="132" t="s">
        <v>65</v>
      </c>
      <c r="F69" s="134">
        <v>74</v>
      </c>
      <c r="G69" s="132" t="s">
        <v>66</v>
      </c>
      <c r="H69" s="132">
        <v>415150</v>
      </c>
      <c r="I69" s="132"/>
      <c r="J69" s="132">
        <v>-1999.28</v>
      </c>
      <c r="K69" s="132">
        <v>-10</v>
      </c>
    </row>
    <row r="70" spans="1:11" hidden="1" x14ac:dyDescent="0.2">
      <c r="A70" s="132">
        <v>2016</v>
      </c>
      <c r="B70" s="132">
        <v>8</v>
      </c>
      <c r="C70" s="133">
        <v>9780740700033</v>
      </c>
      <c r="D70" s="132" t="s">
        <v>343</v>
      </c>
      <c r="E70" s="132" t="s">
        <v>65</v>
      </c>
      <c r="F70" s="134">
        <v>74</v>
      </c>
      <c r="G70" s="132" t="s">
        <v>66</v>
      </c>
      <c r="H70" s="132">
        <v>425250</v>
      </c>
      <c r="I70" s="132"/>
      <c r="J70" s="132">
        <v>1824.39</v>
      </c>
      <c r="K70" s="132">
        <v>5</v>
      </c>
    </row>
    <row r="71" spans="1:11" hidden="1" x14ac:dyDescent="0.2">
      <c r="A71" s="132">
        <v>2016</v>
      </c>
      <c r="B71" s="132">
        <v>8</v>
      </c>
      <c r="C71" s="133">
        <v>9780740705311</v>
      </c>
      <c r="D71" s="132" t="s">
        <v>344</v>
      </c>
      <c r="E71" s="132" t="s">
        <v>65</v>
      </c>
      <c r="F71" s="134">
        <v>74</v>
      </c>
      <c r="G71" s="132" t="s">
        <v>66</v>
      </c>
      <c r="H71" s="132">
        <v>425250</v>
      </c>
      <c r="I71" s="132"/>
      <c r="J71" s="132">
        <v>1824.39</v>
      </c>
      <c r="K71" s="132">
        <v>5</v>
      </c>
    </row>
    <row r="72" spans="1:11" hidden="1" x14ac:dyDescent="0.2">
      <c r="A72" s="132">
        <v>2016</v>
      </c>
      <c r="B72" s="132">
        <v>8</v>
      </c>
      <c r="C72" s="133">
        <v>9780740713903</v>
      </c>
      <c r="D72" s="132" t="s">
        <v>345</v>
      </c>
      <c r="E72" s="132" t="s">
        <v>65</v>
      </c>
      <c r="F72" s="134">
        <v>74</v>
      </c>
      <c r="G72" s="132" t="s">
        <v>66</v>
      </c>
      <c r="H72" s="132">
        <v>425250</v>
      </c>
      <c r="I72" s="132"/>
      <c r="J72" s="132">
        <v>1921.5</v>
      </c>
      <c r="K72" s="132">
        <v>8</v>
      </c>
    </row>
    <row r="73" spans="1:11" hidden="1" x14ac:dyDescent="0.2">
      <c r="A73" s="132">
        <v>2016</v>
      </c>
      <c r="B73" s="132">
        <v>8</v>
      </c>
      <c r="C73" s="133">
        <v>9780740718397</v>
      </c>
      <c r="D73" s="132" t="s">
        <v>333</v>
      </c>
      <c r="E73" s="132" t="s">
        <v>65</v>
      </c>
      <c r="F73" s="134">
        <v>74</v>
      </c>
      <c r="G73" s="132" t="s">
        <v>66</v>
      </c>
      <c r="H73" s="132">
        <v>425250</v>
      </c>
      <c r="I73" s="132"/>
      <c r="J73" s="132">
        <v>729</v>
      </c>
      <c r="K73" s="132">
        <v>3</v>
      </c>
    </row>
    <row r="74" spans="1:11" hidden="1" x14ac:dyDescent="0.2">
      <c r="A74" s="132">
        <v>2016</v>
      </c>
      <c r="B74" s="132">
        <v>8</v>
      </c>
      <c r="C74" s="133">
        <v>9780740732980</v>
      </c>
      <c r="D74" s="132" t="s">
        <v>346</v>
      </c>
      <c r="E74" s="132" t="s">
        <v>65</v>
      </c>
      <c r="F74" s="134">
        <v>74</v>
      </c>
      <c r="G74" s="132" t="s">
        <v>66</v>
      </c>
      <c r="H74" s="132">
        <v>425250</v>
      </c>
      <c r="I74" s="132"/>
      <c r="J74" s="132">
        <v>850.5</v>
      </c>
      <c r="K74" s="132">
        <v>3</v>
      </c>
    </row>
    <row r="75" spans="1:11" hidden="1" x14ac:dyDescent="0.2">
      <c r="A75" s="132">
        <v>2016</v>
      </c>
      <c r="B75" s="132">
        <v>8</v>
      </c>
      <c r="C75" s="133">
        <v>9780740738050</v>
      </c>
      <c r="D75" s="132" t="s">
        <v>347</v>
      </c>
      <c r="E75" s="132" t="s">
        <v>65</v>
      </c>
      <c r="F75" s="134">
        <v>74</v>
      </c>
      <c r="G75" s="132" t="s">
        <v>66</v>
      </c>
      <c r="H75" s="132">
        <v>425250</v>
      </c>
      <c r="I75" s="132"/>
      <c r="J75" s="132">
        <v>1953</v>
      </c>
      <c r="K75" s="132">
        <v>7</v>
      </c>
    </row>
    <row r="76" spans="1:11" hidden="1" x14ac:dyDescent="0.2">
      <c r="A76" s="132">
        <v>2016</v>
      </c>
      <c r="B76" s="132">
        <v>8</v>
      </c>
      <c r="C76" s="133">
        <v>9780740746581</v>
      </c>
      <c r="D76" s="132" t="s">
        <v>348</v>
      </c>
      <c r="E76" s="132" t="s">
        <v>65</v>
      </c>
      <c r="F76" s="134">
        <v>74</v>
      </c>
      <c r="G76" s="132" t="s">
        <v>66</v>
      </c>
      <c r="H76" s="132">
        <v>425250</v>
      </c>
      <c r="I76" s="132"/>
      <c r="J76" s="132">
        <v>1460.91</v>
      </c>
      <c r="K76" s="132">
        <v>4</v>
      </c>
    </row>
    <row r="77" spans="1:11" hidden="1" x14ac:dyDescent="0.2">
      <c r="A77" s="132">
        <v>2016</v>
      </c>
      <c r="B77" s="132">
        <v>8</v>
      </c>
      <c r="C77" s="133">
        <v>9780740755330</v>
      </c>
      <c r="D77" s="132" t="s">
        <v>133</v>
      </c>
      <c r="E77" s="132" t="s">
        <v>65</v>
      </c>
      <c r="F77" s="134">
        <v>74</v>
      </c>
      <c r="G77" s="132" t="s">
        <v>66</v>
      </c>
      <c r="H77" s="132">
        <v>425250</v>
      </c>
      <c r="I77" s="132"/>
      <c r="J77" s="132">
        <v>273</v>
      </c>
      <c r="K77" s="132">
        <v>1</v>
      </c>
    </row>
    <row r="78" spans="1:11" hidden="1" x14ac:dyDescent="0.2">
      <c r="A78" s="132">
        <v>2016</v>
      </c>
      <c r="B78" s="132">
        <v>8</v>
      </c>
      <c r="C78" s="133">
        <v>9780740761904</v>
      </c>
      <c r="D78" s="132" t="s">
        <v>349</v>
      </c>
      <c r="E78" s="132" t="s">
        <v>65</v>
      </c>
      <c r="F78" s="134">
        <v>74</v>
      </c>
      <c r="G78" s="132" t="s">
        <v>66</v>
      </c>
      <c r="H78" s="132">
        <v>425250</v>
      </c>
      <c r="I78" s="132"/>
      <c r="J78" s="132">
        <v>1968.75</v>
      </c>
      <c r="K78" s="132">
        <v>7</v>
      </c>
    </row>
    <row r="79" spans="1:11" hidden="1" x14ac:dyDescent="0.2">
      <c r="A79" s="132">
        <v>2016</v>
      </c>
      <c r="B79" s="132">
        <v>8</v>
      </c>
      <c r="C79" s="133">
        <v>9780740763793</v>
      </c>
      <c r="D79" s="132" t="s">
        <v>372</v>
      </c>
      <c r="E79" s="132" t="s">
        <v>65</v>
      </c>
      <c r="F79" s="134">
        <v>74</v>
      </c>
      <c r="G79" s="132" t="s">
        <v>66</v>
      </c>
      <c r="H79" s="132">
        <v>425250</v>
      </c>
      <c r="I79" s="132"/>
      <c r="J79" s="132">
        <v>288.75</v>
      </c>
      <c r="K79" s="132">
        <v>1</v>
      </c>
    </row>
    <row r="80" spans="1:11" hidden="1" x14ac:dyDescent="0.2">
      <c r="A80" s="132">
        <v>2016</v>
      </c>
      <c r="B80" s="132">
        <v>8</v>
      </c>
      <c r="C80" s="133">
        <v>9780740772276</v>
      </c>
      <c r="D80" s="132" t="s">
        <v>335</v>
      </c>
      <c r="E80" s="132" t="s">
        <v>65</v>
      </c>
      <c r="F80" s="134">
        <v>74</v>
      </c>
      <c r="G80" s="132" t="s">
        <v>66</v>
      </c>
      <c r="H80" s="132">
        <v>425250</v>
      </c>
      <c r="I80" s="132"/>
      <c r="J80" s="132">
        <v>561.75</v>
      </c>
      <c r="K80" s="132">
        <v>2</v>
      </c>
    </row>
    <row r="81" spans="1:11" hidden="1" x14ac:dyDescent="0.2">
      <c r="A81" s="132">
        <v>2016</v>
      </c>
      <c r="B81" s="132">
        <v>8</v>
      </c>
      <c r="C81" s="133">
        <v>9780740773655</v>
      </c>
      <c r="D81" s="132" t="s">
        <v>362</v>
      </c>
      <c r="E81" s="132" t="s">
        <v>65</v>
      </c>
      <c r="F81" s="134">
        <v>74</v>
      </c>
      <c r="G81" s="132" t="s">
        <v>66</v>
      </c>
      <c r="H81" s="132">
        <v>425250</v>
      </c>
      <c r="I81" s="132"/>
      <c r="J81" s="132">
        <v>561.75</v>
      </c>
      <c r="K81" s="132">
        <v>2</v>
      </c>
    </row>
    <row r="82" spans="1:11" hidden="1" x14ac:dyDescent="0.2">
      <c r="A82" s="132">
        <v>2016</v>
      </c>
      <c r="B82" s="132">
        <v>8</v>
      </c>
      <c r="C82" s="133">
        <v>9780740778063</v>
      </c>
      <c r="D82" s="132" t="s">
        <v>71</v>
      </c>
      <c r="E82" s="132" t="s">
        <v>65</v>
      </c>
      <c r="F82" s="134">
        <v>74</v>
      </c>
      <c r="G82" s="132" t="s">
        <v>66</v>
      </c>
      <c r="H82" s="132">
        <v>425250</v>
      </c>
      <c r="I82" s="132"/>
      <c r="J82" s="132">
        <v>329.45</v>
      </c>
      <c r="K82" s="132">
        <v>1</v>
      </c>
    </row>
    <row r="83" spans="1:11" hidden="1" x14ac:dyDescent="0.2">
      <c r="A83" s="132">
        <v>2016</v>
      </c>
      <c r="B83" s="132">
        <v>8</v>
      </c>
      <c r="C83" s="133">
        <v>9780740778155</v>
      </c>
      <c r="D83" s="132" t="s">
        <v>351</v>
      </c>
      <c r="E83" s="132" t="s">
        <v>65</v>
      </c>
      <c r="F83" s="134">
        <v>74</v>
      </c>
      <c r="G83" s="132" t="s">
        <v>66</v>
      </c>
      <c r="H83" s="132">
        <v>425250</v>
      </c>
      <c r="I83" s="132"/>
      <c r="J83" s="132">
        <v>1391.25</v>
      </c>
      <c r="K83" s="132">
        <v>5</v>
      </c>
    </row>
    <row r="84" spans="1:11" hidden="1" x14ac:dyDescent="0.2">
      <c r="A84" s="132">
        <v>2016</v>
      </c>
      <c r="B84" s="132">
        <v>8</v>
      </c>
      <c r="C84" s="133">
        <v>9780740785344</v>
      </c>
      <c r="D84" s="132" t="s">
        <v>352</v>
      </c>
      <c r="E84" s="132" t="s">
        <v>65</v>
      </c>
      <c r="F84" s="134">
        <v>74</v>
      </c>
      <c r="G84" s="132" t="s">
        <v>66</v>
      </c>
      <c r="H84" s="132">
        <v>425250</v>
      </c>
      <c r="I84" s="132"/>
      <c r="J84" s="132">
        <v>1880.31</v>
      </c>
      <c r="K84" s="132">
        <v>5</v>
      </c>
    </row>
    <row r="85" spans="1:11" hidden="1" x14ac:dyDescent="0.2">
      <c r="A85" s="132">
        <v>2016</v>
      </c>
      <c r="B85" s="132">
        <v>8</v>
      </c>
      <c r="C85" s="133">
        <v>9780740785481</v>
      </c>
      <c r="D85" s="132" t="s">
        <v>275</v>
      </c>
      <c r="E85" s="132" t="s">
        <v>65</v>
      </c>
      <c r="F85" s="134">
        <v>74</v>
      </c>
      <c r="G85" s="132" t="s">
        <v>66</v>
      </c>
      <c r="H85" s="132">
        <v>425250</v>
      </c>
      <c r="I85" s="132"/>
      <c r="J85" s="132">
        <v>1559.48</v>
      </c>
      <c r="K85" s="132">
        <v>1</v>
      </c>
    </row>
    <row r="86" spans="1:11" hidden="1" x14ac:dyDescent="0.2">
      <c r="A86" s="132">
        <v>2016</v>
      </c>
      <c r="B86" s="132">
        <v>8</v>
      </c>
      <c r="C86" s="133">
        <v>9780836204155</v>
      </c>
      <c r="D86" s="132" t="s">
        <v>353</v>
      </c>
      <c r="E86" s="132" t="s">
        <v>65</v>
      </c>
      <c r="F86" s="134">
        <v>74</v>
      </c>
      <c r="G86" s="132" t="s">
        <v>66</v>
      </c>
      <c r="H86" s="132">
        <v>425250</v>
      </c>
      <c r="I86" s="132"/>
      <c r="J86" s="132">
        <v>2572.3200000000002</v>
      </c>
      <c r="K86" s="132">
        <v>7</v>
      </c>
    </row>
    <row r="87" spans="1:11" hidden="1" x14ac:dyDescent="0.2">
      <c r="A87" s="132">
        <v>2016</v>
      </c>
      <c r="B87" s="132">
        <v>8</v>
      </c>
      <c r="C87" s="133">
        <v>9780836217797</v>
      </c>
      <c r="D87" s="132" t="s">
        <v>363</v>
      </c>
      <c r="E87" s="132" t="s">
        <v>65</v>
      </c>
      <c r="F87" s="134">
        <v>74</v>
      </c>
      <c r="G87" s="132" t="s">
        <v>66</v>
      </c>
      <c r="H87" s="132">
        <v>425250</v>
      </c>
      <c r="I87" s="132"/>
      <c r="J87" s="132">
        <v>1468.32</v>
      </c>
      <c r="K87" s="132">
        <v>7</v>
      </c>
    </row>
    <row r="88" spans="1:11" hidden="1" x14ac:dyDescent="0.2">
      <c r="A88" s="132">
        <v>2016</v>
      </c>
      <c r="B88" s="132">
        <v>8</v>
      </c>
      <c r="C88" s="133">
        <v>9780836228991</v>
      </c>
      <c r="D88" s="132" t="s">
        <v>354</v>
      </c>
      <c r="E88" s="132" t="s">
        <v>65</v>
      </c>
      <c r="F88" s="134">
        <v>74</v>
      </c>
      <c r="G88" s="132" t="s">
        <v>66</v>
      </c>
      <c r="H88" s="132">
        <v>425250</v>
      </c>
      <c r="I88" s="132"/>
      <c r="J88" s="132">
        <v>1370.25</v>
      </c>
      <c r="K88" s="132">
        <v>5</v>
      </c>
    </row>
    <row r="89" spans="1:11" hidden="1" x14ac:dyDescent="0.2">
      <c r="A89" s="132">
        <v>2016</v>
      </c>
      <c r="B89" s="132">
        <v>8</v>
      </c>
      <c r="C89" s="133">
        <v>9780836236682</v>
      </c>
      <c r="D89" s="132" t="s">
        <v>355</v>
      </c>
      <c r="E89" s="132" t="s">
        <v>65</v>
      </c>
      <c r="F89" s="134">
        <v>74</v>
      </c>
      <c r="G89" s="132" t="s">
        <v>66</v>
      </c>
      <c r="H89" s="132">
        <v>425250</v>
      </c>
      <c r="I89" s="132"/>
      <c r="J89" s="132">
        <v>273</v>
      </c>
      <c r="K89" s="132">
        <v>1</v>
      </c>
    </row>
    <row r="90" spans="1:11" hidden="1" x14ac:dyDescent="0.2">
      <c r="A90" s="132">
        <v>2016</v>
      </c>
      <c r="B90" s="132">
        <v>8</v>
      </c>
      <c r="C90" s="133">
        <v>9780836251821</v>
      </c>
      <c r="D90" s="132" t="s">
        <v>373</v>
      </c>
      <c r="E90" s="132" t="s">
        <v>65</v>
      </c>
      <c r="F90" s="134">
        <v>74</v>
      </c>
      <c r="G90" s="132" t="s">
        <v>66</v>
      </c>
      <c r="H90" s="132">
        <v>425250</v>
      </c>
      <c r="I90" s="132"/>
      <c r="J90" s="132">
        <v>273</v>
      </c>
      <c r="K90" s="132">
        <v>1</v>
      </c>
    </row>
    <row r="91" spans="1:11" hidden="1" x14ac:dyDescent="0.2">
      <c r="A91" s="132">
        <v>2016</v>
      </c>
      <c r="B91" s="132">
        <v>8</v>
      </c>
      <c r="C91" s="133">
        <v>9780836267457</v>
      </c>
      <c r="D91" s="132" t="s">
        <v>356</v>
      </c>
      <c r="E91" s="132" t="s">
        <v>65</v>
      </c>
      <c r="F91" s="134">
        <v>74</v>
      </c>
      <c r="G91" s="132" t="s">
        <v>66</v>
      </c>
      <c r="H91" s="132">
        <v>425250</v>
      </c>
      <c r="I91" s="132"/>
      <c r="J91" s="132">
        <v>2215.83</v>
      </c>
      <c r="K91" s="132">
        <v>6</v>
      </c>
    </row>
    <row r="92" spans="1:11" hidden="1" x14ac:dyDescent="0.2">
      <c r="A92" s="132">
        <v>2016</v>
      </c>
      <c r="B92" s="132">
        <v>8</v>
      </c>
      <c r="C92" s="133">
        <v>9780836278446</v>
      </c>
      <c r="D92" s="132" t="s">
        <v>374</v>
      </c>
      <c r="E92" s="132" t="s">
        <v>65</v>
      </c>
      <c r="F92" s="134">
        <v>74</v>
      </c>
      <c r="G92" s="132" t="s">
        <v>66</v>
      </c>
      <c r="H92" s="132">
        <v>425250</v>
      </c>
      <c r="I92" s="132"/>
      <c r="J92" s="132">
        <v>247.5</v>
      </c>
      <c r="K92" s="132">
        <v>1</v>
      </c>
    </row>
    <row r="93" spans="1:11" hidden="1" x14ac:dyDescent="0.2">
      <c r="A93" s="132">
        <v>2016</v>
      </c>
      <c r="B93" s="132">
        <v>8</v>
      </c>
      <c r="C93" s="133">
        <v>9781449401023</v>
      </c>
      <c r="D93" s="132" t="s">
        <v>357</v>
      </c>
      <c r="E93" s="132" t="s">
        <v>65</v>
      </c>
      <c r="F93" s="134">
        <v>74</v>
      </c>
      <c r="G93" s="132" t="s">
        <v>66</v>
      </c>
      <c r="H93" s="132">
        <v>425250</v>
      </c>
      <c r="I93" s="132"/>
      <c r="J93" s="132">
        <v>384.45</v>
      </c>
      <c r="K93" s="132">
        <v>1</v>
      </c>
    </row>
    <row r="94" spans="1:11" hidden="1" x14ac:dyDescent="0.2">
      <c r="A94" s="132">
        <v>2016</v>
      </c>
      <c r="B94" s="132">
        <v>8</v>
      </c>
      <c r="C94" s="133">
        <v>9781449401375</v>
      </c>
      <c r="D94" s="132" t="s">
        <v>302</v>
      </c>
      <c r="E94" s="132" t="s">
        <v>65</v>
      </c>
      <c r="F94" s="134">
        <v>74</v>
      </c>
      <c r="G94" s="132" t="s">
        <v>66</v>
      </c>
      <c r="H94" s="132">
        <v>425250</v>
      </c>
      <c r="I94" s="132"/>
      <c r="J94" s="132">
        <v>493.35</v>
      </c>
      <c r="K94" s="132">
        <v>3</v>
      </c>
    </row>
    <row r="95" spans="1:11" hidden="1" x14ac:dyDescent="0.2">
      <c r="A95" s="132">
        <v>2016</v>
      </c>
      <c r="B95" s="132">
        <v>8</v>
      </c>
      <c r="C95" s="133">
        <v>9781449401382</v>
      </c>
      <c r="D95" s="132" t="s">
        <v>302</v>
      </c>
      <c r="E95" s="132" t="s">
        <v>65</v>
      </c>
      <c r="F95" s="134">
        <v>74</v>
      </c>
      <c r="G95" s="132" t="s">
        <v>66</v>
      </c>
      <c r="H95" s="132">
        <v>425250</v>
      </c>
      <c r="I95" s="132"/>
      <c r="J95" s="132">
        <v>493.35</v>
      </c>
      <c r="K95" s="132">
        <v>3</v>
      </c>
    </row>
    <row r="96" spans="1:11" hidden="1" x14ac:dyDescent="0.2">
      <c r="A96" s="132">
        <v>2016</v>
      </c>
      <c r="B96" s="132">
        <v>8</v>
      </c>
      <c r="C96" s="133">
        <v>9781449401399</v>
      </c>
      <c r="D96" s="132" t="s">
        <v>302</v>
      </c>
      <c r="E96" s="132" t="s">
        <v>65</v>
      </c>
      <c r="F96" s="134">
        <v>74</v>
      </c>
      <c r="G96" s="132" t="s">
        <v>66</v>
      </c>
      <c r="H96" s="132">
        <v>425250</v>
      </c>
      <c r="I96" s="132"/>
      <c r="J96" s="132">
        <v>493.35</v>
      </c>
      <c r="K96" s="132">
        <v>3</v>
      </c>
    </row>
    <row r="97" spans="1:11" hidden="1" x14ac:dyDescent="0.2">
      <c r="A97" s="132">
        <v>2016</v>
      </c>
      <c r="B97" s="132">
        <v>8</v>
      </c>
      <c r="C97" s="133">
        <v>9781449401405</v>
      </c>
      <c r="D97" s="132" t="s">
        <v>302</v>
      </c>
      <c r="E97" s="132" t="s">
        <v>65</v>
      </c>
      <c r="F97" s="134">
        <v>74</v>
      </c>
      <c r="G97" s="132" t="s">
        <v>66</v>
      </c>
      <c r="H97" s="132">
        <v>425250</v>
      </c>
      <c r="I97" s="132"/>
      <c r="J97" s="132">
        <v>493.35</v>
      </c>
      <c r="K97" s="132">
        <v>3</v>
      </c>
    </row>
    <row r="98" spans="1:11" hidden="1" x14ac:dyDescent="0.2">
      <c r="A98" s="132">
        <v>2016</v>
      </c>
      <c r="B98" s="132">
        <v>8</v>
      </c>
      <c r="C98" s="133">
        <v>9781449402327</v>
      </c>
      <c r="D98" s="132" t="s">
        <v>277</v>
      </c>
      <c r="E98" s="132" t="s">
        <v>65</v>
      </c>
      <c r="F98" s="134">
        <v>74</v>
      </c>
      <c r="G98" s="132" t="s">
        <v>66</v>
      </c>
      <c r="H98" s="132">
        <v>425250</v>
      </c>
      <c r="I98" s="132"/>
      <c r="J98" s="132">
        <v>422.94</v>
      </c>
      <c r="K98" s="132">
        <v>2</v>
      </c>
    </row>
    <row r="99" spans="1:11" hidden="1" x14ac:dyDescent="0.2">
      <c r="A99" s="132">
        <v>2016</v>
      </c>
      <c r="B99" s="132">
        <v>8</v>
      </c>
      <c r="C99" s="133">
        <v>9781449403102</v>
      </c>
      <c r="D99" s="132" t="s">
        <v>303</v>
      </c>
      <c r="E99" s="132" t="s">
        <v>65</v>
      </c>
      <c r="F99" s="134">
        <v>74</v>
      </c>
      <c r="G99" s="132" t="s">
        <v>66</v>
      </c>
      <c r="H99" s="132">
        <v>425250</v>
      </c>
      <c r="I99" s="132"/>
      <c r="J99" s="132">
        <v>1243.8399999999999</v>
      </c>
      <c r="K99" s="132">
        <v>8</v>
      </c>
    </row>
    <row r="100" spans="1:11" hidden="1" x14ac:dyDescent="0.2">
      <c r="A100" s="132">
        <v>2016</v>
      </c>
      <c r="B100" s="132">
        <v>8</v>
      </c>
      <c r="C100" s="133">
        <v>9781449407186</v>
      </c>
      <c r="D100" s="132" t="s">
        <v>278</v>
      </c>
      <c r="E100" s="132" t="s">
        <v>65</v>
      </c>
      <c r="F100" s="134">
        <v>74</v>
      </c>
      <c r="G100" s="132" t="s">
        <v>156</v>
      </c>
      <c r="H100" s="132">
        <v>425250</v>
      </c>
      <c r="I100" s="132"/>
      <c r="J100" s="132">
        <v>199.5</v>
      </c>
      <c r="K100" s="132">
        <v>1</v>
      </c>
    </row>
    <row r="101" spans="1:11" hidden="1" x14ac:dyDescent="0.2">
      <c r="A101" s="132">
        <v>2016</v>
      </c>
      <c r="B101" s="132">
        <v>8</v>
      </c>
      <c r="C101" s="133">
        <v>9781449410186</v>
      </c>
      <c r="D101" s="132" t="s">
        <v>334</v>
      </c>
      <c r="E101" s="132" t="s">
        <v>65</v>
      </c>
      <c r="F101" s="134">
        <v>74</v>
      </c>
      <c r="G101" s="132" t="s">
        <v>66</v>
      </c>
      <c r="H101" s="132">
        <v>425250</v>
      </c>
      <c r="I101" s="132"/>
      <c r="J101" s="132">
        <v>866.25</v>
      </c>
      <c r="K101" s="132">
        <v>3</v>
      </c>
    </row>
    <row r="102" spans="1:11" hidden="1" x14ac:dyDescent="0.2">
      <c r="A102" s="132">
        <v>2016</v>
      </c>
      <c r="B102" s="132">
        <v>8</v>
      </c>
      <c r="C102" s="133">
        <v>9781449414078</v>
      </c>
      <c r="D102" s="132" t="s">
        <v>91</v>
      </c>
      <c r="E102" s="132" t="s">
        <v>65</v>
      </c>
      <c r="F102" s="134">
        <v>74</v>
      </c>
      <c r="G102" s="132" t="s">
        <v>66</v>
      </c>
      <c r="H102" s="132">
        <v>425250</v>
      </c>
      <c r="I102" s="132"/>
      <c r="J102" s="132">
        <v>109.45</v>
      </c>
      <c r="K102" s="132">
        <v>1</v>
      </c>
    </row>
    <row r="103" spans="1:11" hidden="1" x14ac:dyDescent="0.2">
      <c r="A103" s="132">
        <v>2016</v>
      </c>
      <c r="B103" s="132">
        <v>8</v>
      </c>
      <c r="C103" s="133">
        <v>9781449418243</v>
      </c>
      <c r="D103" s="132" t="s">
        <v>304</v>
      </c>
      <c r="E103" s="132" t="s">
        <v>65</v>
      </c>
      <c r="F103" s="134">
        <v>74</v>
      </c>
      <c r="G103" s="132" t="s">
        <v>66</v>
      </c>
      <c r="H103" s="132">
        <v>425250</v>
      </c>
      <c r="I103" s="132"/>
      <c r="J103" s="132">
        <v>1414.27</v>
      </c>
      <c r="K103" s="132">
        <v>9</v>
      </c>
    </row>
    <row r="104" spans="1:11" hidden="1" x14ac:dyDescent="0.2">
      <c r="A104" s="132">
        <v>2016</v>
      </c>
      <c r="B104" s="132">
        <v>8</v>
      </c>
      <c r="C104" s="133">
        <v>9781449425661</v>
      </c>
      <c r="D104" s="132" t="s">
        <v>282</v>
      </c>
      <c r="E104" s="132" t="s">
        <v>65</v>
      </c>
      <c r="F104" s="134">
        <v>74</v>
      </c>
      <c r="G104" s="132" t="s">
        <v>66</v>
      </c>
      <c r="H104" s="132">
        <v>425250</v>
      </c>
      <c r="I104" s="132"/>
      <c r="J104" s="132">
        <v>219.45</v>
      </c>
      <c r="K104" s="132">
        <v>1</v>
      </c>
    </row>
    <row r="105" spans="1:11" hidden="1" x14ac:dyDescent="0.2">
      <c r="A105" s="132">
        <v>2016</v>
      </c>
      <c r="B105" s="132">
        <v>8</v>
      </c>
      <c r="C105" s="133">
        <v>9781449425678</v>
      </c>
      <c r="D105" s="132" t="s">
        <v>318</v>
      </c>
      <c r="E105" s="132" t="s">
        <v>65</v>
      </c>
      <c r="F105" s="134">
        <v>74</v>
      </c>
      <c r="G105" s="132" t="s">
        <v>66</v>
      </c>
      <c r="H105" s="132">
        <v>425250</v>
      </c>
      <c r="I105" s="132"/>
      <c r="J105" s="132">
        <v>1537.8</v>
      </c>
      <c r="K105" s="132">
        <v>4</v>
      </c>
    </row>
    <row r="106" spans="1:11" hidden="1" x14ac:dyDescent="0.2">
      <c r="A106" s="132">
        <v>2016</v>
      </c>
      <c r="B106" s="132">
        <v>8</v>
      </c>
      <c r="C106" s="133">
        <v>9781449427399</v>
      </c>
      <c r="D106" s="132" t="s">
        <v>305</v>
      </c>
      <c r="E106" s="132" t="s">
        <v>65</v>
      </c>
      <c r="F106" s="134">
        <v>74</v>
      </c>
      <c r="G106" s="132" t="s">
        <v>66</v>
      </c>
      <c r="H106" s="132">
        <v>425250</v>
      </c>
      <c r="I106" s="132"/>
      <c r="J106" s="132">
        <v>1091.3499999999999</v>
      </c>
      <c r="K106" s="132">
        <v>7</v>
      </c>
    </row>
    <row r="107" spans="1:11" hidden="1" x14ac:dyDescent="0.2">
      <c r="A107" s="132">
        <v>2016</v>
      </c>
      <c r="B107" s="132">
        <v>8</v>
      </c>
      <c r="C107" s="133">
        <v>9781449427757</v>
      </c>
      <c r="D107" s="132" t="s">
        <v>283</v>
      </c>
      <c r="E107" s="132" t="s">
        <v>65</v>
      </c>
      <c r="F107" s="134">
        <v>74</v>
      </c>
      <c r="G107" s="132" t="s">
        <v>66</v>
      </c>
      <c r="H107" s="132">
        <v>425250</v>
      </c>
      <c r="I107" s="132"/>
      <c r="J107" s="132">
        <v>247.5</v>
      </c>
      <c r="K107" s="132">
        <v>1</v>
      </c>
    </row>
    <row r="108" spans="1:11" hidden="1" x14ac:dyDescent="0.2">
      <c r="A108" s="132">
        <v>2016</v>
      </c>
      <c r="B108" s="132">
        <v>8</v>
      </c>
      <c r="C108" s="133">
        <v>9781449429362</v>
      </c>
      <c r="D108" s="132" t="s">
        <v>323</v>
      </c>
      <c r="E108" s="132" t="s">
        <v>65</v>
      </c>
      <c r="F108" s="134">
        <v>74</v>
      </c>
      <c r="G108" s="132" t="s">
        <v>66</v>
      </c>
      <c r="H108" s="132">
        <v>425250</v>
      </c>
      <c r="I108" s="132"/>
      <c r="J108" s="132">
        <v>247.5</v>
      </c>
      <c r="K108" s="132">
        <v>1</v>
      </c>
    </row>
    <row r="109" spans="1:11" hidden="1" x14ac:dyDescent="0.2">
      <c r="A109" s="132">
        <v>2016</v>
      </c>
      <c r="B109" s="132">
        <v>8</v>
      </c>
      <c r="C109" s="133">
        <v>9781449429379</v>
      </c>
      <c r="D109" s="132" t="s">
        <v>285</v>
      </c>
      <c r="E109" s="132" t="s">
        <v>65</v>
      </c>
      <c r="F109" s="134">
        <v>74</v>
      </c>
      <c r="G109" s="132" t="s">
        <v>66</v>
      </c>
      <c r="H109" s="132">
        <v>425250</v>
      </c>
      <c r="I109" s="132"/>
      <c r="J109" s="132">
        <v>192.5</v>
      </c>
      <c r="K109" s="132">
        <v>1</v>
      </c>
    </row>
    <row r="110" spans="1:11" hidden="1" x14ac:dyDescent="0.2">
      <c r="A110" s="132">
        <v>2016</v>
      </c>
      <c r="B110" s="132">
        <v>8</v>
      </c>
      <c r="C110" s="133">
        <v>9781449429386</v>
      </c>
      <c r="D110" s="132" t="s">
        <v>286</v>
      </c>
      <c r="E110" s="132" t="s">
        <v>65</v>
      </c>
      <c r="F110" s="134">
        <v>74</v>
      </c>
      <c r="G110" s="132" t="s">
        <v>66</v>
      </c>
      <c r="H110" s="132">
        <v>425250</v>
      </c>
      <c r="I110" s="132"/>
      <c r="J110" s="132">
        <v>247.5</v>
      </c>
      <c r="K110" s="132">
        <v>1</v>
      </c>
    </row>
    <row r="111" spans="1:11" hidden="1" x14ac:dyDescent="0.2">
      <c r="A111" s="132">
        <v>2016</v>
      </c>
      <c r="B111" s="132">
        <v>8</v>
      </c>
      <c r="C111" s="133">
        <v>9781449433253</v>
      </c>
      <c r="D111" s="132" t="s">
        <v>272</v>
      </c>
      <c r="E111" s="132" t="s">
        <v>65</v>
      </c>
      <c r="F111" s="134">
        <v>74</v>
      </c>
      <c r="G111" s="132" t="s">
        <v>66</v>
      </c>
      <c r="H111" s="132">
        <v>425250</v>
      </c>
      <c r="I111" s="132"/>
      <c r="J111" s="132">
        <v>2999.5</v>
      </c>
      <c r="K111" s="132">
        <v>1</v>
      </c>
    </row>
    <row r="112" spans="1:11" hidden="1" x14ac:dyDescent="0.2">
      <c r="A112" s="132">
        <v>2016</v>
      </c>
      <c r="B112" s="132">
        <v>8</v>
      </c>
      <c r="C112" s="133">
        <v>9781449433833</v>
      </c>
      <c r="D112" s="132" t="s">
        <v>306</v>
      </c>
      <c r="E112" s="132" t="s">
        <v>65</v>
      </c>
      <c r="F112" s="134">
        <v>74</v>
      </c>
      <c r="G112" s="132" t="s">
        <v>66</v>
      </c>
      <c r="H112" s="132">
        <v>425250</v>
      </c>
      <c r="I112" s="132"/>
      <c r="J112" s="132">
        <v>493.35</v>
      </c>
      <c r="K112" s="132">
        <v>3</v>
      </c>
    </row>
    <row r="113" spans="1:11" hidden="1" x14ac:dyDescent="0.2">
      <c r="A113" s="132">
        <v>2016</v>
      </c>
      <c r="B113" s="132">
        <v>8</v>
      </c>
      <c r="C113" s="133">
        <v>9781449433918</v>
      </c>
      <c r="D113" s="132" t="s">
        <v>307</v>
      </c>
      <c r="E113" s="132" t="s">
        <v>65</v>
      </c>
      <c r="F113" s="134">
        <v>74</v>
      </c>
      <c r="G113" s="132" t="s">
        <v>66</v>
      </c>
      <c r="H113" s="132">
        <v>425250</v>
      </c>
      <c r="I113" s="132"/>
      <c r="J113" s="132">
        <v>328.9</v>
      </c>
      <c r="K113" s="132">
        <v>2</v>
      </c>
    </row>
    <row r="114" spans="1:11" hidden="1" x14ac:dyDescent="0.2">
      <c r="A114" s="132">
        <v>2016</v>
      </c>
      <c r="B114" s="132">
        <v>8</v>
      </c>
      <c r="C114" s="133">
        <v>9781449433963</v>
      </c>
      <c r="D114" s="132" t="s">
        <v>308</v>
      </c>
      <c r="E114" s="132" t="s">
        <v>65</v>
      </c>
      <c r="F114" s="134">
        <v>74</v>
      </c>
      <c r="G114" s="132" t="s">
        <v>66</v>
      </c>
      <c r="H114" s="132">
        <v>425250</v>
      </c>
      <c r="I114" s="132"/>
      <c r="J114" s="132">
        <v>164.45</v>
      </c>
      <c r="K114" s="132">
        <v>1</v>
      </c>
    </row>
    <row r="115" spans="1:11" hidden="1" x14ac:dyDescent="0.2">
      <c r="A115" s="132">
        <v>2016</v>
      </c>
      <c r="B115" s="132">
        <v>8</v>
      </c>
      <c r="C115" s="133">
        <v>9781449436346</v>
      </c>
      <c r="D115" s="132" t="s">
        <v>242</v>
      </c>
      <c r="E115" s="132" t="s">
        <v>65</v>
      </c>
      <c r="F115" s="134">
        <v>74</v>
      </c>
      <c r="G115" s="132" t="s">
        <v>67</v>
      </c>
      <c r="H115" s="132">
        <v>425250</v>
      </c>
      <c r="I115" s="132"/>
      <c r="J115" s="132">
        <v>1347.5</v>
      </c>
      <c r="K115" s="132">
        <v>7</v>
      </c>
    </row>
    <row r="116" spans="1:11" hidden="1" x14ac:dyDescent="0.2">
      <c r="A116" s="132">
        <v>2016</v>
      </c>
      <c r="B116" s="132">
        <v>8</v>
      </c>
      <c r="C116" s="133">
        <v>9781449436353</v>
      </c>
      <c r="D116" s="132" t="s">
        <v>287</v>
      </c>
      <c r="E116" s="132" t="s">
        <v>65</v>
      </c>
      <c r="F116" s="134">
        <v>74</v>
      </c>
      <c r="G116" s="132" t="s">
        <v>66</v>
      </c>
      <c r="H116" s="132">
        <v>425250</v>
      </c>
      <c r="I116" s="132"/>
      <c r="J116" s="132">
        <v>219.45</v>
      </c>
      <c r="K116" s="132">
        <v>1</v>
      </c>
    </row>
    <row r="117" spans="1:11" hidden="1" x14ac:dyDescent="0.2">
      <c r="A117" s="132">
        <v>2016</v>
      </c>
      <c r="B117" s="132">
        <v>8</v>
      </c>
      <c r="C117" s="133">
        <v>9781449446604</v>
      </c>
      <c r="D117" s="132" t="s">
        <v>244</v>
      </c>
      <c r="E117" s="132" t="s">
        <v>65</v>
      </c>
      <c r="F117" s="134">
        <v>74</v>
      </c>
      <c r="G117" s="132" t="s">
        <v>67</v>
      </c>
      <c r="H117" s="132">
        <v>425250</v>
      </c>
      <c r="I117" s="132"/>
      <c r="J117" s="132">
        <v>7344.83</v>
      </c>
      <c r="K117" s="132">
        <v>15</v>
      </c>
    </row>
    <row r="118" spans="1:11" hidden="1" x14ac:dyDescent="0.2">
      <c r="A118" s="132">
        <v>2016</v>
      </c>
      <c r="B118" s="132">
        <v>8</v>
      </c>
      <c r="C118" s="133">
        <v>9781449450304</v>
      </c>
      <c r="D118" s="132" t="s">
        <v>309</v>
      </c>
      <c r="E118" s="132" t="s">
        <v>65</v>
      </c>
      <c r="F118" s="134">
        <v>74</v>
      </c>
      <c r="G118" s="132" t="s">
        <v>66</v>
      </c>
      <c r="H118" s="132">
        <v>425250</v>
      </c>
      <c r="I118" s="132"/>
      <c r="J118" s="132">
        <v>493.35</v>
      </c>
      <c r="K118" s="132">
        <v>3</v>
      </c>
    </row>
    <row r="119" spans="1:11" hidden="1" x14ac:dyDescent="0.2">
      <c r="A119" s="132">
        <v>2016</v>
      </c>
      <c r="B119" s="132">
        <v>8</v>
      </c>
      <c r="C119" s="133">
        <v>9781449450625</v>
      </c>
      <c r="D119" s="132" t="s">
        <v>249</v>
      </c>
      <c r="E119" s="132" t="s">
        <v>65</v>
      </c>
      <c r="F119" s="134">
        <v>74</v>
      </c>
      <c r="G119" s="132" t="s">
        <v>67</v>
      </c>
      <c r="H119" s="132">
        <v>425250</v>
      </c>
      <c r="I119" s="132"/>
      <c r="J119" s="132">
        <v>328.9</v>
      </c>
      <c r="K119" s="132">
        <v>2</v>
      </c>
    </row>
    <row r="120" spans="1:11" hidden="1" x14ac:dyDescent="0.2">
      <c r="A120" s="132">
        <v>2016</v>
      </c>
      <c r="B120" s="132">
        <v>8</v>
      </c>
      <c r="C120" s="133">
        <v>9781449450632</v>
      </c>
      <c r="D120" s="132" t="s">
        <v>251</v>
      </c>
      <c r="E120" s="132" t="s">
        <v>65</v>
      </c>
      <c r="F120" s="134">
        <v>74</v>
      </c>
      <c r="G120" s="132" t="s">
        <v>67</v>
      </c>
      <c r="H120" s="132">
        <v>425250</v>
      </c>
      <c r="I120" s="132"/>
      <c r="J120" s="132">
        <v>328.9</v>
      </c>
      <c r="K120" s="132">
        <v>2</v>
      </c>
    </row>
    <row r="121" spans="1:11" hidden="1" x14ac:dyDescent="0.2">
      <c r="A121" s="132">
        <v>2016</v>
      </c>
      <c r="B121" s="132">
        <v>8</v>
      </c>
      <c r="C121" s="133">
        <v>9781449450854</v>
      </c>
      <c r="D121" s="132" t="s">
        <v>253</v>
      </c>
      <c r="E121" s="132" t="s">
        <v>65</v>
      </c>
      <c r="F121" s="134">
        <v>74</v>
      </c>
      <c r="G121" s="132" t="s">
        <v>67</v>
      </c>
      <c r="H121" s="132">
        <v>425250</v>
      </c>
      <c r="I121" s="132"/>
      <c r="J121" s="132">
        <v>493.35</v>
      </c>
      <c r="K121" s="132">
        <v>3</v>
      </c>
    </row>
    <row r="122" spans="1:11" hidden="1" x14ac:dyDescent="0.2">
      <c r="A122" s="132">
        <v>2016</v>
      </c>
      <c r="B122" s="132">
        <v>8</v>
      </c>
      <c r="C122" s="133">
        <v>9781449451004</v>
      </c>
      <c r="D122" s="132" t="s">
        <v>221</v>
      </c>
      <c r="E122" s="132" t="s">
        <v>65</v>
      </c>
      <c r="F122" s="134">
        <v>74</v>
      </c>
      <c r="G122" s="132" t="s">
        <v>67</v>
      </c>
      <c r="H122" s="132">
        <v>425250</v>
      </c>
      <c r="I122" s="132"/>
      <c r="J122" s="132">
        <v>328.9</v>
      </c>
      <c r="K122" s="132">
        <v>2</v>
      </c>
    </row>
    <row r="123" spans="1:11" hidden="1" x14ac:dyDescent="0.2">
      <c r="A123" s="132">
        <v>2016</v>
      </c>
      <c r="B123" s="132">
        <v>8</v>
      </c>
      <c r="C123" s="133">
        <v>9781449456146</v>
      </c>
      <c r="D123" s="132" t="s">
        <v>292</v>
      </c>
      <c r="E123" s="132" t="s">
        <v>65</v>
      </c>
      <c r="F123" s="134">
        <v>74</v>
      </c>
      <c r="G123" s="132" t="s">
        <v>66</v>
      </c>
      <c r="H123" s="132">
        <v>425250</v>
      </c>
      <c r="I123" s="132"/>
      <c r="J123" s="132">
        <v>4411.16</v>
      </c>
      <c r="K123" s="132">
        <v>17</v>
      </c>
    </row>
    <row r="124" spans="1:11" hidden="1" x14ac:dyDescent="0.2">
      <c r="A124" s="132">
        <v>2016</v>
      </c>
      <c r="B124" s="132">
        <v>8</v>
      </c>
      <c r="C124" s="133">
        <v>9781449460365</v>
      </c>
      <c r="D124" s="132" t="s">
        <v>319</v>
      </c>
      <c r="E124" s="132" t="s">
        <v>65</v>
      </c>
      <c r="F124" s="134">
        <v>74</v>
      </c>
      <c r="G124" s="132" t="s">
        <v>67</v>
      </c>
      <c r="H124" s="132">
        <v>425250</v>
      </c>
      <c r="I124" s="132"/>
      <c r="J124" s="132">
        <v>8900.1</v>
      </c>
      <c r="K124" s="132">
        <v>18</v>
      </c>
    </row>
    <row r="125" spans="1:11" hidden="1" x14ac:dyDescent="0.2">
      <c r="A125" s="132">
        <v>2016</v>
      </c>
      <c r="B125" s="132">
        <v>8</v>
      </c>
      <c r="C125" s="133">
        <v>9781449461072</v>
      </c>
      <c r="D125" s="132" t="s">
        <v>219</v>
      </c>
      <c r="E125" s="132" t="s">
        <v>65</v>
      </c>
      <c r="F125" s="134">
        <v>74</v>
      </c>
      <c r="G125" s="132" t="s">
        <v>67</v>
      </c>
      <c r="H125" s="132">
        <v>425250</v>
      </c>
      <c r="I125" s="132"/>
      <c r="J125" s="132">
        <v>5968.04</v>
      </c>
      <c r="K125" s="132">
        <v>23</v>
      </c>
    </row>
    <row r="126" spans="1:11" hidden="1" x14ac:dyDescent="0.2">
      <c r="A126" s="132">
        <v>2016</v>
      </c>
      <c r="B126" s="132">
        <v>8</v>
      </c>
      <c r="C126" s="133">
        <v>9781449462253</v>
      </c>
      <c r="D126" s="132" t="s">
        <v>320</v>
      </c>
      <c r="E126" s="132" t="s">
        <v>65</v>
      </c>
      <c r="F126" s="134">
        <v>74</v>
      </c>
      <c r="G126" s="132" t="s">
        <v>67</v>
      </c>
      <c r="H126" s="132">
        <v>425250</v>
      </c>
      <c r="I126" s="132"/>
      <c r="J126" s="132">
        <v>219.45</v>
      </c>
      <c r="K126" s="132">
        <v>1</v>
      </c>
    </row>
    <row r="127" spans="1:11" hidden="1" x14ac:dyDescent="0.2">
      <c r="A127" s="132">
        <v>2016</v>
      </c>
      <c r="B127" s="132">
        <v>8</v>
      </c>
      <c r="C127" s="133">
        <v>9781449464899</v>
      </c>
      <c r="D127" s="132" t="s">
        <v>310</v>
      </c>
      <c r="E127" s="132" t="s">
        <v>65</v>
      </c>
      <c r="F127" s="134">
        <v>74</v>
      </c>
      <c r="G127" s="132" t="s">
        <v>67</v>
      </c>
      <c r="H127" s="132">
        <v>425250</v>
      </c>
      <c r="I127" s="132"/>
      <c r="J127" s="132">
        <v>1647.25</v>
      </c>
      <c r="K127" s="132">
        <v>5</v>
      </c>
    </row>
    <row r="128" spans="1:11" x14ac:dyDescent="0.2">
      <c r="J128" s="157">
        <f>SUM(J2:J127)</f>
        <v>-881353.04000000039</v>
      </c>
      <c r="K128" s="157">
        <f>SUM(K2:K127)</f>
        <v>-1548</v>
      </c>
    </row>
    <row r="131" spans="1:11" x14ac:dyDescent="0.2">
      <c r="G131" s="134" t="s">
        <v>63</v>
      </c>
      <c r="H131" s="134"/>
      <c r="I131" s="158">
        <v>0.22500000000000001</v>
      </c>
      <c r="J131" s="134"/>
      <c r="K131" s="134"/>
    </row>
    <row r="132" spans="1:11" ht="13.5" thickBot="1" x14ac:dyDescent="0.25">
      <c r="G132" s="134"/>
      <c r="H132" s="134"/>
      <c r="I132" s="134"/>
      <c r="J132" s="134"/>
      <c r="K132" s="134"/>
    </row>
    <row r="133" spans="1:11" ht="15" x14ac:dyDescent="0.25">
      <c r="G133" s="137" t="s">
        <v>50</v>
      </c>
      <c r="H133" s="85" t="s">
        <v>51</v>
      </c>
      <c r="I133" s="190">
        <f>-J128*I131</f>
        <v>198304.4340000001</v>
      </c>
      <c r="J133" s="139"/>
      <c r="K133" s="140"/>
    </row>
    <row r="134" spans="1:11" ht="15" x14ac:dyDescent="0.25">
      <c r="G134" s="141"/>
      <c r="H134" s="89" t="s">
        <v>52</v>
      </c>
      <c r="I134" s="160">
        <f>I133/K134</f>
        <v>2264.1252619536081</v>
      </c>
      <c r="J134" s="143" t="s">
        <v>53</v>
      </c>
      <c r="K134" s="171">
        <v>87.585451800000001</v>
      </c>
    </row>
    <row r="135" spans="1:11" ht="15.75" thickBot="1" x14ac:dyDescent="0.3">
      <c r="G135" s="145"/>
      <c r="H135" s="94" t="s">
        <v>61</v>
      </c>
      <c r="I135" s="161">
        <f>I133/K135</f>
        <v>2963.7399678972724</v>
      </c>
      <c r="J135" s="147" t="s">
        <v>53</v>
      </c>
      <c r="K135" s="148">
        <v>66.910200000000003</v>
      </c>
    </row>
    <row r="141" spans="1:11" x14ac:dyDescent="0.2">
      <c r="A141" s="132">
        <v>2016</v>
      </c>
      <c r="B141" s="132">
        <v>8</v>
      </c>
      <c r="C141" s="133">
        <v>9781451620702</v>
      </c>
      <c r="D141" s="132" t="s">
        <v>369</v>
      </c>
      <c r="E141" s="132" t="s">
        <v>65</v>
      </c>
      <c r="F141" s="134">
        <v>74</v>
      </c>
      <c r="G141" s="132" t="s">
        <v>370</v>
      </c>
      <c r="H141" s="132">
        <v>415040</v>
      </c>
      <c r="I141" s="132"/>
      <c r="J141" s="132">
        <v>-7684.6</v>
      </c>
      <c r="K141" s="132">
        <v>-28</v>
      </c>
    </row>
    <row r="142" spans="1:11" ht="12" customHeight="1" x14ac:dyDescent="0.2"/>
  </sheetData>
  <autoFilter ref="A1:L127" xr:uid="{00000000-0009-0000-0000-000028000000}">
    <filterColumn colId="2">
      <filters>
        <filter val="9781451620702"/>
      </filters>
    </filterColumn>
    <sortState xmlns:xlrd2="http://schemas.microsoft.com/office/spreadsheetml/2017/richdata2" ref="A2:L127">
      <sortCondition ref="H1"/>
    </sortState>
  </autoFilter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35" filterMode="1"/>
  <dimension ref="A1:M147"/>
  <sheetViews>
    <sheetView workbookViewId="0">
      <selection activeCell="D151" sqref="D151"/>
    </sheetView>
  </sheetViews>
  <sheetFormatPr defaultRowHeight="12.75" x14ac:dyDescent="0.2"/>
  <cols>
    <col min="3" max="3" width="19.28515625" customWidth="1"/>
    <col min="4" max="4" width="32.5703125" customWidth="1"/>
    <col min="9" max="9" width="11.5703125" bestFit="1" customWidth="1"/>
  </cols>
  <sheetData>
    <row r="1" spans="1:13" x14ac:dyDescent="0.2">
      <c r="A1" s="130" t="s">
        <v>34</v>
      </c>
      <c r="B1" s="131" t="s">
        <v>35</v>
      </c>
      <c r="C1" s="219" t="s">
        <v>36</v>
      </c>
      <c r="D1" s="131" t="s">
        <v>37</v>
      </c>
      <c r="E1" s="131" t="s">
        <v>38</v>
      </c>
      <c r="F1" s="131" t="s">
        <v>39</v>
      </c>
      <c r="G1" s="131" t="s">
        <v>40</v>
      </c>
      <c r="H1" s="131" t="s">
        <v>41</v>
      </c>
      <c r="I1" s="131" t="s">
        <v>18</v>
      </c>
      <c r="J1" s="131" t="s">
        <v>42</v>
      </c>
      <c r="K1" s="131" t="s">
        <v>129</v>
      </c>
    </row>
    <row r="2" spans="1:13" hidden="1" x14ac:dyDescent="0.2">
      <c r="A2" s="134">
        <v>2016</v>
      </c>
      <c r="B2" s="134">
        <v>9</v>
      </c>
      <c r="C2" s="133">
        <v>9781449470791</v>
      </c>
      <c r="D2" s="132" t="s">
        <v>364</v>
      </c>
      <c r="E2" s="132">
        <v>1</v>
      </c>
      <c r="F2" s="134">
        <v>74</v>
      </c>
      <c r="G2" s="132">
        <v>501</v>
      </c>
      <c r="H2" s="132">
        <v>415040</v>
      </c>
      <c r="I2" s="132">
        <v>-17810.14</v>
      </c>
      <c r="J2" s="132">
        <v>-68</v>
      </c>
      <c r="L2">
        <f>-SUM(I2:I85)</f>
        <v>856573.4799999994</v>
      </c>
      <c r="M2">
        <f>-SUM(J2:J85)</f>
        <v>3279</v>
      </c>
    </row>
    <row r="3" spans="1:13" hidden="1" x14ac:dyDescent="0.2">
      <c r="A3" s="134">
        <v>2016</v>
      </c>
      <c r="B3" s="134">
        <v>9</v>
      </c>
      <c r="C3" s="133">
        <v>9781449474119</v>
      </c>
      <c r="D3" s="132" t="s">
        <v>365</v>
      </c>
      <c r="E3" s="132">
        <v>1</v>
      </c>
      <c r="F3" s="134">
        <v>74</v>
      </c>
      <c r="G3" s="132">
        <v>501</v>
      </c>
      <c r="H3" s="132">
        <v>415040</v>
      </c>
      <c r="I3" s="132">
        <v>-3417.26</v>
      </c>
      <c r="J3" s="132">
        <v>-13</v>
      </c>
      <c r="L3">
        <f>-SUM(I86:I134)</f>
        <v>-107402.59999999999</v>
      </c>
      <c r="M3">
        <f>-SUM(J86:J134)</f>
        <v>-273</v>
      </c>
    </row>
    <row r="4" spans="1:13" hidden="1" x14ac:dyDescent="0.2">
      <c r="A4" s="134">
        <v>2016</v>
      </c>
      <c r="B4" s="134">
        <v>9</v>
      </c>
      <c r="C4" s="133">
        <v>9781449474188</v>
      </c>
      <c r="D4" s="132" t="s">
        <v>375</v>
      </c>
      <c r="E4" s="132">
        <v>1</v>
      </c>
      <c r="F4" s="134">
        <v>74</v>
      </c>
      <c r="G4" s="132">
        <v>501</v>
      </c>
      <c r="H4" s="132">
        <v>415040</v>
      </c>
      <c r="I4" s="132">
        <v>-922.46</v>
      </c>
      <c r="J4" s="132">
        <v>-3</v>
      </c>
    </row>
    <row r="5" spans="1:13" hidden="1" x14ac:dyDescent="0.2">
      <c r="A5" s="134">
        <v>2016</v>
      </c>
      <c r="B5" s="134">
        <v>9</v>
      </c>
      <c r="C5" s="133">
        <v>9781449474195</v>
      </c>
      <c r="D5" s="132" t="s">
        <v>339</v>
      </c>
      <c r="E5" s="132">
        <v>1</v>
      </c>
      <c r="F5" s="134">
        <v>74</v>
      </c>
      <c r="G5" s="132">
        <v>501</v>
      </c>
      <c r="H5" s="132">
        <v>415040</v>
      </c>
      <c r="I5" s="132">
        <v>-106446.68</v>
      </c>
      <c r="J5" s="132">
        <v>-441</v>
      </c>
    </row>
    <row r="6" spans="1:13" hidden="1" x14ac:dyDescent="0.2">
      <c r="A6" s="134">
        <v>2016</v>
      </c>
      <c r="B6" s="134">
        <v>9</v>
      </c>
      <c r="C6" s="133">
        <v>9781449479701</v>
      </c>
      <c r="D6" s="132" t="s">
        <v>367</v>
      </c>
      <c r="E6" s="132">
        <v>1</v>
      </c>
      <c r="F6" s="134">
        <v>74</v>
      </c>
      <c r="G6" s="132">
        <v>501</v>
      </c>
      <c r="H6" s="132">
        <v>415040</v>
      </c>
      <c r="I6" s="132">
        <v>-3529.24</v>
      </c>
      <c r="J6" s="132">
        <v>-13</v>
      </c>
    </row>
    <row r="7" spans="1:13" x14ac:dyDescent="0.2">
      <c r="A7" s="134">
        <v>2016</v>
      </c>
      <c r="B7" s="134">
        <v>9</v>
      </c>
      <c r="C7" s="133">
        <v>9781451620702</v>
      </c>
      <c r="D7" s="132" t="s">
        <v>369</v>
      </c>
      <c r="E7" s="132">
        <v>1</v>
      </c>
      <c r="F7" s="134">
        <v>74</v>
      </c>
      <c r="G7" s="132">
        <v>502</v>
      </c>
      <c r="H7" s="132">
        <v>415040</v>
      </c>
      <c r="I7" s="132">
        <v>-269.45999999999998</v>
      </c>
      <c r="J7" s="132">
        <v>-1</v>
      </c>
    </row>
    <row r="8" spans="1:13" hidden="1" x14ac:dyDescent="0.2">
      <c r="A8" s="134">
        <v>2016</v>
      </c>
      <c r="B8" s="134">
        <v>9</v>
      </c>
      <c r="C8" s="133">
        <v>9781449474256</v>
      </c>
      <c r="D8" s="132" t="s">
        <v>366</v>
      </c>
      <c r="E8" s="132">
        <v>1</v>
      </c>
      <c r="F8" s="134">
        <v>74</v>
      </c>
      <c r="G8" s="132">
        <v>503</v>
      </c>
      <c r="H8" s="132">
        <v>415040</v>
      </c>
      <c r="I8" s="132">
        <v>-139043.51999999999</v>
      </c>
      <c r="J8" s="132">
        <v>-724</v>
      </c>
    </row>
    <row r="9" spans="1:13" hidden="1" x14ac:dyDescent="0.2">
      <c r="A9" s="134">
        <v>2016</v>
      </c>
      <c r="B9" s="134">
        <v>9</v>
      </c>
      <c r="C9" s="181">
        <v>9781449470791</v>
      </c>
      <c r="D9" s="134" t="s">
        <v>364</v>
      </c>
      <c r="E9" s="132">
        <v>1</v>
      </c>
      <c r="F9" s="134">
        <v>74</v>
      </c>
      <c r="G9" s="149">
        <v>501</v>
      </c>
      <c r="H9" s="149">
        <v>415040</v>
      </c>
      <c r="I9" s="134">
        <v>-1057.8800000000001</v>
      </c>
      <c r="J9" s="134">
        <v>-4</v>
      </c>
    </row>
    <row r="10" spans="1:13" hidden="1" x14ac:dyDescent="0.2">
      <c r="A10" s="134">
        <v>2016</v>
      </c>
      <c r="B10" s="134">
        <v>9</v>
      </c>
      <c r="C10" s="133">
        <v>9781449436346</v>
      </c>
      <c r="D10" s="132" t="s">
        <v>242</v>
      </c>
      <c r="E10" s="132">
        <v>1</v>
      </c>
      <c r="F10" s="134">
        <v>74</v>
      </c>
      <c r="G10" s="132">
        <v>501</v>
      </c>
      <c r="H10" s="132">
        <v>415050</v>
      </c>
      <c r="I10" s="132">
        <v>-11039</v>
      </c>
      <c r="J10" s="132">
        <v>-62</v>
      </c>
    </row>
    <row r="11" spans="1:13" hidden="1" x14ac:dyDescent="0.2">
      <c r="A11" s="134">
        <v>2016</v>
      </c>
      <c r="B11" s="134">
        <v>9</v>
      </c>
      <c r="C11" s="133">
        <v>9781449447953</v>
      </c>
      <c r="D11" s="132" t="s">
        <v>246</v>
      </c>
      <c r="E11" s="132">
        <v>1</v>
      </c>
      <c r="F11" s="134">
        <v>74</v>
      </c>
      <c r="G11" s="132">
        <v>501</v>
      </c>
      <c r="H11" s="132">
        <v>415050</v>
      </c>
      <c r="I11" s="132">
        <v>-1906.94</v>
      </c>
      <c r="J11" s="132">
        <v>-2</v>
      </c>
    </row>
    <row r="12" spans="1:13" hidden="1" x14ac:dyDescent="0.2">
      <c r="A12" s="134">
        <v>2016</v>
      </c>
      <c r="B12" s="134">
        <v>9</v>
      </c>
      <c r="C12" s="133">
        <v>9781449450625</v>
      </c>
      <c r="D12" s="132" t="s">
        <v>249</v>
      </c>
      <c r="E12" s="132">
        <v>1</v>
      </c>
      <c r="F12" s="134">
        <v>74</v>
      </c>
      <c r="G12" s="132">
        <v>501</v>
      </c>
      <c r="H12" s="132">
        <v>415050</v>
      </c>
      <c r="I12" s="132">
        <v>-299</v>
      </c>
      <c r="J12" s="132">
        <v>-2</v>
      </c>
    </row>
    <row r="13" spans="1:13" hidden="1" x14ac:dyDescent="0.2">
      <c r="A13" s="134">
        <v>2016</v>
      </c>
      <c r="B13" s="134">
        <v>9</v>
      </c>
      <c r="C13" s="133">
        <v>9781449450632</v>
      </c>
      <c r="D13" s="132" t="s">
        <v>251</v>
      </c>
      <c r="E13" s="132">
        <v>1</v>
      </c>
      <c r="F13" s="134">
        <v>74</v>
      </c>
      <c r="G13" s="132">
        <v>501</v>
      </c>
      <c r="H13" s="132">
        <v>415050</v>
      </c>
      <c r="I13" s="132">
        <v>-454.48</v>
      </c>
      <c r="J13" s="132">
        <v>-3</v>
      </c>
    </row>
    <row r="14" spans="1:13" hidden="1" x14ac:dyDescent="0.2">
      <c r="A14" s="134">
        <v>2016</v>
      </c>
      <c r="B14" s="134">
        <v>9</v>
      </c>
      <c r="C14" s="133">
        <v>9781449450854</v>
      </c>
      <c r="D14" s="132" t="s">
        <v>253</v>
      </c>
      <c r="E14" s="132">
        <v>1</v>
      </c>
      <c r="F14" s="134">
        <v>74</v>
      </c>
      <c r="G14" s="132">
        <v>501</v>
      </c>
      <c r="H14" s="132">
        <v>415050</v>
      </c>
      <c r="I14" s="132">
        <v>-609.96</v>
      </c>
      <c r="J14" s="132">
        <v>-4</v>
      </c>
    </row>
    <row r="15" spans="1:13" hidden="1" x14ac:dyDescent="0.2">
      <c r="A15" s="134">
        <v>2016</v>
      </c>
      <c r="B15" s="134">
        <v>9</v>
      </c>
      <c r="C15" s="133">
        <v>9781449451004</v>
      </c>
      <c r="D15" s="132" t="s">
        <v>221</v>
      </c>
      <c r="E15" s="132">
        <v>1</v>
      </c>
      <c r="F15" s="134">
        <v>74</v>
      </c>
      <c r="G15" s="132">
        <v>501</v>
      </c>
      <c r="H15" s="132">
        <v>415050</v>
      </c>
      <c r="I15" s="132">
        <v>-299</v>
      </c>
      <c r="J15" s="132">
        <v>-2</v>
      </c>
    </row>
    <row r="16" spans="1:13" hidden="1" x14ac:dyDescent="0.2">
      <c r="A16" s="134">
        <v>2016</v>
      </c>
      <c r="B16" s="134">
        <v>9</v>
      </c>
      <c r="C16" s="133">
        <v>9781449457952</v>
      </c>
      <c r="D16" s="132" t="s">
        <v>271</v>
      </c>
      <c r="E16" s="132">
        <v>1</v>
      </c>
      <c r="F16" s="134">
        <v>74</v>
      </c>
      <c r="G16" s="132">
        <v>501</v>
      </c>
      <c r="H16" s="132">
        <v>415050</v>
      </c>
      <c r="I16" s="132">
        <v>-1533.44</v>
      </c>
      <c r="J16" s="132">
        <v>-5</v>
      </c>
    </row>
    <row r="17" spans="1:10" hidden="1" x14ac:dyDescent="0.2">
      <c r="A17" s="134">
        <v>2016</v>
      </c>
      <c r="B17" s="134">
        <v>9</v>
      </c>
      <c r="C17" s="133">
        <v>9781449458263</v>
      </c>
      <c r="D17" s="132" t="s">
        <v>256</v>
      </c>
      <c r="E17" s="132">
        <v>1</v>
      </c>
      <c r="F17" s="134">
        <v>74</v>
      </c>
      <c r="G17" s="132">
        <v>501</v>
      </c>
      <c r="H17" s="132">
        <v>415050</v>
      </c>
      <c r="I17" s="132">
        <v>-175</v>
      </c>
      <c r="J17" s="132">
        <v>-1</v>
      </c>
    </row>
    <row r="18" spans="1:10" hidden="1" x14ac:dyDescent="0.2">
      <c r="A18" s="134">
        <v>2016</v>
      </c>
      <c r="B18" s="134">
        <v>9</v>
      </c>
      <c r="C18" s="133">
        <v>9781449459956</v>
      </c>
      <c r="D18" s="132" t="s">
        <v>258</v>
      </c>
      <c r="E18" s="132">
        <v>1</v>
      </c>
      <c r="F18" s="134">
        <v>74</v>
      </c>
      <c r="G18" s="132">
        <v>501</v>
      </c>
      <c r="H18" s="132">
        <v>415050</v>
      </c>
      <c r="I18" s="132">
        <v>-431.46</v>
      </c>
      <c r="J18" s="132">
        <v>-1</v>
      </c>
    </row>
    <row r="19" spans="1:10" hidden="1" x14ac:dyDescent="0.2">
      <c r="A19" s="134">
        <v>2016</v>
      </c>
      <c r="B19" s="134">
        <v>9</v>
      </c>
      <c r="C19" s="133">
        <v>9781449460365</v>
      </c>
      <c r="D19" s="132" t="s">
        <v>319</v>
      </c>
      <c r="E19" s="132">
        <v>1</v>
      </c>
      <c r="F19" s="134">
        <v>74</v>
      </c>
      <c r="G19" s="132">
        <v>501</v>
      </c>
      <c r="H19" s="132">
        <v>415050</v>
      </c>
      <c r="I19" s="132">
        <v>-64871.839999999997</v>
      </c>
      <c r="J19" s="132">
        <v>-140</v>
      </c>
    </row>
    <row r="20" spans="1:10" hidden="1" x14ac:dyDescent="0.2">
      <c r="A20" s="134">
        <v>2016</v>
      </c>
      <c r="B20" s="134">
        <v>9</v>
      </c>
      <c r="C20" s="133">
        <v>9781449462147</v>
      </c>
      <c r="D20" s="132" t="s">
        <v>220</v>
      </c>
      <c r="E20" s="132">
        <v>1</v>
      </c>
      <c r="F20" s="134">
        <v>74</v>
      </c>
      <c r="G20" s="132">
        <v>501</v>
      </c>
      <c r="H20" s="132">
        <v>415050</v>
      </c>
      <c r="I20" s="132">
        <v>-25547.22</v>
      </c>
      <c r="J20" s="132">
        <v>-25</v>
      </c>
    </row>
    <row r="21" spans="1:10" hidden="1" x14ac:dyDescent="0.2">
      <c r="A21" s="134">
        <v>2016</v>
      </c>
      <c r="B21" s="134">
        <v>9</v>
      </c>
      <c r="C21" s="133">
        <v>9781449462253</v>
      </c>
      <c r="D21" s="132" t="s">
        <v>320</v>
      </c>
      <c r="E21" s="132">
        <v>1</v>
      </c>
      <c r="F21" s="134">
        <v>74</v>
      </c>
      <c r="G21" s="132">
        <v>501</v>
      </c>
      <c r="H21" s="132">
        <v>415050</v>
      </c>
      <c r="I21" s="132">
        <v>-16522.59</v>
      </c>
      <c r="J21" s="132">
        <v>-82</v>
      </c>
    </row>
    <row r="22" spans="1:10" hidden="1" x14ac:dyDescent="0.2">
      <c r="A22" s="134">
        <v>2016</v>
      </c>
      <c r="B22" s="134">
        <v>9</v>
      </c>
      <c r="C22" s="133">
        <v>9781449462260</v>
      </c>
      <c r="D22" s="132" t="s">
        <v>331</v>
      </c>
      <c r="E22" s="132">
        <v>1</v>
      </c>
      <c r="F22" s="134">
        <v>74</v>
      </c>
      <c r="G22" s="132">
        <v>501</v>
      </c>
      <c r="H22" s="132">
        <v>415050</v>
      </c>
      <c r="I22" s="132">
        <v>-18652.62</v>
      </c>
      <c r="J22" s="132">
        <v>-74</v>
      </c>
    </row>
    <row r="23" spans="1:10" hidden="1" x14ac:dyDescent="0.2">
      <c r="A23" s="134">
        <v>2016</v>
      </c>
      <c r="B23" s="134">
        <v>9</v>
      </c>
      <c r="C23" s="133">
        <v>9781449464899</v>
      </c>
      <c r="D23" s="132" t="s">
        <v>310</v>
      </c>
      <c r="E23" s="132">
        <v>1</v>
      </c>
      <c r="F23" s="134">
        <v>74</v>
      </c>
      <c r="G23" s="132">
        <v>501</v>
      </c>
      <c r="H23" s="132">
        <v>415050</v>
      </c>
      <c r="I23" s="132">
        <v>-14555.7</v>
      </c>
      <c r="J23" s="132">
        <v>-48</v>
      </c>
    </row>
    <row r="24" spans="1:10" hidden="1" x14ac:dyDescent="0.2">
      <c r="A24" s="134">
        <v>2016</v>
      </c>
      <c r="B24" s="134">
        <v>9</v>
      </c>
      <c r="C24" s="133">
        <v>9781449471927</v>
      </c>
      <c r="D24" s="132" t="s">
        <v>325</v>
      </c>
      <c r="E24" s="132">
        <v>1</v>
      </c>
      <c r="F24" s="134">
        <v>74</v>
      </c>
      <c r="G24" s="132">
        <v>501</v>
      </c>
      <c r="H24" s="132">
        <v>415050</v>
      </c>
      <c r="I24" s="132">
        <v>-92347.83</v>
      </c>
      <c r="J24" s="132">
        <v>-307</v>
      </c>
    </row>
    <row r="25" spans="1:10" hidden="1" x14ac:dyDescent="0.2">
      <c r="A25" s="134">
        <v>2016</v>
      </c>
      <c r="B25" s="134">
        <v>9</v>
      </c>
      <c r="C25" s="133">
        <v>9781449472399</v>
      </c>
      <c r="D25" s="132" t="s">
        <v>326</v>
      </c>
      <c r="E25" s="132">
        <v>1</v>
      </c>
      <c r="F25" s="134">
        <v>74</v>
      </c>
      <c r="G25" s="132">
        <v>501</v>
      </c>
      <c r="H25" s="132">
        <v>415050</v>
      </c>
      <c r="I25" s="132">
        <v>-49260</v>
      </c>
      <c r="J25" s="132">
        <v>-130</v>
      </c>
    </row>
    <row r="26" spans="1:10" hidden="1" x14ac:dyDescent="0.2">
      <c r="A26" s="134">
        <v>2016</v>
      </c>
      <c r="B26" s="134">
        <v>9</v>
      </c>
      <c r="C26" s="133">
        <v>9781941252093</v>
      </c>
      <c r="D26" s="132" t="s">
        <v>321</v>
      </c>
      <c r="E26" s="132">
        <v>1</v>
      </c>
      <c r="F26" s="134">
        <v>74</v>
      </c>
      <c r="G26" s="132">
        <v>501</v>
      </c>
      <c r="H26" s="132">
        <v>415050</v>
      </c>
      <c r="I26" s="132">
        <v>-9367</v>
      </c>
      <c r="J26" s="132">
        <v>-21</v>
      </c>
    </row>
    <row r="27" spans="1:10" hidden="1" x14ac:dyDescent="0.2">
      <c r="A27" s="134">
        <v>2016</v>
      </c>
      <c r="B27" s="134">
        <v>9</v>
      </c>
      <c r="C27" s="133">
        <v>9780740700033</v>
      </c>
      <c r="D27" s="132" t="s">
        <v>343</v>
      </c>
      <c r="E27" s="132">
        <v>1</v>
      </c>
      <c r="F27" s="134">
        <v>74</v>
      </c>
      <c r="G27" s="132">
        <v>503</v>
      </c>
      <c r="H27" s="132">
        <v>415050</v>
      </c>
      <c r="I27" s="132">
        <v>-349.5</v>
      </c>
      <c r="J27" s="132">
        <v>-1</v>
      </c>
    </row>
    <row r="28" spans="1:10" hidden="1" x14ac:dyDescent="0.2">
      <c r="A28" s="134">
        <v>2016</v>
      </c>
      <c r="B28" s="134">
        <v>9</v>
      </c>
      <c r="C28" s="133">
        <v>9780740713903</v>
      </c>
      <c r="D28" s="132" t="s">
        <v>345</v>
      </c>
      <c r="E28" s="132">
        <v>1</v>
      </c>
      <c r="F28" s="134">
        <v>74</v>
      </c>
      <c r="G28" s="132">
        <v>503</v>
      </c>
      <c r="H28" s="132">
        <v>415050</v>
      </c>
      <c r="I28" s="132">
        <v>-225</v>
      </c>
      <c r="J28" s="132">
        <v>-1</v>
      </c>
    </row>
    <row r="29" spans="1:10" hidden="1" x14ac:dyDescent="0.2">
      <c r="A29" s="134">
        <v>2016</v>
      </c>
      <c r="B29" s="134">
        <v>9</v>
      </c>
      <c r="C29" s="133">
        <v>9780740718397</v>
      </c>
      <c r="D29" s="132" t="s">
        <v>333</v>
      </c>
      <c r="E29" s="132">
        <v>1</v>
      </c>
      <c r="F29" s="134">
        <v>74</v>
      </c>
      <c r="G29" s="132">
        <v>503</v>
      </c>
      <c r="H29" s="132">
        <v>415050</v>
      </c>
      <c r="I29" s="132">
        <v>-450</v>
      </c>
      <c r="J29" s="132">
        <v>-2</v>
      </c>
    </row>
    <row r="30" spans="1:10" hidden="1" x14ac:dyDescent="0.2">
      <c r="A30" s="134">
        <v>2016</v>
      </c>
      <c r="B30" s="134">
        <v>9</v>
      </c>
      <c r="C30" s="133">
        <v>9780740732980</v>
      </c>
      <c r="D30" s="132" t="s">
        <v>346</v>
      </c>
      <c r="E30" s="132">
        <v>1</v>
      </c>
      <c r="F30" s="134">
        <v>74</v>
      </c>
      <c r="G30" s="132">
        <v>503</v>
      </c>
      <c r="H30" s="132">
        <v>415050</v>
      </c>
      <c r="I30" s="132">
        <v>-262.5</v>
      </c>
      <c r="J30" s="132">
        <v>-1</v>
      </c>
    </row>
    <row r="31" spans="1:10" hidden="1" x14ac:dyDescent="0.2">
      <c r="A31" s="134">
        <v>2016</v>
      </c>
      <c r="B31" s="134">
        <v>9</v>
      </c>
      <c r="C31" s="133">
        <v>9780740738050</v>
      </c>
      <c r="D31" s="132" t="s">
        <v>347</v>
      </c>
      <c r="E31" s="132">
        <v>1</v>
      </c>
      <c r="F31" s="134">
        <v>74</v>
      </c>
      <c r="G31" s="132">
        <v>503</v>
      </c>
      <c r="H31" s="132">
        <v>415050</v>
      </c>
      <c r="I31" s="132">
        <v>-262.5</v>
      </c>
      <c r="J31" s="132">
        <v>-1</v>
      </c>
    </row>
    <row r="32" spans="1:10" hidden="1" x14ac:dyDescent="0.2">
      <c r="A32" s="134">
        <v>2016</v>
      </c>
      <c r="B32" s="134">
        <v>9</v>
      </c>
      <c r="C32" s="133">
        <v>9780740746581</v>
      </c>
      <c r="D32" s="132" t="s">
        <v>348</v>
      </c>
      <c r="E32" s="132">
        <v>1</v>
      </c>
      <c r="F32" s="134">
        <v>74</v>
      </c>
      <c r="G32" s="132">
        <v>503</v>
      </c>
      <c r="H32" s="132">
        <v>415050</v>
      </c>
      <c r="I32" s="132">
        <v>-377.46</v>
      </c>
      <c r="J32" s="132">
        <v>-1</v>
      </c>
    </row>
    <row r="33" spans="1:10" hidden="1" x14ac:dyDescent="0.2">
      <c r="A33" s="134">
        <v>2016</v>
      </c>
      <c r="B33" s="134">
        <v>9</v>
      </c>
      <c r="C33" s="133">
        <v>9780740755668</v>
      </c>
      <c r="D33" s="132" t="s">
        <v>273</v>
      </c>
      <c r="E33" s="132">
        <v>1</v>
      </c>
      <c r="F33" s="134">
        <v>74</v>
      </c>
      <c r="G33" s="132">
        <v>503</v>
      </c>
      <c r="H33" s="132">
        <v>415050</v>
      </c>
      <c r="I33" s="132">
        <v>-199.5</v>
      </c>
      <c r="J33" s="132">
        <v>-1</v>
      </c>
    </row>
    <row r="34" spans="1:10" hidden="1" x14ac:dyDescent="0.2">
      <c r="A34" s="134">
        <v>2016</v>
      </c>
      <c r="B34" s="134">
        <v>9</v>
      </c>
      <c r="C34" s="133">
        <v>9780740761584</v>
      </c>
      <c r="D34" s="132" t="s">
        <v>379</v>
      </c>
      <c r="E34" s="132">
        <v>1</v>
      </c>
      <c r="F34" s="134">
        <v>74</v>
      </c>
      <c r="G34" s="132">
        <v>503</v>
      </c>
      <c r="H34" s="132">
        <v>415050</v>
      </c>
      <c r="I34" s="132">
        <v>-199.5</v>
      </c>
      <c r="J34" s="132">
        <v>-1</v>
      </c>
    </row>
    <row r="35" spans="1:10" hidden="1" x14ac:dyDescent="0.2">
      <c r="A35" s="134">
        <v>2016</v>
      </c>
      <c r="B35" s="134">
        <v>9</v>
      </c>
      <c r="C35" s="133">
        <v>9780740761904</v>
      </c>
      <c r="D35" s="132" t="s">
        <v>349</v>
      </c>
      <c r="E35" s="132">
        <v>1</v>
      </c>
      <c r="F35" s="134">
        <v>74</v>
      </c>
      <c r="G35" s="132">
        <v>503</v>
      </c>
      <c r="H35" s="132">
        <v>415050</v>
      </c>
      <c r="I35" s="132">
        <v>-283.5</v>
      </c>
      <c r="J35" s="132">
        <v>-1</v>
      </c>
    </row>
    <row r="36" spans="1:10" hidden="1" x14ac:dyDescent="0.2">
      <c r="A36" s="134">
        <v>2016</v>
      </c>
      <c r="B36" s="134">
        <v>9</v>
      </c>
      <c r="C36" s="133">
        <v>9780740771118</v>
      </c>
      <c r="D36" s="132" t="s">
        <v>380</v>
      </c>
      <c r="E36" s="132">
        <v>1</v>
      </c>
      <c r="F36" s="134">
        <v>74</v>
      </c>
      <c r="G36" s="132">
        <v>503</v>
      </c>
      <c r="H36" s="132">
        <v>415050</v>
      </c>
      <c r="I36" s="132">
        <v>-614.46</v>
      </c>
      <c r="J36" s="132">
        <v>-3</v>
      </c>
    </row>
    <row r="37" spans="1:10" hidden="1" x14ac:dyDescent="0.2">
      <c r="A37" s="134">
        <v>2016</v>
      </c>
      <c r="B37" s="134">
        <v>9</v>
      </c>
      <c r="C37" s="133">
        <v>9780740785344</v>
      </c>
      <c r="D37" s="132" t="s">
        <v>352</v>
      </c>
      <c r="E37" s="132">
        <v>1</v>
      </c>
      <c r="F37" s="134">
        <v>74</v>
      </c>
      <c r="G37" s="132">
        <v>503</v>
      </c>
      <c r="H37" s="132">
        <v>415050</v>
      </c>
      <c r="I37" s="132">
        <v>-726.96</v>
      </c>
      <c r="J37" s="132">
        <v>-2</v>
      </c>
    </row>
    <row r="38" spans="1:10" hidden="1" x14ac:dyDescent="0.2">
      <c r="A38" s="134">
        <v>2016</v>
      </c>
      <c r="B38" s="134">
        <v>9</v>
      </c>
      <c r="C38" s="133">
        <v>9780836204155</v>
      </c>
      <c r="D38" s="132" t="s">
        <v>353</v>
      </c>
      <c r="E38" s="132">
        <v>1</v>
      </c>
      <c r="F38" s="134">
        <v>74</v>
      </c>
      <c r="G38" s="132">
        <v>503</v>
      </c>
      <c r="H38" s="132">
        <v>415050</v>
      </c>
      <c r="I38" s="132">
        <v>-349.5</v>
      </c>
      <c r="J38" s="132">
        <v>-1</v>
      </c>
    </row>
    <row r="39" spans="1:10" hidden="1" x14ac:dyDescent="0.2">
      <c r="A39" s="134">
        <v>2016</v>
      </c>
      <c r="B39" s="134">
        <v>9</v>
      </c>
      <c r="C39" s="133">
        <v>9780836228991</v>
      </c>
      <c r="D39" s="132" t="s">
        <v>354</v>
      </c>
      <c r="E39" s="132">
        <v>1</v>
      </c>
      <c r="F39" s="134">
        <v>74</v>
      </c>
      <c r="G39" s="132">
        <v>503</v>
      </c>
      <c r="H39" s="132">
        <v>415050</v>
      </c>
      <c r="I39" s="132">
        <v>-262.5</v>
      </c>
      <c r="J39" s="132">
        <v>-1</v>
      </c>
    </row>
    <row r="40" spans="1:10" hidden="1" x14ac:dyDescent="0.2">
      <c r="A40" s="134">
        <v>2016</v>
      </c>
      <c r="B40" s="134">
        <v>9</v>
      </c>
      <c r="C40" s="133">
        <v>9780836236682</v>
      </c>
      <c r="D40" s="132" t="s">
        <v>355</v>
      </c>
      <c r="E40" s="132">
        <v>1</v>
      </c>
      <c r="F40" s="134">
        <v>74</v>
      </c>
      <c r="G40" s="132">
        <v>503</v>
      </c>
      <c r="H40" s="132">
        <v>415050</v>
      </c>
      <c r="I40" s="132">
        <v>-787.5</v>
      </c>
      <c r="J40" s="132">
        <v>-3</v>
      </c>
    </row>
    <row r="41" spans="1:10" hidden="1" x14ac:dyDescent="0.2">
      <c r="A41" s="134">
        <v>2016</v>
      </c>
      <c r="B41" s="134">
        <v>9</v>
      </c>
      <c r="C41" s="133">
        <v>9780836267457</v>
      </c>
      <c r="D41" s="132" t="s">
        <v>356</v>
      </c>
      <c r="E41" s="132">
        <v>1</v>
      </c>
      <c r="F41" s="134">
        <v>74</v>
      </c>
      <c r="G41" s="132">
        <v>503</v>
      </c>
      <c r="H41" s="132">
        <v>415050</v>
      </c>
      <c r="I41" s="132">
        <v>-349.5</v>
      </c>
      <c r="J41" s="132">
        <v>-1</v>
      </c>
    </row>
    <row r="42" spans="1:10" hidden="1" x14ac:dyDescent="0.2">
      <c r="A42" s="134">
        <v>2016</v>
      </c>
      <c r="B42" s="134">
        <v>9</v>
      </c>
      <c r="C42" s="133">
        <v>9781449401160</v>
      </c>
      <c r="D42" s="132" t="s">
        <v>276</v>
      </c>
      <c r="E42" s="132">
        <v>1</v>
      </c>
      <c r="F42" s="134">
        <v>74</v>
      </c>
      <c r="G42" s="132">
        <v>503</v>
      </c>
      <c r="H42" s="132">
        <v>415050</v>
      </c>
      <c r="I42" s="132">
        <v>-922.46</v>
      </c>
      <c r="J42" s="132">
        <v>-3</v>
      </c>
    </row>
    <row r="43" spans="1:10" hidden="1" x14ac:dyDescent="0.2">
      <c r="A43" s="134">
        <v>2016</v>
      </c>
      <c r="B43" s="134">
        <v>9</v>
      </c>
      <c r="C43" s="133">
        <v>9781449401375</v>
      </c>
      <c r="D43" s="132" t="s">
        <v>302</v>
      </c>
      <c r="E43" s="132">
        <v>1</v>
      </c>
      <c r="F43" s="134">
        <v>74</v>
      </c>
      <c r="G43" s="132">
        <v>503</v>
      </c>
      <c r="H43" s="132">
        <v>415050</v>
      </c>
      <c r="I43" s="132">
        <v>-304.98</v>
      </c>
      <c r="J43" s="132">
        <v>-2</v>
      </c>
    </row>
    <row r="44" spans="1:10" hidden="1" x14ac:dyDescent="0.2">
      <c r="A44" s="134">
        <v>2016</v>
      </c>
      <c r="B44" s="134">
        <v>9</v>
      </c>
      <c r="C44" s="133">
        <v>9781449401382</v>
      </c>
      <c r="D44" s="132" t="s">
        <v>302</v>
      </c>
      <c r="E44" s="132">
        <v>1</v>
      </c>
      <c r="F44" s="134">
        <v>74</v>
      </c>
      <c r="G44" s="132">
        <v>503</v>
      </c>
      <c r="H44" s="132">
        <v>415050</v>
      </c>
      <c r="I44" s="132">
        <v>-149.5</v>
      </c>
      <c r="J44" s="132">
        <v>-1</v>
      </c>
    </row>
    <row r="45" spans="1:10" hidden="1" x14ac:dyDescent="0.2">
      <c r="A45" s="134">
        <v>2016</v>
      </c>
      <c r="B45" s="134">
        <v>9</v>
      </c>
      <c r="C45" s="133">
        <v>9781449401399</v>
      </c>
      <c r="D45" s="132" t="s">
        <v>302</v>
      </c>
      <c r="E45" s="132">
        <v>1</v>
      </c>
      <c r="F45" s="134">
        <v>74</v>
      </c>
      <c r="G45" s="132">
        <v>503</v>
      </c>
      <c r="H45" s="132">
        <v>415050</v>
      </c>
      <c r="I45" s="132">
        <v>-155.47999999999999</v>
      </c>
      <c r="J45" s="132">
        <v>-1</v>
      </c>
    </row>
    <row r="46" spans="1:10" hidden="1" x14ac:dyDescent="0.2">
      <c r="A46" s="134">
        <v>2016</v>
      </c>
      <c r="B46" s="134">
        <v>9</v>
      </c>
      <c r="C46" s="133">
        <v>9781449401405</v>
      </c>
      <c r="D46" s="132" t="s">
        <v>302</v>
      </c>
      <c r="E46" s="132">
        <v>1</v>
      </c>
      <c r="F46" s="134">
        <v>74</v>
      </c>
      <c r="G46" s="132">
        <v>503</v>
      </c>
      <c r="H46" s="132">
        <v>415050</v>
      </c>
      <c r="I46" s="132">
        <v>-3453.45</v>
      </c>
      <c r="J46" s="132">
        <v>-21</v>
      </c>
    </row>
    <row r="47" spans="1:10" hidden="1" x14ac:dyDescent="0.2">
      <c r="A47" s="134">
        <v>2016</v>
      </c>
      <c r="B47" s="134">
        <v>9</v>
      </c>
      <c r="C47" s="133">
        <v>9781449403102</v>
      </c>
      <c r="D47" s="132" t="s">
        <v>303</v>
      </c>
      <c r="E47" s="132">
        <v>1</v>
      </c>
      <c r="F47" s="134">
        <v>74</v>
      </c>
      <c r="G47" s="132">
        <v>503</v>
      </c>
      <c r="H47" s="132">
        <v>415050</v>
      </c>
      <c r="I47" s="132">
        <v>-299</v>
      </c>
      <c r="J47" s="132">
        <v>-2</v>
      </c>
    </row>
    <row r="48" spans="1:10" hidden="1" x14ac:dyDescent="0.2">
      <c r="A48" s="134">
        <v>2016</v>
      </c>
      <c r="B48" s="134">
        <v>9</v>
      </c>
      <c r="C48" s="133">
        <v>9781449409777</v>
      </c>
      <c r="D48" s="132" t="s">
        <v>293</v>
      </c>
      <c r="E48" s="132">
        <v>1</v>
      </c>
      <c r="F48" s="134">
        <v>74</v>
      </c>
      <c r="G48" s="132">
        <v>503</v>
      </c>
      <c r="H48" s="132">
        <v>415050</v>
      </c>
      <c r="I48" s="132">
        <v>-1363.05</v>
      </c>
      <c r="J48" s="132">
        <v>-4</v>
      </c>
    </row>
    <row r="49" spans="1:10" hidden="1" x14ac:dyDescent="0.2">
      <c r="A49" s="134">
        <v>2016</v>
      </c>
      <c r="B49" s="134">
        <v>9</v>
      </c>
      <c r="C49" s="133">
        <v>9781449414061</v>
      </c>
      <c r="D49" s="132" t="s">
        <v>382</v>
      </c>
      <c r="E49" s="132">
        <v>1</v>
      </c>
      <c r="F49" s="134">
        <v>74</v>
      </c>
      <c r="G49" s="132">
        <v>503</v>
      </c>
      <c r="H49" s="132">
        <v>415050</v>
      </c>
      <c r="I49" s="132">
        <v>-306.45999999999998</v>
      </c>
      <c r="J49" s="132">
        <v>-3</v>
      </c>
    </row>
    <row r="50" spans="1:10" hidden="1" x14ac:dyDescent="0.2">
      <c r="A50" s="134">
        <v>2016</v>
      </c>
      <c r="B50" s="134">
        <v>9</v>
      </c>
      <c r="C50" s="133">
        <v>9781449414078</v>
      </c>
      <c r="D50" s="132" t="s">
        <v>383</v>
      </c>
      <c r="E50" s="132">
        <v>1</v>
      </c>
      <c r="F50" s="134">
        <v>74</v>
      </c>
      <c r="G50" s="132">
        <v>503</v>
      </c>
      <c r="H50" s="132">
        <v>415050</v>
      </c>
      <c r="I50" s="132">
        <v>-200.99</v>
      </c>
      <c r="J50" s="132">
        <v>-2</v>
      </c>
    </row>
    <row r="51" spans="1:10" hidden="1" x14ac:dyDescent="0.2">
      <c r="A51" s="134">
        <v>2016</v>
      </c>
      <c r="B51" s="134">
        <v>9</v>
      </c>
      <c r="C51" s="133">
        <v>9781449414085</v>
      </c>
      <c r="D51" s="132" t="s">
        <v>384</v>
      </c>
      <c r="E51" s="132">
        <v>1</v>
      </c>
      <c r="F51" s="134">
        <v>74</v>
      </c>
      <c r="G51" s="132">
        <v>503</v>
      </c>
      <c r="H51" s="132">
        <v>415050</v>
      </c>
      <c r="I51" s="132">
        <v>-99.5</v>
      </c>
      <c r="J51" s="132">
        <v>-1</v>
      </c>
    </row>
    <row r="52" spans="1:10" hidden="1" x14ac:dyDescent="0.2">
      <c r="A52" s="134">
        <v>2016</v>
      </c>
      <c r="B52" s="134">
        <v>9</v>
      </c>
      <c r="C52" s="133">
        <v>9781449414092</v>
      </c>
      <c r="D52" s="132" t="s">
        <v>385</v>
      </c>
      <c r="E52" s="132">
        <v>1</v>
      </c>
      <c r="F52" s="134">
        <v>74</v>
      </c>
      <c r="G52" s="132">
        <v>503</v>
      </c>
      <c r="H52" s="132">
        <v>415050</v>
      </c>
      <c r="I52" s="132">
        <v>-214.92</v>
      </c>
      <c r="J52" s="132">
        <v>-2</v>
      </c>
    </row>
    <row r="53" spans="1:10" hidden="1" x14ac:dyDescent="0.2">
      <c r="A53" s="134">
        <v>2016</v>
      </c>
      <c r="B53" s="134">
        <v>9</v>
      </c>
      <c r="C53" s="133">
        <v>9781449418243</v>
      </c>
      <c r="D53" s="132" t="s">
        <v>304</v>
      </c>
      <c r="E53" s="132">
        <v>1</v>
      </c>
      <c r="F53" s="134">
        <v>74</v>
      </c>
      <c r="G53" s="132">
        <v>503</v>
      </c>
      <c r="H53" s="132">
        <v>415050</v>
      </c>
      <c r="I53" s="132">
        <v>-609.96</v>
      </c>
      <c r="J53" s="132">
        <v>-4</v>
      </c>
    </row>
    <row r="54" spans="1:10" hidden="1" x14ac:dyDescent="0.2">
      <c r="A54" s="134">
        <v>2016</v>
      </c>
      <c r="B54" s="134">
        <v>9</v>
      </c>
      <c r="C54" s="133">
        <v>9781449423094</v>
      </c>
      <c r="D54" s="132" t="s">
        <v>337</v>
      </c>
      <c r="E54" s="132">
        <v>1</v>
      </c>
      <c r="F54" s="134">
        <v>74</v>
      </c>
      <c r="G54" s="132">
        <v>503</v>
      </c>
      <c r="H54" s="132">
        <v>415050</v>
      </c>
      <c r="I54" s="132">
        <v>-349.5</v>
      </c>
      <c r="J54" s="132">
        <v>-1</v>
      </c>
    </row>
    <row r="55" spans="1:10" hidden="1" x14ac:dyDescent="0.2">
      <c r="A55" s="134">
        <v>2016</v>
      </c>
      <c r="B55" s="134">
        <v>9</v>
      </c>
      <c r="C55" s="133">
        <v>9781449427399</v>
      </c>
      <c r="D55" s="132" t="s">
        <v>305</v>
      </c>
      <c r="E55" s="132">
        <v>1</v>
      </c>
      <c r="F55" s="134">
        <v>74</v>
      </c>
      <c r="G55" s="132">
        <v>503</v>
      </c>
      <c r="H55" s="132">
        <v>415050</v>
      </c>
      <c r="I55" s="132">
        <v>-3907.93</v>
      </c>
      <c r="J55" s="132">
        <v>-24</v>
      </c>
    </row>
    <row r="56" spans="1:10" hidden="1" x14ac:dyDescent="0.2">
      <c r="A56" s="134">
        <v>2016</v>
      </c>
      <c r="B56" s="134">
        <v>9</v>
      </c>
      <c r="C56" s="133">
        <v>9781449427757</v>
      </c>
      <c r="D56" s="132" t="s">
        <v>283</v>
      </c>
      <c r="E56" s="132">
        <v>1</v>
      </c>
      <c r="F56" s="134">
        <v>74</v>
      </c>
      <c r="G56" s="132">
        <v>503</v>
      </c>
      <c r="H56" s="132">
        <v>415050</v>
      </c>
      <c r="I56" s="132">
        <v>-918</v>
      </c>
      <c r="J56" s="132">
        <v>-4</v>
      </c>
    </row>
    <row r="57" spans="1:10" hidden="1" x14ac:dyDescent="0.2">
      <c r="A57" s="134">
        <v>2016</v>
      </c>
      <c r="B57" s="134">
        <v>9</v>
      </c>
      <c r="C57" s="133">
        <v>9781449429386</v>
      </c>
      <c r="D57" s="132" t="s">
        <v>286</v>
      </c>
      <c r="E57" s="132">
        <v>1</v>
      </c>
      <c r="F57" s="134">
        <v>74</v>
      </c>
      <c r="G57" s="132">
        <v>503</v>
      </c>
      <c r="H57" s="132">
        <v>415050</v>
      </c>
      <c r="I57" s="132">
        <v>-225</v>
      </c>
      <c r="J57" s="132">
        <v>-1</v>
      </c>
    </row>
    <row r="58" spans="1:10" hidden="1" x14ac:dyDescent="0.2">
      <c r="A58" s="134">
        <v>2016</v>
      </c>
      <c r="B58" s="134">
        <v>9</v>
      </c>
      <c r="C58" s="133">
        <v>9781449433253</v>
      </c>
      <c r="D58" s="132" t="s">
        <v>272</v>
      </c>
      <c r="E58" s="132">
        <v>1</v>
      </c>
      <c r="F58" s="134">
        <v>74</v>
      </c>
      <c r="G58" s="132">
        <v>503</v>
      </c>
      <c r="H58" s="132">
        <v>415050</v>
      </c>
      <c r="I58" s="132">
        <v>-18116.98</v>
      </c>
      <c r="J58" s="132">
        <v>-6</v>
      </c>
    </row>
    <row r="59" spans="1:10" hidden="1" x14ac:dyDescent="0.2">
      <c r="A59" s="134">
        <v>2016</v>
      </c>
      <c r="B59" s="134">
        <v>9</v>
      </c>
      <c r="C59" s="133">
        <v>9781449433833</v>
      </c>
      <c r="D59" s="132" t="s">
        <v>306</v>
      </c>
      <c r="E59" s="132">
        <v>1</v>
      </c>
      <c r="F59" s="134">
        <v>74</v>
      </c>
      <c r="G59" s="132">
        <v>503</v>
      </c>
      <c r="H59" s="132">
        <v>415050</v>
      </c>
      <c r="I59" s="132">
        <v>-4111.25</v>
      </c>
      <c r="J59" s="132">
        <v>-25</v>
      </c>
    </row>
    <row r="60" spans="1:10" hidden="1" x14ac:dyDescent="0.2">
      <c r="A60" s="134">
        <v>2016</v>
      </c>
      <c r="B60" s="134">
        <v>9</v>
      </c>
      <c r="C60" s="133">
        <v>9781449433918</v>
      </c>
      <c r="D60" s="132" t="s">
        <v>307</v>
      </c>
      <c r="E60" s="132">
        <v>1</v>
      </c>
      <c r="F60" s="134">
        <v>74</v>
      </c>
      <c r="G60" s="132">
        <v>503</v>
      </c>
      <c r="H60" s="132">
        <v>415050</v>
      </c>
      <c r="I60" s="132">
        <v>-299</v>
      </c>
      <c r="J60" s="132">
        <v>-2</v>
      </c>
    </row>
    <row r="61" spans="1:10" hidden="1" x14ac:dyDescent="0.2">
      <c r="A61" s="134">
        <v>2016</v>
      </c>
      <c r="B61" s="134">
        <v>9</v>
      </c>
      <c r="C61" s="133">
        <v>9781449433963</v>
      </c>
      <c r="D61" s="132" t="s">
        <v>308</v>
      </c>
      <c r="E61" s="132">
        <v>1</v>
      </c>
      <c r="F61" s="134">
        <v>74</v>
      </c>
      <c r="G61" s="132">
        <v>503</v>
      </c>
      <c r="H61" s="132">
        <v>415050</v>
      </c>
      <c r="I61" s="132">
        <v>-3752.45</v>
      </c>
      <c r="J61" s="132">
        <v>-23</v>
      </c>
    </row>
    <row r="62" spans="1:10" hidden="1" x14ac:dyDescent="0.2">
      <c r="A62" s="134">
        <v>2016</v>
      </c>
      <c r="B62" s="134">
        <v>9</v>
      </c>
      <c r="C62" s="133">
        <v>9781449438821</v>
      </c>
      <c r="D62" s="132" t="s">
        <v>330</v>
      </c>
      <c r="E62" s="132">
        <v>1</v>
      </c>
      <c r="F62" s="134">
        <v>74</v>
      </c>
      <c r="G62" s="132">
        <v>503</v>
      </c>
      <c r="H62" s="132">
        <v>415050</v>
      </c>
      <c r="I62" s="132">
        <v>-3780</v>
      </c>
      <c r="J62" s="132">
        <v>-2</v>
      </c>
    </row>
    <row r="63" spans="1:10" hidden="1" x14ac:dyDescent="0.2">
      <c r="A63" s="134">
        <v>2016</v>
      </c>
      <c r="B63" s="134">
        <v>9</v>
      </c>
      <c r="C63" s="133">
        <v>9781449450304</v>
      </c>
      <c r="D63" s="132" t="s">
        <v>309</v>
      </c>
      <c r="E63" s="132">
        <v>1</v>
      </c>
      <c r="F63" s="134">
        <v>74</v>
      </c>
      <c r="G63" s="132">
        <v>503</v>
      </c>
      <c r="H63" s="132">
        <v>415050</v>
      </c>
      <c r="I63" s="132">
        <v>-3115.58</v>
      </c>
      <c r="J63" s="132">
        <v>-19</v>
      </c>
    </row>
    <row r="64" spans="1:10" hidden="1" x14ac:dyDescent="0.2">
      <c r="A64" s="134">
        <v>2016</v>
      </c>
      <c r="B64" s="134">
        <v>9</v>
      </c>
      <c r="C64" s="133">
        <v>9781449456146</v>
      </c>
      <c r="D64" s="132" t="s">
        <v>292</v>
      </c>
      <c r="E64" s="132">
        <v>1</v>
      </c>
      <c r="F64" s="134">
        <v>74</v>
      </c>
      <c r="G64" s="132">
        <v>503</v>
      </c>
      <c r="H64" s="132">
        <v>415050</v>
      </c>
      <c r="I64" s="132">
        <v>-54419.360000000001</v>
      </c>
      <c r="J64" s="132">
        <v>-211</v>
      </c>
    </row>
    <row r="65" spans="1:10" hidden="1" x14ac:dyDescent="0.2">
      <c r="A65" s="134">
        <v>2016</v>
      </c>
      <c r="B65" s="134">
        <v>9</v>
      </c>
      <c r="C65" s="133">
        <v>9781449461072</v>
      </c>
      <c r="D65" s="132" t="s">
        <v>386</v>
      </c>
      <c r="E65" s="132">
        <v>1</v>
      </c>
      <c r="F65" s="134">
        <v>74</v>
      </c>
      <c r="G65" s="132">
        <v>503</v>
      </c>
      <c r="H65" s="132">
        <v>415050</v>
      </c>
      <c r="I65" s="132">
        <v>-47665.2</v>
      </c>
      <c r="J65" s="132">
        <v>-177</v>
      </c>
    </row>
    <row r="66" spans="1:10" hidden="1" x14ac:dyDescent="0.2">
      <c r="A66" s="134">
        <v>2016</v>
      </c>
      <c r="B66" s="134">
        <v>9</v>
      </c>
      <c r="C66" s="133">
        <v>9781449402327</v>
      </c>
      <c r="D66" s="132" t="s">
        <v>277</v>
      </c>
      <c r="E66" s="132">
        <v>1</v>
      </c>
      <c r="F66" s="134">
        <v>74</v>
      </c>
      <c r="G66" s="132">
        <v>504</v>
      </c>
      <c r="H66" s="132">
        <v>415050</v>
      </c>
      <c r="I66" s="132">
        <v>-14886.69</v>
      </c>
      <c r="J66" s="132">
        <v>-74</v>
      </c>
    </row>
    <row r="67" spans="1:10" hidden="1" x14ac:dyDescent="0.2">
      <c r="A67" s="134">
        <v>2016</v>
      </c>
      <c r="B67" s="134">
        <v>9</v>
      </c>
      <c r="C67" s="133">
        <v>9781449407186</v>
      </c>
      <c r="D67" s="132" t="s">
        <v>278</v>
      </c>
      <c r="E67" s="132">
        <v>1</v>
      </c>
      <c r="F67" s="134">
        <v>74</v>
      </c>
      <c r="G67" s="132">
        <v>504</v>
      </c>
      <c r="H67" s="132">
        <v>415050</v>
      </c>
      <c r="I67" s="132">
        <v>-13921.11</v>
      </c>
      <c r="J67" s="132">
        <v>-69</v>
      </c>
    </row>
    <row r="68" spans="1:10" hidden="1" x14ac:dyDescent="0.2">
      <c r="A68" s="134">
        <v>2016</v>
      </c>
      <c r="B68" s="134">
        <v>9</v>
      </c>
      <c r="C68" s="133">
        <v>9781449420437</v>
      </c>
      <c r="D68" s="132" t="s">
        <v>280</v>
      </c>
      <c r="E68" s="132">
        <v>1</v>
      </c>
      <c r="F68" s="134">
        <v>74</v>
      </c>
      <c r="G68" s="132">
        <v>504</v>
      </c>
      <c r="H68" s="132">
        <v>415050</v>
      </c>
      <c r="I68" s="132">
        <v>-12325.11</v>
      </c>
      <c r="J68" s="132">
        <v>-61</v>
      </c>
    </row>
    <row r="69" spans="1:10" hidden="1" x14ac:dyDescent="0.2">
      <c r="A69" s="134">
        <v>2016</v>
      </c>
      <c r="B69" s="134">
        <v>9</v>
      </c>
      <c r="C69" s="133">
        <v>9781449425661</v>
      </c>
      <c r="D69" s="132" t="s">
        <v>282</v>
      </c>
      <c r="E69" s="132">
        <v>1</v>
      </c>
      <c r="F69" s="134">
        <v>74</v>
      </c>
      <c r="G69" s="132">
        <v>504</v>
      </c>
      <c r="H69" s="132">
        <v>415050</v>
      </c>
      <c r="I69" s="132">
        <v>-12636.33</v>
      </c>
      <c r="J69" s="132">
        <v>-63</v>
      </c>
    </row>
    <row r="70" spans="1:10" hidden="1" x14ac:dyDescent="0.2">
      <c r="A70" s="134">
        <v>2016</v>
      </c>
      <c r="B70" s="134">
        <v>9</v>
      </c>
      <c r="C70" s="133">
        <v>9781449425678</v>
      </c>
      <c r="D70" s="132" t="s">
        <v>318</v>
      </c>
      <c r="E70" s="132">
        <v>1</v>
      </c>
      <c r="F70" s="134">
        <v>74</v>
      </c>
      <c r="G70" s="132">
        <v>504</v>
      </c>
      <c r="H70" s="132">
        <v>415050</v>
      </c>
      <c r="I70" s="132">
        <v>-21375.42</v>
      </c>
      <c r="J70" s="132">
        <v>-61</v>
      </c>
    </row>
    <row r="71" spans="1:10" hidden="1" x14ac:dyDescent="0.2">
      <c r="A71" s="134">
        <v>2016</v>
      </c>
      <c r="B71" s="134">
        <v>9</v>
      </c>
      <c r="C71" s="133">
        <v>9781449427771</v>
      </c>
      <c r="D71" s="132" t="s">
        <v>284</v>
      </c>
      <c r="E71" s="132">
        <v>1</v>
      </c>
      <c r="F71" s="134">
        <v>74</v>
      </c>
      <c r="G71" s="132">
        <v>504</v>
      </c>
      <c r="H71" s="132">
        <v>415050</v>
      </c>
      <c r="I71" s="132">
        <v>-10242.33</v>
      </c>
      <c r="J71" s="132">
        <v>-51</v>
      </c>
    </row>
    <row r="72" spans="1:10" hidden="1" x14ac:dyDescent="0.2">
      <c r="A72" s="134">
        <v>2016</v>
      </c>
      <c r="B72" s="134">
        <v>9</v>
      </c>
      <c r="C72" s="133">
        <v>9781449429379</v>
      </c>
      <c r="D72" s="132" t="s">
        <v>285</v>
      </c>
      <c r="E72" s="132">
        <v>1</v>
      </c>
      <c r="F72" s="134">
        <v>74</v>
      </c>
      <c r="G72" s="132">
        <v>504</v>
      </c>
      <c r="H72" s="132">
        <v>415050</v>
      </c>
      <c r="I72" s="132">
        <v>-9859.5</v>
      </c>
      <c r="J72" s="132">
        <v>-56</v>
      </c>
    </row>
    <row r="73" spans="1:10" hidden="1" x14ac:dyDescent="0.2">
      <c r="A73" s="134">
        <v>2016</v>
      </c>
      <c r="B73" s="134">
        <v>9</v>
      </c>
      <c r="C73" s="133">
        <v>9781449436353</v>
      </c>
      <c r="D73" s="132" t="s">
        <v>287</v>
      </c>
      <c r="E73" s="132">
        <v>1</v>
      </c>
      <c r="F73" s="134">
        <v>74</v>
      </c>
      <c r="G73" s="132">
        <v>504</v>
      </c>
      <c r="H73" s="132">
        <v>415050</v>
      </c>
      <c r="I73" s="132">
        <v>-12133.59</v>
      </c>
      <c r="J73" s="132">
        <v>-60</v>
      </c>
    </row>
    <row r="74" spans="1:10" hidden="1" x14ac:dyDescent="0.2">
      <c r="A74" s="134">
        <v>2016</v>
      </c>
      <c r="B74" s="134">
        <v>9</v>
      </c>
      <c r="C74" s="181">
        <v>9781449425678</v>
      </c>
      <c r="D74" s="134" t="s">
        <v>318</v>
      </c>
      <c r="E74" s="132">
        <v>1</v>
      </c>
      <c r="F74" s="134">
        <v>74</v>
      </c>
      <c r="G74" s="149">
        <v>504</v>
      </c>
      <c r="H74" s="149">
        <v>415050</v>
      </c>
      <c r="I74" s="134">
        <v>-1537.7999999999993</v>
      </c>
      <c r="J74" s="134">
        <v>-4</v>
      </c>
    </row>
    <row r="75" spans="1:10" hidden="1" x14ac:dyDescent="0.2">
      <c r="A75" s="134">
        <v>2016</v>
      </c>
      <c r="B75" s="134">
        <v>9</v>
      </c>
      <c r="C75" s="181">
        <v>9781449429386</v>
      </c>
      <c r="D75" s="134" t="s">
        <v>286</v>
      </c>
      <c r="E75" s="132">
        <v>1</v>
      </c>
      <c r="F75" s="134">
        <v>74</v>
      </c>
      <c r="G75" s="149">
        <v>503</v>
      </c>
      <c r="H75" s="149">
        <v>415050</v>
      </c>
      <c r="I75" s="134">
        <v>-243</v>
      </c>
      <c r="J75" s="134">
        <v>-1</v>
      </c>
    </row>
    <row r="76" spans="1:10" hidden="1" x14ac:dyDescent="0.2">
      <c r="A76" s="134">
        <v>2016</v>
      </c>
      <c r="B76" s="134">
        <v>9</v>
      </c>
      <c r="C76" s="181">
        <v>9781449456146</v>
      </c>
      <c r="D76" s="134" t="s">
        <v>292</v>
      </c>
      <c r="E76" s="132">
        <v>1</v>
      </c>
      <c r="F76" s="134">
        <v>74</v>
      </c>
      <c r="G76" s="149">
        <v>503</v>
      </c>
      <c r="H76" s="149">
        <v>415050</v>
      </c>
      <c r="I76" s="134">
        <v>-748.5</v>
      </c>
      <c r="J76" s="134">
        <v>-3</v>
      </c>
    </row>
    <row r="77" spans="1:10" hidden="1" x14ac:dyDescent="0.2">
      <c r="A77" s="134">
        <v>2016</v>
      </c>
      <c r="B77" s="134">
        <v>9</v>
      </c>
      <c r="C77" s="181">
        <v>9781449461072</v>
      </c>
      <c r="D77" s="134" t="s">
        <v>219</v>
      </c>
      <c r="E77" s="132">
        <v>1</v>
      </c>
      <c r="F77" s="134">
        <v>74</v>
      </c>
      <c r="G77" s="149">
        <v>503</v>
      </c>
      <c r="H77" s="149">
        <v>415050</v>
      </c>
      <c r="I77" s="134">
        <v>-249.5</v>
      </c>
      <c r="J77" s="134">
        <v>-1</v>
      </c>
    </row>
    <row r="78" spans="1:10" hidden="1" x14ac:dyDescent="0.2">
      <c r="A78" s="134">
        <v>2016</v>
      </c>
      <c r="B78" s="134">
        <v>9</v>
      </c>
      <c r="C78" s="181">
        <v>9781449462147</v>
      </c>
      <c r="D78" s="134" t="s">
        <v>220</v>
      </c>
      <c r="E78" s="132">
        <v>1</v>
      </c>
      <c r="F78" s="134">
        <v>74</v>
      </c>
      <c r="G78" s="149">
        <v>501</v>
      </c>
      <c r="H78" s="149">
        <v>415050</v>
      </c>
      <c r="I78" s="134">
        <v>-999.49999999999977</v>
      </c>
      <c r="J78" s="134">
        <v>-1</v>
      </c>
    </row>
    <row r="79" spans="1:10" hidden="1" x14ac:dyDescent="0.2">
      <c r="A79" s="134">
        <v>2016</v>
      </c>
      <c r="B79" s="134">
        <v>9</v>
      </c>
      <c r="C79" s="181">
        <v>9781449462260</v>
      </c>
      <c r="D79" s="134" t="s">
        <v>331</v>
      </c>
      <c r="E79" s="132">
        <v>1</v>
      </c>
      <c r="F79" s="134">
        <v>74</v>
      </c>
      <c r="G79" s="149">
        <v>501</v>
      </c>
      <c r="H79" s="149">
        <v>415050</v>
      </c>
      <c r="I79" s="134">
        <v>-249.5</v>
      </c>
      <c r="J79" s="134">
        <v>-1</v>
      </c>
    </row>
    <row r="80" spans="1:10" hidden="1" x14ac:dyDescent="0.2">
      <c r="A80" s="134">
        <v>2016</v>
      </c>
      <c r="B80" s="134">
        <v>9</v>
      </c>
      <c r="C80" s="181">
        <v>9781449471927</v>
      </c>
      <c r="D80" s="134" t="s">
        <v>325</v>
      </c>
      <c r="E80" s="132">
        <v>1</v>
      </c>
      <c r="F80" s="134">
        <v>74</v>
      </c>
      <c r="G80" s="149">
        <v>501</v>
      </c>
      <c r="H80" s="149">
        <v>415050</v>
      </c>
      <c r="I80" s="134">
        <v>-599</v>
      </c>
      <c r="J80" s="134">
        <v>-2</v>
      </c>
    </row>
    <row r="81" spans="1:10" hidden="1" x14ac:dyDescent="0.2">
      <c r="A81" s="134">
        <v>2016</v>
      </c>
      <c r="B81" s="134">
        <v>9</v>
      </c>
      <c r="C81" s="181">
        <v>9781449472399</v>
      </c>
      <c r="D81" s="134" t="s">
        <v>326</v>
      </c>
      <c r="E81" s="132">
        <v>1</v>
      </c>
      <c r="F81" s="134">
        <v>74</v>
      </c>
      <c r="G81" s="149">
        <v>501</v>
      </c>
      <c r="H81" s="149">
        <v>415050</v>
      </c>
      <c r="I81" s="134">
        <v>-2775</v>
      </c>
      <c r="J81" s="134">
        <v>-7</v>
      </c>
    </row>
    <row r="82" spans="1:10" hidden="1" x14ac:dyDescent="0.2">
      <c r="A82" s="134">
        <v>2016</v>
      </c>
      <c r="B82" s="134">
        <v>9</v>
      </c>
      <c r="C82" s="181">
        <v>9781449425678</v>
      </c>
      <c r="D82" s="134" t="s">
        <v>318</v>
      </c>
      <c r="E82" s="132">
        <v>1</v>
      </c>
      <c r="F82" s="134">
        <v>74</v>
      </c>
      <c r="G82" s="149">
        <v>504</v>
      </c>
      <c r="H82" s="149">
        <v>415050</v>
      </c>
      <c r="I82" s="134">
        <v>314.54999999999995</v>
      </c>
      <c r="J82" s="134">
        <v>1</v>
      </c>
    </row>
    <row r="83" spans="1:10" hidden="1" x14ac:dyDescent="0.2">
      <c r="A83" s="134">
        <v>2016</v>
      </c>
      <c r="B83" s="134">
        <v>9</v>
      </c>
      <c r="C83" s="181">
        <v>9781449410230</v>
      </c>
      <c r="D83" s="134" t="s">
        <v>107</v>
      </c>
      <c r="E83" s="132">
        <v>1</v>
      </c>
      <c r="F83" s="134">
        <v>74</v>
      </c>
      <c r="G83" s="149">
        <v>503</v>
      </c>
      <c r="H83" s="149">
        <v>415140</v>
      </c>
      <c r="I83" s="134">
        <v>-486</v>
      </c>
      <c r="J83" s="134">
        <v>-2</v>
      </c>
    </row>
    <row r="84" spans="1:10" hidden="1" x14ac:dyDescent="0.2">
      <c r="A84" s="134">
        <v>2016</v>
      </c>
      <c r="B84" s="134">
        <v>9</v>
      </c>
      <c r="C84" s="133">
        <v>9781449472399</v>
      </c>
      <c r="D84" s="132" t="s">
        <v>326</v>
      </c>
      <c r="E84" s="132">
        <v>1</v>
      </c>
      <c r="F84" s="134">
        <v>74</v>
      </c>
      <c r="G84" s="132">
        <v>501</v>
      </c>
      <c r="H84" s="132">
        <v>415150</v>
      </c>
      <c r="I84" s="132">
        <v>-1866.73</v>
      </c>
      <c r="J84" s="132">
        <v>-5</v>
      </c>
    </row>
    <row r="85" spans="1:10" hidden="1" x14ac:dyDescent="0.2">
      <c r="A85" s="134">
        <v>2016</v>
      </c>
      <c r="B85" s="134">
        <v>9</v>
      </c>
      <c r="C85" s="133">
        <v>9781449456146</v>
      </c>
      <c r="D85" s="132" t="s">
        <v>292</v>
      </c>
      <c r="E85" s="132">
        <v>1</v>
      </c>
      <c r="F85" s="134">
        <v>74</v>
      </c>
      <c r="G85" s="132">
        <v>503</v>
      </c>
      <c r="H85" s="132">
        <v>415150</v>
      </c>
      <c r="I85" s="132">
        <v>-4943.82</v>
      </c>
      <c r="J85" s="132">
        <v>-20</v>
      </c>
    </row>
    <row r="86" spans="1:10" hidden="1" x14ac:dyDescent="0.2">
      <c r="A86" s="134">
        <v>2016</v>
      </c>
      <c r="B86" s="134">
        <v>9</v>
      </c>
      <c r="C86" s="133">
        <v>9781449446604</v>
      </c>
      <c r="D86" s="132" t="s">
        <v>244</v>
      </c>
      <c r="E86" s="132">
        <v>1</v>
      </c>
      <c r="F86" s="134">
        <v>74</v>
      </c>
      <c r="G86" s="132">
        <v>501</v>
      </c>
      <c r="H86" s="132">
        <v>425250</v>
      </c>
      <c r="I86" s="132">
        <v>1798</v>
      </c>
      <c r="J86" s="132">
        <v>4</v>
      </c>
    </row>
    <row r="87" spans="1:10" hidden="1" x14ac:dyDescent="0.2">
      <c r="A87" s="134">
        <v>2016</v>
      </c>
      <c r="B87" s="134">
        <v>9</v>
      </c>
      <c r="C87" s="133">
        <v>9781449447953</v>
      </c>
      <c r="D87" s="132" t="s">
        <v>246</v>
      </c>
      <c r="E87" s="132">
        <v>1</v>
      </c>
      <c r="F87" s="134">
        <v>74</v>
      </c>
      <c r="G87" s="132">
        <v>501</v>
      </c>
      <c r="H87" s="132">
        <v>425250</v>
      </c>
      <c r="I87" s="132">
        <v>935.48</v>
      </c>
      <c r="J87" s="132">
        <v>1</v>
      </c>
    </row>
    <row r="88" spans="1:10" hidden="1" x14ac:dyDescent="0.2">
      <c r="A88" s="134">
        <v>2016</v>
      </c>
      <c r="B88" s="134">
        <v>9</v>
      </c>
      <c r="C88" s="133">
        <v>9781449450625</v>
      </c>
      <c r="D88" s="132" t="s">
        <v>249</v>
      </c>
      <c r="E88" s="132">
        <v>1</v>
      </c>
      <c r="F88" s="134">
        <v>74</v>
      </c>
      <c r="G88" s="132">
        <v>501</v>
      </c>
      <c r="H88" s="132">
        <v>425250</v>
      </c>
      <c r="I88" s="132">
        <v>687.7</v>
      </c>
      <c r="J88" s="132">
        <v>5</v>
      </c>
    </row>
    <row r="89" spans="1:10" hidden="1" x14ac:dyDescent="0.2">
      <c r="A89" s="134">
        <v>2016</v>
      </c>
      <c r="B89" s="134">
        <v>9</v>
      </c>
      <c r="C89" s="133">
        <v>9781449450632</v>
      </c>
      <c r="D89" s="132" t="s">
        <v>251</v>
      </c>
      <c r="E89" s="132">
        <v>1</v>
      </c>
      <c r="F89" s="134">
        <v>74</v>
      </c>
      <c r="G89" s="132">
        <v>501</v>
      </c>
      <c r="H89" s="132">
        <v>425250</v>
      </c>
      <c r="I89" s="132">
        <v>134.55000000000001</v>
      </c>
      <c r="J89" s="132">
        <v>1</v>
      </c>
    </row>
    <row r="90" spans="1:10" hidden="1" x14ac:dyDescent="0.2">
      <c r="A90" s="134">
        <v>2016</v>
      </c>
      <c r="B90" s="134">
        <v>9</v>
      </c>
      <c r="C90" s="133">
        <v>9781449450854</v>
      </c>
      <c r="D90" s="132" t="s">
        <v>253</v>
      </c>
      <c r="E90" s="132">
        <v>1</v>
      </c>
      <c r="F90" s="134">
        <v>74</v>
      </c>
      <c r="G90" s="132">
        <v>501</v>
      </c>
      <c r="H90" s="132">
        <v>425250</v>
      </c>
      <c r="I90" s="132">
        <v>553.15</v>
      </c>
      <c r="J90" s="132">
        <v>4</v>
      </c>
    </row>
    <row r="91" spans="1:10" hidden="1" x14ac:dyDescent="0.2">
      <c r="A91" s="134">
        <v>2016</v>
      </c>
      <c r="B91" s="134">
        <v>9</v>
      </c>
      <c r="C91" s="133">
        <v>9781449451004</v>
      </c>
      <c r="D91" s="132" t="s">
        <v>221</v>
      </c>
      <c r="E91" s="132">
        <v>1</v>
      </c>
      <c r="F91" s="134">
        <v>74</v>
      </c>
      <c r="G91" s="132">
        <v>501</v>
      </c>
      <c r="H91" s="132">
        <v>425250</v>
      </c>
      <c r="I91" s="132">
        <v>403.65</v>
      </c>
      <c r="J91" s="132">
        <v>3</v>
      </c>
    </row>
    <row r="92" spans="1:10" hidden="1" x14ac:dyDescent="0.2">
      <c r="A92" s="134">
        <v>2016</v>
      </c>
      <c r="B92" s="134">
        <v>9</v>
      </c>
      <c r="C92" s="133">
        <v>9781449457952</v>
      </c>
      <c r="D92" s="132" t="s">
        <v>271</v>
      </c>
      <c r="E92" s="132">
        <v>1</v>
      </c>
      <c r="F92" s="134">
        <v>74</v>
      </c>
      <c r="G92" s="132">
        <v>501</v>
      </c>
      <c r="H92" s="132">
        <v>425250</v>
      </c>
      <c r="I92" s="132">
        <v>518.96</v>
      </c>
      <c r="J92" s="132">
        <v>2</v>
      </c>
    </row>
    <row r="93" spans="1:10" hidden="1" x14ac:dyDescent="0.2">
      <c r="A93" s="134">
        <v>2016</v>
      </c>
      <c r="B93" s="134">
        <v>9</v>
      </c>
      <c r="C93" s="133">
        <v>9781449459956</v>
      </c>
      <c r="D93" s="132" t="s">
        <v>258</v>
      </c>
      <c r="E93" s="132">
        <v>1</v>
      </c>
      <c r="F93" s="134">
        <v>74</v>
      </c>
      <c r="G93" s="132">
        <v>501</v>
      </c>
      <c r="H93" s="132">
        <v>425250</v>
      </c>
      <c r="I93" s="132">
        <v>878.9</v>
      </c>
      <c r="J93" s="132">
        <v>2</v>
      </c>
    </row>
    <row r="94" spans="1:10" hidden="1" x14ac:dyDescent="0.2">
      <c r="A94" s="134">
        <v>2016</v>
      </c>
      <c r="B94" s="134">
        <v>9</v>
      </c>
      <c r="C94" s="133">
        <v>9781449460044</v>
      </c>
      <c r="D94" s="132" t="s">
        <v>260</v>
      </c>
      <c r="E94" s="132">
        <v>1</v>
      </c>
      <c r="F94" s="134">
        <v>74</v>
      </c>
      <c r="G94" s="132">
        <v>501</v>
      </c>
      <c r="H94" s="132">
        <v>425250</v>
      </c>
      <c r="I94" s="132">
        <v>5999</v>
      </c>
      <c r="J94" s="132">
        <v>2</v>
      </c>
    </row>
    <row r="95" spans="1:10" hidden="1" x14ac:dyDescent="0.2">
      <c r="A95" s="134">
        <v>2016</v>
      </c>
      <c r="B95" s="134">
        <v>9</v>
      </c>
      <c r="C95" s="133">
        <v>9781449460365</v>
      </c>
      <c r="D95" s="132" t="s">
        <v>319</v>
      </c>
      <c r="E95" s="132">
        <v>1</v>
      </c>
      <c r="F95" s="134">
        <v>74</v>
      </c>
      <c r="G95" s="132">
        <v>501</v>
      </c>
      <c r="H95" s="132">
        <v>425250</v>
      </c>
      <c r="I95" s="132">
        <v>25351.8</v>
      </c>
      <c r="J95" s="132">
        <v>54</v>
      </c>
    </row>
    <row r="96" spans="1:10" hidden="1" x14ac:dyDescent="0.2">
      <c r="A96" s="134">
        <v>2016</v>
      </c>
      <c r="B96" s="134">
        <v>9</v>
      </c>
      <c r="C96" s="133">
        <v>9781449462147</v>
      </c>
      <c r="D96" s="132" t="s">
        <v>220</v>
      </c>
      <c r="E96" s="132">
        <v>1</v>
      </c>
      <c r="F96" s="134">
        <v>74</v>
      </c>
      <c r="G96" s="132">
        <v>501</v>
      </c>
      <c r="H96" s="132">
        <v>425250</v>
      </c>
      <c r="I96" s="132">
        <v>5197.3999999999996</v>
      </c>
      <c r="J96" s="132">
        <v>5</v>
      </c>
    </row>
    <row r="97" spans="1:10" hidden="1" x14ac:dyDescent="0.2">
      <c r="A97" s="134">
        <v>2016</v>
      </c>
      <c r="B97" s="134">
        <v>9</v>
      </c>
      <c r="C97" s="133">
        <v>9781449464899</v>
      </c>
      <c r="D97" s="132" t="s">
        <v>310</v>
      </c>
      <c r="E97" s="132">
        <v>1</v>
      </c>
      <c r="F97" s="134">
        <v>74</v>
      </c>
      <c r="G97" s="132">
        <v>501</v>
      </c>
      <c r="H97" s="132">
        <v>425250</v>
      </c>
      <c r="I97" s="132">
        <v>1557.4</v>
      </c>
      <c r="J97" s="132">
        <v>5</v>
      </c>
    </row>
    <row r="98" spans="1:10" hidden="1" x14ac:dyDescent="0.2">
      <c r="A98" s="134">
        <v>2016</v>
      </c>
      <c r="B98" s="134">
        <v>9</v>
      </c>
      <c r="C98" s="133">
        <v>9781449471927</v>
      </c>
      <c r="D98" s="132" t="s">
        <v>325</v>
      </c>
      <c r="E98" s="132">
        <v>1</v>
      </c>
      <c r="F98" s="134">
        <v>74</v>
      </c>
      <c r="G98" s="132">
        <v>501</v>
      </c>
      <c r="H98" s="132">
        <v>425250</v>
      </c>
      <c r="I98" s="132">
        <v>311.48</v>
      </c>
      <c r="J98" s="132">
        <v>1</v>
      </c>
    </row>
    <row r="99" spans="1:10" hidden="1" x14ac:dyDescent="0.2">
      <c r="A99" s="134">
        <v>2016</v>
      </c>
      <c r="B99" s="134">
        <v>9</v>
      </c>
      <c r="C99" s="133">
        <v>9781941252093</v>
      </c>
      <c r="D99" s="132" t="s">
        <v>321</v>
      </c>
      <c r="E99" s="132">
        <v>1</v>
      </c>
      <c r="F99" s="134">
        <v>74</v>
      </c>
      <c r="G99" s="132">
        <v>501</v>
      </c>
      <c r="H99" s="132">
        <v>425250</v>
      </c>
      <c r="I99" s="132">
        <v>467.5</v>
      </c>
      <c r="J99" s="132">
        <v>1</v>
      </c>
    </row>
    <row r="100" spans="1:10" hidden="1" x14ac:dyDescent="0.2">
      <c r="A100" s="134">
        <v>2016</v>
      </c>
      <c r="B100" s="134">
        <v>9</v>
      </c>
      <c r="C100" s="133">
        <v>9780740700033</v>
      </c>
      <c r="D100" s="132" t="s">
        <v>343</v>
      </c>
      <c r="E100" s="132">
        <v>1</v>
      </c>
      <c r="F100" s="134">
        <v>74</v>
      </c>
      <c r="G100" s="132">
        <v>503</v>
      </c>
      <c r="H100" s="132">
        <v>425250</v>
      </c>
      <c r="I100" s="132">
        <v>559.20000000000005</v>
      </c>
      <c r="J100" s="132">
        <v>2</v>
      </c>
    </row>
    <row r="101" spans="1:10" hidden="1" x14ac:dyDescent="0.2">
      <c r="A101" s="134">
        <v>2016</v>
      </c>
      <c r="B101" s="134">
        <v>9</v>
      </c>
      <c r="C101" s="133">
        <v>9780740713903</v>
      </c>
      <c r="D101" s="132" t="s">
        <v>345</v>
      </c>
      <c r="E101" s="132">
        <v>1</v>
      </c>
      <c r="F101" s="134">
        <v>74</v>
      </c>
      <c r="G101" s="132">
        <v>503</v>
      </c>
      <c r="H101" s="132">
        <v>425250</v>
      </c>
      <c r="I101" s="132">
        <v>1386</v>
      </c>
      <c r="J101" s="132">
        <v>6</v>
      </c>
    </row>
    <row r="102" spans="1:10" hidden="1" x14ac:dyDescent="0.2">
      <c r="A102" s="134">
        <v>2016</v>
      </c>
      <c r="B102" s="134">
        <v>9</v>
      </c>
      <c r="C102" s="133">
        <v>9780740732980</v>
      </c>
      <c r="D102" s="132" t="s">
        <v>346</v>
      </c>
      <c r="E102" s="132">
        <v>1</v>
      </c>
      <c r="F102" s="134">
        <v>74</v>
      </c>
      <c r="G102" s="132">
        <v>503</v>
      </c>
      <c r="H102" s="132">
        <v>425250</v>
      </c>
      <c r="I102" s="132">
        <v>3171</v>
      </c>
      <c r="J102" s="132">
        <v>12</v>
      </c>
    </row>
    <row r="103" spans="1:10" hidden="1" x14ac:dyDescent="0.2">
      <c r="A103" s="134">
        <v>2016</v>
      </c>
      <c r="B103" s="134">
        <v>9</v>
      </c>
      <c r="C103" s="133">
        <v>9780740738050</v>
      </c>
      <c r="D103" s="132" t="s">
        <v>347</v>
      </c>
      <c r="E103" s="132">
        <v>1</v>
      </c>
      <c r="F103" s="134">
        <v>74</v>
      </c>
      <c r="G103" s="132">
        <v>503</v>
      </c>
      <c r="H103" s="132">
        <v>425250</v>
      </c>
      <c r="I103" s="132">
        <v>2625</v>
      </c>
      <c r="J103" s="132">
        <v>10</v>
      </c>
    </row>
    <row r="104" spans="1:10" hidden="1" x14ac:dyDescent="0.2">
      <c r="A104" s="134">
        <v>2016</v>
      </c>
      <c r="B104" s="134">
        <v>9</v>
      </c>
      <c r="C104" s="133">
        <v>9780740746581</v>
      </c>
      <c r="D104" s="132" t="s">
        <v>348</v>
      </c>
      <c r="E104" s="132">
        <v>1</v>
      </c>
      <c r="F104" s="134">
        <v>74</v>
      </c>
      <c r="G104" s="132">
        <v>503</v>
      </c>
      <c r="H104" s="132">
        <v>425250</v>
      </c>
      <c r="I104" s="132">
        <v>1453.92</v>
      </c>
      <c r="J104" s="132">
        <v>4</v>
      </c>
    </row>
    <row r="105" spans="1:10" hidden="1" x14ac:dyDescent="0.2">
      <c r="A105" s="134">
        <v>2016</v>
      </c>
      <c r="B105" s="134">
        <v>9</v>
      </c>
      <c r="C105" s="133">
        <v>9780740761904</v>
      </c>
      <c r="D105" s="132" t="s">
        <v>349</v>
      </c>
      <c r="E105" s="132">
        <v>1</v>
      </c>
      <c r="F105" s="134">
        <v>74</v>
      </c>
      <c r="G105" s="132">
        <v>503</v>
      </c>
      <c r="H105" s="132">
        <v>425250</v>
      </c>
      <c r="I105" s="132">
        <v>210</v>
      </c>
      <c r="J105" s="132">
        <v>1</v>
      </c>
    </row>
    <row r="106" spans="1:10" hidden="1" x14ac:dyDescent="0.2">
      <c r="A106" s="134">
        <v>2016</v>
      </c>
      <c r="B106" s="134">
        <v>9</v>
      </c>
      <c r="C106" s="133">
        <v>9780740773655</v>
      </c>
      <c r="D106" s="132" t="s">
        <v>362</v>
      </c>
      <c r="E106" s="132">
        <v>1</v>
      </c>
      <c r="F106" s="134">
        <v>74</v>
      </c>
      <c r="G106" s="132">
        <v>503</v>
      </c>
      <c r="H106" s="132">
        <v>425250</v>
      </c>
      <c r="I106" s="132">
        <v>2394</v>
      </c>
      <c r="J106" s="132">
        <v>9</v>
      </c>
    </row>
    <row r="107" spans="1:10" hidden="1" x14ac:dyDescent="0.2">
      <c r="A107" s="134">
        <v>2016</v>
      </c>
      <c r="B107" s="134">
        <v>9</v>
      </c>
      <c r="C107" s="133">
        <v>9780740778155</v>
      </c>
      <c r="D107" s="132" t="s">
        <v>351</v>
      </c>
      <c r="E107" s="132">
        <v>1</v>
      </c>
      <c r="F107" s="134">
        <v>74</v>
      </c>
      <c r="G107" s="132">
        <v>503</v>
      </c>
      <c r="H107" s="132">
        <v>425250</v>
      </c>
      <c r="I107" s="132">
        <v>1323</v>
      </c>
      <c r="J107" s="132">
        <v>5</v>
      </c>
    </row>
    <row r="108" spans="1:10" hidden="1" x14ac:dyDescent="0.2">
      <c r="A108" s="134">
        <v>2016</v>
      </c>
      <c r="B108" s="134">
        <v>9</v>
      </c>
      <c r="C108" s="133">
        <v>9780740779893</v>
      </c>
      <c r="D108" s="132" t="s">
        <v>317</v>
      </c>
      <c r="E108" s="132">
        <v>1</v>
      </c>
      <c r="F108" s="134">
        <v>74</v>
      </c>
      <c r="G108" s="132">
        <v>503</v>
      </c>
      <c r="H108" s="132">
        <v>425250</v>
      </c>
      <c r="I108" s="132">
        <v>448.5</v>
      </c>
      <c r="J108" s="132">
        <v>3</v>
      </c>
    </row>
    <row r="109" spans="1:10" hidden="1" x14ac:dyDescent="0.2">
      <c r="A109" s="134">
        <v>2016</v>
      </c>
      <c r="B109" s="134">
        <v>9</v>
      </c>
      <c r="C109" s="133">
        <v>9780740791208</v>
      </c>
      <c r="D109" s="132" t="s">
        <v>301</v>
      </c>
      <c r="E109" s="132">
        <v>1</v>
      </c>
      <c r="F109" s="134">
        <v>74</v>
      </c>
      <c r="G109" s="132">
        <v>503</v>
      </c>
      <c r="H109" s="132">
        <v>425250</v>
      </c>
      <c r="I109" s="132">
        <v>299</v>
      </c>
      <c r="J109" s="132">
        <v>2</v>
      </c>
    </row>
    <row r="110" spans="1:10" hidden="1" x14ac:dyDescent="0.2">
      <c r="A110" s="134">
        <v>2016</v>
      </c>
      <c r="B110" s="134">
        <v>9</v>
      </c>
      <c r="C110" s="133">
        <v>9780836204155</v>
      </c>
      <c r="D110" s="132" t="s">
        <v>353</v>
      </c>
      <c r="E110" s="132">
        <v>1</v>
      </c>
      <c r="F110" s="134">
        <v>74</v>
      </c>
      <c r="G110" s="132">
        <v>503</v>
      </c>
      <c r="H110" s="132">
        <v>425250</v>
      </c>
      <c r="I110" s="132">
        <v>2152.92</v>
      </c>
      <c r="J110" s="132">
        <v>6</v>
      </c>
    </row>
    <row r="111" spans="1:10" hidden="1" x14ac:dyDescent="0.2">
      <c r="A111" s="134">
        <v>2016</v>
      </c>
      <c r="B111" s="134">
        <v>9</v>
      </c>
      <c r="C111" s="133">
        <v>9780836218312</v>
      </c>
      <c r="D111" s="132" t="s">
        <v>381</v>
      </c>
      <c r="E111" s="132">
        <v>1</v>
      </c>
      <c r="F111" s="134">
        <v>74</v>
      </c>
      <c r="G111" s="132">
        <v>503</v>
      </c>
      <c r="H111" s="132">
        <v>425250</v>
      </c>
      <c r="I111" s="132">
        <v>399.5</v>
      </c>
      <c r="J111" s="132">
        <v>1</v>
      </c>
    </row>
    <row r="112" spans="1:10" hidden="1" x14ac:dyDescent="0.2">
      <c r="A112" s="134">
        <v>2016</v>
      </c>
      <c r="B112" s="134">
        <v>9</v>
      </c>
      <c r="C112" s="133">
        <v>9780836228991</v>
      </c>
      <c r="D112" s="132" t="s">
        <v>354</v>
      </c>
      <c r="E112" s="132">
        <v>1</v>
      </c>
      <c r="F112" s="134">
        <v>74</v>
      </c>
      <c r="G112" s="132">
        <v>503</v>
      </c>
      <c r="H112" s="132">
        <v>425250</v>
      </c>
      <c r="I112" s="132">
        <v>420</v>
      </c>
      <c r="J112" s="132">
        <v>2</v>
      </c>
    </row>
    <row r="113" spans="1:10" hidden="1" x14ac:dyDescent="0.2">
      <c r="A113" s="134">
        <v>2016</v>
      </c>
      <c r="B113" s="134">
        <v>9</v>
      </c>
      <c r="C113" s="133">
        <v>9780836236682</v>
      </c>
      <c r="D113" s="132" t="s">
        <v>355</v>
      </c>
      <c r="E113" s="132">
        <v>1</v>
      </c>
      <c r="F113" s="134">
        <v>74</v>
      </c>
      <c r="G113" s="132">
        <v>503</v>
      </c>
      <c r="H113" s="132">
        <v>425250</v>
      </c>
      <c r="I113" s="132">
        <v>546</v>
      </c>
      <c r="J113" s="132">
        <v>2</v>
      </c>
    </row>
    <row r="114" spans="1:10" hidden="1" x14ac:dyDescent="0.2">
      <c r="A114" s="134">
        <v>2016</v>
      </c>
      <c r="B114" s="134">
        <v>9</v>
      </c>
      <c r="C114" s="133">
        <v>9781449401375</v>
      </c>
      <c r="D114" s="132" t="s">
        <v>302</v>
      </c>
      <c r="E114" s="132">
        <v>1</v>
      </c>
      <c r="F114" s="134">
        <v>74</v>
      </c>
      <c r="G114" s="132">
        <v>503</v>
      </c>
      <c r="H114" s="132">
        <v>425250</v>
      </c>
      <c r="I114" s="132">
        <v>1764.1</v>
      </c>
      <c r="J114" s="132">
        <v>13</v>
      </c>
    </row>
    <row r="115" spans="1:10" hidden="1" x14ac:dyDescent="0.2">
      <c r="A115" s="134">
        <v>2016</v>
      </c>
      <c r="B115" s="134">
        <v>9</v>
      </c>
      <c r="C115" s="133">
        <v>9781449401382</v>
      </c>
      <c r="D115" s="132" t="s">
        <v>302</v>
      </c>
      <c r="E115" s="132">
        <v>1</v>
      </c>
      <c r="F115" s="134">
        <v>74</v>
      </c>
      <c r="G115" s="132">
        <v>503</v>
      </c>
      <c r="H115" s="132">
        <v>425250</v>
      </c>
      <c r="I115" s="132">
        <v>4365.3999999999996</v>
      </c>
      <c r="J115" s="132">
        <v>31</v>
      </c>
    </row>
    <row r="116" spans="1:10" hidden="1" x14ac:dyDescent="0.2">
      <c r="A116" s="134">
        <v>2016</v>
      </c>
      <c r="B116" s="134">
        <v>9</v>
      </c>
      <c r="C116" s="133">
        <v>9781449401399</v>
      </c>
      <c r="D116" s="132" t="s">
        <v>302</v>
      </c>
      <c r="E116" s="132">
        <v>1</v>
      </c>
      <c r="F116" s="134">
        <v>74</v>
      </c>
      <c r="G116" s="132">
        <v>503</v>
      </c>
      <c r="H116" s="132">
        <v>425250</v>
      </c>
      <c r="I116" s="132">
        <v>986.7</v>
      </c>
      <c r="J116" s="132">
        <v>7</v>
      </c>
    </row>
    <row r="117" spans="1:10" hidden="1" x14ac:dyDescent="0.2">
      <c r="A117" s="134">
        <v>2016</v>
      </c>
      <c r="B117" s="134">
        <v>9</v>
      </c>
      <c r="C117" s="133">
        <v>9781449401405</v>
      </c>
      <c r="D117" s="132" t="s">
        <v>302</v>
      </c>
      <c r="E117" s="132">
        <v>1</v>
      </c>
      <c r="F117" s="134">
        <v>74</v>
      </c>
      <c r="G117" s="132">
        <v>503</v>
      </c>
      <c r="H117" s="132">
        <v>425250</v>
      </c>
      <c r="I117" s="132">
        <v>1554.8</v>
      </c>
      <c r="J117" s="132">
        <v>11</v>
      </c>
    </row>
    <row r="118" spans="1:10" hidden="1" x14ac:dyDescent="0.2">
      <c r="A118" s="134">
        <v>2016</v>
      </c>
      <c r="B118" s="134">
        <v>9</v>
      </c>
      <c r="C118" s="133">
        <v>9781449403102</v>
      </c>
      <c r="D118" s="132" t="s">
        <v>303</v>
      </c>
      <c r="E118" s="132">
        <v>1</v>
      </c>
      <c r="F118" s="134">
        <v>74</v>
      </c>
      <c r="G118" s="132">
        <v>503</v>
      </c>
      <c r="H118" s="132">
        <v>425250</v>
      </c>
      <c r="I118" s="132">
        <v>269.10000000000002</v>
      </c>
      <c r="J118" s="132">
        <v>2</v>
      </c>
    </row>
    <row r="119" spans="1:10" hidden="1" x14ac:dyDescent="0.2">
      <c r="A119" s="134">
        <v>2016</v>
      </c>
      <c r="B119" s="134">
        <v>9</v>
      </c>
      <c r="C119" s="133">
        <v>9781449410186</v>
      </c>
      <c r="D119" s="132" t="s">
        <v>334</v>
      </c>
      <c r="E119" s="132">
        <v>1</v>
      </c>
      <c r="F119" s="134">
        <v>74</v>
      </c>
      <c r="G119" s="132">
        <v>503</v>
      </c>
      <c r="H119" s="132">
        <v>425250</v>
      </c>
      <c r="I119" s="132">
        <v>2520</v>
      </c>
      <c r="J119" s="132">
        <v>10</v>
      </c>
    </row>
    <row r="120" spans="1:10" hidden="1" x14ac:dyDescent="0.2">
      <c r="A120" s="134">
        <v>2016</v>
      </c>
      <c r="B120" s="134">
        <v>9</v>
      </c>
      <c r="C120" s="133">
        <v>9781449414061</v>
      </c>
      <c r="D120" s="132" t="s">
        <v>382</v>
      </c>
      <c r="E120" s="132">
        <v>1</v>
      </c>
      <c r="F120" s="134">
        <v>74</v>
      </c>
      <c r="G120" s="132">
        <v>503</v>
      </c>
      <c r="H120" s="132">
        <v>425250</v>
      </c>
      <c r="I120" s="132">
        <v>668.64</v>
      </c>
      <c r="J120" s="132">
        <v>7</v>
      </c>
    </row>
    <row r="121" spans="1:10" hidden="1" x14ac:dyDescent="0.2">
      <c r="A121" s="134">
        <v>2016</v>
      </c>
      <c r="B121" s="134">
        <v>9</v>
      </c>
      <c r="C121" s="133">
        <v>9781449414078</v>
      </c>
      <c r="D121" s="132" t="s">
        <v>383</v>
      </c>
      <c r="E121" s="132">
        <v>1</v>
      </c>
      <c r="F121" s="134">
        <v>74</v>
      </c>
      <c r="G121" s="132">
        <v>503</v>
      </c>
      <c r="H121" s="132">
        <v>425250</v>
      </c>
      <c r="I121" s="132">
        <v>985.05</v>
      </c>
      <c r="J121" s="132">
        <v>9</v>
      </c>
    </row>
    <row r="122" spans="1:10" hidden="1" x14ac:dyDescent="0.2">
      <c r="A122" s="134">
        <v>2016</v>
      </c>
      <c r="B122" s="134">
        <v>9</v>
      </c>
      <c r="C122" s="133">
        <v>9781449418465</v>
      </c>
      <c r="D122" s="132" t="s">
        <v>338</v>
      </c>
      <c r="E122" s="132">
        <v>1</v>
      </c>
      <c r="F122" s="134">
        <v>74</v>
      </c>
      <c r="G122" s="132">
        <v>503</v>
      </c>
      <c r="H122" s="132">
        <v>425250</v>
      </c>
      <c r="I122" s="132">
        <v>1207.5</v>
      </c>
      <c r="J122" s="132">
        <v>5</v>
      </c>
    </row>
    <row r="123" spans="1:10" hidden="1" x14ac:dyDescent="0.2">
      <c r="A123" s="134">
        <v>2016</v>
      </c>
      <c r="B123" s="134">
        <v>9</v>
      </c>
      <c r="C123" s="133">
        <v>9781449427399</v>
      </c>
      <c r="D123" s="132" t="s">
        <v>305</v>
      </c>
      <c r="E123" s="132">
        <v>1</v>
      </c>
      <c r="F123" s="134">
        <v>74</v>
      </c>
      <c r="G123" s="132">
        <v>503</v>
      </c>
      <c r="H123" s="132">
        <v>425250</v>
      </c>
      <c r="I123" s="132">
        <v>672.75</v>
      </c>
      <c r="J123" s="132">
        <v>5</v>
      </c>
    </row>
    <row r="124" spans="1:10" hidden="1" x14ac:dyDescent="0.2">
      <c r="A124" s="134">
        <v>2016</v>
      </c>
      <c r="B124" s="134">
        <v>9</v>
      </c>
      <c r="C124" s="133">
        <v>9781449433253</v>
      </c>
      <c r="D124" s="132" t="s">
        <v>272</v>
      </c>
      <c r="E124" s="132">
        <v>1</v>
      </c>
      <c r="F124" s="134">
        <v>74</v>
      </c>
      <c r="G124" s="132">
        <v>503</v>
      </c>
      <c r="H124" s="132">
        <v>425250</v>
      </c>
      <c r="I124" s="132">
        <v>7198.8</v>
      </c>
      <c r="J124" s="132">
        <v>3</v>
      </c>
    </row>
    <row r="125" spans="1:10" hidden="1" x14ac:dyDescent="0.2">
      <c r="A125" s="134">
        <v>2016</v>
      </c>
      <c r="B125" s="134">
        <v>9</v>
      </c>
      <c r="C125" s="133">
        <v>9781449433833</v>
      </c>
      <c r="D125" s="132" t="s">
        <v>306</v>
      </c>
      <c r="E125" s="132">
        <v>1</v>
      </c>
      <c r="F125" s="134">
        <v>74</v>
      </c>
      <c r="G125" s="132">
        <v>503</v>
      </c>
      <c r="H125" s="132">
        <v>425250</v>
      </c>
      <c r="I125" s="132">
        <v>299</v>
      </c>
      <c r="J125" s="132">
        <v>2</v>
      </c>
    </row>
    <row r="126" spans="1:10" hidden="1" x14ac:dyDescent="0.2">
      <c r="A126" s="134">
        <v>2016</v>
      </c>
      <c r="B126" s="134">
        <v>9</v>
      </c>
      <c r="C126" s="133">
        <v>9781449433963</v>
      </c>
      <c r="D126" s="132" t="s">
        <v>308</v>
      </c>
      <c r="E126" s="132">
        <v>1</v>
      </c>
      <c r="F126" s="134">
        <v>74</v>
      </c>
      <c r="G126" s="132">
        <v>503</v>
      </c>
      <c r="H126" s="132">
        <v>425250</v>
      </c>
      <c r="I126" s="132">
        <v>134.55000000000001</v>
      </c>
      <c r="J126" s="132">
        <v>1</v>
      </c>
    </row>
    <row r="127" spans="1:10" hidden="1" x14ac:dyDescent="0.2">
      <c r="A127" s="134">
        <v>2016</v>
      </c>
      <c r="B127" s="134">
        <v>9</v>
      </c>
      <c r="C127" s="133">
        <v>9781449447151</v>
      </c>
      <c r="D127" s="132" t="s">
        <v>289</v>
      </c>
      <c r="E127" s="132">
        <v>1</v>
      </c>
      <c r="F127" s="134">
        <v>74</v>
      </c>
      <c r="G127" s="132">
        <v>503</v>
      </c>
      <c r="H127" s="132">
        <v>425250</v>
      </c>
      <c r="I127" s="132">
        <v>25200</v>
      </c>
      <c r="J127" s="132">
        <v>15</v>
      </c>
    </row>
    <row r="128" spans="1:10" hidden="1" x14ac:dyDescent="0.2">
      <c r="A128" s="134">
        <v>2016</v>
      </c>
      <c r="B128" s="134">
        <v>9</v>
      </c>
      <c r="C128" s="133">
        <v>9781449450304</v>
      </c>
      <c r="D128" s="132" t="s">
        <v>309</v>
      </c>
      <c r="E128" s="132">
        <v>1</v>
      </c>
      <c r="F128" s="134">
        <v>74</v>
      </c>
      <c r="G128" s="132">
        <v>503</v>
      </c>
      <c r="H128" s="132">
        <v>425250</v>
      </c>
      <c r="I128" s="132">
        <v>403.65</v>
      </c>
      <c r="J128" s="132">
        <v>3</v>
      </c>
    </row>
    <row r="129" spans="1:11" hidden="1" x14ac:dyDescent="0.2">
      <c r="A129" s="134">
        <v>2016</v>
      </c>
      <c r="B129" s="134">
        <v>9</v>
      </c>
      <c r="C129" s="133">
        <v>9781449456146</v>
      </c>
      <c r="D129" s="132" t="s">
        <v>292</v>
      </c>
      <c r="E129" s="132">
        <v>1</v>
      </c>
      <c r="F129" s="134">
        <v>74</v>
      </c>
      <c r="G129" s="132">
        <v>503</v>
      </c>
      <c r="H129" s="132">
        <v>425250</v>
      </c>
      <c r="I129" s="132">
        <v>548.9</v>
      </c>
      <c r="J129" s="132">
        <v>2</v>
      </c>
    </row>
    <row r="130" spans="1:11" hidden="1" x14ac:dyDescent="0.2">
      <c r="A130" s="134">
        <v>2016</v>
      </c>
      <c r="B130" s="134">
        <v>9</v>
      </c>
      <c r="C130" s="133">
        <v>9781449461072</v>
      </c>
      <c r="D130" s="132" t="s">
        <v>386</v>
      </c>
      <c r="E130" s="132">
        <v>1</v>
      </c>
      <c r="F130" s="134">
        <v>74</v>
      </c>
      <c r="G130" s="132">
        <v>503</v>
      </c>
      <c r="H130" s="132">
        <v>425250</v>
      </c>
      <c r="I130" s="132">
        <v>274.45</v>
      </c>
      <c r="J130" s="132">
        <v>1</v>
      </c>
    </row>
    <row r="131" spans="1:11" hidden="1" x14ac:dyDescent="0.2">
      <c r="A131" s="134">
        <v>2016</v>
      </c>
      <c r="B131" s="134">
        <v>9</v>
      </c>
      <c r="C131" s="133">
        <v>9781449425678</v>
      </c>
      <c r="D131" s="132" t="s">
        <v>318</v>
      </c>
      <c r="E131" s="132">
        <v>1</v>
      </c>
      <c r="F131" s="134">
        <v>74</v>
      </c>
      <c r="G131" s="132">
        <v>504</v>
      </c>
      <c r="H131" s="132">
        <v>425250</v>
      </c>
      <c r="I131" s="132">
        <v>314.55</v>
      </c>
      <c r="J131" s="132">
        <v>1</v>
      </c>
    </row>
    <row r="132" spans="1:11" hidden="1" x14ac:dyDescent="0.2">
      <c r="A132" s="134">
        <v>2016</v>
      </c>
      <c r="B132" s="134">
        <v>9</v>
      </c>
      <c r="C132" s="181">
        <v>9781449460365</v>
      </c>
      <c r="D132" s="134" t="s">
        <v>319</v>
      </c>
      <c r="E132" s="132">
        <v>1</v>
      </c>
      <c r="F132" s="134">
        <v>74</v>
      </c>
      <c r="G132" s="149">
        <v>501</v>
      </c>
      <c r="H132" s="149">
        <v>425250</v>
      </c>
      <c r="I132" s="134">
        <v>-899</v>
      </c>
      <c r="J132" s="134">
        <v>-2</v>
      </c>
    </row>
    <row r="133" spans="1:11" hidden="1" x14ac:dyDescent="0.2">
      <c r="A133" s="134">
        <v>2016</v>
      </c>
      <c r="B133" s="134">
        <v>9</v>
      </c>
      <c r="C133" s="181">
        <v>9781449464899</v>
      </c>
      <c r="D133" s="134" t="s">
        <v>310</v>
      </c>
      <c r="E133" s="132">
        <v>1</v>
      </c>
      <c r="F133" s="134">
        <v>74</v>
      </c>
      <c r="G133" s="149">
        <v>501</v>
      </c>
      <c r="H133" s="149">
        <v>425250</v>
      </c>
      <c r="I133" s="134">
        <v>-988.35000000000036</v>
      </c>
      <c r="J133" s="134">
        <v>-3</v>
      </c>
    </row>
    <row r="134" spans="1:11" hidden="1" x14ac:dyDescent="0.2">
      <c r="A134" s="134">
        <v>2016</v>
      </c>
      <c r="B134" s="134">
        <v>9</v>
      </c>
      <c r="C134" s="181">
        <v>9781941252093</v>
      </c>
      <c r="D134" s="134" t="s">
        <v>321</v>
      </c>
      <c r="E134" s="132">
        <v>1</v>
      </c>
      <c r="F134" s="134">
        <v>74</v>
      </c>
      <c r="G134" s="149">
        <v>501</v>
      </c>
      <c r="H134" s="149">
        <v>425250</v>
      </c>
      <c r="I134" s="134">
        <v>-2261</v>
      </c>
      <c r="J134" s="134">
        <v>-5</v>
      </c>
    </row>
    <row r="135" spans="1:11" x14ac:dyDescent="0.2">
      <c r="A135" s="134"/>
      <c r="B135" s="134"/>
      <c r="C135" s="181"/>
      <c r="D135" s="134"/>
      <c r="E135" s="132"/>
      <c r="F135" s="134"/>
      <c r="G135" s="134"/>
      <c r="H135" s="134"/>
      <c r="I135" s="134"/>
      <c r="J135" s="134"/>
    </row>
    <row r="136" spans="1:11" x14ac:dyDescent="0.2">
      <c r="I136" s="135">
        <f>SUM(I2:I134)</f>
        <v>-749170.87999999907</v>
      </c>
    </row>
    <row r="139" spans="1:11" x14ac:dyDescent="0.2">
      <c r="G139" s="134" t="s">
        <v>63</v>
      </c>
      <c r="H139" s="134"/>
      <c r="I139" s="158">
        <v>0.22500000000000001</v>
      </c>
      <c r="J139" s="134"/>
      <c r="K139" s="134"/>
    </row>
    <row r="140" spans="1:11" ht="13.5" thickBot="1" x14ac:dyDescent="0.25">
      <c r="G140" s="134"/>
      <c r="H140" s="134"/>
      <c r="I140" s="134"/>
      <c r="J140" s="134"/>
      <c r="K140" s="134"/>
    </row>
    <row r="141" spans="1:11" ht="15" x14ac:dyDescent="0.25">
      <c r="G141" s="137" t="s">
        <v>50</v>
      </c>
      <c r="H141" s="85" t="s">
        <v>51</v>
      </c>
      <c r="I141" s="190">
        <f>-I136*I139</f>
        <v>168563.4479999998</v>
      </c>
      <c r="J141" s="139"/>
      <c r="K141" s="140"/>
    </row>
    <row r="142" spans="1:11" ht="15" x14ac:dyDescent="0.25">
      <c r="G142" s="141"/>
      <c r="H142" s="89" t="s">
        <v>52</v>
      </c>
      <c r="I142" s="160">
        <f>I141/K142</f>
        <v>1919.9754150491297</v>
      </c>
      <c r="J142" s="143" t="s">
        <v>53</v>
      </c>
      <c r="K142" s="171">
        <v>87.794586680000009</v>
      </c>
    </row>
    <row r="143" spans="1:11" ht="15.75" thickBot="1" x14ac:dyDescent="0.3">
      <c r="G143" s="145"/>
      <c r="H143" s="94" t="s">
        <v>61</v>
      </c>
      <c r="I143" s="161">
        <f>I141/K143</f>
        <v>2524.3836757065956</v>
      </c>
      <c r="J143" s="147" t="s">
        <v>53</v>
      </c>
      <c r="K143" s="148">
        <v>66.774100000000004</v>
      </c>
    </row>
    <row r="147" spans="1:10" x14ac:dyDescent="0.2">
      <c r="A147" s="134">
        <v>2016</v>
      </c>
      <c r="B147" s="134">
        <v>9</v>
      </c>
      <c r="C147" s="133">
        <v>9781451620702</v>
      </c>
      <c r="D147" s="132" t="s">
        <v>369</v>
      </c>
      <c r="E147" s="132">
        <v>1</v>
      </c>
      <c r="F147" s="134">
        <v>74</v>
      </c>
      <c r="G147" s="132">
        <v>502</v>
      </c>
      <c r="H147" s="132">
        <v>415040</v>
      </c>
      <c r="I147" s="132">
        <v>-269.45999999999998</v>
      </c>
      <c r="J147" s="132">
        <v>-1</v>
      </c>
    </row>
  </sheetData>
  <autoFilter ref="A1:K134" xr:uid="{00000000-0009-0000-0000-000029000000}">
    <filterColumn colId="2">
      <filters>
        <filter val="9781451620702"/>
      </filters>
    </filterColumn>
  </autoFilter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36"/>
  <dimension ref="A2:M93"/>
  <sheetViews>
    <sheetView zoomScale="80" zoomScaleNormal="80" workbookViewId="0">
      <selection activeCell="C32" sqref="C32"/>
    </sheetView>
  </sheetViews>
  <sheetFormatPr defaultRowHeight="12.75" x14ac:dyDescent="0.2"/>
  <cols>
    <col min="2" max="2" width="6.28515625" bestFit="1" customWidth="1"/>
    <col min="3" max="3" width="15.28515625" bestFit="1" customWidth="1"/>
    <col min="4" max="4" width="38.140625" bestFit="1" customWidth="1"/>
    <col min="9" max="9" width="16.5703125" bestFit="1" customWidth="1"/>
  </cols>
  <sheetData>
    <row r="2" spans="1:13" x14ac:dyDescent="0.2">
      <c r="A2" s="130" t="s">
        <v>34</v>
      </c>
      <c r="B2" s="131" t="s">
        <v>35</v>
      </c>
      <c r="C2" s="131" t="s">
        <v>36</v>
      </c>
      <c r="D2" s="131" t="s">
        <v>37</v>
      </c>
      <c r="E2" s="131" t="s">
        <v>38</v>
      </c>
      <c r="F2" s="131" t="s">
        <v>39</v>
      </c>
      <c r="G2" s="131" t="s">
        <v>40</v>
      </c>
      <c r="H2" s="131" t="s">
        <v>41</v>
      </c>
      <c r="I2" s="131" t="s">
        <v>18</v>
      </c>
      <c r="J2" s="131" t="s">
        <v>42</v>
      </c>
      <c r="K2" s="131" t="s">
        <v>388</v>
      </c>
    </row>
    <row r="3" spans="1:13" x14ac:dyDescent="0.2">
      <c r="A3" s="132">
        <v>2016</v>
      </c>
      <c r="B3" s="132">
        <v>10</v>
      </c>
      <c r="C3" s="133">
        <v>9781449470791</v>
      </c>
      <c r="D3" s="132" t="s">
        <v>364</v>
      </c>
      <c r="E3" s="132">
        <v>1</v>
      </c>
      <c r="F3" s="134">
        <v>74</v>
      </c>
      <c r="G3" s="132">
        <v>501</v>
      </c>
      <c r="H3" s="132">
        <v>415040</v>
      </c>
      <c r="I3" s="132">
        <v>-3054.9</v>
      </c>
      <c r="J3" s="132">
        <v>-10</v>
      </c>
      <c r="L3">
        <f>-SUM(I3:I50)</f>
        <v>2202561.7799999998</v>
      </c>
      <c r="M3">
        <f>-SUM(J3:J50)</f>
        <v>3989</v>
      </c>
    </row>
    <row r="4" spans="1:13" x14ac:dyDescent="0.2">
      <c r="A4" s="132">
        <v>2016</v>
      </c>
      <c r="B4" s="132">
        <v>10</v>
      </c>
      <c r="C4" s="133">
        <v>9781449474119</v>
      </c>
      <c r="D4" s="132" t="s">
        <v>365</v>
      </c>
      <c r="E4" s="132">
        <v>1</v>
      </c>
      <c r="F4" s="134">
        <v>74</v>
      </c>
      <c r="G4" s="132">
        <v>501</v>
      </c>
      <c r="H4" s="132">
        <v>415040</v>
      </c>
      <c r="I4" s="132">
        <v>-3054.9</v>
      </c>
      <c r="J4" s="132">
        <v>-10</v>
      </c>
      <c r="L4">
        <f>-SUM(I51:I84)</f>
        <v>-57673.120000000003</v>
      </c>
      <c r="M4">
        <f>-SUM(J51:J84)</f>
        <v>-156</v>
      </c>
    </row>
    <row r="5" spans="1:13" x14ac:dyDescent="0.2">
      <c r="A5" s="132">
        <v>2016</v>
      </c>
      <c r="B5" s="132">
        <v>10</v>
      </c>
      <c r="C5" s="133">
        <v>9781449474256</v>
      </c>
      <c r="D5" s="132" t="s">
        <v>366</v>
      </c>
      <c r="E5" s="132">
        <v>1</v>
      </c>
      <c r="F5" s="134">
        <v>74</v>
      </c>
      <c r="G5" s="132">
        <v>503</v>
      </c>
      <c r="H5" s="132">
        <v>415040</v>
      </c>
      <c r="I5" s="132">
        <v>-247328.13</v>
      </c>
      <c r="J5" s="132">
        <v>-1160</v>
      </c>
    </row>
    <row r="6" spans="1:13" x14ac:dyDescent="0.2">
      <c r="A6" s="132">
        <v>2016</v>
      </c>
      <c r="B6" s="132">
        <v>10</v>
      </c>
      <c r="C6" s="133">
        <v>9781449479701</v>
      </c>
      <c r="D6" s="132" t="s">
        <v>367</v>
      </c>
      <c r="E6" s="132">
        <v>1</v>
      </c>
      <c r="F6" s="134">
        <v>74</v>
      </c>
      <c r="G6" s="132">
        <v>501</v>
      </c>
      <c r="H6" s="132">
        <v>415040</v>
      </c>
      <c r="I6" s="132">
        <v>-3054.9</v>
      </c>
      <c r="J6" s="132">
        <v>-10</v>
      </c>
    </row>
    <row r="7" spans="1:13" x14ac:dyDescent="0.2">
      <c r="A7" s="132">
        <v>2016</v>
      </c>
      <c r="B7" s="132">
        <v>10</v>
      </c>
      <c r="C7" s="133">
        <v>9781449480127</v>
      </c>
      <c r="D7" s="132" t="s">
        <v>394</v>
      </c>
      <c r="E7" s="132">
        <v>1</v>
      </c>
      <c r="F7" s="134">
        <v>74</v>
      </c>
      <c r="G7" s="132">
        <v>501</v>
      </c>
      <c r="H7" s="132">
        <v>415040</v>
      </c>
      <c r="I7" s="132">
        <v>-291766.90999999997</v>
      </c>
      <c r="J7" s="132">
        <v>-902</v>
      </c>
    </row>
    <row r="8" spans="1:13" x14ac:dyDescent="0.2">
      <c r="A8" s="132">
        <v>2016</v>
      </c>
      <c r="B8" s="132">
        <v>10</v>
      </c>
      <c r="C8" s="133">
        <v>9780740700033</v>
      </c>
      <c r="D8" s="132" t="s">
        <v>343</v>
      </c>
      <c r="E8" s="132">
        <v>1</v>
      </c>
      <c r="F8" s="134">
        <v>74</v>
      </c>
      <c r="G8" s="132">
        <v>503</v>
      </c>
      <c r="H8" s="132">
        <v>415050</v>
      </c>
      <c r="I8" s="132">
        <v>-349.5</v>
      </c>
      <c r="J8" s="132">
        <v>-1</v>
      </c>
    </row>
    <row r="9" spans="1:13" x14ac:dyDescent="0.2">
      <c r="A9" s="132">
        <v>2016</v>
      </c>
      <c r="B9" s="132">
        <v>10</v>
      </c>
      <c r="C9" s="133">
        <v>9780740738401</v>
      </c>
      <c r="D9" s="132" t="s">
        <v>389</v>
      </c>
      <c r="E9" s="132">
        <v>1</v>
      </c>
      <c r="F9" s="134">
        <v>74</v>
      </c>
      <c r="G9" s="132">
        <v>503</v>
      </c>
      <c r="H9" s="132">
        <v>415050</v>
      </c>
      <c r="I9" s="132">
        <v>-199.5</v>
      </c>
      <c r="J9" s="132">
        <v>-1</v>
      </c>
    </row>
    <row r="10" spans="1:13" x14ac:dyDescent="0.2">
      <c r="A10" s="132">
        <v>2016</v>
      </c>
      <c r="B10" s="132">
        <v>10</v>
      </c>
      <c r="C10" s="133">
        <v>9780740746581</v>
      </c>
      <c r="D10" s="132" t="s">
        <v>348</v>
      </c>
      <c r="E10" s="132">
        <v>1</v>
      </c>
      <c r="F10" s="134">
        <v>74</v>
      </c>
      <c r="G10" s="132">
        <v>503</v>
      </c>
      <c r="H10" s="132">
        <v>415050</v>
      </c>
      <c r="I10" s="132">
        <v>-377.46</v>
      </c>
      <c r="J10" s="132">
        <v>-1</v>
      </c>
    </row>
    <row r="11" spans="1:13" x14ac:dyDescent="0.2">
      <c r="A11" s="132">
        <v>2016</v>
      </c>
      <c r="B11" s="132">
        <v>10</v>
      </c>
      <c r="C11" s="133">
        <v>9780740748479</v>
      </c>
      <c r="D11" s="132" t="s">
        <v>272</v>
      </c>
      <c r="E11" s="132">
        <v>1</v>
      </c>
      <c r="F11" s="134">
        <v>74</v>
      </c>
      <c r="G11" s="132">
        <v>503</v>
      </c>
      <c r="H11" s="132">
        <v>415050</v>
      </c>
      <c r="I11" s="132">
        <v>-82709.66</v>
      </c>
      <c r="J11" s="132">
        <v>-20</v>
      </c>
    </row>
    <row r="12" spans="1:13" x14ac:dyDescent="0.2">
      <c r="A12" s="132">
        <v>2016</v>
      </c>
      <c r="B12" s="132">
        <v>10</v>
      </c>
      <c r="C12" s="133">
        <v>9780740754722</v>
      </c>
      <c r="D12" s="132" t="s">
        <v>390</v>
      </c>
      <c r="E12" s="132">
        <v>1</v>
      </c>
      <c r="F12" s="134">
        <v>74</v>
      </c>
      <c r="G12" s="132">
        <v>503</v>
      </c>
      <c r="H12" s="132">
        <v>415050</v>
      </c>
      <c r="I12" s="132">
        <v>-798</v>
      </c>
      <c r="J12" s="132">
        <v>-4</v>
      </c>
    </row>
    <row r="13" spans="1:13" x14ac:dyDescent="0.2">
      <c r="A13" s="132">
        <v>2016</v>
      </c>
      <c r="B13" s="132">
        <v>10</v>
      </c>
      <c r="C13" s="133">
        <v>9780740771118</v>
      </c>
      <c r="D13" s="132" t="s">
        <v>380</v>
      </c>
      <c r="E13" s="132">
        <v>1</v>
      </c>
      <c r="F13" s="134">
        <v>74</v>
      </c>
      <c r="G13" s="132">
        <v>503</v>
      </c>
      <c r="H13" s="132">
        <v>415050</v>
      </c>
      <c r="I13" s="132">
        <v>-399</v>
      </c>
      <c r="J13" s="132">
        <v>-2</v>
      </c>
    </row>
    <row r="14" spans="1:13" x14ac:dyDescent="0.2">
      <c r="A14" s="132">
        <v>2016</v>
      </c>
      <c r="B14" s="132">
        <v>10</v>
      </c>
      <c r="C14" s="133">
        <v>9780740777356</v>
      </c>
      <c r="D14" s="132" t="s">
        <v>274</v>
      </c>
      <c r="E14" s="132">
        <v>1</v>
      </c>
      <c r="F14" s="134">
        <v>74</v>
      </c>
      <c r="G14" s="132">
        <v>503</v>
      </c>
      <c r="H14" s="132">
        <v>415050</v>
      </c>
      <c r="I14" s="132">
        <v>-1750</v>
      </c>
      <c r="J14" s="132">
        <v>-1</v>
      </c>
    </row>
    <row r="15" spans="1:13" x14ac:dyDescent="0.2">
      <c r="A15" s="132">
        <v>2016</v>
      </c>
      <c r="B15" s="132">
        <v>10</v>
      </c>
      <c r="C15" s="133">
        <v>9781449401023</v>
      </c>
      <c r="D15" s="132" t="s">
        <v>357</v>
      </c>
      <c r="E15" s="132">
        <v>1</v>
      </c>
      <c r="F15" s="134">
        <v>74</v>
      </c>
      <c r="G15" s="132">
        <v>503</v>
      </c>
      <c r="H15" s="132">
        <v>415050</v>
      </c>
      <c r="I15" s="132">
        <v>-754.92</v>
      </c>
      <c r="J15" s="132">
        <v>-2</v>
      </c>
    </row>
    <row r="16" spans="1:13" x14ac:dyDescent="0.2">
      <c r="A16" s="132">
        <v>2016</v>
      </c>
      <c r="B16" s="132">
        <v>10</v>
      </c>
      <c r="C16" s="133">
        <v>9781449402327</v>
      </c>
      <c r="D16" s="132" t="s">
        <v>277</v>
      </c>
      <c r="E16" s="132">
        <v>1</v>
      </c>
      <c r="F16" s="134">
        <v>74</v>
      </c>
      <c r="G16" s="132">
        <v>504</v>
      </c>
      <c r="H16" s="132">
        <v>415050</v>
      </c>
      <c r="I16" s="132">
        <v>-2346.12</v>
      </c>
      <c r="J16" s="132">
        <v>-11</v>
      </c>
    </row>
    <row r="17" spans="1:10" x14ac:dyDescent="0.2">
      <c r="A17" s="132">
        <v>2016</v>
      </c>
      <c r="B17" s="132">
        <v>10</v>
      </c>
      <c r="C17" s="133">
        <v>9781449407186</v>
      </c>
      <c r="D17" s="132" t="s">
        <v>278</v>
      </c>
      <c r="E17" s="132">
        <v>1</v>
      </c>
      <c r="F17" s="134">
        <v>74</v>
      </c>
      <c r="G17" s="132">
        <v>504</v>
      </c>
      <c r="H17" s="132">
        <v>415050</v>
      </c>
      <c r="I17" s="132">
        <v>-3020.43</v>
      </c>
      <c r="J17" s="132">
        <v>-14</v>
      </c>
    </row>
    <row r="18" spans="1:10" x14ac:dyDescent="0.2">
      <c r="A18" s="132">
        <v>2016</v>
      </c>
      <c r="B18" s="132">
        <v>10</v>
      </c>
      <c r="C18" s="133">
        <v>9781449410186</v>
      </c>
      <c r="D18" s="132" t="s">
        <v>334</v>
      </c>
      <c r="E18" s="132">
        <v>1</v>
      </c>
      <c r="F18" s="134">
        <v>74</v>
      </c>
      <c r="G18" s="132">
        <v>503</v>
      </c>
      <c r="H18" s="132">
        <v>415050</v>
      </c>
      <c r="I18" s="132">
        <v>-829.5</v>
      </c>
      <c r="J18" s="132">
        <v>-3</v>
      </c>
    </row>
    <row r="19" spans="1:10" x14ac:dyDescent="0.2">
      <c r="A19" s="132">
        <v>2016</v>
      </c>
      <c r="B19" s="132">
        <v>10</v>
      </c>
      <c r="C19" s="133">
        <v>9781449414054</v>
      </c>
      <c r="D19" s="132" t="s">
        <v>393</v>
      </c>
      <c r="E19" s="132">
        <v>1</v>
      </c>
      <c r="F19" s="134">
        <v>74</v>
      </c>
      <c r="G19" s="132">
        <v>504</v>
      </c>
      <c r="H19" s="132">
        <v>415050</v>
      </c>
      <c r="I19" s="132">
        <v>-199</v>
      </c>
      <c r="J19" s="132">
        <v>-2</v>
      </c>
    </row>
    <row r="20" spans="1:10" x14ac:dyDescent="0.2">
      <c r="A20" s="132">
        <v>2016</v>
      </c>
      <c r="B20" s="132">
        <v>10</v>
      </c>
      <c r="C20" s="133">
        <v>9781449414061</v>
      </c>
      <c r="D20" s="132" t="s">
        <v>382</v>
      </c>
      <c r="E20" s="132">
        <v>1</v>
      </c>
      <c r="F20" s="134">
        <v>74</v>
      </c>
      <c r="G20" s="132">
        <v>503</v>
      </c>
      <c r="H20" s="132">
        <v>415050</v>
      </c>
      <c r="I20" s="132">
        <v>-199</v>
      </c>
      <c r="J20" s="132">
        <v>-2</v>
      </c>
    </row>
    <row r="21" spans="1:10" x14ac:dyDescent="0.2">
      <c r="A21" s="132">
        <v>2016</v>
      </c>
      <c r="B21" s="132">
        <v>10</v>
      </c>
      <c r="C21" s="133">
        <v>9781449414078</v>
      </c>
      <c r="D21" s="132" t="s">
        <v>383</v>
      </c>
      <c r="E21" s="132">
        <v>1</v>
      </c>
      <c r="F21" s="134">
        <v>74</v>
      </c>
      <c r="G21" s="132">
        <v>503</v>
      </c>
      <c r="H21" s="132">
        <v>415050</v>
      </c>
      <c r="I21" s="132">
        <v>-497.5</v>
      </c>
      <c r="J21" s="132">
        <v>-5</v>
      </c>
    </row>
    <row r="22" spans="1:10" x14ac:dyDescent="0.2">
      <c r="A22" s="132">
        <v>2016</v>
      </c>
      <c r="B22" s="132">
        <v>10</v>
      </c>
      <c r="C22" s="133">
        <v>9781449414085</v>
      </c>
      <c r="D22" s="132" t="s">
        <v>384</v>
      </c>
      <c r="E22" s="132">
        <v>1</v>
      </c>
      <c r="F22" s="134">
        <v>74</v>
      </c>
      <c r="G22" s="132">
        <v>503</v>
      </c>
      <c r="H22" s="132">
        <v>415050</v>
      </c>
      <c r="I22" s="132">
        <v>-298.5</v>
      </c>
      <c r="J22" s="132">
        <v>-3</v>
      </c>
    </row>
    <row r="23" spans="1:10" x14ac:dyDescent="0.2">
      <c r="A23" s="132">
        <v>2016</v>
      </c>
      <c r="B23" s="132">
        <v>10</v>
      </c>
      <c r="C23" s="133">
        <v>9781449414092</v>
      </c>
      <c r="D23" s="132" t="s">
        <v>385</v>
      </c>
      <c r="E23" s="132">
        <v>1</v>
      </c>
      <c r="F23" s="134">
        <v>74</v>
      </c>
      <c r="G23" s="132">
        <v>503</v>
      </c>
      <c r="H23" s="132">
        <v>415050</v>
      </c>
      <c r="I23" s="132">
        <v>-199</v>
      </c>
      <c r="J23" s="132">
        <v>-2</v>
      </c>
    </row>
    <row r="24" spans="1:10" x14ac:dyDescent="0.2">
      <c r="A24" s="132">
        <v>2016</v>
      </c>
      <c r="B24" s="132">
        <v>10</v>
      </c>
      <c r="C24" s="133">
        <v>9781449420437</v>
      </c>
      <c r="D24" s="132" t="s">
        <v>280</v>
      </c>
      <c r="E24" s="132">
        <v>1</v>
      </c>
      <c r="F24" s="134">
        <v>74</v>
      </c>
      <c r="G24" s="132">
        <v>504</v>
      </c>
      <c r="H24" s="132">
        <v>415050</v>
      </c>
      <c r="I24" s="132">
        <v>-3247.86</v>
      </c>
      <c r="J24" s="132">
        <v>-15</v>
      </c>
    </row>
    <row r="25" spans="1:10" x14ac:dyDescent="0.2">
      <c r="A25" s="132">
        <v>2016</v>
      </c>
      <c r="B25" s="132">
        <v>10</v>
      </c>
      <c r="C25" s="133">
        <v>9781449425661</v>
      </c>
      <c r="D25" s="132" t="s">
        <v>282</v>
      </c>
      <c r="E25" s="132">
        <v>1</v>
      </c>
      <c r="F25" s="134">
        <v>74</v>
      </c>
      <c r="G25" s="132">
        <v>504</v>
      </c>
      <c r="H25" s="132">
        <v>415050</v>
      </c>
      <c r="I25" s="132">
        <v>-4452.84</v>
      </c>
      <c r="J25" s="132">
        <v>-21</v>
      </c>
    </row>
    <row r="26" spans="1:10" x14ac:dyDescent="0.2">
      <c r="A26" s="132">
        <v>2016</v>
      </c>
      <c r="B26" s="132">
        <v>10</v>
      </c>
      <c r="C26" s="133">
        <v>9781449425678</v>
      </c>
      <c r="D26" s="132" t="s">
        <v>318</v>
      </c>
      <c r="E26" s="132">
        <v>1</v>
      </c>
      <c r="F26" s="134">
        <v>74</v>
      </c>
      <c r="G26" s="132">
        <v>504</v>
      </c>
      <c r="H26" s="132">
        <v>415050</v>
      </c>
      <c r="I26" s="132">
        <v>-3802.56</v>
      </c>
      <c r="J26" s="132">
        <v>-10</v>
      </c>
    </row>
    <row r="27" spans="1:10" x14ac:dyDescent="0.2">
      <c r="A27" s="132">
        <v>2016</v>
      </c>
      <c r="B27" s="132">
        <v>10</v>
      </c>
      <c r="C27" s="133">
        <v>9781449427757</v>
      </c>
      <c r="D27" s="132" t="s">
        <v>283</v>
      </c>
      <c r="E27" s="132">
        <v>1</v>
      </c>
      <c r="F27" s="134">
        <v>74</v>
      </c>
      <c r="G27" s="132">
        <v>503</v>
      </c>
      <c r="H27" s="132">
        <v>415050</v>
      </c>
      <c r="I27" s="132">
        <v>-450</v>
      </c>
      <c r="J27" s="132">
        <v>-2</v>
      </c>
    </row>
    <row r="28" spans="1:10" x14ac:dyDescent="0.2">
      <c r="A28" s="132">
        <v>2016</v>
      </c>
      <c r="B28" s="132">
        <v>10</v>
      </c>
      <c r="C28" s="133">
        <v>9781449427771</v>
      </c>
      <c r="D28" s="132" t="s">
        <v>284</v>
      </c>
      <c r="E28" s="132">
        <v>1</v>
      </c>
      <c r="F28" s="134">
        <v>74</v>
      </c>
      <c r="G28" s="132">
        <v>504</v>
      </c>
      <c r="H28" s="132">
        <v>415050</v>
      </c>
      <c r="I28" s="132">
        <v>-4273.29</v>
      </c>
      <c r="J28" s="132">
        <v>-20</v>
      </c>
    </row>
    <row r="29" spans="1:10" x14ac:dyDescent="0.2">
      <c r="A29" s="132">
        <v>2016</v>
      </c>
      <c r="B29" s="132">
        <v>10</v>
      </c>
      <c r="C29" s="133">
        <v>9781449429379</v>
      </c>
      <c r="D29" s="132" t="s">
        <v>285</v>
      </c>
      <c r="E29" s="132">
        <v>1</v>
      </c>
      <c r="F29" s="134">
        <v>74</v>
      </c>
      <c r="G29" s="132">
        <v>503</v>
      </c>
      <c r="H29" s="132">
        <v>415050</v>
      </c>
      <c r="I29" s="132">
        <v>-2821</v>
      </c>
      <c r="J29" s="132">
        <v>-15</v>
      </c>
    </row>
    <row r="30" spans="1:10" x14ac:dyDescent="0.2">
      <c r="A30" s="132">
        <v>2016</v>
      </c>
      <c r="B30" s="132">
        <v>10</v>
      </c>
      <c r="C30" s="133">
        <v>9781449429386</v>
      </c>
      <c r="D30" s="132" t="s">
        <v>286</v>
      </c>
      <c r="E30" s="132">
        <v>1</v>
      </c>
      <c r="F30" s="134">
        <v>74</v>
      </c>
      <c r="G30" s="132">
        <v>503</v>
      </c>
      <c r="H30" s="132">
        <v>415050</v>
      </c>
      <c r="I30" s="132">
        <v>-2700</v>
      </c>
      <c r="J30" s="132">
        <v>-12</v>
      </c>
    </row>
    <row r="31" spans="1:10" x14ac:dyDescent="0.2">
      <c r="A31" s="132">
        <v>2016</v>
      </c>
      <c r="B31" s="132">
        <v>10</v>
      </c>
      <c r="C31" s="133">
        <v>9781449433253</v>
      </c>
      <c r="D31" s="132" t="s">
        <v>272</v>
      </c>
      <c r="E31" s="132">
        <v>1</v>
      </c>
      <c r="F31" s="134">
        <v>74</v>
      </c>
      <c r="G31" s="132">
        <v>503</v>
      </c>
      <c r="H31" s="132">
        <v>415050</v>
      </c>
      <c r="I31" s="132">
        <v>-1106635.53</v>
      </c>
      <c r="J31" s="132">
        <v>-362</v>
      </c>
    </row>
    <row r="32" spans="1:10" x14ac:dyDescent="0.2">
      <c r="A32" s="132">
        <v>2016</v>
      </c>
      <c r="B32" s="132">
        <v>10</v>
      </c>
      <c r="C32" s="133">
        <v>9781449433963</v>
      </c>
      <c r="D32" s="132" t="s">
        <v>308</v>
      </c>
      <c r="E32" s="132">
        <v>1</v>
      </c>
      <c r="F32" s="134">
        <v>74</v>
      </c>
      <c r="G32" s="132">
        <v>503</v>
      </c>
      <c r="H32" s="132">
        <v>415050</v>
      </c>
      <c r="I32" s="132">
        <v>-161.46</v>
      </c>
      <c r="J32" s="132">
        <v>-1</v>
      </c>
    </row>
    <row r="33" spans="1:10" x14ac:dyDescent="0.2">
      <c r="A33" s="132">
        <v>2016</v>
      </c>
      <c r="B33" s="132">
        <v>10</v>
      </c>
      <c r="C33" s="133">
        <v>9781449436346</v>
      </c>
      <c r="D33" s="132" t="s">
        <v>242</v>
      </c>
      <c r="E33" s="132">
        <v>1</v>
      </c>
      <c r="F33" s="134">
        <v>74</v>
      </c>
      <c r="G33" s="132">
        <v>501</v>
      </c>
      <c r="H33" s="132">
        <v>415050</v>
      </c>
      <c r="I33" s="132">
        <v>-7738.5</v>
      </c>
      <c r="J33" s="132">
        <v>-43</v>
      </c>
    </row>
    <row r="34" spans="1:10" x14ac:dyDescent="0.2">
      <c r="A34" s="132">
        <v>2016</v>
      </c>
      <c r="B34" s="132">
        <v>10</v>
      </c>
      <c r="C34" s="133">
        <v>9781449436353</v>
      </c>
      <c r="D34" s="132" t="s">
        <v>287</v>
      </c>
      <c r="E34" s="132">
        <v>1</v>
      </c>
      <c r="F34" s="134">
        <v>74</v>
      </c>
      <c r="G34" s="132">
        <v>504</v>
      </c>
      <c r="H34" s="132">
        <v>415050</v>
      </c>
      <c r="I34" s="132">
        <v>-5119.17</v>
      </c>
      <c r="J34" s="132">
        <v>-24</v>
      </c>
    </row>
    <row r="35" spans="1:10" x14ac:dyDescent="0.2">
      <c r="A35" s="132">
        <v>2016</v>
      </c>
      <c r="B35" s="132">
        <v>10</v>
      </c>
      <c r="C35" s="133">
        <v>9781449438821</v>
      </c>
      <c r="D35" s="132" t="s">
        <v>330</v>
      </c>
      <c r="E35" s="132">
        <v>1</v>
      </c>
      <c r="F35" s="134">
        <v>74</v>
      </c>
      <c r="G35" s="132">
        <v>503</v>
      </c>
      <c r="H35" s="132">
        <v>415050</v>
      </c>
      <c r="I35" s="132">
        <v>-7000</v>
      </c>
      <c r="J35" s="132">
        <v>-4</v>
      </c>
    </row>
    <row r="36" spans="1:10" x14ac:dyDescent="0.2">
      <c r="A36" s="132">
        <v>2016</v>
      </c>
      <c r="B36" s="132">
        <v>10</v>
      </c>
      <c r="C36" s="133">
        <v>9781449457952</v>
      </c>
      <c r="D36" s="132" t="s">
        <v>271</v>
      </c>
      <c r="E36" s="132">
        <v>1</v>
      </c>
      <c r="F36" s="134">
        <v>74</v>
      </c>
      <c r="G36" s="132">
        <v>501</v>
      </c>
      <c r="H36" s="132">
        <v>415050</v>
      </c>
      <c r="I36" s="132">
        <v>-134032.24</v>
      </c>
      <c r="J36" s="132">
        <v>-423</v>
      </c>
    </row>
    <row r="37" spans="1:10" x14ac:dyDescent="0.2">
      <c r="A37" s="132">
        <v>2016</v>
      </c>
      <c r="B37" s="132">
        <v>10</v>
      </c>
      <c r="C37" s="133">
        <v>9781449458263</v>
      </c>
      <c r="D37" s="132" t="s">
        <v>256</v>
      </c>
      <c r="E37" s="132">
        <v>1</v>
      </c>
      <c r="F37" s="134">
        <v>74</v>
      </c>
      <c r="G37" s="132">
        <v>501</v>
      </c>
      <c r="H37" s="132">
        <v>415050</v>
      </c>
      <c r="I37" s="132">
        <v>-175</v>
      </c>
      <c r="J37" s="132">
        <v>-1</v>
      </c>
    </row>
    <row r="38" spans="1:10" x14ac:dyDescent="0.2">
      <c r="A38" s="132">
        <v>2016</v>
      </c>
      <c r="B38" s="132">
        <v>10</v>
      </c>
      <c r="C38" s="133">
        <v>9781449460365</v>
      </c>
      <c r="D38" s="132" t="s">
        <v>319</v>
      </c>
      <c r="E38" s="132">
        <v>1</v>
      </c>
      <c r="F38" s="134">
        <v>74</v>
      </c>
      <c r="G38" s="132">
        <v>501</v>
      </c>
      <c r="H38" s="132">
        <v>415050</v>
      </c>
      <c r="I38" s="132">
        <v>-35249.79</v>
      </c>
      <c r="J38" s="132">
        <v>-78</v>
      </c>
    </row>
    <row r="39" spans="1:10" x14ac:dyDescent="0.2">
      <c r="A39" s="132">
        <v>2016</v>
      </c>
      <c r="B39" s="132">
        <v>10</v>
      </c>
      <c r="C39" s="133">
        <v>9781449461072</v>
      </c>
      <c r="D39" s="132" t="s">
        <v>386</v>
      </c>
      <c r="E39" s="132">
        <v>1</v>
      </c>
      <c r="F39" s="134">
        <v>74</v>
      </c>
      <c r="G39" s="132">
        <v>503</v>
      </c>
      <c r="H39" s="132">
        <v>415050</v>
      </c>
      <c r="I39" s="132">
        <v>-7637.25</v>
      </c>
      <c r="J39" s="132">
        <v>-25</v>
      </c>
    </row>
    <row r="40" spans="1:10" x14ac:dyDescent="0.2">
      <c r="A40" s="132">
        <v>2016</v>
      </c>
      <c r="B40" s="132">
        <v>10</v>
      </c>
      <c r="C40" s="133">
        <v>9781449462147</v>
      </c>
      <c r="D40" s="132" t="s">
        <v>220</v>
      </c>
      <c r="E40" s="132">
        <v>1</v>
      </c>
      <c r="F40" s="134">
        <v>74</v>
      </c>
      <c r="G40" s="132">
        <v>501</v>
      </c>
      <c r="H40" s="132">
        <v>415050</v>
      </c>
      <c r="I40" s="132">
        <v>-25467.26</v>
      </c>
      <c r="J40" s="132">
        <v>-25</v>
      </c>
    </row>
    <row r="41" spans="1:10" x14ac:dyDescent="0.2">
      <c r="A41" s="132">
        <v>2016</v>
      </c>
      <c r="B41" s="132">
        <v>10</v>
      </c>
      <c r="C41" s="133">
        <v>9781449462253</v>
      </c>
      <c r="D41" s="132" t="s">
        <v>320</v>
      </c>
      <c r="E41" s="132">
        <v>1</v>
      </c>
      <c r="F41" s="134">
        <v>74</v>
      </c>
      <c r="G41" s="132">
        <v>501</v>
      </c>
      <c r="H41" s="132">
        <v>415050</v>
      </c>
      <c r="I41" s="132">
        <v>-8530.6200000000008</v>
      </c>
      <c r="J41" s="132">
        <v>-41</v>
      </c>
    </row>
    <row r="42" spans="1:10" x14ac:dyDescent="0.2">
      <c r="A42" s="132">
        <v>2016</v>
      </c>
      <c r="B42" s="132">
        <v>10</v>
      </c>
      <c r="C42" s="133">
        <v>9781449462260</v>
      </c>
      <c r="D42" s="132" t="s">
        <v>331</v>
      </c>
      <c r="E42" s="132">
        <v>1</v>
      </c>
      <c r="F42" s="134">
        <v>74</v>
      </c>
      <c r="G42" s="132">
        <v>501</v>
      </c>
      <c r="H42" s="132">
        <v>415050</v>
      </c>
      <c r="I42" s="132">
        <v>-3907.17</v>
      </c>
      <c r="J42" s="132">
        <v>-15</v>
      </c>
    </row>
    <row r="43" spans="1:10" x14ac:dyDescent="0.2">
      <c r="A43" s="132">
        <v>2016</v>
      </c>
      <c r="B43" s="132">
        <v>10</v>
      </c>
      <c r="C43" s="133">
        <v>9781449464899</v>
      </c>
      <c r="D43" s="132" t="s">
        <v>310</v>
      </c>
      <c r="E43" s="132">
        <v>1</v>
      </c>
      <c r="F43" s="134">
        <v>74</v>
      </c>
      <c r="G43" s="132">
        <v>501</v>
      </c>
      <c r="H43" s="132">
        <v>415050</v>
      </c>
      <c r="I43" s="132">
        <v>-2635.6</v>
      </c>
      <c r="J43" s="132">
        <v>-8</v>
      </c>
    </row>
    <row r="44" spans="1:10" x14ac:dyDescent="0.2">
      <c r="A44" s="132">
        <v>2016</v>
      </c>
      <c r="B44" s="132">
        <v>10</v>
      </c>
      <c r="C44" s="133">
        <v>9781449471927</v>
      </c>
      <c r="D44" s="132" t="s">
        <v>325</v>
      </c>
      <c r="E44" s="132">
        <v>1</v>
      </c>
      <c r="F44" s="134">
        <v>74</v>
      </c>
      <c r="G44" s="132">
        <v>501</v>
      </c>
      <c r="H44" s="132">
        <v>415050</v>
      </c>
      <c r="I44" s="132">
        <v>-90197.42</v>
      </c>
      <c r="J44" s="132">
        <v>-289</v>
      </c>
    </row>
    <row r="45" spans="1:10" x14ac:dyDescent="0.2">
      <c r="A45" s="132">
        <v>2016</v>
      </c>
      <c r="B45" s="132">
        <v>10</v>
      </c>
      <c r="C45" s="133">
        <v>9781449472399</v>
      </c>
      <c r="D45" s="132" t="s">
        <v>326</v>
      </c>
      <c r="E45" s="132">
        <v>1</v>
      </c>
      <c r="F45" s="134">
        <v>74</v>
      </c>
      <c r="G45" s="132">
        <v>501</v>
      </c>
      <c r="H45" s="132">
        <v>415050</v>
      </c>
      <c r="I45" s="132">
        <v>-52440</v>
      </c>
      <c r="J45" s="132">
        <v>-139</v>
      </c>
    </row>
    <row r="46" spans="1:10" x14ac:dyDescent="0.2">
      <c r="A46" s="132">
        <v>2016</v>
      </c>
      <c r="B46" s="132">
        <v>10</v>
      </c>
      <c r="C46" s="133">
        <v>9781449474256</v>
      </c>
      <c r="D46" s="132" t="s">
        <v>366</v>
      </c>
      <c r="E46" s="132">
        <v>1</v>
      </c>
      <c r="F46" s="134">
        <v>74</v>
      </c>
      <c r="G46" s="132">
        <v>503</v>
      </c>
      <c r="H46" s="132">
        <v>415140</v>
      </c>
      <c r="I46" s="132">
        <v>-38929.51</v>
      </c>
      <c r="J46" s="132">
        <v>-195</v>
      </c>
    </row>
    <row r="47" spans="1:10" x14ac:dyDescent="0.2">
      <c r="A47" s="132">
        <v>2016</v>
      </c>
      <c r="B47" s="132">
        <v>10</v>
      </c>
      <c r="C47" s="133">
        <v>9781449407186</v>
      </c>
      <c r="D47" s="132" t="s">
        <v>278</v>
      </c>
      <c r="E47" s="132">
        <v>1</v>
      </c>
      <c r="F47" s="134">
        <v>74</v>
      </c>
      <c r="G47" s="132">
        <v>504</v>
      </c>
      <c r="H47" s="132">
        <v>415150</v>
      </c>
      <c r="I47" s="132">
        <v>-2999.57</v>
      </c>
      <c r="J47" s="132">
        <v>-15</v>
      </c>
    </row>
    <row r="48" spans="1:10" x14ac:dyDescent="0.2">
      <c r="A48" s="132">
        <v>2016</v>
      </c>
      <c r="B48" s="132">
        <v>10</v>
      </c>
      <c r="C48" s="133">
        <v>9781449425678</v>
      </c>
      <c r="D48" s="132" t="s">
        <v>318</v>
      </c>
      <c r="E48" s="132">
        <v>1</v>
      </c>
      <c r="F48" s="134">
        <v>74</v>
      </c>
      <c r="G48" s="132">
        <v>504</v>
      </c>
      <c r="H48" s="132">
        <v>415150</v>
      </c>
      <c r="I48" s="132">
        <v>-3504.51</v>
      </c>
      <c r="J48" s="132">
        <v>-10</v>
      </c>
    </row>
    <row r="49" spans="1:10" x14ac:dyDescent="0.2">
      <c r="A49" s="132">
        <v>2016</v>
      </c>
      <c r="B49" s="132">
        <v>10</v>
      </c>
      <c r="C49" s="133">
        <v>9781449429379</v>
      </c>
      <c r="D49" s="132" t="s">
        <v>285</v>
      </c>
      <c r="E49" s="132">
        <v>1</v>
      </c>
      <c r="F49" s="134">
        <v>74</v>
      </c>
      <c r="G49" s="132">
        <v>503</v>
      </c>
      <c r="H49" s="132">
        <v>415150</v>
      </c>
      <c r="I49" s="132">
        <v>-3511.2</v>
      </c>
      <c r="J49" s="132">
        <v>-20</v>
      </c>
    </row>
    <row r="50" spans="1:10" x14ac:dyDescent="0.2">
      <c r="A50" s="132">
        <v>2016</v>
      </c>
      <c r="B50" s="132">
        <v>10</v>
      </c>
      <c r="C50" s="133">
        <v>9781449436346</v>
      </c>
      <c r="D50" s="132" t="s">
        <v>242</v>
      </c>
      <c r="E50" s="132">
        <v>1</v>
      </c>
      <c r="F50" s="134">
        <v>74</v>
      </c>
      <c r="G50" s="132">
        <v>501</v>
      </c>
      <c r="H50" s="132">
        <v>415150</v>
      </c>
      <c r="I50" s="132">
        <v>-1755.6</v>
      </c>
      <c r="J50" s="132">
        <v>-10</v>
      </c>
    </row>
    <row r="51" spans="1:10" x14ac:dyDescent="0.2">
      <c r="A51" s="132">
        <v>2016</v>
      </c>
      <c r="B51" s="132">
        <v>10</v>
      </c>
      <c r="C51" s="133">
        <v>9780740700033</v>
      </c>
      <c r="D51" s="132" t="s">
        <v>343</v>
      </c>
      <c r="E51" s="132">
        <v>1</v>
      </c>
      <c r="F51" s="134">
        <v>74</v>
      </c>
      <c r="G51" s="132">
        <v>503</v>
      </c>
      <c r="H51" s="132">
        <v>425250</v>
      </c>
      <c r="I51" s="132">
        <v>370.47</v>
      </c>
      <c r="J51" s="132">
        <v>1</v>
      </c>
    </row>
    <row r="52" spans="1:10" x14ac:dyDescent="0.2">
      <c r="A52" s="132">
        <v>2016</v>
      </c>
      <c r="B52" s="132">
        <v>10</v>
      </c>
      <c r="C52" s="133">
        <v>9780740705311</v>
      </c>
      <c r="D52" s="132" t="s">
        <v>344</v>
      </c>
      <c r="E52" s="132">
        <v>1</v>
      </c>
      <c r="F52" s="134">
        <v>74</v>
      </c>
      <c r="G52" s="132">
        <v>503</v>
      </c>
      <c r="H52" s="132">
        <v>425250</v>
      </c>
      <c r="I52" s="132">
        <v>1817.4</v>
      </c>
      <c r="J52" s="132">
        <v>5</v>
      </c>
    </row>
    <row r="53" spans="1:10" x14ac:dyDescent="0.2">
      <c r="A53" s="132">
        <v>2016</v>
      </c>
      <c r="B53" s="132">
        <v>10</v>
      </c>
      <c r="C53" s="133">
        <v>9780740713903</v>
      </c>
      <c r="D53" s="132" t="s">
        <v>345</v>
      </c>
      <c r="E53" s="132">
        <v>1</v>
      </c>
      <c r="F53" s="134">
        <v>74</v>
      </c>
      <c r="G53" s="132">
        <v>503</v>
      </c>
      <c r="H53" s="132">
        <v>425250</v>
      </c>
      <c r="I53" s="132">
        <v>468</v>
      </c>
      <c r="J53" s="132">
        <v>2</v>
      </c>
    </row>
    <row r="54" spans="1:10" x14ac:dyDescent="0.2">
      <c r="A54" s="132">
        <v>2016</v>
      </c>
      <c r="B54" s="132">
        <v>10</v>
      </c>
      <c r="C54" s="133">
        <v>9780740718397</v>
      </c>
      <c r="D54" s="132" t="s">
        <v>333</v>
      </c>
      <c r="E54" s="132">
        <v>1</v>
      </c>
      <c r="F54" s="134">
        <v>74</v>
      </c>
      <c r="G54" s="132">
        <v>503</v>
      </c>
      <c r="H54" s="132">
        <v>425250</v>
      </c>
      <c r="I54" s="132">
        <v>247.5</v>
      </c>
      <c r="J54" s="132">
        <v>1</v>
      </c>
    </row>
    <row r="55" spans="1:10" x14ac:dyDescent="0.2">
      <c r="A55" s="132">
        <v>2016</v>
      </c>
      <c r="B55" s="132">
        <v>10</v>
      </c>
      <c r="C55" s="133">
        <v>9780740738050</v>
      </c>
      <c r="D55" s="132" t="s">
        <v>347</v>
      </c>
      <c r="E55" s="132">
        <v>1</v>
      </c>
      <c r="F55" s="134">
        <v>74</v>
      </c>
      <c r="G55" s="132">
        <v>503</v>
      </c>
      <c r="H55" s="132">
        <v>425250</v>
      </c>
      <c r="I55" s="132">
        <v>1370.25</v>
      </c>
      <c r="J55" s="132">
        <v>5</v>
      </c>
    </row>
    <row r="56" spans="1:10" x14ac:dyDescent="0.2">
      <c r="A56" s="132">
        <v>2016</v>
      </c>
      <c r="B56" s="132">
        <v>10</v>
      </c>
      <c r="C56" s="133">
        <v>9780740761904</v>
      </c>
      <c r="D56" s="132" t="s">
        <v>349</v>
      </c>
      <c r="E56" s="132">
        <v>1</v>
      </c>
      <c r="F56" s="134">
        <v>74</v>
      </c>
      <c r="G56" s="132">
        <v>503</v>
      </c>
      <c r="H56" s="132">
        <v>425250</v>
      </c>
      <c r="I56" s="132">
        <v>267.75</v>
      </c>
      <c r="J56" s="132">
        <v>1</v>
      </c>
    </row>
    <row r="57" spans="1:10" x14ac:dyDescent="0.2">
      <c r="A57" s="132">
        <v>2016</v>
      </c>
      <c r="B57" s="132">
        <v>10</v>
      </c>
      <c r="C57" s="133">
        <v>9780740773655</v>
      </c>
      <c r="D57" s="132" t="s">
        <v>362</v>
      </c>
      <c r="E57" s="132">
        <v>1</v>
      </c>
      <c r="F57" s="134">
        <v>74</v>
      </c>
      <c r="G57" s="132">
        <v>503</v>
      </c>
      <c r="H57" s="132">
        <v>425250</v>
      </c>
      <c r="I57" s="132">
        <v>1123.5</v>
      </c>
      <c r="J57" s="132">
        <v>4</v>
      </c>
    </row>
    <row r="58" spans="1:10" x14ac:dyDescent="0.2">
      <c r="A58" s="132">
        <v>2016</v>
      </c>
      <c r="B58" s="132">
        <v>10</v>
      </c>
      <c r="C58" s="133">
        <v>9780740777356</v>
      </c>
      <c r="D58" s="132" t="s">
        <v>274</v>
      </c>
      <c r="E58" s="132">
        <v>1</v>
      </c>
      <c r="F58" s="134">
        <v>74</v>
      </c>
      <c r="G58" s="132">
        <v>503</v>
      </c>
      <c r="H58" s="132">
        <v>425250</v>
      </c>
      <c r="I58" s="132">
        <v>3570</v>
      </c>
      <c r="J58" s="132">
        <v>2</v>
      </c>
    </row>
    <row r="59" spans="1:10" x14ac:dyDescent="0.2">
      <c r="A59" s="132">
        <v>2016</v>
      </c>
      <c r="B59" s="132">
        <v>10</v>
      </c>
      <c r="C59" s="133">
        <v>9780740778063</v>
      </c>
      <c r="D59" s="132" t="s">
        <v>391</v>
      </c>
      <c r="E59" s="132">
        <v>1</v>
      </c>
      <c r="F59" s="134">
        <v>74</v>
      </c>
      <c r="G59" s="132">
        <v>503</v>
      </c>
      <c r="H59" s="132">
        <v>425250</v>
      </c>
      <c r="I59" s="132">
        <v>964.39</v>
      </c>
      <c r="J59" s="132">
        <v>3</v>
      </c>
    </row>
    <row r="60" spans="1:10" x14ac:dyDescent="0.2">
      <c r="A60" s="132">
        <v>2016</v>
      </c>
      <c r="B60" s="132">
        <v>10</v>
      </c>
      <c r="C60" s="133">
        <v>9780740778155</v>
      </c>
      <c r="D60" s="132" t="s">
        <v>351</v>
      </c>
      <c r="E60" s="132">
        <v>1</v>
      </c>
      <c r="F60" s="134">
        <v>74</v>
      </c>
      <c r="G60" s="132">
        <v>503</v>
      </c>
      <c r="H60" s="132">
        <v>425250</v>
      </c>
      <c r="I60" s="132">
        <v>267.75</v>
      </c>
      <c r="J60" s="132">
        <v>1</v>
      </c>
    </row>
    <row r="61" spans="1:10" x14ac:dyDescent="0.2">
      <c r="A61" s="132">
        <v>2016</v>
      </c>
      <c r="B61" s="132">
        <v>10</v>
      </c>
      <c r="C61" s="133">
        <v>9780740785481</v>
      </c>
      <c r="D61" s="132" t="s">
        <v>275</v>
      </c>
      <c r="E61" s="132">
        <v>1</v>
      </c>
      <c r="F61" s="134">
        <v>74</v>
      </c>
      <c r="G61" s="132">
        <v>503</v>
      </c>
      <c r="H61" s="132">
        <v>425250</v>
      </c>
      <c r="I61" s="132">
        <v>1529.49</v>
      </c>
      <c r="J61" s="132">
        <v>1</v>
      </c>
    </row>
    <row r="62" spans="1:10" x14ac:dyDescent="0.2">
      <c r="A62" s="132">
        <v>2016</v>
      </c>
      <c r="B62" s="132">
        <v>10</v>
      </c>
      <c r="C62" s="133">
        <v>9780836204155</v>
      </c>
      <c r="D62" s="132" t="s">
        <v>353</v>
      </c>
      <c r="E62" s="132">
        <v>1</v>
      </c>
      <c r="F62" s="134">
        <v>74</v>
      </c>
      <c r="G62" s="132">
        <v>503</v>
      </c>
      <c r="H62" s="132">
        <v>425250</v>
      </c>
      <c r="I62" s="132">
        <v>1097.43</v>
      </c>
      <c r="J62" s="132">
        <v>3</v>
      </c>
    </row>
    <row r="63" spans="1:10" x14ac:dyDescent="0.2">
      <c r="A63" s="132">
        <v>2016</v>
      </c>
      <c r="B63" s="132">
        <v>10</v>
      </c>
      <c r="C63" s="133">
        <v>9780836217469</v>
      </c>
      <c r="D63" s="132" t="s">
        <v>336</v>
      </c>
      <c r="E63" s="132">
        <v>1</v>
      </c>
      <c r="F63" s="134">
        <v>74</v>
      </c>
      <c r="G63" s="132">
        <v>503</v>
      </c>
      <c r="H63" s="132">
        <v>425250</v>
      </c>
      <c r="I63" s="132">
        <v>329.45</v>
      </c>
      <c r="J63" s="132">
        <v>1</v>
      </c>
    </row>
    <row r="64" spans="1:10" x14ac:dyDescent="0.2">
      <c r="A64" s="132">
        <v>2016</v>
      </c>
      <c r="B64" s="132">
        <v>10</v>
      </c>
      <c r="C64" s="133">
        <v>9780836217797</v>
      </c>
      <c r="D64" s="132" t="s">
        <v>363</v>
      </c>
      <c r="E64" s="132">
        <v>1</v>
      </c>
      <c r="F64" s="134">
        <v>74</v>
      </c>
      <c r="G64" s="132">
        <v>503</v>
      </c>
      <c r="H64" s="132">
        <v>425250</v>
      </c>
      <c r="I64" s="132">
        <v>626.42999999999995</v>
      </c>
      <c r="J64" s="132">
        <v>3</v>
      </c>
    </row>
    <row r="65" spans="1:10" x14ac:dyDescent="0.2">
      <c r="A65" s="132">
        <v>2016</v>
      </c>
      <c r="B65" s="132">
        <v>10</v>
      </c>
      <c r="C65" s="133">
        <v>9780836228991</v>
      </c>
      <c r="D65" s="132" t="s">
        <v>354</v>
      </c>
      <c r="E65" s="132">
        <v>1</v>
      </c>
      <c r="F65" s="134">
        <v>74</v>
      </c>
      <c r="G65" s="132">
        <v>503</v>
      </c>
      <c r="H65" s="132">
        <v>425250</v>
      </c>
      <c r="I65" s="132">
        <v>267.75</v>
      </c>
      <c r="J65" s="132">
        <v>1</v>
      </c>
    </row>
    <row r="66" spans="1:10" x14ac:dyDescent="0.2">
      <c r="A66" s="132">
        <v>2016</v>
      </c>
      <c r="B66" s="132">
        <v>10</v>
      </c>
      <c r="C66" s="133">
        <v>9780836236682</v>
      </c>
      <c r="D66" s="132" t="s">
        <v>355</v>
      </c>
      <c r="E66" s="132">
        <v>1</v>
      </c>
      <c r="F66" s="134">
        <v>74</v>
      </c>
      <c r="G66" s="132">
        <v>503</v>
      </c>
      <c r="H66" s="132">
        <v>425250</v>
      </c>
      <c r="I66" s="132">
        <v>535.5</v>
      </c>
      <c r="J66" s="132">
        <v>2</v>
      </c>
    </row>
    <row r="67" spans="1:10" x14ac:dyDescent="0.2">
      <c r="A67" s="132">
        <v>2016</v>
      </c>
      <c r="B67" s="132">
        <v>10</v>
      </c>
      <c r="C67" s="133">
        <v>9780836267457</v>
      </c>
      <c r="D67" s="132" t="s">
        <v>356</v>
      </c>
      <c r="E67" s="132">
        <v>1</v>
      </c>
      <c r="F67" s="134">
        <v>74</v>
      </c>
      <c r="G67" s="132">
        <v>503</v>
      </c>
      <c r="H67" s="132">
        <v>425250</v>
      </c>
      <c r="I67" s="132">
        <v>1097.43</v>
      </c>
      <c r="J67" s="132">
        <v>3</v>
      </c>
    </row>
    <row r="68" spans="1:10" x14ac:dyDescent="0.2">
      <c r="A68" s="132">
        <v>2016</v>
      </c>
      <c r="B68" s="132">
        <v>10</v>
      </c>
      <c r="C68" s="133">
        <v>9781449401177</v>
      </c>
      <c r="D68" s="132" t="s">
        <v>392</v>
      </c>
      <c r="E68" s="132">
        <v>1</v>
      </c>
      <c r="F68" s="134">
        <v>74</v>
      </c>
      <c r="G68" s="132">
        <v>503</v>
      </c>
      <c r="H68" s="132">
        <v>425250</v>
      </c>
      <c r="I68" s="132">
        <v>192.5</v>
      </c>
      <c r="J68" s="132">
        <v>1</v>
      </c>
    </row>
    <row r="69" spans="1:10" x14ac:dyDescent="0.2">
      <c r="A69" s="132">
        <v>2016</v>
      </c>
      <c r="B69" s="132">
        <v>10</v>
      </c>
      <c r="C69" s="133">
        <v>9781449402327</v>
      </c>
      <c r="D69" s="132" t="s">
        <v>277</v>
      </c>
      <c r="E69" s="132">
        <v>1</v>
      </c>
      <c r="F69" s="134">
        <v>74</v>
      </c>
      <c r="G69" s="132">
        <v>504</v>
      </c>
      <c r="H69" s="132">
        <v>425250</v>
      </c>
      <c r="I69" s="132">
        <v>622.44000000000005</v>
      </c>
      <c r="J69" s="132">
        <v>3</v>
      </c>
    </row>
    <row r="70" spans="1:10" x14ac:dyDescent="0.2">
      <c r="A70" s="132">
        <v>2016</v>
      </c>
      <c r="B70" s="132">
        <v>10</v>
      </c>
      <c r="C70" s="133">
        <v>9781449407186</v>
      </c>
      <c r="D70" s="132" t="s">
        <v>278</v>
      </c>
      <c r="E70" s="132">
        <v>1</v>
      </c>
      <c r="F70" s="134">
        <v>74</v>
      </c>
      <c r="G70" s="132">
        <v>504</v>
      </c>
      <c r="H70" s="132">
        <v>425250</v>
      </c>
      <c r="I70" s="132">
        <v>414.96</v>
      </c>
      <c r="J70" s="132">
        <v>2</v>
      </c>
    </row>
    <row r="71" spans="1:10" x14ac:dyDescent="0.2">
      <c r="A71" s="132">
        <v>2016</v>
      </c>
      <c r="B71" s="132">
        <v>10</v>
      </c>
      <c r="C71" s="133">
        <v>9781449433253</v>
      </c>
      <c r="D71" s="132" t="s">
        <v>272</v>
      </c>
      <c r="E71" s="132">
        <v>1</v>
      </c>
      <c r="F71" s="134">
        <v>74</v>
      </c>
      <c r="G71" s="132">
        <v>503</v>
      </c>
      <c r="H71" s="132">
        <v>425250</v>
      </c>
      <c r="I71" s="132">
        <v>3059.49</v>
      </c>
      <c r="J71" s="132">
        <v>1</v>
      </c>
    </row>
    <row r="72" spans="1:10" x14ac:dyDescent="0.2">
      <c r="A72" s="132">
        <v>2016</v>
      </c>
      <c r="B72" s="132">
        <v>10</v>
      </c>
      <c r="C72" s="133">
        <v>9781449446604</v>
      </c>
      <c r="D72" s="132" t="s">
        <v>244</v>
      </c>
      <c r="E72" s="132">
        <v>1</v>
      </c>
      <c r="F72" s="134">
        <v>74</v>
      </c>
      <c r="G72" s="132">
        <v>501</v>
      </c>
      <c r="H72" s="132">
        <v>425250</v>
      </c>
      <c r="I72" s="132">
        <v>458.49</v>
      </c>
      <c r="J72" s="132">
        <v>1</v>
      </c>
    </row>
    <row r="73" spans="1:10" x14ac:dyDescent="0.2">
      <c r="A73" s="132">
        <v>2016</v>
      </c>
      <c r="B73" s="132">
        <v>10</v>
      </c>
      <c r="C73" s="133">
        <v>9781449447151</v>
      </c>
      <c r="D73" s="132" t="s">
        <v>289</v>
      </c>
      <c r="E73" s="132">
        <v>1</v>
      </c>
      <c r="F73" s="134">
        <v>74</v>
      </c>
      <c r="G73" s="132">
        <v>503</v>
      </c>
      <c r="H73" s="132">
        <v>425250</v>
      </c>
      <c r="I73" s="132">
        <v>1785</v>
      </c>
      <c r="J73" s="132">
        <v>1</v>
      </c>
    </row>
    <row r="74" spans="1:10" x14ac:dyDescent="0.2">
      <c r="A74" s="132">
        <v>2016</v>
      </c>
      <c r="B74" s="132">
        <v>10</v>
      </c>
      <c r="C74" s="133">
        <v>9781449447953</v>
      </c>
      <c r="D74" s="132" t="s">
        <v>246</v>
      </c>
      <c r="E74" s="132">
        <v>1</v>
      </c>
      <c r="F74" s="134">
        <v>74</v>
      </c>
      <c r="G74" s="132">
        <v>501</v>
      </c>
      <c r="H74" s="132">
        <v>425250</v>
      </c>
      <c r="I74" s="132">
        <v>3957.8</v>
      </c>
      <c r="J74" s="132">
        <v>4</v>
      </c>
    </row>
    <row r="75" spans="1:10" x14ac:dyDescent="0.2">
      <c r="A75" s="132">
        <v>2016</v>
      </c>
      <c r="B75" s="132">
        <v>10</v>
      </c>
      <c r="C75" s="133">
        <v>9781449449704</v>
      </c>
      <c r="D75" s="132" t="s">
        <v>290</v>
      </c>
      <c r="E75" s="132">
        <v>1</v>
      </c>
      <c r="F75" s="134">
        <v>74</v>
      </c>
      <c r="G75" s="132">
        <v>504</v>
      </c>
      <c r="H75" s="132">
        <v>425250</v>
      </c>
      <c r="I75" s="132">
        <v>185.5</v>
      </c>
      <c r="J75" s="132">
        <v>1</v>
      </c>
    </row>
    <row r="76" spans="1:10" x14ac:dyDescent="0.2">
      <c r="A76" s="132">
        <v>2016</v>
      </c>
      <c r="B76" s="132">
        <v>10</v>
      </c>
      <c r="C76" s="133">
        <v>9781449450793</v>
      </c>
      <c r="D76" s="132" t="s">
        <v>291</v>
      </c>
      <c r="E76" s="132">
        <v>1</v>
      </c>
      <c r="F76" s="134">
        <v>74</v>
      </c>
      <c r="G76" s="132">
        <v>504</v>
      </c>
      <c r="H76" s="132">
        <v>425250</v>
      </c>
      <c r="I76" s="132">
        <v>192.5</v>
      </c>
      <c r="J76" s="132">
        <v>1</v>
      </c>
    </row>
    <row r="77" spans="1:10" x14ac:dyDescent="0.2">
      <c r="A77" s="132">
        <v>2016</v>
      </c>
      <c r="B77" s="132">
        <v>10</v>
      </c>
      <c r="C77" s="133">
        <v>9781449456146</v>
      </c>
      <c r="D77" s="132" t="s">
        <v>292</v>
      </c>
      <c r="E77" s="132">
        <v>1</v>
      </c>
      <c r="F77" s="134">
        <v>74</v>
      </c>
      <c r="G77" s="132">
        <v>503</v>
      </c>
      <c r="H77" s="132">
        <v>425250</v>
      </c>
      <c r="I77" s="132">
        <v>254.49</v>
      </c>
      <c r="J77" s="132">
        <v>1</v>
      </c>
    </row>
    <row r="78" spans="1:10" x14ac:dyDescent="0.2">
      <c r="A78" s="132">
        <v>2016</v>
      </c>
      <c r="B78" s="132">
        <v>10</v>
      </c>
      <c r="C78" s="133">
        <v>9781449457952</v>
      </c>
      <c r="D78" s="132" t="s">
        <v>271</v>
      </c>
      <c r="E78" s="132">
        <v>1</v>
      </c>
      <c r="F78" s="134">
        <v>74</v>
      </c>
      <c r="G78" s="132">
        <v>501</v>
      </c>
      <c r="H78" s="132">
        <v>425250</v>
      </c>
      <c r="I78" s="132">
        <v>622.96</v>
      </c>
      <c r="J78" s="132">
        <v>2</v>
      </c>
    </row>
    <row r="79" spans="1:10" x14ac:dyDescent="0.2">
      <c r="A79" s="132">
        <v>2016</v>
      </c>
      <c r="B79" s="132">
        <v>10</v>
      </c>
      <c r="C79" s="133">
        <v>9781449458263</v>
      </c>
      <c r="D79" s="132" t="s">
        <v>256</v>
      </c>
      <c r="E79" s="132">
        <v>1</v>
      </c>
      <c r="F79" s="134">
        <v>74</v>
      </c>
      <c r="G79" s="132">
        <v>501</v>
      </c>
      <c r="H79" s="132">
        <v>425250</v>
      </c>
      <c r="I79" s="132">
        <v>178.5</v>
      </c>
      <c r="J79" s="132">
        <v>1</v>
      </c>
    </row>
    <row r="80" spans="1:10" x14ac:dyDescent="0.2">
      <c r="A80" s="132">
        <v>2016</v>
      </c>
      <c r="B80" s="132">
        <v>10</v>
      </c>
      <c r="C80" s="133">
        <v>9781449460044</v>
      </c>
      <c r="D80" s="132" t="s">
        <v>260</v>
      </c>
      <c r="E80" s="132">
        <v>1</v>
      </c>
      <c r="F80" s="134">
        <v>74</v>
      </c>
      <c r="G80" s="132">
        <v>501</v>
      </c>
      <c r="H80" s="132">
        <v>425250</v>
      </c>
      <c r="I80" s="132">
        <v>3299.45</v>
      </c>
      <c r="J80" s="132">
        <v>1</v>
      </c>
    </row>
    <row r="81" spans="1:11" x14ac:dyDescent="0.2">
      <c r="A81" s="132">
        <v>2016</v>
      </c>
      <c r="B81" s="132">
        <v>10</v>
      </c>
      <c r="C81" s="133">
        <v>9781449460365</v>
      </c>
      <c r="D81" s="132" t="s">
        <v>319</v>
      </c>
      <c r="E81" s="132">
        <v>1</v>
      </c>
      <c r="F81" s="134">
        <v>74</v>
      </c>
      <c r="G81" s="132">
        <v>501</v>
      </c>
      <c r="H81" s="132">
        <v>425250</v>
      </c>
      <c r="I81" s="132">
        <v>4944.5</v>
      </c>
      <c r="J81" s="132">
        <v>10</v>
      </c>
    </row>
    <row r="82" spans="1:11" x14ac:dyDescent="0.2">
      <c r="A82" s="132">
        <v>2016</v>
      </c>
      <c r="B82" s="132">
        <v>10</v>
      </c>
      <c r="C82" s="133">
        <v>9781449461072</v>
      </c>
      <c r="D82" s="132" t="s">
        <v>386</v>
      </c>
      <c r="E82" s="132">
        <v>1</v>
      </c>
      <c r="F82" s="134">
        <v>74</v>
      </c>
      <c r="G82" s="132">
        <v>503</v>
      </c>
      <c r="H82" s="132">
        <v>425250</v>
      </c>
      <c r="I82" s="132">
        <v>18712.5</v>
      </c>
      <c r="J82" s="132">
        <v>75</v>
      </c>
    </row>
    <row r="83" spans="1:11" x14ac:dyDescent="0.2">
      <c r="A83" s="132">
        <v>2016</v>
      </c>
      <c r="B83" s="132">
        <v>10</v>
      </c>
      <c r="C83" s="133">
        <v>9781449462253</v>
      </c>
      <c r="D83" s="132" t="s">
        <v>320</v>
      </c>
      <c r="E83" s="132">
        <v>1</v>
      </c>
      <c r="F83" s="134">
        <v>74</v>
      </c>
      <c r="G83" s="132">
        <v>501</v>
      </c>
      <c r="H83" s="132">
        <v>425250</v>
      </c>
      <c r="I83" s="132">
        <v>2374.0500000000002</v>
      </c>
      <c r="J83" s="132">
        <v>11</v>
      </c>
    </row>
    <row r="84" spans="1:11" x14ac:dyDescent="0.2">
      <c r="A84" s="132">
        <v>2016</v>
      </c>
      <c r="B84" s="132">
        <v>10</v>
      </c>
      <c r="C84" s="133">
        <v>9781941252093</v>
      </c>
      <c r="D84" s="132" t="s">
        <v>321</v>
      </c>
      <c r="E84" s="132">
        <v>1</v>
      </c>
      <c r="F84" s="134">
        <v>74</v>
      </c>
      <c r="G84" s="132">
        <v>501</v>
      </c>
      <c r="H84" s="132">
        <v>425250</v>
      </c>
      <c r="I84" s="132">
        <v>467.5</v>
      </c>
      <c r="J84" s="132">
        <v>1</v>
      </c>
    </row>
    <row r="85" spans="1:11" x14ac:dyDescent="0.2">
      <c r="A85" s="132"/>
      <c r="B85" s="132"/>
      <c r="C85" s="133"/>
      <c r="D85" s="132"/>
      <c r="E85" s="132"/>
      <c r="F85" s="134"/>
      <c r="G85" s="132"/>
      <c r="H85" s="132"/>
      <c r="I85" s="132"/>
      <c r="J85" s="132"/>
    </row>
    <row r="86" spans="1:11" x14ac:dyDescent="0.2">
      <c r="I86" s="118">
        <f>SUM(I3:I84)</f>
        <v>-2144888.6599999983</v>
      </c>
    </row>
    <row r="89" spans="1:11" x14ac:dyDescent="0.2">
      <c r="G89" s="134" t="s">
        <v>63</v>
      </c>
      <c r="H89" s="134"/>
      <c r="I89" s="158">
        <v>0.22500000000000001</v>
      </c>
      <c r="J89" s="134"/>
      <c r="K89" s="134"/>
    </row>
    <row r="90" spans="1:11" ht="13.5" thickBot="1" x14ac:dyDescent="0.25">
      <c r="G90" s="134"/>
      <c r="H90" s="134"/>
      <c r="I90" s="134"/>
      <c r="J90" s="134"/>
      <c r="K90" s="134"/>
    </row>
    <row r="91" spans="1:11" ht="15" x14ac:dyDescent="0.25">
      <c r="G91" s="137" t="s">
        <v>50</v>
      </c>
      <c r="H91" s="85" t="s">
        <v>51</v>
      </c>
      <c r="I91" s="221">
        <f>-I86*I89</f>
        <v>482599.94849999965</v>
      </c>
      <c r="J91" s="139"/>
      <c r="K91" s="140"/>
    </row>
    <row r="92" spans="1:11" ht="15" x14ac:dyDescent="0.25">
      <c r="G92" s="141"/>
      <c r="H92" s="89" t="s">
        <v>52</v>
      </c>
      <c r="I92" s="160">
        <f>I91/K92</f>
        <v>5833.2343599191809</v>
      </c>
      <c r="J92" s="143" t="s">
        <v>53</v>
      </c>
      <c r="K92" s="171">
        <v>82.732823459999992</v>
      </c>
    </row>
    <row r="93" spans="1:11" ht="15.75" thickBot="1" x14ac:dyDescent="0.3">
      <c r="G93" s="145"/>
      <c r="H93" s="94" t="s">
        <v>61</v>
      </c>
      <c r="I93" s="161">
        <f>I91/K93</f>
        <v>7232.6272828637921</v>
      </c>
      <c r="J93" s="147" t="s">
        <v>53</v>
      </c>
      <c r="K93" s="148">
        <v>66.725399999999993</v>
      </c>
    </row>
  </sheetData>
  <autoFilter ref="A2:K2" xr:uid="{00000000-0009-0000-0000-00002A000000}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37"/>
  <dimension ref="A1:M100"/>
  <sheetViews>
    <sheetView topLeftCell="A49" zoomScale="80" zoomScaleNormal="80" workbookViewId="0">
      <selection activeCell="K99" sqref="K99:K100"/>
    </sheetView>
  </sheetViews>
  <sheetFormatPr defaultRowHeight="12.75" x14ac:dyDescent="0.2"/>
  <cols>
    <col min="3" max="3" width="15.28515625" bestFit="1" customWidth="1"/>
    <col min="9" max="9" width="9.5703125" customWidth="1"/>
  </cols>
  <sheetData>
    <row r="1" spans="1:13" x14ac:dyDescent="0.2">
      <c r="A1" s="130" t="s">
        <v>34</v>
      </c>
      <c r="B1" s="131" t="s">
        <v>35</v>
      </c>
      <c r="C1" s="131" t="s">
        <v>36</v>
      </c>
      <c r="D1" s="131" t="s">
        <v>37</v>
      </c>
      <c r="E1" s="131" t="s">
        <v>38</v>
      </c>
      <c r="F1" s="131" t="s">
        <v>39</v>
      </c>
      <c r="G1" s="131" t="s">
        <v>40</v>
      </c>
      <c r="H1" s="131" t="s">
        <v>41</v>
      </c>
      <c r="I1" s="131" t="s">
        <v>18</v>
      </c>
      <c r="J1" s="131" t="s">
        <v>42</v>
      </c>
      <c r="K1" s="131" t="s">
        <v>388</v>
      </c>
    </row>
    <row r="2" spans="1:13" x14ac:dyDescent="0.2">
      <c r="A2" s="132">
        <v>2016</v>
      </c>
      <c r="B2" s="132">
        <v>11</v>
      </c>
      <c r="C2" s="133">
        <v>9781449470791</v>
      </c>
      <c r="D2" s="132" t="s">
        <v>364</v>
      </c>
      <c r="E2" s="132">
        <v>1</v>
      </c>
      <c r="F2" s="132">
        <v>74</v>
      </c>
      <c r="G2" s="132">
        <v>501</v>
      </c>
      <c r="H2" s="132">
        <v>415040</v>
      </c>
      <c r="I2" s="132">
        <v>-4732.1000000000004</v>
      </c>
      <c r="J2" s="132">
        <v>-15</v>
      </c>
      <c r="K2" s="134"/>
      <c r="L2">
        <f>-SUM(I2:I77)</f>
        <v>794025.58000000031</v>
      </c>
      <c r="M2">
        <f>-SUM(J2:J77)</f>
        <v>2401</v>
      </c>
    </row>
    <row r="3" spans="1:13" x14ac:dyDescent="0.2">
      <c r="A3" s="132">
        <v>2016</v>
      </c>
      <c r="B3" s="132">
        <v>11</v>
      </c>
      <c r="C3" s="133">
        <v>9781449474119</v>
      </c>
      <c r="D3" s="132" t="s">
        <v>365</v>
      </c>
      <c r="E3" s="132">
        <v>1</v>
      </c>
      <c r="F3" s="132">
        <v>74</v>
      </c>
      <c r="G3" s="132">
        <v>501</v>
      </c>
      <c r="H3" s="132">
        <v>415040</v>
      </c>
      <c r="I3" s="132">
        <v>-4408.6400000000003</v>
      </c>
      <c r="J3" s="132">
        <v>-14</v>
      </c>
      <c r="K3" s="134"/>
      <c r="L3">
        <f>-SUM(I78:I92)</f>
        <v>-16196.75</v>
      </c>
      <c r="M3">
        <f>-SUM(J78:J92)</f>
        <v>-55</v>
      </c>
    </row>
    <row r="4" spans="1:13" x14ac:dyDescent="0.2">
      <c r="A4" s="132">
        <v>2016</v>
      </c>
      <c r="B4" s="132">
        <v>11</v>
      </c>
      <c r="C4" s="133">
        <v>9781449474140</v>
      </c>
      <c r="D4" s="132" t="s">
        <v>395</v>
      </c>
      <c r="E4" s="132">
        <v>1</v>
      </c>
      <c r="F4" s="132">
        <v>74</v>
      </c>
      <c r="G4" s="132">
        <v>501</v>
      </c>
      <c r="H4" s="132">
        <v>415040</v>
      </c>
      <c r="I4" s="132">
        <v>-1318.35</v>
      </c>
      <c r="J4" s="132">
        <v>-3</v>
      </c>
      <c r="K4" s="134"/>
      <c r="L4">
        <f>SUM(L2:L3)</f>
        <v>777828.83000000031</v>
      </c>
      <c r="M4">
        <f>SUM(M2:M3)</f>
        <v>2346</v>
      </c>
    </row>
    <row r="5" spans="1:13" x14ac:dyDescent="0.2">
      <c r="A5" s="132">
        <v>2016</v>
      </c>
      <c r="B5" s="132">
        <v>11</v>
      </c>
      <c r="C5" s="133">
        <v>9781449474188</v>
      </c>
      <c r="D5" s="132" t="s">
        <v>375</v>
      </c>
      <c r="E5" s="132">
        <v>1</v>
      </c>
      <c r="F5" s="132">
        <v>74</v>
      </c>
      <c r="G5" s="132">
        <v>501</v>
      </c>
      <c r="H5" s="132">
        <v>415040</v>
      </c>
      <c r="I5" s="132">
        <v>-5600.65</v>
      </c>
      <c r="J5" s="132">
        <v>-17</v>
      </c>
      <c r="K5" s="134"/>
    </row>
    <row r="6" spans="1:13" x14ac:dyDescent="0.2">
      <c r="A6" s="132">
        <v>2016</v>
      </c>
      <c r="B6" s="132">
        <v>11</v>
      </c>
      <c r="C6" s="133">
        <v>9781449474201</v>
      </c>
      <c r="D6" s="132" t="s">
        <v>376</v>
      </c>
      <c r="E6" s="132">
        <v>1</v>
      </c>
      <c r="F6" s="132">
        <v>74</v>
      </c>
      <c r="G6" s="132">
        <v>501</v>
      </c>
      <c r="H6" s="132">
        <v>415040</v>
      </c>
      <c r="I6" s="132">
        <v>-8236.25</v>
      </c>
      <c r="J6" s="132">
        <v>-25</v>
      </c>
      <c r="K6" s="134"/>
    </row>
    <row r="7" spans="1:13" x14ac:dyDescent="0.2">
      <c r="A7" s="132">
        <v>2016</v>
      </c>
      <c r="B7" s="132">
        <v>11</v>
      </c>
      <c r="C7" s="133">
        <v>9781449474256</v>
      </c>
      <c r="D7" s="132" t="s">
        <v>366</v>
      </c>
      <c r="E7" s="132">
        <v>1</v>
      </c>
      <c r="F7" s="132">
        <v>74</v>
      </c>
      <c r="G7" s="132">
        <v>503</v>
      </c>
      <c r="H7" s="132">
        <v>415040</v>
      </c>
      <c r="I7" s="132">
        <v>-99079.679999999993</v>
      </c>
      <c r="J7" s="132">
        <v>-516</v>
      </c>
      <c r="K7" s="134"/>
    </row>
    <row r="8" spans="1:13" x14ac:dyDescent="0.2">
      <c r="A8" s="132">
        <v>2016</v>
      </c>
      <c r="B8" s="132">
        <v>11</v>
      </c>
      <c r="C8" s="133">
        <v>9781449475581</v>
      </c>
      <c r="D8" s="132" t="s">
        <v>377</v>
      </c>
      <c r="E8" s="132">
        <v>1</v>
      </c>
      <c r="F8" s="132">
        <v>74</v>
      </c>
      <c r="G8" s="132">
        <v>501</v>
      </c>
      <c r="H8" s="132">
        <v>415040</v>
      </c>
      <c r="I8" s="132">
        <v>-7247.9</v>
      </c>
      <c r="J8" s="132">
        <v>-22</v>
      </c>
      <c r="K8" s="134"/>
    </row>
    <row r="9" spans="1:13" x14ac:dyDescent="0.2">
      <c r="A9" s="132">
        <v>2016</v>
      </c>
      <c r="B9" s="132">
        <v>11</v>
      </c>
      <c r="C9" s="133">
        <v>9781449478001</v>
      </c>
      <c r="D9" s="132" t="s">
        <v>378</v>
      </c>
      <c r="E9" s="132">
        <v>1</v>
      </c>
      <c r="F9" s="132">
        <v>74</v>
      </c>
      <c r="G9" s="132">
        <v>501</v>
      </c>
      <c r="H9" s="132">
        <v>415040</v>
      </c>
      <c r="I9" s="132">
        <v>-7247.9</v>
      </c>
      <c r="J9" s="132">
        <v>-22</v>
      </c>
      <c r="K9" s="134"/>
    </row>
    <row r="10" spans="1:13" x14ac:dyDescent="0.2">
      <c r="A10" s="132">
        <v>2016</v>
      </c>
      <c r="B10" s="132">
        <v>11</v>
      </c>
      <c r="C10" s="133">
        <v>9781449479701</v>
      </c>
      <c r="D10" s="132" t="s">
        <v>367</v>
      </c>
      <c r="E10" s="132">
        <v>1</v>
      </c>
      <c r="F10" s="132">
        <v>74</v>
      </c>
      <c r="G10" s="132">
        <v>501</v>
      </c>
      <c r="H10" s="132">
        <v>415040</v>
      </c>
      <c r="I10" s="132">
        <v>-4738.09</v>
      </c>
      <c r="J10" s="132">
        <v>-15</v>
      </c>
      <c r="K10" s="134"/>
    </row>
    <row r="11" spans="1:13" x14ac:dyDescent="0.2">
      <c r="A11" s="132">
        <v>2016</v>
      </c>
      <c r="B11" s="132">
        <v>11</v>
      </c>
      <c r="C11" s="133">
        <v>9781449480127</v>
      </c>
      <c r="D11" s="132" t="s">
        <v>394</v>
      </c>
      <c r="E11" s="132">
        <v>1</v>
      </c>
      <c r="F11" s="132">
        <v>74</v>
      </c>
      <c r="G11" s="132">
        <v>501</v>
      </c>
      <c r="H11" s="132">
        <v>415040</v>
      </c>
      <c r="I11" s="132">
        <v>-142148.69</v>
      </c>
      <c r="J11" s="132">
        <v>-444</v>
      </c>
      <c r="K11" s="134"/>
    </row>
    <row r="12" spans="1:13" x14ac:dyDescent="0.2">
      <c r="A12" s="132">
        <v>2016</v>
      </c>
      <c r="B12" s="132">
        <v>11</v>
      </c>
      <c r="C12" s="133">
        <v>9781449481018</v>
      </c>
      <c r="D12" s="132" t="s">
        <v>396</v>
      </c>
      <c r="E12" s="132">
        <v>1</v>
      </c>
      <c r="F12" s="132">
        <v>74</v>
      </c>
      <c r="G12" s="132">
        <v>501</v>
      </c>
      <c r="H12" s="132">
        <v>415040</v>
      </c>
      <c r="I12" s="132">
        <v>-1647.25</v>
      </c>
      <c r="J12" s="132">
        <v>-5</v>
      </c>
      <c r="K12" s="134"/>
    </row>
    <row r="13" spans="1:13" x14ac:dyDescent="0.2">
      <c r="A13" s="132">
        <v>2016</v>
      </c>
      <c r="B13" s="132">
        <v>11</v>
      </c>
      <c r="C13" s="133">
        <v>9781449481322</v>
      </c>
      <c r="D13" s="132" t="s">
        <v>397</v>
      </c>
      <c r="E13" s="132">
        <v>1</v>
      </c>
      <c r="F13" s="132">
        <v>74</v>
      </c>
      <c r="G13" s="132">
        <v>501</v>
      </c>
      <c r="H13" s="132">
        <v>415040</v>
      </c>
      <c r="I13" s="132">
        <v>-72875</v>
      </c>
      <c r="J13" s="132">
        <v>-53</v>
      </c>
      <c r="K13" s="134"/>
    </row>
    <row r="14" spans="1:13" x14ac:dyDescent="0.2">
      <c r="A14" s="132">
        <v>2016</v>
      </c>
      <c r="B14" s="132">
        <v>11</v>
      </c>
      <c r="C14" s="133">
        <v>9780740700033</v>
      </c>
      <c r="D14" s="132" t="s">
        <v>343</v>
      </c>
      <c r="E14" s="132">
        <v>1</v>
      </c>
      <c r="F14" s="132">
        <v>74</v>
      </c>
      <c r="G14" s="132">
        <v>503</v>
      </c>
      <c r="H14" s="132">
        <v>415050</v>
      </c>
      <c r="I14" s="132">
        <v>-384.45</v>
      </c>
      <c r="J14" s="132">
        <v>-1</v>
      </c>
      <c r="K14" s="134"/>
    </row>
    <row r="15" spans="1:13" x14ac:dyDescent="0.2">
      <c r="A15" s="132">
        <v>2016</v>
      </c>
      <c r="B15" s="132">
        <v>11</v>
      </c>
      <c r="C15" s="133">
        <v>9780740705311</v>
      </c>
      <c r="D15" s="132" t="s">
        <v>344</v>
      </c>
      <c r="E15" s="132">
        <v>1</v>
      </c>
      <c r="F15" s="132">
        <v>74</v>
      </c>
      <c r="G15" s="132">
        <v>503</v>
      </c>
      <c r="H15" s="132">
        <v>415050</v>
      </c>
      <c r="I15" s="132">
        <v>-1048.5</v>
      </c>
      <c r="J15" s="132">
        <v>-3</v>
      </c>
      <c r="K15" s="134"/>
    </row>
    <row r="16" spans="1:13" x14ac:dyDescent="0.2">
      <c r="A16" s="132">
        <v>2016</v>
      </c>
      <c r="B16" s="132">
        <v>11</v>
      </c>
      <c r="C16" s="133">
        <v>9780740713903</v>
      </c>
      <c r="D16" s="132" t="s">
        <v>345</v>
      </c>
      <c r="E16" s="132">
        <v>1</v>
      </c>
      <c r="F16" s="132">
        <v>74</v>
      </c>
      <c r="G16" s="132">
        <v>503</v>
      </c>
      <c r="H16" s="132">
        <v>415050</v>
      </c>
      <c r="I16" s="132">
        <v>-6187.5</v>
      </c>
      <c r="J16" s="132">
        <v>-25</v>
      </c>
      <c r="K16" s="134"/>
    </row>
    <row r="17" spans="1:11" x14ac:dyDescent="0.2">
      <c r="A17" s="132">
        <v>2016</v>
      </c>
      <c r="B17" s="132">
        <v>11</v>
      </c>
      <c r="C17" s="133">
        <v>9780740738050</v>
      </c>
      <c r="D17" s="132" t="s">
        <v>347</v>
      </c>
      <c r="E17" s="132">
        <v>1</v>
      </c>
      <c r="F17" s="132">
        <v>74</v>
      </c>
      <c r="G17" s="132">
        <v>503</v>
      </c>
      <c r="H17" s="132">
        <v>415050</v>
      </c>
      <c r="I17" s="132">
        <v>-1443.75</v>
      </c>
      <c r="J17" s="132">
        <v>-5</v>
      </c>
      <c r="K17" s="134"/>
    </row>
    <row r="18" spans="1:11" x14ac:dyDescent="0.2">
      <c r="A18" s="132">
        <v>2016</v>
      </c>
      <c r="B18" s="132">
        <v>11</v>
      </c>
      <c r="C18" s="133">
        <v>9780740738401</v>
      </c>
      <c r="D18" s="132" t="s">
        <v>389</v>
      </c>
      <c r="E18" s="132">
        <v>1</v>
      </c>
      <c r="F18" s="132">
        <v>74</v>
      </c>
      <c r="G18" s="132">
        <v>503</v>
      </c>
      <c r="H18" s="132">
        <v>415050</v>
      </c>
      <c r="I18" s="132">
        <v>-1097.25</v>
      </c>
      <c r="J18" s="132">
        <v>-5</v>
      </c>
      <c r="K18" s="134"/>
    </row>
    <row r="19" spans="1:11" x14ac:dyDescent="0.2">
      <c r="A19" s="132">
        <v>2016</v>
      </c>
      <c r="B19" s="132">
        <v>11</v>
      </c>
      <c r="C19" s="133">
        <v>9780740746581</v>
      </c>
      <c r="D19" s="132" t="s">
        <v>348</v>
      </c>
      <c r="E19" s="132">
        <v>1</v>
      </c>
      <c r="F19" s="132">
        <v>74</v>
      </c>
      <c r="G19" s="132">
        <v>503</v>
      </c>
      <c r="H19" s="132">
        <v>415050</v>
      </c>
      <c r="I19" s="132">
        <v>-1139.3699999999999</v>
      </c>
      <c r="J19" s="132">
        <v>-3</v>
      </c>
      <c r="K19" s="134"/>
    </row>
    <row r="20" spans="1:11" x14ac:dyDescent="0.2">
      <c r="A20" s="132">
        <v>2016</v>
      </c>
      <c r="B20" s="132">
        <v>11</v>
      </c>
      <c r="C20" s="133">
        <v>9780740748479</v>
      </c>
      <c r="D20" s="132" t="s">
        <v>272</v>
      </c>
      <c r="E20" s="132">
        <v>1</v>
      </c>
      <c r="F20" s="132">
        <v>74</v>
      </c>
      <c r="G20" s="132">
        <v>503</v>
      </c>
      <c r="H20" s="132">
        <v>415050</v>
      </c>
      <c r="I20" s="132">
        <v>-21997.25</v>
      </c>
      <c r="J20" s="132">
        <v>-5</v>
      </c>
      <c r="K20" s="134"/>
    </row>
    <row r="21" spans="1:11" x14ac:dyDescent="0.2">
      <c r="A21" s="132">
        <v>2016</v>
      </c>
      <c r="B21" s="132">
        <v>11</v>
      </c>
      <c r="C21" s="133">
        <v>9780740754722</v>
      </c>
      <c r="D21" s="132" t="s">
        <v>390</v>
      </c>
      <c r="E21" s="132">
        <v>1</v>
      </c>
      <c r="F21" s="132">
        <v>74</v>
      </c>
      <c r="G21" s="132">
        <v>503</v>
      </c>
      <c r="H21" s="132">
        <v>415050</v>
      </c>
      <c r="I21" s="132">
        <v>-1456.35</v>
      </c>
      <c r="J21" s="132">
        <v>-7</v>
      </c>
      <c r="K21" s="134"/>
    </row>
    <row r="22" spans="1:11" x14ac:dyDescent="0.2">
      <c r="A22" s="132">
        <v>2016</v>
      </c>
      <c r="B22" s="132">
        <v>11</v>
      </c>
      <c r="C22" s="133">
        <v>9780740755668</v>
      </c>
      <c r="D22" s="132" t="s">
        <v>273</v>
      </c>
      <c r="E22" s="132">
        <v>1</v>
      </c>
      <c r="F22" s="132">
        <v>74</v>
      </c>
      <c r="G22" s="132">
        <v>503</v>
      </c>
      <c r="H22" s="132">
        <v>415050</v>
      </c>
      <c r="I22" s="132">
        <v>-658.35</v>
      </c>
      <c r="J22" s="132">
        <v>-3</v>
      </c>
      <c r="K22" s="134"/>
    </row>
    <row r="23" spans="1:11" x14ac:dyDescent="0.2">
      <c r="A23" s="132">
        <v>2016</v>
      </c>
      <c r="B23" s="132">
        <v>11</v>
      </c>
      <c r="C23" s="133">
        <v>9780740761584</v>
      </c>
      <c r="D23" s="132" t="s">
        <v>379</v>
      </c>
      <c r="E23" s="132">
        <v>1</v>
      </c>
      <c r="F23" s="132">
        <v>74</v>
      </c>
      <c r="G23" s="132">
        <v>504</v>
      </c>
      <c r="H23" s="132">
        <v>415050</v>
      </c>
      <c r="I23" s="132">
        <v>-438.9</v>
      </c>
      <c r="J23" s="132">
        <v>-2</v>
      </c>
      <c r="K23" s="134"/>
    </row>
    <row r="24" spans="1:11" x14ac:dyDescent="0.2">
      <c r="A24" s="132">
        <v>2016</v>
      </c>
      <c r="B24" s="132">
        <v>11</v>
      </c>
      <c r="C24" s="133">
        <v>9780740761904</v>
      </c>
      <c r="D24" s="132" t="s">
        <v>349</v>
      </c>
      <c r="E24" s="132">
        <v>1</v>
      </c>
      <c r="F24" s="132">
        <v>74</v>
      </c>
      <c r="G24" s="132">
        <v>503</v>
      </c>
      <c r="H24" s="132">
        <v>415050</v>
      </c>
      <c r="I24" s="132">
        <v>-1428</v>
      </c>
      <c r="J24" s="132">
        <v>-5</v>
      </c>
      <c r="K24" s="134"/>
    </row>
    <row r="25" spans="1:11" x14ac:dyDescent="0.2">
      <c r="A25" s="132">
        <v>2016</v>
      </c>
      <c r="B25" s="132">
        <v>11</v>
      </c>
      <c r="C25" s="133">
        <v>9780740768491</v>
      </c>
      <c r="D25" s="132" t="s">
        <v>350</v>
      </c>
      <c r="E25" s="132">
        <v>1</v>
      </c>
      <c r="F25" s="132">
        <v>74</v>
      </c>
      <c r="G25" s="132">
        <v>503</v>
      </c>
      <c r="H25" s="132">
        <v>415050</v>
      </c>
      <c r="I25" s="132">
        <v>-459</v>
      </c>
      <c r="J25" s="132">
        <v>-2</v>
      </c>
      <c r="K25" s="134"/>
    </row>
    <row r="26" spans="1:11" x14ac:dyDescent="0.2">
      <c r="A26" s="132">
        <v>2016</v>
      </c>
      <c r="B26" s="132">
        <v>11</v>
      </c>
      <c r="C26" s="133">
        <v>9780740771118</v>
      </c>
      <c r="D26" s="132" t="s">
        <v>380</v>
      </c>
      <c r="E26" s="132">
        <v>1</v>
      </c>
      <c r="F26" s="132">
        <v>74</v>
      </c>
      <c r="G26" s="132">
        <v>503</v>
      </c>
      <c r="H26" s="132">
        <v>415050</v>
      </c>
      <c r="I26" s="132">
        <v>-1097.25</v>
      </c>
      <c r="J26" s="132">
        <v>-5</v>
      </c>
      <c r="K26" s="134"/>
    </row>
    <row r="27" spans="1:11" x14ac:dyDescent="0.2">
      <c r="A27" s="132">
        <v>2016</v>
      </c>
      <c r="B27" s="132">
        <v>11</v>
      </c>
      <c r="C27" s="133">
        <v>9780740773655</v>
      </c>
      <c r="D27" s="132" t="s">
        <v>362</v>
      </c>
      <c r="E27" s="132">
        <v>1</v>
      </c>
      <c r="F27" s="132">
        <v>74</v>
      </c>
      <c r="G27" s="132">
        <v>503</v>
      </c>
      <c r="H27" s="132">
        <v>415050</v>
      </c>
      <c r="I27" s="132">
        <v>-9744</v>
      </c>
      <c r="J27" s="132">
        <v>-34</v>
      </c>
      <c r="K27" s="134"/>
    </row>
    <row r="28" spans="1:11" x14ac:dyDescent="0.2">
      <c r="A28" s="132">
        <v>2016</v>
      </c>
      <c r="B28" s="132">
        <v>11</v>
      </c>
      <c r="C28" s="133">
        <v>9780740778155</v>
      </c>
      <c r="D28" s="132" t="s">
        <v>351</v>
      </c>
      <c r="E28" s="132">
        <v>1</v>
      </c>
      <c r="F28" s="132">
        <v>74</v>
      </c>
      <c r="G28" s="132">
        <v>503</v>
      </c>
      <c r="H28" s="132">
        <v>415050</v>
      </c>
      <c r="I28" s="132">
        <v>-572.25</v>
      </c>
      <c r="J28" s="132">
        <v>-2</v>
      </c>
      <c r="K28" s="134"/>
    </row>
    <row r="29" spans="1:11" x14ac:dyDescent="0.2">
      <c r="A29" s="132">
        <v>2016</v>
      </c>
      <c r="B29" s="132">
        <v>11</v>
      </c>
      <c r="C29" s="133">
        <v>9780740779893</v>
      </c>
      <c r="D29" s="132" t="s">
        <v>317</v>
      </c>
      <c r="E29" s="132">
        <v>1</v>
      </c>
      <c r="F29" s="132">
        <v>74</v>
      </c>
      <c r="G29" s="132">
        <v>503</v>
      </c>
      <c r="H29" s="132">
        <v>415050</v>
      </c>
      <c r="I29" s="132">
        <v>-466.44</v>
      </c>
      <c r="J29" s="132">
        <v>-3</v>
      </c>
      <c r="K29" s="134"/>
    </row>
    <row r="30" spans="1:11" x14ac:dyDescent="0.2">
      <c r="A30" s="132">
        <v>2016</v>
      </c>
      <c r="B30" s="132">
        <v>11</v>
      </c>
      <c r="C30" s="133">
        <v>9780740785344</v>
      </c>
      <c r="D30" s="132" t="s">
        <v>352</v>
      </c>
      <c r="E30" s="132">
        <v>1</v>
      </c>
      <c r="F30" s="132">
        <v>74</v>
      </c>
      <c r="G30" s="132">
        <v>503</v>
      </c>
      <c r="H30" s="132">
        <v>415050</v>
      </c>
      <c r="I30" s="132">
        <v>-1901.28</v>
      </c>
      <c r="J30" s="132">
        <v>-5</v>
      </c>
      <c r="K30" s="134"/>
    </row>
    <row r="31" spans="1:11" x14ac:dyDescent="0.2">
      <c r="A31" s="132">
        <v>2016</v>
      </c>
      <c r="B31" s="132">
        <v>11</v>
      </c>
      <c r="C31" s="133">
        <v>9780836204155</v>
      </c>
      <c r="D31" s="132" t="s">
        <v>353</v>
      </c>
      <c r="E31" s="132">
        <v>1</v>
      </c>
      <c r="F31" s="132">
        <v>74</v>
      </c>
      <c r="G31" s="132">
        <v>503</v>
      </c>
      <c r="H31" s="132">
        <v>415050</v>
      </c>
      <c r="I31" s="132">
        <v>-384.45</v>
      </c>
      <c r="J31" s="132">
        <v>-1</v>
      </c>
      <c r="K31" s="134"/>
    </row>
    <row r="32" spans="1:11" x14ac:dyDescent="0.2">
      <c r="A32" s="132">
        <v>2016</v>
      </c>
      <c r="B32" s="132">
        <v>11</v>
      </c>
      <c r="C32" s="133">
        <v>9780836217797</v>
      </c>
      <c r="D32" s="132" t="s">
        <v>363</v>
      </c>
      <c r="E32" s="132">
        <v>1</v>
      </c>
      <c r="F32" s="132">
        <v>74</v>
      </c>
      <c r="G32" s="132">
        <v>503</v>
      </c>
      <c r="H32" s="132">
        <v>415050</v>
      </c>
      <c r="I32" s="132">
        <v>-219.45</v>
      </c>
      <c r="J32" s="132">
        <v>-1</v>
      </c>
      <c r="K32" s="134"/>
    </row>
    <row r="33" spans="1:11" x14ac:dyDescent="0.2">
      <c r="A33" s="132">
        <v>2016</v>
      </c>
      <c r="B33" s="132">
        <v>11</v>
      </c>
      <c r="C33" s="133">
        <v>9780836228991</v>
      </c>
      <c r="D33" s="132" t="s">
        <v>354</v>
      </c>
      <c r="E33" s="132">
        <v>1</v>
      </c>
      <c r="F33" s="132">
        <v>74</v>
      </c>
      <c r="G33" s="132">
        <v>503</v>
      </c>
      <c r="H33" s="132">
        <v>415050</v>
      </c>
      <c r="I33" s="132">
        <v>-6641.25</v>
      </c>
      <c r="J33" s="132">
        <v>-23</v>
      </c>
      <c r="K33" s="134"/>
    </row>
    <row r="34" spans="1:11" x14ac:dyDescent="0.2">
      <c r="A34" s="132">
        <v>2016</v>
      </c>
      <c r="B34" s="132">
        <v>11</v>
      </c>
      <c r="C34" s="133">
        <v>9781449401023</v>
      </c>
      <c r="D34" s="132" t="s">
        <v>357</v>
      </c>
      <c r="E34" s="132">
        <v>1</v>
      </c>
      <c r="F34" s="132">
        <v>74</v>
      </c>
      <c r="G34" s="132">
        <v>503</v>
      </c>
      <c r="H34" s="132">
        <v>415050</v>
      </c>
      <c r="I34" s="132">
        <v>-1083.45</v>
      </c>
      <c r="J34" s="132">
        <v>-3</v>
      </c>
      <c r="K34" s="134"/>
    </row>
    <row r="35" spans="1:11" x14ac:dyDescent="0.2">
      <c r="A35" s="132">
        <v>2016</v>
      </c>
      <c r="B35" s="132">
        <v>11</v>
      </c>
      <c r="C35" s="133">
        <v>9781449401160</v>
      </c>
      <c r="D35" s="132" t="s">
        <v>276</v>
      </c>
      <c r="E35" s="132">
        <v>1</v>
      </c>
      <c r="F35" s="132">
        <v>74</v>
      </c>
      <c r="G35" s="132">
        <v>503</v>
      </c>
      <c r="H35" s="132">
        <v>415050</v>
      </c>
      <c r="I35" s="132">
        <v>-1880.86</v>
      </c>
      <c r="J35" s="132">
        <v>-6</v>
      </c>
      <c r="K35" s="134"/>
    </row>
    <row r="36" spans="1:11" x14ac:dyDescent="0.2">
      <c r="A36" s="132">
        <v>2016</v>
      </c>
      <c r="B36" s="132">
        <v>11</v>
      </c>
      <c r="C36" s="133">
        <v>9781449401375</v>
      </c>
      <c r="D36" s="132" t="s">
        <v>302</v>
      </c>
      <c r="E36" s="132">
        <v>1</v>
      </c>
      <c r="F36" s="132">
        <v>74</v>
      </c>
      <c r="G36" s="132">
        <v>503</v>
      </c>
      <c r="H36" s="132">
        <v>415050</v>
      </c>
      <c r="I36" s="132">
        <v>-149.5</v>
      </c>
      <c r="J36" s="132">
        <v>-1</v>
      </c>
      <c r="K36" s="134"/>
    </row>
    <row r="37" spans="1:11" x14ac:dyDescent="0.2">
      <c r="A37" s="132">
        <v>2016</v>
      </c>
      <c r="B37" s="132">
        <v>11</v>
      </c>
      <c r="C37" s="133">
        <v>9781449401399</v>
      </c>
      <c r="D37" s="132" t="s">
        <v>302</v>
      </c>
      <c r="E37" s="132">
        <v>1</v>
      </c>
      <c r="F37" s="132">
        <v>74</v>
      </c>
      <c r="G37" s="132">
        <v>503</v>
      </c>
      <c r="H37" s="132">
        <v>415050</v>
      </c>
      <c r="I37" s="132">
        <v>-299</v>
      </c>
      <c r="J37" s="132">
        <v>-2</v>
      </c>
      <c r="K37" s="134"/>
    </row>
    <row r="38" spans="1:11" x14ac:dyDescent="0.2">
      <c r="A38" s="132">
        <v>2016</v>
      </c>
      <c r="B38" s="132">
        <v>11</v>
      </c>
      <c r="C38" s="133">
        <v>9781449401405</v>
      </c>
      <c r="D38" s="132" t="s">
        <v>302</v>
      </c>
      <c r="E38" s="132">
        <v>1</v>
      </c>
      <c r="F38" s="132">
        <v>74</v>
      </c>
      <c r="G38" s="132">
        <v>503</v>
      </c>
      <c r="H38" s="132">
        <v>415050</v>
      </c>
      <c r="I38" s="132">
        <v>-299</v>
      </c>
      <c r="J38" s="132">
        <v>-2</v>
      </c>
      <c r="K38" s="134"/>
    </row>
    <row r="39" spans="1:11" x14ac:dyDescent="0.2">
      <c r="A39" s="132">
        <v>2016</v>
      </c>
      <c r="B39" s="132">
        <v>11</v>
      </c>
      <c r="C39" s="133">
        <v>9781449402327</v>
      </c>
      <c r="D39" s="132" t="s">
        <v>277</v>
      </c>
      <c r="E39" s="132">
        <v>1</v>
      </c>
      <c r="F39" s="132">
        <v>74</v>
      </c>
      <c r="G39" s="132">
        <v>504</v>
      </c>
      <c r="H39" s="132">
        <v>415050</v>
      </c>
      <c r="I39" s="132">
        <v>-7413.42</v>
      </c>
      <c r="J39" s="132">
        <v>-33</v>
      </c>
      <c r="K39" s="134"/>
    </row>
    <row r="40" spans="1:11" x14ac:dyDescent="0.2">
      <c r="A40" s="132">
        <v>2016</v>
      </c>
      <c r="B40" s="132">
        <v>11</v>
      </c>
      <c r="C40" s="133">
        <v>9781449403102</v>
      </c>
      <c r="D40" s="132" t="s">
        <v>303</v>
      </c>
      <c r="E40" s="132">
        <v>1</v>
      </c>
      <c r="F40" s="132">
        <v>74</v>
      </c>
      <c r="G40" s="132">
        <v>503</v>
      </c>
      <c r="H40" s="132">
        <v>415050</v>
      </c>
      <c r="I40" s="132">
        <v>-777.4</v>
      </c>
      <c r="J40" s="132">
        <v>-5</v>
      </c>
      <c r="K40" s="134"/>
    </row>
    <row r="41" spans="1:11" x14ac:dyDescent="0.2">
      <c r="A41" s="132">
        <v>2016</v>
      </c>
      <c r="B41" s="132">
        <v>11</v>
      </c>
      <c r="C41" s="133">
        <v>9781449407186</v>
      </c>
      <c r="D41" s="132" t="s">
        <v>278</v>
      </c>
      <c r="E41" s="132">
        <v>1</v>
      </c>
      <c r="F41" s="132">
        <v>74</v>
      </c>
      <c r="G41" s="132">
        <v>504</v>
      </c>
      <c r="H41" s="132">
        <v>415050</v>
      </c>
      <c r="I41" s="132">
        <v>-8598.4500000000007</v>
      </c>
      <c r="J41" s="132">
        <v>-39</v>
      </c>
      <c r="K41" s="134"/>
    </row>
    <row r="42" spans="1:11" x14ac:dyDescent="0.2">
      <c r="A42" s="132">
        <v>2016</v>
      </c>
      <c r="B42" s="132">
        <v>11</v>
      </c>
      <c r="C42" s="133">
        <v>9781449407940</v>
      </c>
      <c r="D42" s="132" t="s">
        <v>358</v>
      </c>
      <c r="E42" s="132">
        <v>1</v>
      </c>
      <c r="F42" s="132">
        <v>74</v>
      </c>
      <c r="G42" s="132">
        <v>503</v>
      </c>
      <c r="H42" s="132">
        <v>415050</v>
      </c>
      <c r="I42" s="132">
        <v>-459</v>
      </c>
      <c r="J42" s="132">
        <v>-2</v>
      </c>
      <c r="K42" s="134"/>
    </row>
    <row r="43" spans="1:11" x14ac:dyDescent="0.2">
      <c r="A43" s="132">
        <v>2016</v>
      </c>
      <c r="B43" s="132">
        <v>11</v>
      </c>
      <c r="C43" s="133">
        <v>9781449410186</v>
      </c>
      <c r="D43" s="132" t="s">
        <v>334</v>
      </c>
      <c r="E43" s="132">
        <v>1</v>
      </c>
      <c r="F43" s="132">
        <v>74</v>
      </c>
      <c r="G43" s="132">
        <v>503</v>
      </c>
      <c r="H43" s="132">
        <v>415050</v>
      </c>
      <c r="I43" s="132">
        <v>-22491</v>
      </c>
      <c r="J43" s="132">
        <v>-78</v>
      </c>
      <c r="K43" s="134"/>
    </row>
    <row r="44" spans="1:11" x14ac:dyDescent="0.2">
      <c r="A44" s="132">
        <v>2016</v>
      </c>
      <c r="B44" s="132">
        <v>11</v>
      </c>
      <c r="C44" s="133">
        <v>9781449414054</v>
      </c>
      <c r="D44" s="132" t="s">
        <v>393</v>
      </c>
      <c r="E44" s="132">
        <v>1</v>
      </c>
      <c r="F44" s="132">
        <v>74</v>
      </c>
      <c r="G44" s="132">
        <v>504</v>
      </c>
      <c r="H44" s="132">
        <v>415050</v>
      </c>
      <c r="I44" s="132">
        <v>-1044.75</v>
      </c>
      <c r="J44" s="132">
        <v>-10</v>
      </c>
      <c r="K44" s="134"/>
    </row>
    <row r="45" spans="1:11" x14ac:dyDescent="0.2">
      <c r="A45" s="132">
        <v>2016</v>
      </c>
      <c r="B45" s="132">
        <v>11</v>
      </c>
      <c r="C45" s="133">
        <v>9781449414061</v>
      </c>
      <c r="D45" s="132" t="s">
        <v>382</v>
      </c>
      <c r="E45" s="132">
        <v>1</v>
      </c>
      <c r="F45" s="132">
        <v>74</v>
      </c>
      <c r="G45" s="132">
        <v>503</v>
      </c>
      <c r="H45" s="132">
        <v>415050</v>
      </c>
      <c r="I45" s="132">
        <v>-762.17</v>
      </c>
      <c r="J45" s="132">
        <v>-7</v>
      </c>
      <c r="K45" s="134"/>
    </row>
    <row r="46" spans="1:11" x14ac:dyDescent="0.2">
      <c r="A46" s="132">
        <v>2016</v>
      </c>
      <c r="B46" s="132">
        <v>11</v>
      </c>
      <c r="C46" s="133">
        <v>9781449414078</v>
      </c>
      <c r="D46" s="132" t="s">
        <v>383</v>
      </c>
      <c r="E46" s="132">
        <v>1</v>
      </c>
      <c r="F46" s="132">
        <v>74</v>
      </c>
      <c r="G46" s="132">
        <v>503</v>
      </c>
      <c r="H46" s="132">
        <v>415050</v>
      </c>
      <c r="I46" s="132">
        <v>-845.75</v>
      </c>
      <c r="J46" s="132">
        <v>-8</v>
      </c>
      <c r="K46" s="134"/>
    </row>
    <row r="47" spans="1:11" x14ac:dyDescent="0.2">
      <c r="A47" s="132">
        <v>2016</v>
      </c>
      <c r="B47" s="132">
        <v>11</v>
      </c>
      <c r="C47" s="133">
        <v>9781449414085</v>
      </c>
      <c r="D47" s="132" t="s">
        <v>384</v>
      </c>
      <c r="E47" s="132">
        <v>1</v>
      </c>
      <c r="F47" s="132">
        <v>74</v>
      </c>
      <c r="G47" s="132">
        <v>503</v>
      </c>
      <c r="H47" s="132">
        <v>415050</v>
      </c>
      <c r="I47" s="132">
        <v>-945.25</v>
      </c>
      <c r="J47" s="132">
        <v>-9</v>
      </c>
      <c r="K47" s="134"/>
    </row>
    <row r="48" spans="1:11" x14ac:dyDescent="0.2">
      <c r="A48" s="132">
        <v>2016</v>
      </c>
      <c r="B48" s="132">
        <v>11</v>
      </c>
      <c r="C48" s="133">
        <v>9781449414092</v>
      </c>
      <c r="D48" s="132" t="s">
        <v>385</v>
      </c>
      <c r="E48" s="132">
        <v>1</v>
      </c>
      <c r="F48" s="132">
        <v>74</v>
      </c>
      <c r="G48" s="132">
        <v>503</v>
      </c>
      <c r="H48" s="132">
        <v>415050</v>
      </c>
      <c r="I48" s="132">
        <v>-845.75</v>
      </c>
      <c r="J48" s="132">
        <v>-8</v>
      </c>
      <c r="K48" s="134"/>
    </row>
    <row r="49" spans="1:11" x14ac:dyDescent="0.2">
      <c r="A49" s="132">
        <v>2016</v>
      </c>
      <c r="B49" s="132">
        <v>11</v>
      </c>
      <c r="C49" s="133">
        <v>9781449418243</v>
      </c>
      <c r="D49" s="132" t="s">
        <v>304</v>
      </c>
      <c r="E49" s="132">
        <v>1</v>
      </c>
      <c r="F49" s="132">
        <v>74</v>
      </c>
      <c r="G49" s="132">
        <v>503</v>
      </c>
      <c r="H49" s="132">
        <v>415050</v>
      </c>
      <c r="I49" s="132">
        <v>-777.4</v>
      </c>
      <c r="J49" s="132">
        <v>-5</v>
      </c>
      <c r="K49" s="134"/>
    </row>
    <row r="50" spans="1:11" x14ac:dyDescent="0.2">
      <c r="A50" s="132">
        <v>2016</v>
      </c>
      <c r="B50" s="132">
        <v>11</v>
      </c>
      <c r="C50" s="133">
        <v>9781449420437</v>
      </c>
      <c r="D50" s="132" t="s">
        <v>280</v>
      </c>
      <c r="E50" s="132">
        <v>1</v>
      </c>
      <c r="F50" s="132">
        <v>74</v>
      </c>
      <c r="G50" s="132">
        <v>504</v>
      </c>
      <c r="H50" s="132">
        <v>415050</v>
      </c>
      <c r="I50" s="132">
        <v>-5258.82</v>
      </c>
      <c r="J50" s="132">
        <v>-23</v>
      </c>
      <c r="K50" s="134"/>
    </row>
    <row r="51" spans="1:11" x14ac:dyDescent="0.2">
      <c r="A51" s="132">
        <v>2016</v>
      </c>
      <c r="B51" s="132">
        <v>11</v>
      </c>
      <c r="C51" s="133">
        <v>9781449423094</v>
      </c>
      <c r="D51" s="132" t="s">
        <v>337</v>
      </c>
      <c r="E51" s="132">
        <v>1</v>
      </c>
      <c r="F51" s="132">
        <v>74</v>
      </c>
      <c r="G51" s="132">
        <v>503</v>
      </c>
      <c r="H51" s="132">
        <v>415050</v>
      </c>
      <c r="I51" s="132">
        <v>-2656.2</v>
      </c>
      <c r="J51" s="132">
        <v>-7</v>
      </c>
      <c r="K51" s="134"/>
    </row>
    <row r="52" spans="1:11" x14ac:dyDescent="0.2">
      <c r="A52" s="132">
        <v>2016</v>
      </c>
      <c r="B52" s="132">
        <v>11</v>
      </c>
      <c r="C52" s="133">
        <v>9781449425586</v>
      </c>
      <c r="D52" s="132" t="s">
        <v>297</v>
      </c>
      <c r="E52" s="132">
        <v>1</v>
      </c>
      <c r="F52" s="132">
        <v>74</v>
      </c>
      <c r="G52" s="132">
        <v>504</v>
      </c>
      <c r="H52" s="132">
        <v>415050</v>
      </c>
      <c r="I52" s="132">
        <v>-357</v>
      </c>
      <c r="J52" s="132">
        <v>-2</v>
      </c>
      <c r="K52" s="134"/>
    </row>
    <row r="53" spans="1:11" x14ac:dyDescent="0.2">
      <c r="A53" s="132">
        <v>2016</v>
      </c>
      <c r="B53" s="132">
        <v>11</v>
      </c>
      <c r="C53" s="133">
        <v>9781449425661</v>
      </c>
      <c r="D53" s="132" t="s">
        <v>282</v>
      </c>
      <c r="E53" s="132">
        <v>1</v>
      </c>
      <c r="F53" s="132">
        <v>74</v>
      </c>
      <c r="G53" s="132">
        <v>504</v>
      </c>
      <c r="H53" s="132">
        <v>415050</v>
      </c>
      <c r="I53" s="132">
        <v>-5761.56</v>
      </c>
      <c r="J53" s="132">
        <v>-28</v>
      </c>
      <c r="K53" s="134"/>
    </row>
    <row r="54" spans="1:11" x14ac:dyDescent="0.2">
      <c r="A54" s="132">
        <v>2016</v>
      </c>
      <c r="B54" s="132">
        <v>11</v>
      </c>
      <c r="C54" s="133">
        <v>9781449425678</v>
      </c>
      <c r="D54" s="132" t="s">
        <v>318</v>
      </c>
      <c r="E54" s="132">
        <v>1</v>
      </c>
      <c r="F54" s="132">
        <v>74</v>
      </c>
      <c r="G54" s="132">
        <v>504</v>
      </c>
      <c r="H54" s="132">
        <v>415050</v>
      </c>
      <c r="I54" s="132">
        <v>-1118.4000000000001</v>
      </c>
      <c r="J54" s="132">
        <v>-3</v>
      </c>
      <c r="K54" s="134"/>
    </row>
    <row r="55" spans="1:11" x14ac:dyDescent="0.2">
      <c r="A55" s="132">
        <v>2016</v>
      </c>
      <c r="B55" s="132">
        <v>11</v>
      </c>
      <c r="C55" s="133">
        <v>9781449427399</v>
      </c>
      <c r="D55" s="132" t="s">
        <v>305</v>
      </c>
      <c r="E55" s="132">
        <v>1</v>
      </c>
      <c r="F55" s="132">
        <v>74</v>
      </c>
      <c r="G55" s="132">
        <v>503</v>
      </c>
      <c r="H55" s="132">
        <v>415050</v>
      </c>
      <c r="I55" s="132">
        <v>-777.4</v>
      </c>
      <c r="J55" s="132">
        <v>-5</v>
      </c>
      <c r="K55" s="134"/>
    </row>
    <row r="56" spans="1:11" x14ac:dyDescent="0.2">
      <c r="A56" s="132">
        <v>2016</v>
      </c>
      <c r="B56" s="132">
        <v>11</v>
      </c>
      <c r="C56" s="133">
        <v>9781449427757</v>
      </c>
      <c r="D56" s="132" t="s">
        <v>283</v>
      </c>
      <c r="E56" s="132">
        <v>1</v>
      </c>
      <c r="F56" s="132">
        <v>74</v>
      </c>
      <c r="G56" s="132">
        <v>503</v>
      </c>
      <c r="H56" s="132">
        <v>415050</v>
      </c>
      <c r="I56" s="132">
        <v>-2943</v>
      </c>
      <c r="J56" s="132">
        <v>-12</v>
      </c>
      <c r="K56" s="134"/>
    </row>
    <row r="57" spans="1:11" x14ac:dyDescent="0.2">
      <c r="A57" s="132">
        <v>2016</v>
      </c>
      <c r="B57" s="132">
        <v>11</v>
      </c>
      <c r="C57" s="133">
        <v>9781449427771</v>
      </c>
      <c r="D57" s="132" t="s">
        <v>284</v>
      </c>
      <c r="E57" s="132">
        <v>1</v>
      </c>
      <c r="F57" s="132">
        <v>74</v>
      </c>
      <c r="G57" s="132">
        <v>504</v>
      </c>
      <c r="H57" s="132">
        <v>415050</v>
      </c>
      <c r="I57" s="132">
        <v>-8223.39</v>
      </c>
      <c r="J57" s="132">
        <v>-37</v>
      </c>
      <c r="K57" s="134"/>
    </row>
    <row r="58" spans="1:11" x14ac:dyDescent="0.2">
      <c r="A58" s="132">
        <v>2016</v>
      </c>
      <c r="B58" s="132">
        <v>11</v>
      </c>
      <c r="C58" s="133">
        <v>9781449429379</v>
      </c>
      <c r="D58" s="132" t="s">
        <v>285</v>
      </c>
      <c r="E58" s="132">
        <v>1</v>
      </c>
      <c r="F58" s="132">
        <v>74</v>
      </c>
      <c r="G58" s="132">
        <v>503</v>
      </c>
      <c r="H58" s="132">
        <v>415050</v>
      </c>
      <c r="I58" s="132">
        <v>-5330.5</v>
      </c>
      <c r="J58" s="132">
        <v>-27</v>
      </c>
      <c r="K58" s="134"/>
    </row>
    <row r="59" spans="1:11" x14ac:dyDescent="0.2">
      <c r="A59" s="132">
        <v>2016</v>
      </c>
      <c r="B59" s="132">
        <v>11</v>
      </c>
      <c r="C59" s="133">
        <v>9781449433253</v>
      </c>
      <c r="D59" s="132" t="s">
        <v>272</v>
      </c>
      <c r="E59" s="132">
        <v>1</v>
      </c>
      <c r="F59" s="132">
        <v>74</v>
      </c>
      <c r="G59" s="132">
        <v>503</v>
      </c>
      <c r="H59" s="132">
        <v>415050</v>
      </c>
      <c r="I59" s="132">
        <v>-59150.14</v>
      </c>
      <c r="J59" s="132">
        <v>-18</v>
      </c>
      <c r="K59" s="134"/>
    </row>
    <row r="60" spans="1:11" x14ac:dyDescent="0.2">
      <c r="A60" s="132">
        <v>2016</v>
      </c>
      <c r="B60" s="132">
        <v>11</v>
      </c>
      <c r="C60" s="133">
        <v>9781449433918</v>
      </c>
      <c r="D60" s="132" t="s">
        <v>307</v>
      </c>
      <c r="E60" s="132">
        <v>1</v>
      </c>
      <c r="F60" s="132">
        <v>74</v>
      </c>
      <c r="G60" s="132">
        <v>503</v>
      </c>
      <c r="H60" s="132">
        <v>415050</v>
      </c>
      <c r="I60" s="132">
        <v>-777.4</v>
      </c>
      <c r="J60" s="132">
        <v>-5</v>
      </c>
      <c r="K60" s="134"/>
    </row>
    <row r="61" spans="1:11" x14ac:dyDescent="0.2">
      <c r="A61" s="132">
        <v>2016</v>
      </c>
      <c r="B61" s="132">
        <v>11</v>
      </c>
      <c r="C61" s="133">
        <v>9781449433963</v>
      </c>
      <c r="D61" s="132" t="s">
        <v>308</v>
      </c>
      <c r="E61" s="132">
        <v>1</v>
      </c>
      <c r="F61" s="132">
        <v>74</v>
      </c>
      <c r="G61" s="132">
        <v>503</v>
      </c>
      <c r="H61" s="132">
        <v>415050</v>
      </c>
      <c r="I61" s="132">
        <v>-621.91999999999996</v>
      </c>
      <c r="J61" s="132">
        <v>-4</v>
      </c>
      <c r="K61" s="134"/>
    </row>
    <row r="62" spans="1:11" x14ac:dyDescent="0.2">
      <c r="A62" s="132">
        <v>2016</v>
      </c>
      <c r="B62" s="132">
        <v>11</v>
      </c>
      <c r="C62" s="133">
        <v>9781449436346</v>
      </c>
      <c r="D62" s="132" t="s">
        <v>242</v>
      </c>
      <c r="E62" s="132">
        <v>1</v>
      </c>
      <c r="F62" s="132">
        <v>74</v>
      </c>
      <c r="G62" s="132">
        <v>501</v>
      </c>
      <c r="H62" s="132">
        <v>415050</v>
      </c>
      <c r="I62" s="132">
        <v>-182</v>
      </c>
      <c r="J62" s="132">
        <v>-11</v>
      </c>
      <c r="K62" s="134"/>
    </row>
    <row r="63" spans="1:11" x14ac:dyDescent="0.2">
      <c r="A63" s="132">
        <v>2016</v>
      </c>
      <c r="B63" s="132">
        <v>11</v>
      </c>
      <c r="C63" s="133">
        <v>9781449436353</v>
      </c>
      <c r="D63" s="132" t="s">
        <v>287</v>
      </c>
      <c r="E63" s="132">
        <v>1</v>
      </c>
      <c r="F63" s="132">
        <v>74</v>
      </c>
      <c r="G63" s="132">
        <v>504</v>
      </c>
      <c r="H63" s="132">
        <v>415050</v>
      </c>
      <c r="I63" s="132">
        <v>-9599.94</v>
      </c>
      <c r="J63" s="132">
        <v>-44</v>
      </c>
      <c r="K63" s="134"/>
    </row>
    <row r="64" spans="1:11" x14ac:dyDescent="0.2">
      <c r="A64" s="132">
        <v>2016</v>
      </c>
      <c r="B64" s="132">
        <v>11</v>
      </c>
      <c r="C64" s="133">
        <v>9781449446604</v>
      </c>
      <c r="D64" s="132" t="s">
        <v>244</v>
      </c>
      <c r="E64" s="132">
        <v>1</v>
      </c>
      <c r="F64" s="132">
        <v>74</v>
      </c>
      <c r="G64" s="132">
        <v>501</v>
      </c>
      <c r="H64" s="132">
        <v>415050</v>
      </c>
      <c r="I64" s="132">
        <v>-988.9</v>
      </c>
      <c r="J64" s="132">
        <v>-2</v>
      </c>
      <c r="K64" s="134"/>
    </row>
    <row r="65" spans="1:11" x14ac:dyDescent="0.2">
      <c r="A65" s="132">
        <v>2016</v>
      </c>
      <c r="B65" s="132">
        <v>11</v>
      </c>
      <c r="C65" s="133">
        <v>9781449447151</v>
      </c>
      <c r="D65" s="132" t="s">
        <v>289</v>
      </c>
      <c r="E65" s="132">
        <v>1</v>
      </c>
      <c r="F65" s="132">
        <v>74</v>
      </c>
      <c r="G65" s="132">
        <v>503</v>
      </c>
      <c r="H65" s="132">
        <v>415050</v>
      </c>
      <c r="I65" s="132">
        <v>-3500</v>
      </c>
      <c r="J65" s="132">
        <v>-2</v>
      </c>
      <c r="K65" s="134"/>
    </row>
    <row r="66" spans="1:11" x14ac:dyDescent="0.2">
      <c r="A66" s="132">
        <v>2016</v>
      </c>
      <c r="B66" s="132">
        <v>11</v>
      </c>
      <c r="C66" s="133">
        <v>9781449447953</v>
      </c>
      <c r="D66" s="132" t="s">
        <v>246</v>
      </c>
      <c r="E66" s="132">
        <v>1</v>
      </c>
      <c r="F66" s="132">
        <v>74</v>
      </c>
      <c r="G66" s="132">
        <v>501</v>
      </c>
      <c r="H66" s="132">
        <v>415050</v>
      </c>
      <c r="I66" s="132">
        <v>-971.46</v>
      </c>
      <c r="J66" s="132">
        <v>-1</v>
      </c>
      <c r="K66" s="134"/>
    </row>
    <row r="67" spans="1:11" x14ac:dyDescent="0.2">
      <c r="A67" s="132">
        <v>2016</v>
      </c>
      <c r="B67" s="132">
        <v>11</v>
      </c>
      <c r="C67" s="133">
        <v>9781449456146</v>
      </c>
      <c r="D67" s="132" t="s">
        <v>292</v>
      </c>
      <c r="E67" s="132">
        <v>1</v>
      </c>
      <c r="F67" s="132">
        <v>74</v>
      </c>
      <c r="G67" s="132">
        <v>503</v>
      </c>
      <c r="H67" s="132">
        <v>415050</v>
      </c>
      <c r="I67" s="132">
        <v>-71999.8</v>
      </c>
      <c r="J67" s="132">
        <v>-236</v>
      </c>
      <c r="K67" s="134"/>
    </row>
    <row r="68" spans="1:11" x14ac:dyDescent="0.2">
      <c r="A68" s="132">
        <v>2016</v>
      </c>
      <c r="B68" s="132">
        <v>11</v>
      </c>
      <c r="C68" s="133">
        <v>9781449457952</v>
      </c>
      <c r="D68" s="132" t="s">
        <v>271</v>
      </c>
      <c r="E68" s="132">
        <v>1</v>
      </c>
      <c r="F68" s="132">
        <v>74</v>
      </c>
      <c r="G68" s="132">
        <v>501</v>
      </c>
      <c r="H68" s="132">
        <v>415050</v>
      </c>
      <c r="I68" s="132">
        <v>-35508.720000000001</v>
      </c>
      <c r="J68" s="132">
        <v>-113</v>
      </c>
      <c r="K68" s="134"/>
    </row>
    <row r="69" spans="1:11" x14ac:dyDescent="0.2">
      <c r="A69" s="132">
        <v>2016</v>
      </c>
      <c r="B69" s="132">
        <v>11</v>
      </c>
      <c r="C69" s="133">
        <v>9781449460365</v>
      </c>
      <c r="D69" s="132" t="s">
        <v>319</v>
      </c>
      <c r="E69" s="132">
        <v>1</v>
      </c>
      <c r="F69" s="132">
        <v>74</v>
      </c>
      <c r="G69" s="132">
        <v>501</v>
      </c>
      <c r="H69" s="132">
        <v>415050</v>
      </c>
      <c r="I69" s="132">
        <v>-25010.18</v>
      </c>
      <c r="J69" s="132">
        <v>-53</v>
      </c>
      <c r="K69" s="134"/>
    </row>
    <row r="70" spans="1:11" x14ac:dyDescent="0.2">
      <c r="A70" s="132">
        <v>2016</v>
      </c>
      <c r="B70" s="132">
        <v>11</v>
      </c>
      <c r="C70" s="133">
        <v>9781449461072</v>
      </c>
      <c r="D70" s="132" t="s">
        <v>386</v>
      </c>
      <c r="E70" s="132">
        <v>1</v>
      </c>
      <c r="F70" s="132">
        <v>74</v>
      </c>
      <c r="G70" s="132">
        <v>503</v>
      </c>
      <c r="H70" s="132">
        <v>415050</v>
      </c>
      <c r="I70" s="132">
        <v>-24085.79</v>
      </c>
      <c r="J70" s="132">
        <v>-77</v>
      </c>
      <c r="K70" s="134"/>
    </row>
    <row r="71" spans="1:11" x14ac:dyDescent="0.2">
      <c r="A71" s="132">
        <v>2016</v>
      </c>
      <c r="B71" s="132">
        <v>11</v>
      </c>
      <c r="C71" s="133">
        <v>9781449462147</v>
      </c>
      <c r="D71" s="132" t="s">
        <v>220</v>
      </c>
      <c r="E71" s="132">
        <v>1</v>
      </c>
      <c r="F71" s="132">
        <v>74</v>
      </c>
      <c r="G71" s="132">
        <v>501</v>
      </c>
      <c r="H71" s="132">
        <v>415050</v>
      </c>
      <c r="I71" s="132">
        <v>-4277.8599999999997</v>
      </c>
      <c r="J71" s="132">
        <v>-4</v>
      </c>
      <c r="K71" s="134"/>
    </row>
    <row r="72" spans="1:11" x14ac:dyDescent="0.2">
      <c r="A72" s="132">
        <v>2016</v>
      </c>
      <c r="B72" s="132">
        <v>11</v>
      </c>
      <c r="C72" s="133">
        <v>9781449462253</v>
      </c>
      <c r="D72" s="132" t="s">
        <v>320</v>
      </c>
      <c r="E72" s="132">
        <v>1</v>
      </c>
      <c r="F72" s="132">
        <v>74</v>
      </c>
      <c r="G72" s="132">
        <v>501</v>
      </c>
      <c r="H72" s="132">
        <v>415050</v>
      </c>
      <c r="I72" s="132">
        <v>-3040.38</v>
      </c>
      <c r="J72" s="132">
        <v>-15</v>
      </c>
      <c r="K72" s="134"/>
    </row>
    <row r="73" spans="1:11" x14ac:dyDescent="0.2">
      <c r="A73" s="132">
        <v>2016</v>
      </c>
      <c r="B73" s="132">
        <v>11</v>
      </c>
      <c r="C73" s="133">
        <v>9781449462260</v>
      </c>
      <c r="D73" s="132" t="s">
        <v>331</v>
      </c>
      <c r="E73" s="132">
        <v>1</v>
      </c>
      <c r="F73" s="132">
        <v>74</v>
      </c>
      <c r="G73" s="132">
        <v>501</v>
      </c>
      <c r="H73" s="132">
        <v>415050</v>
      </c>
      <c r="I73" s="132">
        <v>-11147.66</v>
      </c>
      <c r="J73" s="132">
        <v>-43</v>
      </c>
      <c r="K73" s="134"/>
    </row>
    <row r="74" spans="1:11" x14ac:dyDescent="0.2">
      <c r="A74" s="132">
        <v>2016</v>
      </c>
      <c r="B74" s="132">
        <v>11</v>
      </c>
      <c r="C74" s="133">
        <v>9781449464899</v>
      </c>
      <c r="D74" s="132" t="s">
        <v>310</v>
      </c>
      <c r="E74" s="132">
        <v>1</v>
      </c>
      <c r="F74" s="132">
        <v>74</v>
      </c>
      <c r="G74" s="132">
        <v>501</v>
      </c>
      <c r="H74" s="132">
        <v>415050</v>
      </c>
      <c r="I74" s="132">
        <v>-658.9</v>
      </c>
      <c r="J74" s="132">
        <v>-2</v>
      </c>
      <c r="K74" s="134"/>
    </row>
    <row r="75" spans="1:11" x14ac:dyDescent="0.2">
      <c r="A75" s="132">
        <v>2016</v>
      </c>
      <c r="B75" s="132">
        <v>11</v>
      </c>
      <c r="C75" s="133">
        <v>9781449471927</v>
      </c>
      <c r="D75" s="132" t="s">
        <v>325</v>
      </c>
      <c r="E75" s="132">
        <v>1</v>
      </c>
      <c r="F75" s="132">
        <v>74</v>
      </c>
      <c r="G75" s="132">
        <v>501</v>
      </c>
      <c r="H75" s="132">
        <v>415050</v>
      </c>
      <c r="I75" s="132">
        <v>-3426.28</v>
      </c>
      <c r="J75" s="132">
        <v>-11</v>
      </c>
      <c r="K75" s="134"/>
    </row>
    <row r="76" spans="1:11" x14ac:dyDescent="0.2">
      <c r="A76" s="132">
        <v>2016</v>
      </c>
      <c r="B76" s="132">
        <v>11</v>
      </c>
      <c r="C76" s="133">
        <v>9781449472399</v>
      </c>
      <c r="D76" s="132" t="s">
        <v>326</v>
      </c>
      <c r="E76" s="132">
        <v>1</v>
      </c>
      <c r="F76" s="132">
        <v>74</v>
      </c>
      <c r="G76" s="132">
        <v>501</v>
      </c>
      <c r="H76" s="132">
        <v>415050</v>
      </c>
      <c r="I76" s="132">
        <v>-33915</v>
      </c>
      <c r="J76" s="132">
        <v>-87</v>
      </c>
      <c r="K76" s="134"/>
    </row>
    <row r="77" spans="1:11" x14ac:dyDescent="0.2">
      <c r="A77" s="132">
        <v>2016</v>
      </c>
      <c r="B77" s="132">
        <v>11</v>
      </c>
      <c r="C77" s="133">
        <v>9781449456146</v>
      </c>
      <c r="D77" s="132" t="s">
        <v>292</v>
      </c>
      <c r="E77" s="132">
        <v>1</v>
      </c>
      <c r="F77" s="132">
        <v>74</v>
      </c>
      <c r="G77" s="132">
        <v>503</v>
      </c>
      <c r="H77" s="132">
        <v>415150</v>
      </c>
      <c r="I77" s="132">
        <v>-6019.29</v>
      </c>
      <c r="J77" s="132">
        <v>-20</v>
      </c>
      <c r="K77" s="134"/>
    </row>
    <row r="78" spans="1:11" x14ac:dyDescent="0.2">
      <c r="A78" s="132">
        <v>2016</v>
      </c>
      <c r="B78" s="132">
        <v>11</v>
      </c>
      <c r="C78" s="133">
        <v>9780740754722</v>
      </c>
      <c r="D78" s="132" t="s">
        <v>390</v>
      </c>
      <c r="E78" s="132">
        <v>1</v>
      </c>
      <c r="F78" s="132">
        <v>74</v>
      </c>
      <c r="G78" s="132">
        <v>503</v>
      </c>
      <c r="H78" s="132">
        <v>425250</v>
      </c>
      <c r="I78" s="132">
        <v>207.48</v>
      </c>
      <c r="J78" s="132">
        <v>1</v>
      </c>
      <c r="K78" s="134"/>
    </row>
    <row r="79" spans="1:11" x14ac:dyDescent="0.2">
      <c r="A79" s="132">
        <v>2016</v>
      </c>
      <c r="B79" s="132">
        <v>11</v>
      </c>
      <c r="C79" s="133">
        <v>9781449401382</v>
      </c>
      <c r="D79" s="132" t="s">
        <v>302</v>
      </c>
      <c r="E79" s="132">
        <v>1</v>
      </c>
      <c r="F79" s="132">
        <v>74</v>
      </c>
      <c r="G79" s="132">
        <v>503</v>
      </c>
      <c r="H79" s="132">
        <v>425250</v>
      </c>
      <c r="I79" s="132">
        <v>134.55000000000001</v>
      </c>
      <c r="J79" s="132">
        <v>1</v>
      </c>
      <c r="K79" s="134"/>
    </row>
    <row r="80" spans="1:11" x14ac:dyDescent="0.2">
      <c r="A80" s="132">
        <v>2016</v>
      </c>
      <c r="B80" s="132">
        <v>11</v>
      </c>
      <c r="C80" s="133">
        <v>9781449420437</v>
      </c>
      <c r="D80" s="132" t="s">
        <v>280</v>
      </c>
      <c r="E80" s="132">
        <v>1</v>
      </c>
      <c r="F80" s="132">
        <v>74</v>
      </c>
      <c r="G80" s="132">
        <v>504</v>
      </c>
      <c r="H80" s="132">
        <v>425250</v>
      </c>
      <c r="I80" s="132">
        <v>1097.25</v>
      </c>
      <c r="J80" s="132">
        <v>5</v>
      </c>
      <c r="K80" s="134"/>
    </row>
    <row r="81" spans="1:11" x14ac:dyDescent="0.2">
      <c r="A81" s="132">
        <v>2016</v>
      </c>
      <c r="B81" s="132">
        <v>11</v>
      </c>
      <c r="C81" s="133">
        <v>9781449425661</v>
      </c>
      <c r="D81" s="132" t="s">
        <v>282</v>
      </c>
      <c r="E81" s="132">
        <v>1</v>
      </c>
      <c r="F81" s="132">
        <v>74</v>
      </c>
      <c r="G81" s="132">
        <v>504</v>
      </c>
      <c r="H81" s="132">
        <v>425250</v>
      </c>
      <c r="I81" s="132">
        <v>1097.25</v>
      </c>
      <c r="J81" s="132">
        <v>5</v>
      </c>
      <c r="K81" s="134"/>
    </row>
    <row r="82" spans="1:11" x14ac:dyDescent="0.2">
      <c r="A82" s="132">
        <v>2016</v>
      </c>
      <c r="B82" s="132">
        <v>11</v>
      </c>
      <c r="C82" s="133">
        <v>9781449425678</v>
      </c>
      <c r="D82" s="132" t="s">
        <v>318</v>
      </c>
      <c r="E82" s="132">
        <v>1</v>
      </c>
      <c r="F82" s="132">
        <v>74</v>
      </c>
      <c r="G82" s="132">
        <v>504</v>
      </c>
      <c r="H82" s="132">
        <v>425250</v>
      </c>
      <c r="I82" s="132">
        <v>2551.35</v>
      </c>
      <c r="J82" s="132">
        <v>7</v>
      </c>
      <c r="K82" s="134"/>
    </row>
    <row r="83" spans="1:11" x14ac:dyDescent="0.2">
      <c r="A83" s="132">
        <v>2016</v>
      </c>
      <c r="B83" s="132">
        <v>11</v>
      </c>
      <c r="C83" s="133">
        <v>9781449427771</v>
      </c>
      <c r="D83" s="132" t="s">
        <v>284</v>
      </c>
      <c r="E83" s="132">
        <v>1</v>
      </c>
      <c r="F83" s="132">
        <v>74</v>
      </c>
      <c r="G83" s="132">
        <v>504</v>
      </c>
      <c r="H83" s="132">
        <v>425250</v>
      </c>
      <c r="I83" s="132">
        <v>1097.25</v>
      </c>
      <c r="J83" s="132">
        <v>5</v>
      </c>
      <c r="K83" s="134"/>
    </row>
    <row r="84" spans="1:11" x14ac:dyDescent="0.2">
      <c r="A84" s="132">
        <v>2016</v>
      </c>
      <c r="B84" s="132">
        <v>11</v>
      </c>
      <c r="C84" s="133">
        <v>9781449429379</v>
      </c>
      <c r="D84" s="132" t="s">
        <v>285</v>
      </c>
      <c r="E84" s="132">
        <v>1</v>
      </c>
      <c r="F84" s="132">
        <v>74</v>
      </c>
      <c r="G84" s="132">
        <v>503</v>
      </c>
      <c r="H84" s="132">
        <v>425250</v>
      </c>
      <c r="I84" s="132">
        <v>962.5</v>
      </c>
      <c r="J84" s="132">
        <v>5</v>
      </c>
      <c r="K84" s="134"/>
    </row>
    <row r="85" spans="1:11" x14ac:dyDescent="0.2">
      <c r="A85" s="132">
        <v>2016</v>
      </c>
      <c r="B85" s="132">
        <v>11</v>
      </c>
      <c r="C85" s="133">
        <v>9781449433253</v>
      </c>
      <c r="D85" s="132" t="s">
        <v>272</v>
      </c>
      <c r="E85" s="132">
        <v>1</v>
      </c>
      <c r="F85" s="132">
        <v>74</v>
      </c>
      <c r="G85" s="132">
        <v>503</v>
      </c>
      <c r="H85" s="132">
        <v>425250</v>
      </c>
      <c r="I85" s="132">
        <v>2819.53</v>
      </c>
      <c r="J85" s="132">
        <v>1</v>
      </c>
      <c r="K85" s="134"/>
    </row>
    <row r="86" spans="1:11" x14ac:dyDescent="0.2">
      <c r="A86" s="132">
        <v>2016</v>
      </c>
      <c r="B86" s="132">
        <v>11</v>
      </c>
      <c r="C86" s="133">
        <v>9781449436346</v>
      </c>
      <c r="D86" s="132" t="s">
        <v>242</v>
      </c>
      <c r="E86" s="132">
        <v>1</v>
      </c>
      <c r="F86" s="132">
        <v>74</v>
      </c>
      <c r="G86" s="132">
        <v>501</v>
      </c>
      <c r="H86" s="132">
        <v>425250</v>
      </c>
      <c r="I86" s="132">
        <v>962.5</v>
      </c>
      <c r="J86" s="132">
        <v>5</v>
      </c>
      <c r="K86" s="134"/>
    </row>
    <row r="87" spans="1:11" x14ac:dyDescent="0.2">
      <c r="A87" s="132">
        <v>2016</v>
      </c>
      <c r="B87" s="132">
        <v>11</v>
      </c>
      <c r="C87" s="133">
        <v>9781449436353</v>
      </c>
      <c r="D87" s="132" t="s">
        <v>287</v>
      </c>
      <c r="E87" s="132">
        <v>1</v>
      </c>
      <c r="F87" s="132">
        <v>74</v>
      </c>
      <c r="G87" s="132">
        <v>504</v>
      </c>
      <c r="H87" s="132">
        <v>425250</v>
      </c>
      <c r="I87" s="132">
        <v>1097.25</v>
      </c>
      <c r="J87" s="132">
        <v>5</v>
      </c>
      <c r="K87" s="134"/>
    </row>
    <row r="88" spans="1:11" x14ac:dyDescent="0.2">
      <c r="A88" s="132">
        <v>2016</v>
      </c>
      <c r="B88" s="132">
        <v>11</v>
      </c>
      <c r="C88" s="133">
        <v>9781449446604</v>
      </c>
      <c r="D88" s="132" t="s">
        <v>244</v>
      </c>
      <c r="E88" s="132">
        <v>1</v>
      </c>
      <c r="F88" s="132">
        <v>74</v>
      </c>
      <c r="G88" s="132">
        <v>501</v>
      </c>
      <c r="H88" s="132">
        <v>425250</v>
      </c>
      <c r="I88" s="132">
        <v>467.48</v>
      </c>
      <c r="J88" s="132">
        <v>1</v>
      </c>
      <c r="K88" s="134"/>
    </row>
    <row r="89" spans="1:11" x14ac:dyDescent="0.2">
      <c r="A89" s="132">
        <v>2016</v>
      </c>
      <c r="B89" s="132">
        <v>11</v>
      </c>
      <c r="C89" s="133">
        <v>9781449461072</v>
      </c>
      <c r="D89" s="132" t="s">
        <v>386</v>
      </c>
      <c r="E89" s="132">
        <v>1</v>
      </c>
      <c r="F89" s="132">
        <v>74</v>
      </c>
      <c r="G89" s="132">
        <v>503</v>
      </c>
      <c r="H89" s="132">
        <v>425250</v>
      </c>
      <c r="I89" s="132">
        <v>244.51</v>
      </c>
      <c r="J89" s="132">
        <v>1</v>
      </c>
      <c r="K89" s="134"/>
    </row>
    <row r="90" spans="1:11" x14ac:dyDescent="0.2">
      <c r="A90" s="132">
        <v>2016</v>
      </c>
      <c r="B90" s="132">
        <v>11</v>
      </c>
      <c r="C90" s="133">
        <v>9781449462253</v>
      </c>
      <c r="D90" s="132" t="s">
        <v>320</v>
      </c>
      <c r="E90" s="132">
        <v>1</v>
      </c>
      <c r="F90" s="132">
        <v>74</v>
      </c>
      <c r="G90" s="132">
        <v>501</v>
      </c>
      <c r="H90" s="132">
        <v>425250</v>
      </c>
      <c r="I90" s="132">
        <v>1097.25</v>
      </c>
      <c r="J90" s="132">
        <v>5</v>
      </c>
      <c r="K90" s="134"/>
    </row>
    <row r="91" spans="1:11" x14ac:dyDescent="0.2">
      <c r="A91" s="132">
        <v>2016</v>
      </c>
      <c r="B91" s="132">
        <v>11</v>
      </c>
      <c r="C91" s="133">
        <v>9781449462260</v>
      </c>
      <c r="D91" s="132" t="s">
        <v>331</v>
      </c>
      <c r="E91" s="132">
        <v>1</v>
      </c>
      <c r="F91" s="132">
        <v>74</v>
      </c>
      <c r="G91" s="132">
        <v>501</v>
      </c>
      <c r="H91" s="132">
        <v>425250</v>
      </c>
      <c r="I91" s="132">
        <v>1372.25</v>
      </c>
      <c r="J91" s="132">
        <v>5</v>
      </c>
      <c r="K91" s="134"/>
    </row>
    <row r="92" spans="1:11" x14ac:dyDescent="0.2">
      <c r="A92" s="132">
        <v>2016</v>
      </c>
      <c r="B92" s="132">
        <v>11</v>
      </c>
      <c r="C92" s="133">
        <v>9781449464899</v>
      </c>
      <c r="D92" s="132" t="s">
        <v>310</v>
      </c>
      <c r="E92" s="132">
        <v>1</v>
      </c>
      <c r="F92" s="132">
        <v>74</v>
      </c>
      <c r="G92" s="132">
        <v>501</v>
      </c>
      <c r="H92" s="132">
        <v>425250</v>
      </c>
      <c r="I92" s="132">
        <v>988.35</v>
      </c>
      <c r="J92" s="132">
        <v>3</v>
      </c>
      <c r="K92" s="134"/>
    </row>
    <row r="94" spans="1:11" x14ac:dyDescent="0.2">
      <c r="I94" s="118">
        <f>SUM(I2:I93)</f>
        <v>-777828.83000000031</v>
      </c>
    </row>
    <row r="96" spans="1:11" x14ac:dyDescent="0.2">
      <c r="G96" s="134" t="s">
        <v>63</v>
      </c>
      <c r="H96" s="134"/>
      <c r="I96" s="158">
        <v>0.22500000000000001</v>
      </c>
    </row>
    <row r="97" spans="7:11" ht="13.5" thickBot="1" x14ac:dyDescent="0.25"/>
    <row r="98" spans="7:11" ht="15" x14ac:dyDescent="0.25">
      <c r="G98" s="137" t="s">
        <v>50</v>
      </c>
      <c r="H98" s="85" t="s">
        <v>51</v>
      </c>
      <c r="I98" s="221">
        <f>-I94*I96</f>
        <v>175011.48675000007</v>
      </c>
      <c r="J98" s="139"/>
      <c r="K98" s="140"/>
    </row>
    <row r="99" spans="7:11" ht="15" x14ac:dyDescent="0.25">
      <c r="G99" s="141"/>
      <c r="H99" s="89" t="s">
        <v>52</v>
      </c>
      <c r="I99" s="160">
        <f>I98/K99</f>
        <v>2084.2739240183146</v>
      </c>
      <c r="J99" s="143" t="s">
        <v>53</v>
      </c>
      <c r="K99" s="171">
        <v>83.967603650000001</v>
      </c>
    </row>
    <row r="100" spans="7:11" ht="15.75" thickBot="1" x14ac:dyDescent="0.3">
      <c r="G100" s="145"/>
      <c r="H100" s="94" t="s">
        <v>61</v>
      </c>
      <c r="I100" s="161">
        <f>I98/K100</f>
        <v>2592.6283340863815</v>
      </c>
      <c r="J100" s="147" t="s">
        <v>53</v>
      </c>
      <c r="K100" s="148">
        <v>67.503500000000003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38"/>
  <dimension ref="A1:M149"/>
  <sheetViews>
    <sheetView topLeftCell="A121" workbookViewId="0">
      <selection activeCell="I143" sqref="I143"/>
    </sheetView>
  </sheetViews>
  <sheetFormatPr defaultRowHeight="12.75" x14ac:dyDescent="0.2"/>
  <cols>
    <col min="3" max="3" width="14.140625" bestFit="1" customWidth="1"/>
    <col min="4" max="4" width="39.28515625" bestFit="1" customWidth="1"/>
  </cols>
  <sheetData>
    <row r="1" spans="1:13" x14ac:dyDescent="0.2">
      <c r="A1" s="222" t="s">
        <v>34</v>
      </c>
      <c r="B1" s="223" t="s">
        <v>35</v>
      </c>
      <c r="C1" s="223" t="s">
        <v>36</v>
      </c>
      <c r="D1" s="223" t="s">
        <v>37</v>
      </c>
      <c r="E1" s="223" t="s">
        <v>38</v>
      </c>
      <c r="F1" s="223" t="s">
        <v>39</v>
      </c>
      <c r="G1" s="223" t="s">
        <v>40</v>
      </c>
      <c r="H1" s="223" t="s">
        <v>41</v>
      </c>
      <c r="I1" s="223" t="s">
        <v>18</v>
      </c>
      <c r="J1" s="223" t="s">
        <v>42</v>
      </c>
      <c r="K1" s="223" t="s">
        <v>388</v>
      </c>
    </row>
    <row r="2" spans="1:13" x14ac:dyDescent="0.2">
      <c r="A2" s="224" t="s">
        <v>329</v>
      </c>
      <c r="B2" s="224" t="s">
        <v>222</v>
      </c>
      <c r="C2" s="225">
        <v>9781449470791</v>
      </c>
      <c r="D2" s="224" t="s">
        <v>364</v>
      </c>
      <c r="E2" s="224" t="s">
        <v>65</v>
      </c>
      <c r="F2" s="224">
        <v>74</v>
      </c>
      <c r="G2" s="224" t="s">
        <v>67</v>
      </c>
      <c r="H2" s="224">
        <v>415040</v>
      </c>
      <c r="I2" s="224">
        <v>-1880.86</v>
      </c>
      <c r="J2" s="224">
        <v>-6</v>
      </c>
      <c r="K2" s="226"/>
      <c r="L2">
        <f>-SUM(I2:I118)</f>
        <v>1424518.7399999988</v>
      </c>
      <c r="M2">
        <f>-SUM(J2:J118)</f>
        <v>3552</v>
      </c>
    </row>
    <row r="3" spans="1:13" x14ac:dyDescent="0.2">
      <c r="A3" s="224" t="s">
        <v>329</v>
      </c>
      <c r="B3" s="224" t="s">
        <v>222</v>
      </c>
      <c r="C3" s="225">
        <v>9781449471958</v>
      </c>
      <c r="D3" s="224" t="s">
        <v>399</v>
      </c>
      <c r="E3" s="224" t="s">
        <v>65</v>
      </c>
      <c r="F3" s="224">
        <v>74</v>
      </c>
      <c r="G3" s="224" t="s">
        <v>67</v>
      </c>
      <c r="H3" s="224">
        <v>415040</v>
      </c>
      <c r="I3" s="224">
        <v>-270296</v>
      </c>
      <c r="J3" s="224">
        <v>-190</v>
      </c>
      <c r="K3" s="226"/>
      <c r="L3">
        <f>-SUM(I119:I141)</f>
        <v>-23904.7</v>
      </c>
      <c r="M3">
        <f>-SUM(J119:J141)</f>
        <v>-72</v>
      </c>
    </row>
    <row r="4" spans="1:13" x14ac:dyDescent="0.2">
      <c r="A4" s="224" t="s">
        <v>329</v>
      </c>
      <c r="B4" s="224" t="s">
        <v>222</v>
      </c>
      <c r="C4" s="225">
        <v>9781449474140</v>
      </c>
      <c r="D4" s="224" t="s">
        <v>395</v>
      </c>
      <c r="E4" s="224" t="s">
        <v>65</v>
      </c>
      <c r="F4" s="224">
        <v>74</v>
      </c>
      <c r="G4" s="224" t="s">
        <v>67</v>
      </c>
      <c r="H4" s="224">
        <v>415040</v>
      </c>
      <c r="I4" s="224">
        <v>-399.5</v>
      </c>
      <c r="J4" s="224">
        <v>-1</v>
      </c>
      <c r="K4" s="226"/>
    </row>
    <row r="5" spans="1:13" x14ac:dyDescent="0.2">
      <c r="A5" s="224" t="s">
        <v>329</v>
      </c>
      <c r="B5" s="224" t="s">
        <v>222</v>
      </c>
      <c r="C5" s="225">
        <v>9781449474195</v>
      </c>
      <c r="D5" s="224" t="s">
        <v>339</v>
      </c>
      <c r="E5" s="224" t="s">
        <v>65</v>
      </c>
      <c r="F5" s="224">
        <v>74</v>
      </c>
      <c r="G5" s="224" t="s">
        <v>67</v>
      </c>
      <c r="H5" s="224">
        <v>415040</v>
      </c>
      <c r="I5" s="224">
        <v>-9344.4</v>
      </c>
      <c r="J5" s="224">
        <v>-30</v>
      </c>
      <c r="K5" s="226"/>
    </row>
    <row r="6" spans="1:13" x14ac:dyDescent="0.2">
      <c r="A6" s="224" t="s">
        <v>329</v>
      </c>
      <c r="B6" s="224" t="s">
        <v>222</v>
      </c>
      <c r="C6" s="225">
        <v>9781449474256</v>
      </c>
      <c r="D6" s="224" t="s">
        <v>366</v>
      </c>
      <c r="E6" s="224" t="s">
        <v>65</v>
      </c>
      <c r="F6" s="224">
        <v>74</v>
      </c>
      <c r="G6" s="224" t="s">
        <v>66</v>
      </c>
      <c r="H6" s="224">
        <v>415040</v>
      </c>
      <c r="I6" s="224">
        <v>-352097.55</v>
      </c>
      <c r="J6" s="224">
        <v>-1673</v>
      </c>
      <c r="K6" s="226"/>
    </row>
    <row r="7" spans="1:13" x14ac:dyDescent="0.2">
      <c r="A7" s="224" t="s">
        <v>329</v>
      </c>
      <c r="B7" s="224" t="s">
        <v>222</v>
      </c>
      <c r="C7" s="225">
        <v>9781449480127</v>
      </c>
      <c r="D7" s="224" t="s">
        <v>394</v>
      </c>
      <c r="E7" s="224" t="s">
        <v>65</v>
      </c>
      <c r="F7" s="224">
        <v>74</v>
      </c>
      <c r="G7" s="224" t="s">
        <v>67</v>
      </c>
      <c r="H7" s="224">
        <v>415040</v>
      </c>
      <c r="I7" s="224">
        <v>-6289.5</v>
      </c>
      <c r="J7" s="224">
        <v>-21</v>
      </c>
      <c r="K7" s="226"/>
    </row>
    <row r="8" spans="1:13" x14ac:dyDescent="0.2">
      <c r="A8" s="224" t="s">
        <v>329</v>
      </c>
      <c r="B8" s="224" t="s">
        <v>222</v>
      </c>
      <c r="C8" s="225">
        <v>9781449481018</v>
      </c>
      <c r="D8" s="224" t="s">
        <v>396</v>
      </c>
      <c r="E8" s="224" t="s">
        <v>65</v>
      </c>
      <c r="F8" s="224">
        <v>74</v>
      </c>
      <c r="G8" s="224" t="s">
        <v>67</v>
      </c>
      <c r="H8" s="224">
        <v>415040</v>
      </c>
      <c r="I8" s="224">
        <v>-6229.6</v>
      </c>
      <c r="J8" s="224">
        <v>-20</v>
      </c>
      <c r="K8" s="226"/>
    </row>
    <row r="9" spans="1:13" x14ac:dyDescent="0.2">
      <c r="A9" s="224" t="s">
        <v>329</v>
      </c>
      <c r="B9" s="224" t="s">
        <v>222</v>
      </c>
      <c r="C9" s="225">
        <v>9781449481322</v>
      </c>
      <c r="D9" s="224" t="s">
        <v>397</v>
      </c>
      <c r="E9" s="224" t="s">
        <v>65</v>
      </c>
      <c r="F9" s="224">
        <v>74</v>
      </c>
      <c r="G9" s="224" t="s">
        <v>67</v>
      </c>
      <c r="H9" s="224">
        <v>415040</v>
      </c>
      <c r="I9" s="224">
        <v>-2500</v>
      </c>
      <c r="J9" s="224">
        <v>-2</v>
      </c>
      <c r="K9" s="226"/>
    </row>
    <row r="10" spans="1:13" x14ac:dyDescent="0.2">
      <c r="A10" s="224" t="s">
        <v>329</v>
      </c>
      <c r="B10" s="224" t="s">
        <v>222</v>
      </c>
      <c r="C10" s="225">
        <v>9781451620702</v>
      </c>
      <c r="D10" s="224" t="s">
        <v>369</v>
      </c>
      <c r="E10" s="224" t="s">
        <v>65</v>
      </c>
      <c r="F10" s="224">
        <v>74</v>
      </c>
      <c r="G10" s="224" t="s">
        <v>370</v>
      </c>
      <c r="H10" s="224">
        <v>415040</v>
      </c>
      <c r="I10" s="224">
        <v>-748.5</v>
      </c>
      <c r="J10" s="224">
        <v>-3</v>
      </c>
      <c r="K10" s="226"/>
    </row>
    <row r="11" spans="1:13" x14ac:dyDescent="0.2">
      <c r="A11" s="224" t="s">
        <v>329</v>
      </c>
      <c r="B11" s="224" t="s">
        <v>222</v>
      </c>
      <c r="C11" s="225">
        <v>9781449470791</v>
      </c>
      <c r="D11" s="226" t="s">
        <v>364</v>
      </c>
      <c r="E11" s="224" t="s">
        <v>65</v>
      </c>
      <c r="F11" s="224">
        <v>74</v>
      </c>
      <c r="G11" s="226" t="s">
        <v>67</v>
      </c>
      <c r="H11" s="229">
        <v>415040</v>
      </c>
      <c r="I11" s="226">
        <v>-311.47999999999956</v>
      </c>
      <c r="J11" s="226">
        <v>-1</v>
      </c>
      <c r="K11" s="226"/>
    </row>
    <row r="12" spans="1:13" x14ac:dyDescent="0.2">
      <c r="A12" s="224" t="s">
        <v>329</v>
      </c>
      <c r="B12" s="224" t="s">
        <v>222</v>
      </c>
      <c r="C12" s="225">
        <v>9781449474119</v>
      </c>
      <c r="D12" s="226" t="s">
        <v>365</v>
      </c>
      <c r="E12" s="224" t="s">
        <v>65</v>
      </c>
      <c r="F12" s="224">
        <v>74</v>
      </c>
      <c r="G12" s="226" t="s">
        <v>67</v>
      </c>
      <c r="H12" s="229">
        <v>415040</v>
      </c>
      <c r="I12" s="226">
        <v>-311.47999999999956</v>
      </c>
      <c r="J12" s="226">
        <v>-1</v>
      </c>
      <c r="K12" s="226"/>
    </row>
    <row r="13" spans="1:13" x14ac:dyDescent="0.2">
      <c r="A13" s="224" t="s">
        <v>329</v>
      </c>
      <c r="B13" s="224" t="s">
        <v>222</v>
      </c>
      <c r="C13" s="225">
        <v>9781449481322</v>
      </c>
      <c r="D13" s="226" t="s">
        <v>397</v>
      </c>
      <c r="E13" s="224" t="s">
        <v>65</v>
      </c>
      <c r="F13" s="224">
        <v>74</v>
      </c>
      <c r="G13" s="226" t="s">
        <v>67</v>
      </c>
      <c r="H13" s="229">
        <v>415040</v>
      </c>
      <c r="I13" s="226">
        <v>-1300</v>
      </c>
      <c r="J13" s="226">
        <v>-1</v>
      </c>
      <c r="K13" s="226"/>
    </row>
    <row r="14" spans="1:13" x14ac:dyDescent="0.2">
      <c r="A14" s="224" t="s">
        <v>329</v>
      </c>
      <c r="B14" s="224" t="s">
        <v>222</v>
      </c>
      <c r="C14" s="225">
        <v>9781449474256</v>
      </c>
      <c r="D14" s="226" t="s">
        <v>366</v>
      </c>
      <c r="E14" s="224" t="s">
        <v>65</v>
      </c>
      <c r="F14" s="224">
        <v>74</v>
      </c>
      <c r="G14" s="226" t="s">
        <v>66</v>
      </c>
      <c r="H14" s="229">
        <v>415040</v>
      </c>
      <c r="I14" s="226">
        <v>-116946.9</v>
      </c>
      <c r="J14" s="226">
        <v>-555</v>
      </c>
      <c r="K14" s="226"/>
    </row>
    <row r="15" spans="1:13" x14ac:dyDescent="0.2">
      <c r="A15" s="224" t="s">
        <v>329</v>
      </c>
      <c r="B15" s="224" t="s">
        <v>222</v>
      </c>
      <c r="C15" s="225">
        <v>9780740700033</v>
      </c>
      <c r="D15" s="224" t="s">
        <v>343</v>
      </c>
      <c r="E15" s="224" t="s">
        <v>65</v>
      </c>
      <c r="F15" s="224">
        <v>74</v>
      </c>
      <c r="G15" s="224" t="s">
        <v>66</v>
      </c>
      <c r="H15" s="224">
        <v>415050</v>
      </c>
      <c r="I15" s="224">
        <v>-1076.46</v>
      </c>
      <c r="J15" s="224">
        <v>-3</v>
      </c>
      <c r="K15" s="226"/>
    </row>
    <row r="16" spans="1:13" x14ac:dyDescent="0.2">
      <c r="A16" s="224" t="s">
        <v>329</v>
      </c>
      <c r="B16" s="224" t="s">
        <v>222</v>
      </c>
      <c r="C16" s="225">
        <v>9780740705311</v>
      </c>
      <c r="D16" s="224" t="s">
        <v>344</v>
      </c>
      <c r="E16" s="224" t="s">
        <v>65</v>
      </c>
      <c r="F16" s="224">
        <v>74</v>
      </c>
      <c r="G16" s="224" t="s">
        <v>66</v>
      </c>
      <c r="H16" s="224">
        <v>415050</v>
      </c>
      <c r="I16" s="224">
        <v>-2509.41</v>
      </c>
      <c r="J16" s="224">
        <v>-7</v>
      </c>
      <c r="K16" s="226"/>
    </row>
    <row r="17" spans="1:11" x14ac:dyDescent="0.2">
      <c r="A17" s="224" t="s">
        <v>329</v>
      </c>
      <c r="B17" s="224" t="s">
        <v>222</v>
      </c>
      <c r="C17" s="225">
        <v>9780740713903</v>
      </c>
      <c r="D17" s="224" t="s">
        <v>345</v>
      </c>
      <c r="E17" s="224" t="s">
        <v>65</v>
      </c>
      <c r="F17" s="224">
        <v>74</v>
      </c>
      <c r="G17" s="224" t="s">
        <v>66</v>
      </c>
      <c r="H17" s="224">
        <v>415050</v>
      </c>
      <c r="I17" s="224">
        <v>-1606.5</v>
      </c>
      <c r="J17" s="224">
        <v>-7</v>
      </c>
      <c r="K17" s="226"/>
    </row>
    <row r="18" spans="1:11" x14ac:dyDescent="0.2">
      <c r="A18" s="224" t="s">
        <v>329</v>
      </c>
      <c r="B18" s="224" t="s">
        <v>222</v>
      </c>
      <c r="C18" s="225">
        <v>9780740732980</v>
      </c>
      <c r="D18" s="224" t="s">
        <v>346</v>
      </c>
      <c r="E18" s="224" t="s">
        <v>65</v>
      </c>
      <c r="F18" s="224">
        <v>74</v>
      </c>
      <c r="G18" s="224" t="s">
        <v>66</v>
      </c>
      <c r="H18" s="224">
        <v>415050</v>
      </c>
      <c r="I18" s="224">
        <v>-1874.25</v>
      </c>
      <c r="J18" s="224">
        <v>-7</v>
      </c>
      <c r="K18" s="226"/>
    </row>
    <row r="19" spans="1:11" x14ac:dyDescent="0.2">
      <c r="A19" s="224" t="s">
        <v>329</v>
      </c>
      <c r="B19" s="224" t="s">
        <v>222</v>
      </c>
      <c r="C19" s="225">
        <v>9780740738050</v>
      </c>
      <c r="D19" s="224" t="s">
        <v>347</v>
      </c>
      <c r="E19" s="224" t="s">
        <v>65</v>
      </c>
      <c r="F19" s="224">
        <v>74</v>
      </c>
      <c r="G19" s="224" t="s">
        <v>66</v>
      </c>
      <c r="H19" s="224">
        <v>415050</v>
      </c>
      <c r="I19" s="224">
        <v>-525</v>
      </c>
      <c r="J19" s="224">
        <v>-2</v>
      </c>
      <c r="K19" s="226"/>
    </row>
    <row r="20" spans="1:11" x14ac:dyDescent="0.2">
      <c r="A20" s="224" t="s">
        <v>329</v>
      </c>
      <c r="B20" s="224" t="s">
        <v>222</v>
      </c>
      <c r="C20" s="225">
        <v>9780740738401</v>
      </c>
      <c r="D20" s="224" t="s">
        <v>389</v>
      </c>
      <c r="E20" s="224" t="s">
        <v>65</v>
      </c>
      <c r="F20" s="224">
        <v>74</v>
      </c>
      <c r="G20" s="224" t="s">
        <v>66</v>
      </c>
      <c r="H20" s="224">
        <v>415050</v>
      </c>
      <c r="I20" s="224">
        <v>-1208.97</v>
      </c>
      <c r="J20" s="224">
        <v>-6</v>
      </c>
      <c r="K20" s="226"/>
    </row>
    <row r="21" spans="1:11" x14ac:dyDescent="0.2">
      <c r="A21" s="224" t="s">
        <v>329</v>
      </c>
      <c r="B21" s="224" t="s">
        <v>222</v>
      </c>
      <c r="C21" s="225">
        <v>9780740746581</v>
      </c>
      <c r="D21" s="224" t="s">
        <v>348</v>
      </c>
      <c r="E21" s="224" t="s">
        <v>65</v>
      </c>
      <c r="F21" s="224">
        <v>74</v>
      </c>
      <c r="G21" s="224" t="s">
        <v>66</v>
      </c>
      <c r="H21" s="224">
        <v>415050</v>
      </c>
      <c r="I21" s="224">
        <v>-1446.93</v>
      </c>
      <c r="J21" s="224">
        <v>-4</v>
      </c>
      <c r="K21" s="226"/>
    </row>
    <row r="22" spans="1:11" x14ac:dyDescent="0.2">
      <c r="A22" s="224" t="s">
        <v>329</v>
      </c>
      <c r="B22" s="224" t="s">
        <v>222</v>
      </c>
      <c r="C22" s="225">
        <v>9780740748479</v>
      </c>
      <c r="D22" s="224" t="s">
        <v>272</v>
      </c>
      <c r="E22" s="224" t="s">
        <v>65</v>
      </c>
      <c r="F22" s="224">
        <v>74</v>
      </c>
      <c r="G22" s="224" t="s">
        <v>66</v>
      </c>
      <c r="H22" s="224">
        <v>415050</v>
      </c>
      <c r="I22" s="224">
        <v>-106066.74</v>
      </c>
      <c r="J22" s="224">
        <v>-26</v>
      </c>
      <c r="K22" s="226"/>
    </row>
    <row r="23" spans="1:11" x14ac:dyDescent="0.2">
      <c r="A23" s="224" t="s">
        <v>329</v>
      </c>
      <c r="B23" s="224" t="s">
        <v>222</v>
      </c>
      <c r="C23" s="225">
        <v>9780740754722</v>
      </c>
      <c r="D23" s="224" t="s">
        <v>390</v>
      </c>
      <c r="E23" s="224" t="s">
        <v>65</v>
      </c>
      <c r="F23" s="224">
        <v>74</v>
      </c>
      <c r="G23" s="224" t="s">
        <v>66</v>
      </c>
      <c r="H23" s="224">
        <v>415050</v>
      </c>
      <c r="I23" s="224">
        <v>-809.97</v>
      </c>
      <c r="J23" s="224">
        <v>-4</v>
      </c>
      <c r="K23" s="226"/>
    </row>
    <row r="24" spans="1:11" x14ac:dyDescent="0.2">
      <c r="A24" s="224" t="s">
        <v>329</v>
      </c>
      <c r="B24" s="224" t="s">
        <v>222</v>
      </c>
      <c r="C24" s="225">
        <v>9780740755668</v>
      </c>
      <c r="D24" s="224" t="s">
        <v>273</v>
      </c>
      <c r="E24" s="224" t="s">
        <v>65</v>
      </c>
      <c r="F24" s="224">
        <v>74</v>
      </c>
      <c r="G24" s="224" t="s">
        <v>66</v>
      </c>
      <c r="H24" s="224">
        <v>415050</v>
      </c>
      <c r="I24" s="224">
        <v>-399</v>
      </c>
      <c r="J24" s="224">
        <v>-2</v>
      </c>
      <c r="K24" s="226"/>
    </row>
    <row r="25" spans="1:11" x14ac:dyDescent="0.2">
      <c r="A25" s="224" t="s">
        <v>329</v>
      </c>
      <c r="B25" s="224" t="s">
        <v>222</v>
      </c>
      <c r="C25" s="225">
        <v>9780740761584</v>
      </c>
      <c r="D25" s="224" t="s">
        <v>379</v>
      </c>
      <c r="E25" s="224" t="s">
        <v>65</v>
      </c>
      <c r="F25" s="224">
        <v>74</v>
      </c>
      <c r="G25" s="224" t="s">
        <v>156</v>
      </c>
      <c r="H25" s="224">
        <v>415050</v>
      </c>
      <c r="I25" s="224">
        <v>-399</v>
      </c>
      <c r="J25" s="224">
        <v>-2</v>
      </c>
      <c r="K25" s="226"/>
    </row>
    <row r="26" spans="1:11" x14ac:dyDescent="0.2">
      <c r="A26" s="224" t="s">
        <v>329</v>
      </c>
      <c r="B26" s="224" t="s">
        <v>222</v>
      </c>
      <c r="C26" s="225">
        <v>9780740761904</v>
      </c>
      <c r="D26" s="224" t="s">
        <v>349</v>
      </c>
      <c r="E26" s="224" t="s">
        <v>65</v>
      </c>
      <c r="F26" s="224">
        <v>74</v>
      </c>
      <c r="G26" s="224" t="s">
        <v>66</v>
      </c>
      <c r="H26" s="224">
        <v>415050</v>
      </c>
      <c r="I26" s="224">
        <v>-1375.5</v>
      </c>
      <c r="J26" s="224">
        <v>-5</v>
      </c>
      <c r="K26" s="226"/>
    </row>
    <row r="27" spans="1:11" x14ac:dyDescent="0.2">
      <c r="A27" s="224" t="s">
        <v>329</v>
      </c>
      <c r="B27" s="224" t="s">
        <v>222</v>
      </c>
      <c r="C27" s="225">
        <v>9780740768491</v>
      </c>
      <c r="D27" s="224" t="s">
        <v>350</v>
      </c>
      <c r="E27" s="224" t="s">
        <v>65</v>
      </c>
      <c r="F27" s="224">
        <v>74</v>
      </c>
      <c r="G27" s="224" t="s">
        <v>66</v>
      </c>
      <c r="H27" s="224">
        <v>415050</v>
      </c>
      <c r="I27" s="224">
        <v>-225</v>
      </c>
      <c r="J27" s="224">
        <v>-1</v>
      </c>
      <c r="K27" s="226"/>
    </row>
    <row r="28" spans="1:11" x14ac:dyDescent="0.2">
      <c r="A28" s="224" t="s">
        <v>329</v>
      </c>
      <c r="B28" s="224" t="s">
        <v>222</v>
      </c>
      <c r="C28" s="225">
        <v>9780740772276</v>
      </c>
      <c r="D28" s="224" t="s">
        <v>335</v>
      </c>
      <c r="E28" s="224" t="s">
        <v>65</v>
      </c>
      <c r="F28" s="224">
        <v>74</v>
      </c>
      <c r="G28" s="224" t="s">
        <v>66</v>
      </c>
      <c r="H28" s="224">
        <v>415050</v>
      </c>
      <c r="I28" s="224">
        <v>-262.5</v>
      </c>
      <c r="J28" s="224">
        <v>-1</v>
      </c>
      <c r="K28" s="226"/>
    </row>
    <row r="29" spans="1:11" x14ac:dyDescent="0.2">
      <c r="A29" s="224" t="s">
        <v>329</v>
      </c>
      <c r="B29" s="224" t="s">
        <v>222</v>
      </c>
      <c r="C29" s="225">
        <v>9780740777356</v>
      </c>
      <c r="D29" s="224" t="s">
        <v>274</v>
      </c>
      <c r="E29" s="224" t="s">
        <v>65</v>
      </c>
      <c r="F29" s="224">
        <v>74</v>
      </c>
      <c r="G29" s="224" t="s">
        <v>66</v>
      </c>
      <c r="H29" s="224">
        <v>415050</v>
      </c>
      <c r="I29" s="224">
        <v>-5250</v>
      </c>
      <c r="J29" s="224">
        <v>-3</v>
      </c>
      <c r="K29" s="226"/>
    </row>
    <row r="30" spans="1:11" x14ac:dyDescent="0.2">
      <c r="A30" s="224" t="s">
        <v>329</v>
      </c>
      <c r="B30" s="224" t="s">
        <v>222</v>
      </c>
      <c r="C30" s="225">
        <v>9780740778063</v>
      </c>
      <c r="D30" s="224" t="s">
        <v>391</v>
      </c>
      <c r="E30" s="224" t="s">
        <v>65</v>
      </c>
      <c r="F30" s="224">
        <v>74</v>
      </c>
      <c r="G30" s="224" t="s">
        <v>66</v>
      </c>
      <c r="H30" s="224">
        <v>415050</v>
      </c>
      <c r="I30" s="224">
        <v>-299.5</v>
      </c>
      <c r="J30" s="224">
        <v>-1</v>
      </c>
      <c r="K30" s="226"/>
    </row>
    <row r="31" spans="1:11" x14ac:dyDescent="0.2">
      <c r="A31" s="224" t="s">
        <v>329</v>
      </c>
      <c r="B31" s="224" t="s">
        <v>222</v>
      </c>
      <c r="C31" s="225">
        <v>9780740778155</v>
      </c>
      <c r="D31" s="224" t="s">
        <v>351</v>
      </c>
      <c r="E31" s="224" t="s">
        <v>65</v>
      </c>
      <c r="F31" s="224">
        <v>74</v>
      </c>
      <c r="G31" s="224" t="s">
        <v>66</v>
      </c>
      <c r="H31" s="224">
        <v>415050</v>
      </c>
      <c r="I31" s="224">
        <v>-1097.25</v>
      </c>
      <c r="J31" s="224">
        <v>-4</v>
      </c>
      <c r="K31" s="226"/>
    </row>
    <row r="32" spans="1:11" x14ac:dyDescent="0.2">
      <c r="A32" s="224" t="s">
        <v>329</v>
      </c>
      <c r="B32" s="224" t="s">
        <v>222</v>
      </c>
      <c r="C32" s="225">
        <v>9780740785344</v>
      </c>
      <c r="D32" s="224" t="s">
        <v>352</v>
      </c>
      <c r="E32" s="224" t="s">
        <v>65</v>
      </c>
      <c r="F32" s="224">
        <v>74</v>
      </c>
      <c r="G32" s="224" t="s">
        <v>66</v>
      </c>
      <c r="H32" s="224">
        <v>415050</v>
      </c>
      <c r="I32" s="224">
        <v>-1076.46</v>
      </c>
      <c r="J32" s="224">
        <v>-3</v>
      </c>
      <c r="K32" s="226"/>
    </row>
    <row r="33" spans="1:11" x14ac:dyDescent="0.2">
      <c r="A33" s="224" t="s">
        <v>329</v>
      </c>
      <c r="B33" s="224" t="s">
        <v>222</v>
      </c>
      <c r="C33" s="225">
        <v>9780740785481</v>
      </c>
      <c r="D33" s="224" t="s">
        <v>275</v>
      </c>
      <c r="E33" s="224" t="s">
        <v>65</v>
      </c>
      <c r="F33" s="224">
        <v>74</v>
      </c>
      <c r="G33" s="224" t="s">
        <v>66</v>
      </c>
      <c r="H33" s="224">
        <v>415050</v>
      </c>
      <c r="I33" s="224">
        <v>-1499.5</v>
      </c>
      <c r="J33" s="224">
        <v>-1</v>
      </c>
      <c r="K33" s="226"/>
    </row>
    <row r="34" spans="1:11" x14ac:dyDescent="0.2">
      <c r="A34" s="224" t="s">
        <v>329</v>
      </c>
      <c r="B34" s="224" t="s">
        <v>222</v>
      </c>
      <c r="C34" s="225">
        <v>9780836204155</v>
      </c>
      <c r="D34" s="224" t="s">
        <v>353</v>
      </c>
      <c r="E34" s="224" t="s">
        <v>65</v>
      </c>
      <c r="F34" s="224">
        <v>74</v>
      </c>
      <c r="G34" s="224" t="s">
        <v>66</v>
      </c>
      <c r="H34" s="224">
        <v>415050</v>
      </c>
      <c r="I34" s="224">
        <v>-1775.46</v>
      </c>
      <c r="J34" s="224">
        <v>-5</v>
      </c>
      <c r="K34" s="226"/>
    </row>
    <row r="35" spans="1:11" x14ac:dyDescent="0.2">
      <c r="A35" s="224" t="s">
        <v>329</v>
      </c>
      <c r="B35" s="224" t="s">
        <v>222</v>
      </c>
      <c r="C35" s="225">
        <v>9780836217797</v>
      </c>
      <c r="D35" s="224" t="s">
        <v>363</v>
      </c>
      <c r="E35" s="224" t="s">
        <v>65</v>
      </c>
      <c r="F35" s="224">
        <v>74</v>
      </c>
      <c r="G35" s="224" t="s">
        <v>66</v>
      </c>
      <c r="H35" s="224">
        <v>415050</v>
      </c>
      <c r="I35" s="224">
        <v>-1033.4100000000001</v>
      </c>
      <c r="J35" s="224">
        <v>-5</v>
      </c>
      <c r="K35" s="226"/>
    </row>
    <row r="36" spans="1:11" x14ac:dyDescent="0.2">
      <c r="A36" s="224" t="s">
        <v>329</v>
      </c>
      <c r="B36" s="224" t="s">
        <v>222</v>
      </c>
      <c r="C36" s="225">
        <v>9780836228991</v>
      </c>
      <c r="D36" s="224" t="s">
        <v>354</v>
      </c>
      <c r="E36" s="224" t="s">
        <v>65</v>
      </c>
      <c r="F36" s="224">
        <v>74</v>
      </c>
      <c r="G36" s="224" t="s">
        <v>66</v>
      </c>
      <c r="H36" s="224">
        <v>415050</v>
      </c>
      <c r="I36" s="224">
        <v>-1606.5</v>
      </c>
      <c r="J36" s="224">
        <v>-6</v>
      </c>
      <c r="K36" s="226"/>
    </row>
    <row r="37" spans="1:11" x14ac:dyDescent="0.2">
      <c r="A37" s="224" t="s">
        <v>329</v>
      </c>
      <c r="B37" s="224" t="s">
        <v>222</v>
      </c>
      <c r="C37" s="225">
        <v>9780836267457</v>
      </c>
      <c r="D37" s="224" t="s">
        <v>356</v>
      </c>
      <c r="E37" s="224" t="s">
        <v>65</v>
      </c>
      <c r="F37" s="224">
        <v>74</v>
      </c>
      <c r="G37" s="224" t="s">
        <v>66</v>
      </c>
      <c r="H37" s="224">
        <v>415050</v>
      </c>
      <c r="I37" s="224">
        <v>-1076.46</v>
      </c>
      <c r="J37" s="224">
        <v>-3</v>
      </c>
      <c r="K37" s="226"/>
    </row>
    <row r="38" spans="1:11" x14ac:dyDescent="0.2">
      <c r="A38" s="224" t="s">
        <v>329</v>
      </c>
      <c r="B38" s="224" t="s">
        <v>222</v>
      </c>
      <c r="C38" s="225">
        <v>9781449401023</v>
      </c>
      <c r="D38" s="224" t="s">
        <v>357</v>
      </c>
      <c r="E38" s="224" t="s">
        <v>65</v>
      </c>
      <c r="F38" s="224">
        <v>74</v>
      </c>
      <c r="G38" s="224" t="s">
        <v>66</v>
      </c>
      <c r="H38" s="224">
        <v>415050</v>
      </c>
      <c r="I38" s="224">
        <v>-2194.86</v>
      </c>
      <c r="J38" s="224">
        <v>-6</v>
      </c>
      <c r="K38" s="226"/>
    </row>
    <row r="39" spans="1:11" x14ac:dyDescent="0.2">
      <c r="A39" s="224" t="s">
        <v>329</v>
      </c>
      <c r="B39" s="224" t="s">
        <v>222</v>
      </c>
      <c r="C39" s="225">
        <v>9781449401160</v>
      </c>
      <c r="D39" s="224" t="s">
        <v>276</v>
      </c>
      <c r="E39" s="224" t="s">
        <v>65</v>
      </c>
      <c r="F39" s="224">
        <v>74</v>
      </c>
      <c r="G39" s="224" t="s">
        <v>66</v>
      </c>
      <c r="H39" s="224">
        <v>415050</v>
      </c>
      <c r="I39" s="224">
        <v>-928.45</v>
      </c>
      <c r="J39" s="224">
        <v>-3</v>
      </c>
      <c r="K39" s="226"/>
    </row>
    <row r="40" spans="1:11" x14ac:dyDescent="0.2">
      <c r="A40" s="224" t="s">
        <v>329</v>
      </c>
      <c r="B40" s="224" t="s">
        <v>222</v>
      </c>
      <c r="C40" s="225">
        <v>9781449401177</v>
      </c>
      <c r="D40" s="224" t="s">
        <v>392</v>
      </c>
      <c r="E40" s="224" t="s">
        <v>65</v>
      </c>
      <c r="F40" s="224">
        <v>74</v>
      </c>
      <c r="G40" s="224" t="s">
        <v>66</v>
      </c>
      <c r="H40" s="224">
        <v>415050</v>
      </c>
      <c r="I40" s="224">
        <v>-357</v>
      </c>
      <c r="J40" s="224">
        <v>-2</v>
      </c>
      <c r="K40" s="226"/>
    </row>
    <row r="41" spans="1:11" x14ac:dyDescent="0.2">
      <c r="A41" s="224" t="s">
        <v>329</v>
      </c>
      <c r="B41" s="224" t="s">
        <v>222</v>
      </c>
      <c r="C41" s="225">
        <v>9781449401375</v>
      </c>
      <c r="D41" s="224" t="s">
        <v>302</v>
      </c>
      <c r="E41" s="224" t="s">
        <v>65</v>
      </c>
      <c r="F41" s="224">
        <v>74</v>
      </c>
      <c r="G41" s="224" t="s">
        <v>66</v>
      </c>
      <c r="H41" s="224">
        <v>415050</v>
      </c>
      <c r="I41" s="224">
        <v>-1796.99</v>
      </c>
      <c r="J41" s="224">
        <v>-11</v>
      </c>
      <c r="K41" s="226"/>
    </row>
    <row r="42" spans="1:11" x14ac:dyDescent="0.2">
      <c r="A42" s="224" t="s">
        <v>329</v>
      </c>
      <c r="B42" s="224" t="s">
        <v>222</v>
      </c>
      <c r="C42" s="225">
        <v>9781449401382</v>
      </c>
      <c r="D42" s="224" t="s">
        <v>302</v>
      </c>
      <c r="E42" s="224" t="s">
        <v>65</v>
      </c>
      <c r="F42" s="224">
        <v>74</v>
      </c>
      <c r="G42" s="224" t="s">
        <v>66</v>
      </c>
      <c r="H42" s="224">
        <v>415050</v>
      </c>
      <c r="I42" s="224">
        <v>-1943.5</v>
      </c>
      <c r="J42" s="224">
        <v>-12</v>
      </c>
      <c r="K42" s="226"/>
    </row>
    <row r="43" spans="1:11" x14ac:dyDescent="0.2">
      <c r="A43" s="224" t="s">
        <v>329</v>
      </c>
      <c r="B43" s="224" t="s">
        <v>222</v>
      </c>
      <c r="C43" s="225">
        <v>9781449401405</v>
      </c>
      <c r="D43" s="224" t="s">
        <v>302</v>
      </c>
      <c r="E43" s="224" t="s">
        <v>65</v>
      </c>
      <c r="F43" s="224">
        <v>74</v>
      </c>
      <c r="G43" s="224" t="s">
        <v>66</v>
      </c>
      <c r="H43" s="224">
        <v>415050</v>
      </c>
      <c r="I43" s="224">
        <v>-299</v>
      </c>
      <c r="J43" s="224">
        <v>-2</v>
      </c>
      <c r="K43" s="226"/>
    </row>
    <row r="44" spans="1:11" x14ac:dyDescent="0.2">
      <c r="A44" s="224" t="s">
        <v>329</v>
      </c>
      <c r="B44" s="224" t="s">
        <v>222</v>
      </c>
      <c r="C44" s="225">
        <v>9781449402327</v>
      </c>
      <c r="D44" s="224" t="s">
        <v>277</v>
      </c>
      <c r="E44" s="224" t="s">
        <v>65</v>
      </c>
      <c r="F44" s="224">
        <v>74</v>
      </c>
      <c r="G44" s="224" t="s">
        <v>156</v>
      </c>
      <c r="H44" s="224">
        <v>415050</v>
      </c>
      <c r="I44" s="224">
        <v>-2282.2800000000002</v>
      </c>
      <c r="J44" s="224">
        <v>-11</v>
      </c>
      <c r="K44" s="226"/>
    </row>
    <row r="45" spans="1:11" x14ac:dyDescent="0.2">
      <c r="A45" s="224" t="s">
        <v>329</v>
      </c>
      <c r="B45" s="224" t="s">
        <v>222</v>
      </c>
      <c r="C45" s="225">
        <v>9781449403102</v>
      </c>
      <c r="D45" s="224" t="s">
        <v>303</v>
      </c>
      <c r="E45" s="224" t="s">
        <v>65</v>
      </c>
      <c r="F45" s="224">
        <v>74</v>
      </c>
      <c r="G45" s="224" t="s">
        <v>66</v>
      </c>
      <c r="H45" s="224">
        <v>415050</v>
      </c>
      <c r="I45" s="224">
        <v>-149.5</v>
      </c>
      <c r="J45" s="224">
        <v>-1</v>
      </c>
      <c r="K45" s="226"/>
    </row>
    <row r="46" spans="1:11" x14ac:dyDescent="0.2">
      <c r="A46" s="224" t="s">
        <v>329</v>
      </c>
      <c r="B46" s="224" t="s">
        <v>222</v>
      </c>
      <c r="C46" s="225">
        <v>9781449407186</v>
      </c>
      <c r="D46" s="224" t="s">
        <v>278</v>
      </c>
      <c r="E46" s="224" t="s">
        <v>65</v>
      </c>
      <c r="F46" s="224">
        <v>74</v>
      </c>
      <c r="G46" s="224" t="s">
        <v>156</v>
      </c>
      <c r="H46" s="224">
        <v>415050</v>
      </c>
      <c r="I46" s="224">
        <v>-1667.82</v>
      </c>
      <c r="J46" s="224">
        <v>-8</v>
      </c>
      <c r="K46" s="226"/>
    </row>
    <row r="47" spans="1:11" x14ac:dyDescent="0.2">
      <c r="A47" s="224" t="s">
        <v>329</v>
      </c>
      <c r="B47" s="224" t="s">
        <v>222</v>
      </c>
      <c r="C47" s="225">
        <v>9781449408176</v>
      </c>
      <c r="D47" s="224" t="s">
        <v>359</v>
      </c>
      <c r="E47" s="224" t="s">
        <v>65</v>
      </c>
      <c r="F47" s="224">
        <v>74</v>
      </c>
      <c r="G47" s="224" t="s">
        <v>66</v>
      </c>
      <c r="H47" s="224">
        <v>415050</v>
      </c>
      <c r="I47" s="224">
        <v>-684</v>
      </c>
      <c r="J47" s="224">
        <v>-3</v>
      </c>
      <c r="K47" s="226"/>
    </row>
    <row r="48" spans="1:11" x14ac:dyDescent="0.2">
      <c r="A48" s="224" t="s">
        <v>329</v>
      </c>
      <c r="B48" s="224" t="s">
        <v>222</v>
      </c>
      <c r="C48" s="225">
        <v>9781449410186</v>
      </c>
      <c r="D48" s="224" t="s">
        <v>334</v>
      </c>
      <c r="E48" s="224" t="s">
        <v>65</v>
      </c>
      <c r="F48" s="224">
        <v>74</v>
      </c>
      <c r="G48" s="224" t="s">
        <v>66</v>
      </c>
      <c r="H48" s="224">
        <v>415050</v>
      </c>
      <c r="I48" s="224">
        <v>-2814</v>
      </c>
      <c r="J48" s="224">
        <v>-10</v>
      </c>
      <c r="K48" s="226"/>
    </row>
    <row r="49" spans="1:11" x14ac:dyDescent="0.2">
      <c r="A49" s="224" t="s">
        <v>329</v>
      </c>
      <c r="B49" s="224" t="s">
        <v>222</v>
      </c>
      <c r="C49" s="225">
        <v>9781449410230</v>
      </c>
      <c r="D49" s="224" t="s">
        <v>398</v>
      </c>
      <c r="E49" s="224" t="s">
        <v>65</v>
      </c>
      <c r="F49" s="224">
        <v>74</v>
      </c>
      <c r="G49" s="224" t="s">
        <v>66</v>
      </c>
      <c r="H49" s="224">
        <v>415050</v>
      </c>
      <c r="I49" s="224">
        <v>-225</v>
      </c>
      <c r="J49" s="224">
        <v>-1</v>
      </c>
      <c r="K49" s="226"/>
    </row>
    <row r="50" spans="1:11" x14ac:dyDescent="0.2">
      <c r="A50" s="224" t="s">
        <v>329</v>
      </c>
      <c r="B50" s="224" t="s">
        <v>222</v>
      </c>
      <c r="C50" s="225">
        <v>9781449414078</v>
      </c>
      <c r="D50" s="224" t="s">
        <v>383</v>
      </c>
      <c r="E50" s="224" t="s">
        <v>65</v>
      </c>
      <c r="F50" s="224">
        <v>74</v>
      </c>
      <c r="G50" s="224" t="s">
        <v>66</v>
      </c>
      <c r="H50" s="224">
        <v>415050</v>
      </c>
      <c r="I50" s="224">
        <v>-398</v>
      </c>
      <c r="J50" s="224">
        <v>-4</v>
      </c>
      <c r="K50" s="226"/>
    </row>
    <row r="51" spans="1:11" x14ac:dyDescent="0.2">
      <c r="A51" s="224" t="s">
        <v>329</v>
      </c>
      <c r="B51" s="224" t="s">
        <v>222</v>
      </c>
      <c r="C51" s="225">
        <v>9781449414092</v>
      </c>
      <c r="D51" s="224" t="s">
        <v>385</v>
      </c>
      <c r="E51" s="224" t="s">
        <v>65</v>
      </c>
      <c r="F51" s="224">
        <v>74</v>
      </c>
      <c r="G51" s="224" t="s">
        <v>66</v>
      </c>
      <c r="H51" s="224">
        <v>415050</v>
      </c>
      <c r="I51" s="224">
        <v>-1789.01</v>
      </c>
      <c r="J51" s="224">
        <v>-17</v>
      </c>
      <c r="K51" s="226"/>
    </row>
    <row r="52" spans="1:11" x14ac:dyDescent="0.2">
      <c r="A52" s="224" t="s">
        <v>329</v>
      </c>
      <c r="B52" s="224" t="s">
        <v>222</v>
      </c>
      <c r="C52" s="225">
        <v>9781449418243</v>
      </c>
      <c r="D52" s="224" t="s">
        <v>304</v>
      </c>
      <c r="E52" s="224" t="s">
        <v>65</v>
      </c>
      <c r="F52" s="224">
        <v>74</v>
      </c>
      <c r="G52" s="224" t="s">
        <v>66</v>
      </c>
      <c r="H52" s="224">
        <v>415050</v>
      </c>
      <c r="I52" s="224">
        <v>-149.5</v>
      </c>
      <c r="J52" s="224">
        <v>-1</v>
      </c>
      <c r="K52" s="226"/>
    </row>
    <row r="53" spans="1:11" x14ac:dyDescent="0.2">
      <c r="A53" s="224" t="s">
        <v>329</v>
      </c>
      <c r="B53" s="224" t="s">
        <v>222</v>
      </c>
      <c r="C53" s="225">
        <v>9781449420437</v>
      </c>
      <c r="D53" s="224" t="s">
        <v>280</v>
      </c>
      <c r="E53" s="224" t="s">
        <v>65</v>
      </c>
      <c r="F53" s="224">
        <v>74</v>
      </c>
      <c r="G53" s="224" t="s">
        <v>156</v>
      </c>
      <c r="H53" s="224">
        <v>415050</v>
      </c>
      <c r="I53" s="224">
        <v>-4013.94</v>
      </c>
      <c r="J53" s="224">
        <v>-19</v>
      </c>
      <c r="K53" s="226"/>
    </row>
    <row r="54" spans="1:11" x14ac:dyDescent="0.2">
      <c r="A54" s="224" t="s">
        <v>329</v>
      </c>
      <c r="B54" s="224" t="s">
        <v>222</v>
      </c>
      <c r="C54" s="225">
        <v>9781449423094</v>
      </c>
      <c r="D54" s="224" t="s">
        <v>337</v>
      </c>
      <c r="E54" s="224" t="s">
        <v>65</v>
      </c>
      <c r="F54" s="224">
        <v>74</v>
      </c>
      <c r="G54" s="224" t="s">
        <v>66</v>
      </c>
      <c r="H54" s="224">
        <v>415050</v>
      </c>
      <c r="I54" s="224">
        <v>-2138.94</v>
      </c>
      <c r="J54" s="224">
        <v>-6</v>
      </c>
      <c r="K54" s="226"/>
    </row>
    <row r="55" spans="1:11" x14ac:dyDescent="0.2">
      <c r="A55" s="224" t="s">
        <v>329</v>
      </c>
      <c r="B55" s="224" t="s">
        <v>222</v>
      </c>
      <c r="C55" s="225">
        <v>9781449425661</v>
      </c>
      <c r="D55" s="224" t="s">
        <v>282</v>
      </c>
      <c r="E55" s="224" t="s">
        <v>65</v>
      </c>
      <c r="F55" s="224">
        <v>74</v>
      </c>
      <c r="G55" s="224" t="s">
        <v>156</v>
      </c>
      <c r="H55" s="224">
        <v>415050</v>
      </c>
      <c r="I55" s="224">
        <v>-3299.73</v>
      </c>
      <c r="J55" s="224">
        <v>-16</v>
      </c>
      <c r="K55" s="226"/>
    </row>
    <row r="56" spans="1:11" x14ac:dyDescent="0.2">
      <c r="A56" s="224" t="s">
        <v>329</v>
      </c>
      <c r="B56" s="224" t="s">
        <v>222</v>
      </c>
      <c r="C56" s="225">
        <v>9781449425678</v>
      </c>
      <c r="D56" s="224" t="s">
        <v>318</v>
      </c>
      <c r="E56" s="224" t="s">
        <v>65</v>
      </c>
      <c r="F56" s="224">
        <v>74</v>
      </c>
      <c r="G56" s="224" t="s">
        <v>156</v>
      </c>
      <c r="H56" s="224">
        <v>415050</v>
      </c>
      <c r="I56" s="224">
        <v>-699</v>
      </c>
      <c r="J56" s="224">
        <v>-2</v>
      </c>
      <c r="K56" s="226"/>
    </row>
    <row r="57" spans="1:11" x14ac:dyDescent="0.2">
      <c r="A57" s="224" t="s">
        <v>329</v>
      </c>
      <c r="B57" s="224" t="s">
        <v>222</v>
      </c>
      <c r="C57" s="225">
        <v>9781449427399</v>
      </c>
      <c r="D57" s="224" t="s">
        <v>305</v>
      </c>
      <c r="E57" s="224" t="s">
        <v>65</v>
      </c>
      <c r="F57" s="224">
        <v>74</v>
      </c>
      <c r="G57" s="224" t="s">
        <v>66</v>
      </c>
      <c r="H57" s="224">
        <v>415050</v>
      </c>
      <c r="I57" s="224">
        <v>-493.35</v>
      </c>
      <c r="J57" s="224">
        <v>-3</v>
      </c>
      <c r="K57" s="226"/>
    </row>
    <row r="58" spans="1:11" x14ac:dyDescent="0.2">
      <c r="A58" s="224" t="s">
        <v>329</v>
      </c>
      <c r="B58" s="224" t="s">
        <v>222</v>
      </c>
      <c r="C58" s="225">
        <v>9781449427757</v>
      </c>
      <c r="D58" s="224" t="s">
        <v>283</v>
      </c>
      <c r="E58" s="224" t="s">
        <v>65</v>
      </c>
      <c r="F58" s="224">
        <v>74</v>
      </c>
      <c r="G58" s="224" t="s">
        <v>66</v>
      </c>
      <c r="H58" s="224">
        <v>415050</v>
      </c>
      <c r="I58" s="224">
        <v>-450</v>
      </c>
      <c r="J58" s="224">
        <v>-2</v>
      </c>
      <c r="K58" s="226"/>
    </row>
    <row r="59" spans="1:11" x14ac:dyDescent="0.2">
      <c r="A59" s="224" t="s">
        <v>329</v>
      </c>
      <c r="B59" s="224" t="s">
        <v>222</v>
      </c>
      <c r="C59" s="225">
        <v>9781449427771</v>
      </c>
      <c r="D59" s="224" t="s">
        <v>284</v>
      </c>
      <c r="E59" s="224" t="s">
        <v>65</v>
      </c>
      <c r="F59" s="224">
        <v>74</v>
      </c>
      <c r="G59" s="224" t="s">
        <v>156</v>
      </c>
      <c r="H59" s="224">
        <v>415050</v>
      </c>
      <c r="I59" s="224">
        <v>-4903.71</v>
      </c>
      <c r="J59" s="224">
        <v>-24</v>
      </c>
      <c r="K59" s="226"/>
    </row>
    <row r="60" spans="1:11" x14ac:dyDescent="0.2">
      <c r="A60" s="224" t="s">
        <v>329</v>
      </c>
      <c r="B60" s="224" t="s">
        <v>222</v>
      </c>
      <c r="C60" s="225">
        <v>9781449429362</v>
      </c>
      <c r="D60" s="224" t="s">
        <v>323</v>
      </c>
      <c r="E60" s="224" t="s">
        <v>65</v>
      </c>
      <c r="F60" s="224">
        <v>74</v>
      </c>
      <c r="G60" s="224" t="s">
        <v>66</v>
      </c>
      <c r="H60" s="224">
        <v>415050</v>
      </c>
      <c r="I60" s="224">
        <v>-684</v>
      </c>
      <c r="J60" s="224">
        <v>-3</v>
      </c>
      <c r="K60" s="226"/>
    </row>
    <row r="61" spans="1:11" x14ac:dyDescent="0.2">
      <c r="A61" s="224" t="s">
        <v>329</v>
      </c>
      <c r="B61" s="224" t="s">
        <v>222</v>
      </c>
      <c r="C61" s="225">
        <v>9781449429379</v>
      </c>
      <c r="D61" s="224" t="s">
        <v>285</v>
      </c>
      <c r="E61" s="224" t="s">
        <v>65</v>
      </c>
      <c r="F61" s="224">
        <v>74</v>
      </c>
      <c r="G61" s="224" t="s">
        <v>66</v>
      </c>
      <c r="H61" s="224">
        <v>415050</v>
      </c>
      <c r="I61" s="224">
        <v>-3545.5</v>
      </c>
      <c r="J61" s="224">
        <v>-20</v>
      </c>
      <c r="K61" s="226"/>
    </row>
    <row r="62" spans="1:11" x14ac:dyDescent="0.2">
      <c r="A62" s="224" t="s">
        <v>329</v>
      </c>
      <c r="B62" s="224" t="s">
        <v>222</v>
      </c>
      <c r="C62" s="225">
        <v>9781449429386</v>
      </c>
      <c r="D62" s="224" t="s">
        <v>286</v>
      </c>
      <c r="E62" s="224" t="s">
        <v>65</v>
      </c>
      <c r="F62" s="224">
        <v>74</v>
      </c>
      <c r="G62" s="224" t="s">
        <v>66</v>
      </c>
      <c r="H62" s="224">
        <v>415050</v>
      </c>
      <c r="I62" s="224">
        <v>-243</v>
      </c>
      <c r="J62" s="224">
        <v>-1</v>
      </c>
      <c r="K62" s="226"/>
    </row>
    <row r="63" spans="1:11" x14ac:dyDescent="0.2">
      <c r="A63" s="224" t="s">
        <v>329</v>
      </c>
      <c r="B63" s="224" t="s">
        <v>222</v>
      </c>
      <c r="C63" s="225">
        <v>9781449433253</v>
      </c>
      <c r="D63" s="224" t="s">
        <v>272</v>
      </c>
      <c r="E63" s="224" t="s">
        <v>65</v>
      </c>
      <c r="F63" s="224">
        <v>74</v>
      </c>
      <c r="G63" s="224" t="s">
        <v>66</v>
      </c>
      <c r="H63" s="224">
        <v>415050</v>
      </c>
      <c r="I63" s="224">
        <v>-238940.17</v>
      </c>
      <c r="J63" s="224">
        <v>-77</v>
      </c>
      <c r="K63" s="226"/>
    </row>
    <row r="64" spans="1:11" x14ac:dyDescent="0.2">
      <c r="A64" s="224" t="s">
        <v>329</v>
      </c>
      <c r="B64" s="224" t="s">
        <v>222</v>
      </c>
      <c r="C64" s="225">
        <v>9781449433918</v>
      </c>
      <c r="D64" s="224" t="s">
        <v>307</v>
      </c>
      <c r="E64" s="224" t="s">
        <v>65</v>
      </c>
      <c r="F64" s="224">
        <v>74</v>
      </c>
      <c r="G64" s="224" t="s">
        <v>66</v>
      </c>
      <c r="H64" s="224">
        <v>415050</v>
      </c>
      <c r="I64" s="224">
        <v>-299</v>
      </c>
      <c r="J64" s="224">
        <v>-2</v>
      </c>
      <c r="K64" s="226"/>
    </row>
    <row r="65" spans="1:11" x14ac:dyDescent="0.2">
      <c r="A65" s="224" t="s">
        <v>329</v>
      </c>
      <c r="B65" s="224" t="s">
        <v>222</v>
      </c>
      <c r="C65" s="225">
        <v>9781449436346</v>
      </c>
      <c r="D65" s="224" t="s">
        <v>242</v>
      </c>
      <c r="E65" s="224" t="s">
        <v>65</v>
      </c>
      <c r="F65" s="224">
        <v>74</v>
      </c>
      <c r="G65" s="224" t="s">
        <v>67</v>
      </c>
      <c r="H65" s="224">
        <v>415050</v>
      </c>
      <c r="I65" s="224">
        <v>-2002</v>
      </c>
      <c r="J65" s="224">
        <v>-11</v>
      </c>
      <c r="K65" s="226"/>
    </row>
    <row r="66" spans="1:11" x14ac:dyDescent="0.2">
      <c r="A66" s="224" t="s">
        <v>329</v>
      </c>
      <c r="B66" s="224" t="s">
        <v>222</v>
      </c>
      <c r="C66" s="225">
        <v>9781449436353</v>
      </c>
      <c r="D66" s="224" t="s">
        <v>287</v>
      </c>
      <c r="E66" s="224" t="s">
        <v>65</v>
      </c>
      <c r="F66" s="224">
        <v>74</v>
      </c>
      <c r="G66" s="224" t="s">
        <v>156</v>
      </c>
      <c r="H66" s="224">
        <v>415050</v>
      </c>
      <c r="I66" s="224">
        <v>-2445.87</v>
      </c>
      <c r="J66" s="224">
        <v>-12</v>
      </c>
      <c r="K66" s="226"/>
    </row>
    <row r="67" spans="1:11" x14ac:dyDescent="0.2">
      <c r="A67" s="224" t="s">
        <v>329</v>
      </c>
      <c r="B67" s="224" t="s">
        <v>222</v>
      </c>
      <c r="C67" s="225">
        <v>9781449446604</v>
      </c>
      <c r="D67" s="224" t="s">
        <v>244</v>
      </c>
      <c r="E67" s="224" t="s">
        <v>65</v>
      </c>
      <c r="F67" s="224">
        <v>74</v>
      </c>
      <c r="G67" s="224" t="s">
        <v>67</v>
      </c>
      <c r="H67" s="224">
        <v>415050</v>
      </c>
      <c r="I67" s="224">
        <v>-2373.36</v>
      </c>
      <c r="J67" s="224">
        <v>-5</v>
      </c>
      <c r="K67" s="226"/>
    </row>
    <row r="68" spans="1:11" x14ac:dyDescent="0.2">
      <c r="A68" s="224" t="s">
        <v>329</v>
      </c>
      <c r="B68" s="224" t="s">
        <v>222</v>
      </c>
      <c r="C68" s="225">
        <v>9781449447151</v>
      </c>
      <c r="D68" s="224" t="s">
        <v>289</v>
      </c>
      <c r="E68" s="224" t="s">
        <v>65</v>
      </c>
      <c r="F68" s="224">
        <v>74</v>
      </c>
      <c r="G68" s="224" t="s">
        <v>66</v>
      </c>
      <c r="H68" s="224">
        <v>415050</v>
      </c>
      <c r="I68" s="224">
        <v>-9170</v>
      </c>
      <c r="J68" s="224">
        <v>-5</v>
      </c>
      <c r="K68" s="226"/>
    </row>
    <row r="69" spans="1:11" x14ac:dyDescent="0.2">
      <c r="A69" s="224" t="s">
        <v>329</v>
      </c>
      <c r="B69" s="224" t="s">
        <v>222</v>
      </c>
      <c r="C69" s="225">
        <v>9781449447953</v>
      </c>
      <c r="D69" s="224" t="s">
        <v>246</v>
      </c>
      <c r="E69" s="224" t="s">
        <v>65</v>
      </c>
      <c r="F69" s="224">
        <v>74</v>
      </c>
      <c r="G69" s="224" t="s">
        <v>67</v>
      </c>
      <c r="H69" s="224">
        <v>415050</v>
      </c>
      <c r="I69" s="224">
        <v>-899.5</v>
      </c>
      <c r="J69" s="224">
        <v>-1</v>
      </c>
      <c r="K69" s="226"/>
    </row>
    <row r="70" spans="1:11" x14ac:dyDescent="0.2">
      <c r="A70" s="224" t="s">
        <v>329</v>
      </c>
      <c r="B70" s="224" t="s">
        <v>222</v>
      </c>
      <c r="C70" s="225">
        <v>9781449450625</v>
      </c>
      <c r="D70" s="224" t="s">
        <v>249</v>
      </c>
      <c r="E70" s="224" t="s">
        <v>65</v>
      </c>
      <c r="F70" s="224">
        <v>74</v>
      </c>
      <c r="G70" s="224" t="s">
        <v>67</v>
      </c>
      <c r="H70" s="224">
        <v>415050</v>
      </c>
      <c r="I70" s="224">
        <v>-149.5</v>
      </c>
      <c r="J70" s="224">
        <v>-1</v>
      </c>
      <c r="K70" s="226"/>
    </row>
    <row r="71" spans="1:11" x14ac:dyDescent="0.2">
      <c r="A71" s="224" t="s">
        <v>329</v>
      </c>
      <c r="B71" s="224" t="s">
        <v>222</v>
      </c>
      <c r="C71" s="225">
        <v>9781449450632</v>
      </c>
      <c r="D71" s="224" t="s">
        <v>251</v>
      </c>
      <c r="E71" s="224" t="s">
        <v>65</v>
      </c>
      <c r="F71" s="224">
        <v>74</v>
      </c>
      <c r="G71" s="224" t="s">
        <v>67</v>
      </c>
      <c r="H71" s="224">
        <v>415050</v>
      </c>
      <c r="I71" s="224">
        <v>-777.4</v>
      </c>
      <c r="J71" s="224">
        <v>-5</v>
      </c>
      <c r="K71" s="226"/>
    </row>
    <row r="72" spans="1:11" x14ac:dyDescent="0.2">
      <c r="A72" s="224" t="s">
        <v>329</v>
      </c>
      <c r="B72" s="224" t="s">
        <v>222</v>
      </c>
      <c r="C72" s="225">
        <v>9781449450854</v>
      </c>
      <c r="D72" s="224" t="s">
        <v>253</v>
      </c>
      <c r="E72" s="224" t="s">
        <v>65</v>
      </c>
      <c r="F72" s="224">
        <v>74</v>
      </c>
      <c r="G72" s="224" t="s">
        <v>67</v>
      </c>
      <c r="H72" s="224">
        <v>415050</v>
      </c>
      <c r="I72" s="224">
        <v>-149.5</v>
      </c>
      <c r="J72" s="224">
        <v>-1</v>
      </c>
      <c r="K72" s="226"/>
    </row>
    <row r="73" spans="1:11" x14ac:dyDescent="0.2">
      <c r="A73" s="224" t="s">
        <v>329</v>
      </c>
      <c r="B73" s="224" t="s">
        <v>222</v>
      </c>
      <c r="C73" s="225">
        <v>9781449451004</v>
      </c>
      <c r="D73" s="224" t="s">
        <v>221</v>
      </c>
      <c r="E73" s="224" t="s">
        <v>65</v>
      </c>
      <c r="F73" s="224">
        <v>74</v>
      </c>
      <c r="G73" s="224" t="s">
        <v>67</v>
      </c>
      <c r="H73" s="224">
        <v>415050</v>
      </c>
      <c r="I73" s="224">
        <v>-149.5</v>
      </c>
      <c r="J73" s="224">
        <v>-1</v>
      </c>
      <c r="K73" s="226"/>
    </row>
    <row r="74" spans="1:11" x14ac:dyDescent="0.2">
      <c r="A74" s="224" t="s">
        <v>329</v>
      </c>
      <c r="B74" s="224" t="s">
        <v>222</v>
      </c>
      <c r="C74" s="225">
        <v>9781449456146</v>
      </c>
      <c r="D74" s="224" t="s">
        <v>292</v>
      </c>
      <c r="E74" s="224" t="s">
        <v>65</v>
      </c>
      <c r="F74" s="224">
        <v>74</v>
      </c>
      <c r="G74" s="224" t="s">
        <v>66</v>
      </c>
      <c r="H74" s="224">
        <v>415050</v>
      </c>
      <c r="I74" s="224">
        <v>-14220.26</v>
      </c>
      <c r="J74" s="224">
        <v>-44</v>
      </c>
      <c r="K74" s="226"/>
    </row>
    <row r="75" spans="1:11" x14ac:dyDescent="0.2">
      <c r="A75" s="224" t="s">
        <v>329</v>
      </c>
      <c r="B75" s="224" t="s">
        <v>222</v>
      </c>
      <c r="C75" s="225">
        <v>9781449457952</v>
      </c>
      <c r="D75" s="224" t="s">
        <v>271</v>
      </c>
      <c r="E75" s="224" t="s">
        <v>65</v>
      </c>
      <c r="F75" s="224">
        <v>74</v>
      </c>
      <c r="G75" s="224" t="s">
        <v>67</v>
      </c>
      <c r="H75" s="224">
        <v>415050</v>
      </c>
      <c r="I75" s="224">
        <v>-33274.449999999997</v>
      </c>
      <c r="J75" s="224">
        <v>-107</v>
      </c>
      <c r="K75" s="226"/>
    </row>
    <row r="76" spans="1:11" x14ac:dyDescent="0.2">
      <c r="A76" s="224" t="s">
        <v>329</v>
      </c>
      <c r="B76" s="224" t="s">
        <v>222</v>
      </c>
      <c r="C76" s="225">
        <v>9781449459956</v>
      </c>
      <c r="D76" s="224" t="s">
        <v>258</v>
      </c>
      <c r="E76" s="224" t="s">
        <v>65</v>
      </c>
      <c r="F76" s="224">
        <v>74</v>
      </c>
      <c r="G76" s="224" t="s">
        <v>67</v>
      </c>
      <c r="H76" s="224">
        <v>415050</v>
      </c>
      <c r="I76" s="224">
        <v>-1677.9</v>
      </c>
      <c r="J76" s="224">
        <v>-4</v>
      </c>
      <c r="K76" s="226"/>
    </row>
    <row r="77" spans="1:11" x14ac:dyDescent="0.2">
      <c r="A77" s="224" t="s">
        <v>329</v>
      </c>
      <c r="B77" s="224" t="s">
        <v>222</v>
      </c>
      <c r="C77" s="225">
        <v>9781449460365</v>
      </c>
      <c r="D77" s="224" t="s">
        <v>319</v>
      </c>
      <c r="E77" s="224" t="s">
        <v>65</v>
      </c>
      <c r="F77" s="224">
        <v>74</v>
      </c>
      <c r="G77" s="224" t="s">
        <v>67</v>
      </c>
      <c r="H77" s="224">
        <v>415050</v>
      </c>
      <c r="I77" s="224">
        <v>-12163.47</v>
      </c>
      <c r="J77" s="224">
        <v>-26</v>
      </c>
      <c r="K77" s="226"/>
    </row>
    <row r="78" spans="1:11" x14ac:dyDescent="0.2">
      <c r="A78" s="224" t="s">
        <v>329</v>
      </c>
      <c r="B78" s="224" t="s">
        <v>222</v>
      </c>
      <c r="C78" s="225">
        <v>9781449461072</v>
      </c>
      <c r="D78" s="224" t="s">
        <v>386</v>
      </c>
      <c r="E78" s="224" t="s">
        <v>65</v>
      </c>
      <c r="F78" s="224">
        <v>74</v>
      </c>
      <c r="G78" s="224" t="s">
        <v>66</v>
      </c>
      <c r="H78" s="224">
        <v>415050</v>
      </c>
      <c r="I78" s="224">
        <v>-4714.13</v>
      </c>
      <c r="J78" s="224">
        <v>-15</v>
      </c>
      <c r="K78" s="226"/>
    </row>
    <row r="79" spans="1:11" x14ac:dyDescent="0.2">
      <c r="A79" s="224" t="s">
        <v>329</v>
      </c>
      <c r="B79" s="224" t="s">
        <v>222</v>
      </c>
      <c r="C79" s="225">
        <v>9781449462147</v>
      </c>
      <c r="D79" s="224" t="s">
        <v>220</v>
      </c>
      <c r="E79" s="224" t="s">
        <v>65</v>
      </c>
      <c r="F79" s="224">
        <v>74</v>
      </c>
      <c r="G79" s="224" t="s">
        <v>67</v>
      </c>
      <c r="H79" s="224">
        <v>415050</v>
      </c>
      <c r="I79" s="224">
        <v>-13633.18</v>
      </c>
      <c r="J79" s="224">
        <v>-13</v>
      </c>
      <c r="K79" s="226"/>
    </row>
    <row r="80" spans="1:11" x14ac:dyDescent="0.2">
      <c r="A80" s="224" t="s">
        <v>329</v>
      </c>
      <c r="B80" s="224" t="s">
        <v>222</v>
      </c>
      <c r="C80" s="225">
        <v>9781449462253</v>
      </c>
      <c r="D80" s="224" t="s">
        <v>320</v>
      </c>
      <c r="E80" s="224" t="s">
        <v>65</v>
      </c>
      <c r="F80" s="224">
        <v>74</v>
      </c>
      <c r="G80" s="224" t="s">
        <v>67</v>
      </c>
      <c r="H80" s="224">
        <v>415050</v>
      </c>
      <c r="I80" s="224">
        <v>-2681.28</v>
      </c>
      <c r="J80" s="224">
        <v>-13</v>
      </c>
      <c r="K80" s="226"/>
    </row>
    <row r="81" spans="1:11" x14ac:dyDescent="0.2">
      <c r="A81" s="224" t="s">
        <v>329</v>
      </c>
      <c r="B81" s="224" t="s">
        <v>222</v>
      </c>
      <c r="C81" s="225">
        <v>9781449462260</v>
      </c>
      <c r="D81" s="224" t="s">
        <v>331</v>
      </c>
      <c r="E81" s="224" t="s">
        <v>65</v>
      </c>
      <c r="F81" s="224">
        <v>74</v>
      </c>
      <c r="G81" s="224" t="s">
        <v>67</v>
      </c>
      <c r="H81" s="224">
        <v>415050</v>
      </c>
      <c r="I81" s="224">
        <v>-4151.68</v>
      </c>
      <c r="J81" s="224">
        <v>-16</v>
      </c>
      <c r="K81" s="226"/>
    </row>
    <row r="82" spans="1:11" x14ac:dyDescent="0.2">
      <c r="A82" s="224" t="s">
        <v>329</v>
      </c>
      <c r="B82" s="224" t="s">
        <v>222</v>
      </c>
      <c r="C82" s="225">
        <v>9781449464899</v>
      </c>
      <c r="D82" s="224" t="s">
        <v>310</v>
      </c>
      <c r="E82" s="224" t="s">
        <v>65</v>
      </c>
      <c r="F82" s="224">
        <v>74</v>
      </c>
      <c r="G82" s="224" t="s">
        <v>67</v>
      </c>
      <c r="H82" s="224">
        <v>415050</v>
      </c>
      <c r="I82" s="224">
        <v>-2827.28</v>
      </c>
      <c r="J82" s="224">
        <v>-9</v>
      </c>
      <c r="K82" s="226"/>
    </row>
    <row r="83" spans="1:11" x14ac:dyDescent="0.2">
      <c r="A83" s="224" t="s">
        <v>329</v>
      </c>
      <c r="B83" s="224" t="s">
        <v>222</v>
      </c>
      <c r="C83" s="225">
        <v>9781449471927</v>
      </c>
      <c r="D83" s="224" t="s">
        <v>325</v>
      </c>
      <c r="E83" s="224" t="s">
        <v>65</v>
      </c>
      <c r="F83" s="224">
        <v>74</v>
      </c>
      <c r="G83" s="224" t="s">
        <v>67</v>
      </c>
      <c r="H83" s="224">
        <v>415050</v>
      </c>
      <c r="I83" s="224">
        <v>-8386</v>
      </c>
      <c r="J83" s="224">
        <v>-27</v>
      </c>
      <c r="K83" s="226"/>
    </row>
    <row r="84" spans="1:11" x14ac:dyDescent="0.2">
      <c r="A84" s="224" t="s">
        <v>329</v>
      </c>
      <c r="B84" s="224" t="s">
        <v>222</v>
      </c>
      <c r="C84" s="225">
        <v>9781449472399</v>
      </c>
      <c r="D84" s="224" t="s">
        <v>326</v>
      </c>
      <c r="E84" s="224" t="s">
        <v>65</v>
      </c>
      <c r="F84" s="224">
        <v>74</v>
      </c>
      <c r="G84" s="224" t="s">
        <v>67</v>
      </c>
      <c r="H84" s="224">
        <v>415050</v>
      </c>
      <c r="I84" s="224">
        <v>-4215</v>
      </c>
      <c r="J84" s="224">
        <v>-11</v>
      </c>
      <c r="K84" s="226"/>
    </row>
    <row r="85" spans="1:11" x14ac:dyDescent="0.2">
      <c r="A85" s="224" t="s">
        <v>329</v>
      </c>
      <c r="B85" s="224" t="s">
        <v>222</v>
      </c>
      <c r="C85" s="225">
        <v>9781941252093</v>
      </c>
      <c r="D85" s="224" t="s">
        <v>321</v>
      </c>
      <c r="E85" s="224" t="s">
        <v>65</v>
      </c>
      <c r="F85" s="224">
        <v>74</v>
      </c>
      <c r="G85" s="224" t="s">
        <v>67</v>
      </c>
      <c r="H85" s="224">
        <v>415050</v>
      </c>
      <c r="I85" s="224">
        <v>-6630</v>
      </c>
      <c r="J85" s="224">
        <v>-15</v>
      </c>
      <c r="K85" s="226"/>
    </row>
    <row r="86" spans="1:11" x14ac:dyDescent="0.2">
      <c r="A86" s="224" t="s">
        <v>329</v>
      </c>
      <c r="B86" s="224" t="s">
        <v>222</v>
      </c>
      <c r="C86" s="225">
        <v>9781449402327</v>
      </c>
      <c r="D86" s="226" t="s">
        <v>277</v>
      </c>
      <c r="E86" s="224" t="s">
        <v>65</v>
      </c>
      <c r="F86" s="224">
        <v>74</v>
      </c>
      <c r="G86" s="226" t="s">
        <v>156</v>
      </c>
      <c r="H86" s="229">
        <v>415050</v>
      </c>
      <c r="I86" s="226">
        <v>574.5600000000004</v>
      </c>
      <c r="J86" s="226">
        <v>0</v>
      </c>
      <c r="K86" s="226"/>
    </row>
    <row r="87" spans="1:11" x14ac:dyDescent="0.2">
      <c r="A87" s="224" t="s">
        <v>329</v>
      </c>
      <c r="B87" s="224" t="s">
        <v>222</v>
      </c>
      <c r="C87" s="225">
        <v>9781449407186</v>
      </c>
      <c r="D87" s="226" t="s">
        <v>278</v>
      </c>
      <c r="E87" s="224" t="s">
        <v>65</v>
      </c>
      <c r="F87" s="224">
        <v>74</v>
      </c>
      <c r="G87" s="226" t="s">
        <v>156</v>
      </c>
      <c r="H87" s="229">
        <v>415050</v>
      </c>
      <c r="I87" s="226">
        <v>574.5600000000004</v>
      </c>
      <c r="J87" s="226">
        <v>0</v>
      </c>
      <c r="K87" s="226"/>
    </row>
    <row r="88" spans="1:11" x14ac:dyDescent="0.2">
      <c r="A88" s="224" t="s">
        <v>329</v>
      </c>
      <c r="B88" s="224" t="s">
        <v>222</v>
      </c>
      <c r="C88" s="225">
        <v>9781449436353</v>
      </c>
      <c r="D88" s="226" t="s">
        <v>287</v>
      </c>
      <c r="E88" s="224" t="s">
        <v>65</v>
      </c>
      <c r="F88" s="224">
        <v>74</v>
      </c>
      <c r="G88" s="226" t="s">
        <v>156</v>
      </c>
      <c r="H88" s="229">
        <v>415050</v>
      </c>
      <c r="I88" s="226">
        <v>371.06999999999971</v>
      </c>
      <c r="J88" s="226">
        <v>-1</v>
      </c>
      <c r="K88" s="226"/>
    </row>
    <row r="89" spans="1:11" x14ac:dyDescent="0.2">
      <c r="A89" s="224" t="s">
        <v>329</v>
      </c>
      <c r="B89" s="224" t="s">
        <v>222</v>
      </c>
      <c r="C89" s="225">
        <v>9781449420437</v>
      </c>
      <c r="D89" s="226" t="s">
        <v>280</v>
      </c>
      <c r="E89" s="224" t="s">
        <v>65</v>
      </c>
      <c r="F89" s="224">
        <v>74</v>
      </c>
      <c r="G89" s="226" t="s">
        <v>156</v>
      </c>
      <c r="H89" s="229">
        <v>415050</v>
      </c>
      <c r="I89" s="226">
        <v>367.07999999999993</v>
      </c>
      <c r="J89" s="226">
        <v>-1</v>
      </c>
      <c r="K89" s="226"/>
    </row>
    <row r="90" spans="1:11" x14ac:dyDescent="0.2">
      <c r="A90" s="224" t="s">
        <v>329</v>
      </c>
      <c r="B90" s="224" t="s">
        <v>222</v>
      </c>
      <c r="C90" s="225">
        <v>9781449427771</v>
      </c>
      <c r="D90" s="226" t="s">
        <v>284</v>
      </c>
      <c r="E90" s="224" t="s">
        <v>65</v>
      </c>
      <c r="F90" s="224">
        <v>74</v>
      </c>
      <c r="G90" s="226" t="s">
        <v>156</v>
      </c>
      <c r="H90" s="229">
        <v>415050</v>
      </c>
      <c r="I90" s="226">
        <v>167.57999999999902</v>
      </c>
      <c r="J90" s="226">
        <v>-2</v>
      </c>
      <c r="K90" s="226"/>
    </row>
    <row r="91" spans="1:11" x14ac:dyDescent="0.2">
      <c r="A91" s="224" t="s">
        <v>329</v>
      </c>
      <c r="B91" s="224" t="s">
        <v>222</v>
      </c>
      <c r="C91" s="225">
        <v>9781449429379</v>
      </c>
      <c r="D91" s="226" t="s">
        <v>285</v>
      </c>
      <c r="E91" s="224" t="s">
        <v>65</v>
      </c>
      <c r="F91" s="224">
        <v>74</v>
      </c>
      <c r="G91" s="226" t="s">
        <v>66</v>
      </c>
      <c r="H91" s="229">
        <v>415050</v>
      </c>
      <c r="I91" s="226">
        <v>147</v>
      </c>
      <c r="J91" s="226">
        <v>-2</v>
      </c>
      <c r="K91" s="226"/>
    </row>
    <row r="92" spans="1:11" x14ac:dyDescent="0.2">
      <c r="A92" s="224" t="s">
        <v>329</v>
      </c>
      <c r="B92" s="224" t="s">
        <v>222</v>
      </c>
      <c r="C92" s="225">
        <v>9781449414078</v>
      </c>
      <c r="D92" s="226" t="s">
        <v>383</v>
      </c>
      <c r="E92" s="224" t="s">
        <v>65</v>
      </c>
      <c r="F92" s="224">
        <v>74</v>
      </c>
      <c r="G92" s="226" t="s">
        <v>66</v>
      </c>
      <c r="H92" s="229">
        <v>415050</v>
      </c>
      <c r="I92" s="226">
        <v>-101.49000000000001</v>
      </c>
      <c r="J92" s="226">
        <v>-1</v>
      </c>
      <c r="K92" s="226"/>
    </row>
    <row r="93" spans="1:11" x14ac:dyDescent="0.2">
      <c r="A93" s="224" t="s">
        <v>329</v>
      </c>
      <c r="B93" s="224" t="s">
        <v>222</v>
      </c>
      <c r="C93" s="225">
        <v>9781449414092</v>
      </c>
      <c r="D93" s="226" t="s">
        <v>385</v>
      </c>
      <c r="E93" s="224" t="s">
        <v>65</v>
      </c>
      <c r="F93" s="224">
        <v>74</v>
      </c>
      <c r="G93" s="226" t="s">
        <v>66</v>
      </c>
      <c r="H93" s="229">
        <v>415050</v>
      </c>
      <c r="I93" s="226">
        <v>-202.98000000000002</v>
      </c>
      <c r="J93" s="226">
        <v>-2</v>
      </c>
      <c r="K93" s="226"/>
    </row>
    <row r="94" spans="1:11" x14ac:dyDescent="0.2">
      <c r="A94" s="224" t="s">
        <v>329</v>
      </c>
      <c r="B94" s="224" t="s">
        <v>222</v>
      </c>
      <c r="C94" s="225">
        <v>9781449462253</v>
      </c>
      <c r="D94" s="226" t="s">
        <v>320</v>
      </c>
      <c r="E94" s="224" t="s">
        <v>65</v>
      </c>
      <c r="F94" s="224">
        <v>74</v>
      </c>
      <c r="G94" s="226" t="s">
        <v>67</v>
      </c>
      <c r="H94" s="229">
        <v>415050</v>
      </c>
      <c r="I94" s="226">
        <v>-203.48999999999978</v>
      </c>
      <c r="J94" s="226">
        <v>-1</v>
      </c>
      <c r="K94" s="226"/>
    </row>
    <row r="95" spans="1:11" x14ac:dyDescent="0.2">
      <c r="A95" s="224" t="s">
        <v>329</v>
      </c>
      <c r="B95" s="224" t="s">
        <v>222</v>
      </c>
      <c r="C95" s="225">
        <v>9780740771118</v>
      </c>
      <c r="D95" s="226" t="s">
        <v>380</v>
      </c>
      <c r="E95" s="224" t="s">
        <v>65</v>
      </c>
      <c r="F95" s="224">
        <v>74</v>
      </c>
      <c r="G95" s="226" t="s">
        <v>66</v>
      </c>
      <c r="H95" s="229">
        <v>415050</v>
      </c>
      <c r="I95" s="226">
        <v>-203.49</v>
      </c>
      <c r="J95" s="226">
        <v>-1</v>
      </c>
      <c r="K95" s="226"/>
    </row>
    <row r="96" spans="1:11" x14ac:dyDescent="0.2">
      <c r="A96" s="224" t="s">
        <v>329</v>
      </c>
      <c r="B96" s="224" t="s">
        <v>222</v>
      </c>
      <c r="C96" s="225">
        <v>9780836228991</v>
      </c>
      <c r="D96" s="226" t="s">
        <v>354</v>
      </c>
      <c r="E96" s="224" t="s">
        <v>65</v>
      </c>
      <c r="F96" s="224">
        <v>74</v>
      </c>
      <c r="G96" s="226" t="s">
        <v>66</v>
      </c>
      <c r="H96" s="229">
        <v>415050</v>
      </c>
      <c r="I96" s="226">
        <v>-267.75</v>
      </c>
      <c r="J96" s="226">
        <v>-1</v>
      </c>
      <c r="K96" s="226"/>
    </row>
    <row r="97" spans="1:11" x14ac:dyDescent="0.2">
      <c r="A97" s="224" t="s">
        <v>329</v>
      </c>
      <c r="B97" s="224" t="s">
        <v>222</v>
      </c>
      <c r="C97" s="225">
        <v>9780740761904</v>
      </c>
      <c r="D97" s="226" t="s">
        <v>349</v>
      </c>
      <c r="E97" s="224" t="s">
        <v>65</v>
      </c>
      <c r="F97" s="224">
        <v>74</v>
      </c>
      <c r="G97" s="226" t="s">
        <v>66</v>
      </c>
      <c r="H97" s="229">
        <v>415050</v>
      </c>
      <c r="I97" s="226">
        <v>-283.5</v>
      </c>
      <c r="J97" s="226">
        <v>-1</v>
      </c>
      <c r="K97" s="226"/>
    </row>
    <row r="98" spans="1:11" x14ac:dyDescent="0.2">
      <c r="A98" s="224" t="s">
        <v>329</v>
      </c>
      <c r="B98" s="224" t="s">
        <v>222</v>
      </c>
      <c r="C98" s="225">
        <v>9781449461072</v>
      </c>
      <c r="D98" s="226" t="s">
        <v>386</v>
      </c>
      <c r="E98" s="224" t="s">
        <v>65</v>
      </c>
      <c r="F98" s="224">
        <v>74</v>
      </c>
      <c r="G98" s="226" t="s">
        <v>66</v>
      </c>
      <c r="H98" s="229">
        <v>415050</v>
      </c>
      <c r="I98" s="226">
        <v>-311.47999999999956</v>
      </c>
      <c r="J98" s="226">
        <v>-1</v>
      </c>
      <c r="K98" s="226"/>
    </row>
    <row r="99" spans="1:11" x14ac:dyDescent="0.2">
      <c r="A99" s="224" t="s">
        <v>329</v>
      </c>
      <c r="B99" s="224" t="s">
        <v>222</v>
      </c>
      <c r="C99" s="225">
        <v>9781449425678</v>
      </c>
      <c r="D99" s="226" t="s">
        <v>318</v>
      </c>
      <c r="E99" s="224" t="s">
        <v>65</v>
      </c>
      <c r="F99" s="224">
        <v>74</v>
      </c>
      <c r="G99" s="226" t="s">
        <v>156</v>
      </c>
      <c r="H99" s="229">
        <v>415050</v>
      </c>
      <c r="I99" s="226">
        <v>-363.48</v>
      </c>
      <c r="J99" s="226">
        <v>-1</v>
      </c>
      <c r="K99" s="226"/>
    </row>
    <row r="100" spans="1:11" x14ac:dyDescent="0.2">
      <c r="A100" s="224" t="s">
        <v>329</v>
      </c>
      <c r="B100" s="224" t="s">
        <v>222</v>
      </c>
      <c r="C100" s="225">
        <v>9781449423094</v>
      </c>
      <c r="D100" s="226" t="s">
        <v>337</v>
      </c>
      <c r="E100" s="224" t="s">
        <v>65</v>
      </c>
      <c r="F100" s="224">
        <v>74</v>
      </c>
      <c r="G100" s="226" t="s">
        <v>66</v>
      </c>
      <c r="H100" s="229">
        <v>415050</v>
      </c>
      <c r="I100" s="226">
        <v>-377.46000000000004</v>
      </c>
      <c r="J100" s="226">
        <v>-1</v>
      </c>
      <c r="K100" s="226"/>
    </row>
    <row r="101" spans="1:11" x14ac:dyDescent="0.2">
      <c r="A101" s="224" t="s">
        <v>329</v>
      </c>
      <c r="B101" s="224" t="s">
        <v>222</v>
      </c>
      <c r="C101" s="225">
        <v>9781449425661</v>
      </c>
      <c r="D101" s="226" t="s">
        <v>282</v>
      </c>
      <c r="E101" s="224" t="s">
        <v>65</v>
      </c>
      <c r="F101" s="224">
        <v>74</v>
      </c>
      <c r="G101" s="226" t="s">
        <v>156</v>
      </c>
      <c r="H101" s="229">
        <v>415050</v>
      </c>
      <c r="I101" s="226">
        <v>-406.97999999999956</v>
      </c>
      <c r="J101" s="226">
        <v>-2</v>
      </c>
      <c r="K101" s="226"/>
    </row>
    <row r="102" spans="1:11" x14ac:dyDescent="0.2">
      <c r="A102" s="224" t="s">
        <v>329</v>
      </c>
      <c r="B102" s="224" t="s">
        <v>222</v>
      </c>
      <c r="C102" s="225">
        <v>9781449401375</v>
      </c>
      <c r="D102" s="226" t="s">
        <v>302</v>
      </c>
      <c r="E102" s="224" t="s">
        <v>65</v>
      </c>
      <c r="F102" s="224">
        <v>74</v>
      </c>
      <c r="G102" s="226" t="s">
        <v>66</v>
      </c>
      <c r="H102" s="229">
        <v>415050</v>
      </c>
      <c r="I102" s="226">
        <v>-457.47</v>
      </c>
      <c r="J102" s="226">
        <v>-3</v>
      </c>
      <c r="K102" s="226"/>
    </row>
    <row r="103" spans="1:11" x14ac:dyDescent="0.2">
      <c r="A103" s="224" t="s">
        <v>329</v>
      </c>
      <c r="B103" s="224" t="s">
        <v>222</v>
      </c>
      <c r="C103" s="225">
        <v>9781449410186</v>
      </c>
      <c r="D103" s="226" t="s">
        <v>334</v>
      </c>
      <c r="E103" s="224" t="s">
        <v>65</v>
      </c>
      <c r="F103" s="224">
        <v>74</v>
      </c>
      <c r="G103" s="226" t="s">
        <v>66</v>
      </c>
      <c r="H103" s="229">
        <v>415050</v>
      </c>
      <c r="I103" s="226">
        <v>-567</v>
      </c>
      <c r="J103" s="226">
        <v>-2</v>
      </c>
      <c r="K103" s="226"/>
    </row>
    <row r="104" spans="1:11" x14ac:dyDescent="0.2">
      <c r="A104" s="224" t="s">
        <v>329</v>
      </c>
      <c r="B104" s="224" t="s">
        <v>222</v>
      </c>
      <c r="C104" s="225">
        <v>9780836217797</v>
      </c>
      <c r="D104" s="226" t="s">
        <v>363</v>
      </c>
      <c r="E104" s="224" t="s">
        <v>65</v>
      </c>
      <c r="F104" s="224">
        <v>74</v>
      </c>
      <c r="G104" s="226" t="s">
        <v>66</v>
      </c>
      <c r="H104" s="229">
        <v>415050</v>
      </c>
      <c r="I104" s="226">
        <v>-837.89999999999986</v>
      </c>
      <c r="J104" s="226">
        <v>-4</v>
      </c>
      <c r="K104" s="226"/>
    </row>
    <row r="105" spans="1:11" x14ac:dyDescent="0.2">
      <c r="A105" s="224" t="s">
        <v>329</v>
      </c>
      <c r="B105" s="224" t="s">
        <v>222</v>
      </c>
      <c r="C105" s="225">
        <v>9781449471927</v>
      </c>
      <c r="D105" s="226" t="s">
        <v>325</v>
      </c>
      <c r="E105" s="224" t="s">
        <v>65</v>
      </c>
      <c r="F105" s="224">
        <v>74</v>
      </c>
      <c r="G105" s="226" t="s">
        <v>67</v>
      </c>
      <c r="H105" s="229">
        <v>415050</v>
      </c>
      <c r="I105" s="226">
        <v>-1245.9199999999996</v>
      </c>
      <c r="J105" s="226">
        <v>-4</v>
      </c>
      <c r="K105" s="226"/>
    </row>
    <row r="106" spans="1:11" x14ac:dyDescent="0.2">
      <c r="A106" s="224" t="s">
        <v>329</v>
      </c>
      <c r="B106" s="224" t="s">
        <v>222</v>
      </c>
      <c r="C106" s="225">
        <v>9781449462147</v>
      </c>
      <c r="D106" s="226" t="s">
        <v>220</v>
      </c>
      <c r="E106" s="224" t="s">
        <v>65</v>
      </c>
      <c r="F106" s="224">
        <v>74</v>
      </c>
      <c r="G106" s="226" t="s">
        <v>67</v>
      </c>
      <c r="H106" s="229">
        <v>415050</v>
      </c>
      <c r="I106" s="226">
        <v>-2078.96</v>
      </c>
      <c r="J106" s="226">
        <v>-2</v>
      </c>
      <c r="K106" s="226"/>
    </row>
    <row r="107" spans="1:11" x14ac:dyDescent="0.2">
      <c r="A107" s="224" t="s">
        <v>329</v>
      </c>
      <c r="B107" s="224" t="s">
        <v>222</v>
      </c>
      <c r="C107" s="225">
        <v>9781449457952</v>
      </c>
      <c r="D107" s="226" t="s">
        <v>271</v>
      </c>
      <c r="E107" s="224" t="s">
        <v>65</v>
      </c>
      <c r="F107" s="224">
        <v>74</v>
      </c>
      <c r="G107" s="226" t="s">
        <v>67</v>
      </c>
      <c r="H107" s="229">
        <v>415050</v>
      </c>
      <c r="I107" s="226">
        <v>-2491.8399999999965</v>
      </c>
      <c r="J107" s="226">
        <v>-8</v>
      </c>
      <c r="K107" s="226"/>
    </row>
    <row r="108" spans="1:11" x14ac:dyDescent="0.2">
      <c r="A108" s="224" t="s">
        <v>329</v>
      </c>
      <c r="B108" s="224" t="s">
        <v>222</v>
      </c>
      <c r="C108" s="225">
        <v>9781449433253</v>
      </c>
      <c r="D108" s="226" t="s">
        <v>272</v>
      </c>
      <c r="E108" s="224" t="s">
        <v>65</v>
      </c>
      <c r="F108" s="224">
        <v>74</v>
      </c>
      <c r="G108" s="226" t="s">
        <v>66</v>
      </c>
      <c r="H108" s="229">
        <v>415050</v>
      </c>
      <c r="I108" s="226">
        <v>-3119.4800000000032</v>
      </c>
      <c r="J108" s="226">
        <v>-1</v>
      </c>
      <c r="K108" s="226"/>
    </row>
    <row r="109" spans="1:11" x14ac:dyDescent="0.2">
      <c r="A109" s="224" t="s">
        <v>329</v>
      </c>
      <c r="B109" s="224" t="s">
        <v>222</v>
      </c>
      <c r="C109" s="225">
        <v>9780740748479</v>
      </c>
      <c r="D109" s="226" t="s">
        <v>272</v>
      </c>
      <c r="E109" s="224" t="s">
        <v>65</v>
      </c>
      <c r="F109" s="224">
        <v>74</v>
      </c>
      <c r="G109" s="226" t="s">
        <v>66</v>
      </c>
      <c r="H109" s="229">
        <v>415050</v>
      </c>
      <c r="I109" s="226">
        <v>-4159.4799999999996</v>
      </c>
      <c r="J109" s="226">
        <v>-1</v>
      </c>
      <c r="K109" s="226"/>
    </row>
    <row r="110" spans="1:11" x14ac:dyDescent="0.2">
      <c r="A110" s="224" t="s">
        <v>329</v>
      </c>
      <c r="B110" s="224" t="s">
        <v>222</v>
      </c>
      <c r="C110" s="225">
        <v>9781449456146</v>
      </c>
      <c r="D110" s="226" t="s">
        <v>292</v>
      </c>
      <c r="E110" s="224" t="s">
        <v>65</v>
      </c>
      <c r="F110" s="224">
        <v>74</v>
      </c>
      <c r="G110" s="226" t="s">
        <v>66</v>
      </c>
      <c r="H110" s="229">
        <v>415050</v>
      </c>
      <c r="I110" s="226">
        <v>-4588.3399999999965</v>
      </c>
      <c r="J110" s="226">
        <v>-15</v>
      </c>
      <c r="K110" s="226"/>
    </row>
    <row r="111" spans="1:11" x14ac:dyDescent="0.2">
      <c r="A111" s="224" t="s">
        <v>329</v>
      </c>
      <c r="B111" s="224" t="s">
        <v>222</v>
      </c>
      <c r="C111" s="225">
        <v>9781941252093</v>
      </c>
      <c r="D111" s="226" t="s">
        <v>321</v>
      </c>
      <c r="E111" s="224" t="s">
        <v>65</v>
      </c>
      <c r="F111" s="224">
        <v>74</v>
      </c>
      <c r="G111" s="226" t="s">
        <v>67</v>
      </c>
      <c r="H111" s="229">
        <v>415050</v>
      </c>
      <c r="I111" s="226">
        <v>-62313.5</v>
      </c>
      <c r="J111" s="226">
        <v>-141</v>
      </c>
      <c r="K111" s="226"/>
    </row>
    <row r="112" spans="1:11" x14ac:dyDescent="0.2">
      <c r="A112" s="224" t="s">
        <v>329</v>
      </c>
      <c r="B112" s="224" t="s">
        <v>222</v>
      </c>
      <c r="C112" s="225">
        <v>9781449436346</v>
      </c>
      <c r="D112" s="226" t="s">
        <v>242</v>
      </c>
      <c r="E112" s="224" t="s">
        <v>65</v>
      </c>
      <c r="F112" s="224">
        <v>74</v>
      </c>
      <c r="G112" s="226" t="s">
        <v>67</v>
      </c>
      <c r="H112" s="229">
        <v>415050</v>
      </c>
      <c r="I112" s="226">
        <v>0</v>
      </c>
      <c r="J112" s="226">
        <v>10</v>
      </c>
      <c r="K112" s="226"/>
    </row>
    <row r="113" spans="1:11" x14ac:dyDescent="0.2">
      <c r="A113" s="224" t="s">
        <v>329</v>
      </c>
      <c r="B113" s="224" t="s">
        <v>222</v>
      </c>
      <c r="C113" s="225">
        <v>9781449471958</v>
      </c>
      <c r="D113" s="224" t="s">
        <v>399</v>
      </c>
      <c r="E113" s="224" t="s">
        <v>65</v>
      </c>
      <c r="F113" s="224">
        <v>74</v>
      </c>
      <c r="G113" s="224" t="s">
        <v>67</v>
      </c>
      <c r="H113" s="224">
        <v>415140</v>
      </c>
      <c r="I113" s="224">
        <v>-6517.05</v>
      </c>
      <c r="J113" s="224">
        <v>-5</v>
      </c>
      <c r="K113" s="226"/>
    </row>
    <row r="114" spans="1:11" x14ac:dyDescent="0.2">
      <c r="A114" s="224" t="s">
        <v>329</v>
      </c>
      <c r="B114" s="224" t="s">
        <v>222</v>
      </c>
      <c r="C114" s="225">
        <v>9781449474256</v>
      </c>
      <c r="D114" s="224" t="s">
        <v>366</v>
      </c>
      <c r="E114" s="224" t="s">
        <v>65</v>
      </c>
      <c r="F114" s="224">
        <v>74</v>
      </c>
      <c r="G114" s="224" t="s">
        <v>66</v>
      </c>
      <c r="H114" s="224">
        <v>415140</v>
      </c>
      <c r="I114" s="224">
        <v>-16012.17</v>
      </c>
      <c r="J114" s="224">
        <v>-80</v>
      </c>
      <c r="K114" s="226"/>
    </row>
    <row r="115" spans="1:11" x14ac:dyDescent="0.2">
      <c r="A115" s="224" t="s">
        <v>329</v>
      </c>
      <c r="B115" s="224" t="s">
        <v>222</v>
      </c>
      <c r="C115" s="225">
        <v>9781449425661</v>
      </c>
      <c r="D115" s="224" t="s">
        <v>282</v>
      </c>
      <c r="E115" s="224" t="s">
        <v>65</v>
      </c>
      <c r="F115" s="224">
        <v>74</v>
      </c>
      <c r="G115" s="224" t="s">
        <v>156</v>
      </c>
      <c r="H115" s="224">
        <v>415150</v>
      </c>
      <c r="I115" s="224">
        <v>-2002.73</v>
      </c>
      <c r="J115" s="224">
        <v>-10</v>
      </c>
      <c r="K115" s="226"/>
    </row>
    <row r="116" spans="1:11" x14ac:dyDescent="0.2">
      <c r="A116" s="224" t="s">
        <v>329</v>
      </c>
      <c r="B116" s="224" t="s">
        <v>222</v>
      </c>
      <c r="C116" s="225">
        <v>9781449436346</v>
      </c>
      <c r="D116" s="224" t="s">
        <v>242</v>
      </c>
      <c r="E116" s="224" t="s">
        <v>65</v>
      </c>
      <c r="F116" s="224">
        <v>74</v>
      </c>
      <c r="G116" s="224" t="s">
        <v>67</v>
      </c>
      <c r="H116" s="224">
        <v>415150</v>
      </c>
      <c r="I116" s="224">
        <v>-2109</v>
      </c>
      <c r="J116" s="224">
        <v>-12</v>
      </c>
      <c r="K116" s="226"/>
    </row>
    <row r="117" spans="1:11" x14ac:dyDescent="0.2">
      <c r="A117" s="224" t="s">
        <v>329</v>
      </c>
      <c r="B117" s="224" t="s">
        <v>222</v>
      </c>
      <c r="C117" s="225">
        <v>9781449436353</v>
      </c>
      <c r="D117" s="224" t="s">
        <v>287</v>
      </c>
      <c r="E117" s="224" t="s">
        <v>65</v>
      </c>
      <c r="F117" s="224">
        <v>74</v>
      </c>
      <c r="G117" s="224" t="s">
        <v>156</v>
      </c>
      <c r="H117" s="224">
        <v>415150</v>
      </c>
      <c r="I117" s="224">
        <v>-2002.73</v>
      </c>
      <c r="J117" s="224">
        <v>-10</v>
      </c>
      <c r="K117" s="226"/>
    </row>
    <row r="118" spans="1:11" x14ac:dyDescent="0.2">
      <c r="A118" s="224" t="s">
        <v>329</v>
      </c>
      <c r="B118" s="224" t="s">
        <v>222</v>
      </c>
      <c r="C118" s="225">
        <v>9781449462260</v>
      </c>
      <c r="D118" s="224" t="s">
        <v>331</v>
      </c>
      <c r="E118" s="224" t="s">
        <v>65</v>
      </c>
      <c r="F118" s="224">
        <v>74</v>
      </c>
      <c r="G118" s="224" t="s">
        <v>67</v>
      </c>
      <c r="H118" s="224">
        <v>415150</v>
      </c>
      <c r="I118" s="224">
        <v>-6258.87</v>
      </c>
      <c r="J118" s="224">
        <v>-25</v>
      </c>
      <c r="K118" s="226"/>
    </row>
    <row r="119" spans="1:11" x14ac:dyDescent="0.2">
      <c r="A119" s="224" t="s">
        <v>329</v>
      </c>
      <c r="B119" s="224" t="s">
        <v>222</v>
      </c>
      <c r="C119" s="225">
        <v>9780740700033</v>
      </c>
      <c r="D119" s="224" t="s">
        <v>343</v>
      </c>
      <c r="E119" s="224" t="s">
        <v>65</v>
      </c>
      <c r="F119" s="224">
        <v>74</v>
      </c>
      <c r="G119" s="224" t="s">
        <v>66</v>
      </c>
      <c r="H119" s="224">
        <v>425250</v>
      </c>
      <c r="I119" s="224">
        <v>685.02</v>
      </c>
      <c r="J119" s="224">
        <v>2</v>
      </c>
      <c r="K119" s="226"/>
    </row>
    <row r="120" spans="1:11" x14ac:dyDescent="0.2">
      <c r="A120" s="224" t="s">
        <v>329</v>
      </c>
      <c r="B120" s="224" t="s">
        <v>222</v>
      </c>
      <c r="C120" s="225">
        <v>9780740713903</v>
      </c>
      <c r="D120" s="224" t="s">
        <v>345</v>
      </c>
      <c r="E120" s="224" t="s">
        <v>65</v>
      </c>
      <c r="F120" s="224">
        <v>74</v>
      </c>
      <c r="G120" s="224" t="s">
        <v>66</v>
      </c>
      <c r="H120" s="224">
        <v>425250</v>
      </c>
      <c r="I120" s="224">
        <v>432</v>
      </c>
      <c r="J120" s="224">
        <v>2</v>
      </c>
      <c r="K120" s="226"/>
    </row>
    <row r="121" spans="1:11" x14ac:dyDescent="0.2">
      <c r="A121" s="224" t="s">
        <v>329</v>
      </c>
      <c r="B121" s="224" t="s">
        <v>222</v>
      </c>
      <c r="C121" s="225">
        <v>9780740718397</v>
      </c>
      <c r="D121" s="224" t="s">
        <v>333</v>
      </c>
      <c r="E121" s="224" t="s">
        <v>65</v>
      </c>
      <c r="F121" s="224">
        <v>74</v>
      </c>
      <c r="G121" s="224" t="s">
        <v>66</v>
      </c>
      <c r="H121" s="224">
        <v>425250</v>
      </c>
      <c r="I121" s="224">
        <v>211.5</v>
      </c>
      <c r="J121" s="224">
        <v>1</v>
      </c>
      <c r="K121" s="226"/>
    </row>
    <row r="122" spans="1:11" x14ac:dyDescent="0.2">
      <c r="A122" s="224" t="s">
        <v>329</v>
      </c>
      <c r="B122" s="224" t="s">
        <v>222</v>
      </c>
      <c r="C122" s="225">
        <v>9780740732980</v>
      </c>
      <c r="D122" s="224" t="s">
        <v>346</v>
      </c>
      <c r="E122" s="224" t="s">
        <v>65</v>
      </c>
      <c r="F122" s="224">
        <v>74</v>
      </c>
      <c r="G122" s="224" t="s">
        <v>66</v>
      </c>
      <c r="H122" s="224">
        <v>425250</v>
      </c>
      <c r="I122" s="224">
        <v>252</v>
      </c>
      <c r="J122" s="224">
        <v>1</v>
      </c>
      <c r="K122" s="226"/>
    </row>
    <row r="123" spans="1:11" x14ac:dyDescent="0.2">
      <c r="A123" s="224" t="s">
        <v>329</v>
      </c>
      <c r="B123" s="224" t="s">
        <v>222</v>
      </c>
      <c r="C123" s="225">
        <v>9780740746581</v>
      </c>
      <c r="D123" s="224" t="s">
        <v>348</v>
      </c>
      <c r="E123" s="224" t="s">
        <v>65</v>
      </c>
      <c r="F123" s="224">
        <v>74</v>
      </c>
      <c r="G123" s="224" t="s">
        <v>66</v>
      </c>
      <c r="H123" s="224">
        <v>425250</v>
      </c>
      <c r="I123" s="224">
        <v>342.51</v>
      </c>
      <c r="J123" s="224">
        <v>1</v>
      </c>
      <c r="K123" s="226"/>
    </row>
    <row r="124" spans="1:11" x14ac:dyDescent="0.2">
      <c r="A124" s="224" t="s">
        <v>329</v>
      </c>
      <c r="B124" s="224" t="s">
        <v>222</v>
      </c>
      <c r="C124" s="225">
        <v>9780740761904</v>
      </c>
      <c r="D124" s="224" t="s">
        <v>349</v>
      </c>
      <c r="E124" s="224" t="s">
        <v>65</v>
      </c>
      <c r="F124" s="224">
        <v>74</v>
      </c>
      <c r="G124" s="224" t="s">
        <v>66</v>
      </c>
      <c r="H124" s="224">
        <v>425250</v>
      </c>
      <c r="I124" s="224">
        <v>273</v>
      </c>
      <c r="J124" s="224">
        <v>1</v>
      </c>
      <c r="K124" s="226"/>
    </row>
    <row r="125" spans="1:11" x14ac:dyDescent="0.2">
      <c r="A125" s="224" t="s">
        <v>329</v>
      </c>
      <c r="B125" s="224" t="s">
        <v>222</v>
      </c>
      <c r="C125" s="225">
        <v>9780740773655</v>
      </c>
      <c r="D125" s="224" t="s">
        <v>362</v>
      </c>
      <c r="E125" s="224" t="s">
        <v>65</v>
      </c>
      <c r="F125" s="224">
        <v>74</v>
      </c>
      <c r="G125" s="224" t="s">
        <v>66</v>
      </c>
      <c r="H125" s="224">
        <v>425250</v>
      </c>
      <c r="I125" s="224">
        <v>756</v>
      </c>
      <c r="J125" s="224">
        <v>3</v>
      </c>
      <c r="K125" s="226"/>
    </row>
    <row r="126" spans="1:11" x14ac:dyDescent="0.2">
      <c r="A126" s="224" t="s">
        <v>329</v>
      </c>
      <c r="B126" s="224" t="s">
        <v>222</v>
      </c>
      <c r="C126" s="225">
        <v>9780740785344</v>
      </c>
      <c r="D126" s="224" t="s">
        <v>352</v>
      </c>
      <c r="E126" s="224" t="s">
        <v>65</v>
      </c>
      <c r="F126" s="224">
        <v>74</v>
      </c>
      <c r="G126" s="224" t="s">
        <v>66</v>
      </c>
      <c r="H126" s="224">
        <v>425250</v>
      </c>
      <c r="I126" s="224">
        <v>726.96</v>
      </c>
      <c r="J126" s="224">
        <v>2</v>
      </c>
      <c r="K126" s="226"/>
    </row>
    <row r="127" spans="1:11" x14ac:dyDescent="0.2">
      <c r="A127" s="224" t="s">
        <v>329</v>
      </c>
      <c r="B127" s="224" t="s">
        <v>222</v>
      </c>
      <c r="C127" s="225">
        <v>9780836204155</v>
      </c>
      <c r="D127" s="224" t="s">
        <v>353</v>
      </c>
      <c r="E127" s="224" t="s">
        <v>65</v>
      </c>
      <c r="F127" s="224">
        <v>74</v>
      </c>
      <c r="G127" s="224" t="s">
        <v>66</v>
      </c>
      <c r="H127" s="224">
        <v>425250</v>
      </c>
      <c r="I127" s="224">
        <v>671.04</v>
      </c>
      <c r="J127" s="224">
        <v>2</v>
      </c>
      <c r="K127" s="226"/>
    </row>
    <row r="128" spans="1:11" x14ac:dyDescent="0.2">
      <c r="A128" s="224" t="s">
        <v>329</v>
      </c>
      <c r="B128" s="224" t="s">
        <v>222</v>
      </c>
      <c r="C128" s="225">
        <v>9780836228991</v>
      </c>
      <c r="D128" s="224" t="s">
        <v>354</v>
      </c>
      <c r="E128" s="224" t="s">
        <v>65</v>
      </c>
      <c r="F128" s="224">
        <v>74</v>
      </c>
      <c r="G128" s="224" t="s">
        <v>66</v>
      </c>
      <c r="H128" s="224">
        <v>425250</v>
      </c>
      <c r="I128" s="224">
        <v>819</v>
      </c>
      <c r="J128" s="224">
        <v>3</v>
      </c>
      <c r="K128" s="226"/>
    </row>
    <row r="129" spans="1:11" x14ac:dyDescent="0.2">
      <c r="A129" s="224" t="s">
        <v>329</v>
      </c>
      <c r="B129" s="224" t="s">
        <v>222</v>
      </c>
      <c r="C129" s="225">
        <v>9780836236682</v>
      </c>
      <c r="D129" s="224" t="s">
        <v>355</v>
      </c>
      <c r="E129" s="224" t="s">
        <v>65</v>
      </c>
      <c r="F129" s="224">
        <v>74</v>
      </c>
      <c r="G129" s="224" t="s">
        <v>66</v>
      </c>
      <c r="H129" s="224">
        <v>425250</v>
      </c>
      <c r="I129" s="224">
        <v>273</v>
      </c>
      <c r="J129" s="224">
        <v>1</v>
      </c>
      <c r="K129" s="226"/>
    </row>
    <row r="130" spans="1:11" x14ac:dyDescent="0.2">
      <c r="A130" s="224" t="s">
        <v>329</v>
      </c>
      <c r="B130" s="224" t="s">
        <v>222</v>
      </c>
      <c r="C130" s="225">
        <v>9780836267457</v>
      </c>
      <c r="D130" s="224" t="s">
        <v>356</v>
      </c>
      <c r="E130" s="224" t="s">
        <v>65</v>
      </c>
      <c r="F130" s="224">
        <v>74</v>
      </c>
      <c r="G130" s="224" t="s">
        <v>66</v>
      </c>
      <c r="H130" s="224">
        <v>425250</v>
      </c>
      <c r="I130" s="224">
        <v>726.96</v>
      </c>
      <c r="J130" s="224">
        <v>2</v>
      </c>
      <c r="K130" s="226"/>
    </row>
    <row r="131" spans="1:11" x14ac:dyDescent="0.2">
      <c r="A131" s="224" t="s">
        <v>329</v>
      </c>
      <c r="B131" s="224" t="s">
        <v>222</v>
      </c>
      <c r="C131" s="225">
        <v>9781449401023</v>
      </c>
      <c r="D131" s="224" t="s">
        <v>357</v>
      </c>
      <c r="E131" s="224" t="s">
        <v>65</v>
      </c>
      <c r="F131" s="224">
        <v>74</v>
      </c>
      <c r="G131" s="224" t="s">
        <v>66</v>
      </c>
      <c r="H131" s="224">
        <v>425250</v>
      </c>
      <c r="I131" s="224">
        <v>1453.92</v>
      </c>
      <c r="J131" s="224">
        <v>4</v>
      </c>
      <c r="K131" s="226"/>
    </row>
    <row r="132" spans="1:11" x14ac:dyDescent="0.2">
      <c r="A132" s="224" t="s">
        <v>329</v>
      </c>
      <c r="B132" s="224" t="s">
        <v>222</v>
      </c>
      <c r="C132" s="225">
        <v>9781449402327</v>
      </c>
      <c r="D132" s="224" t="s">
        <v>277</v>
      </c>
      <c r="E132" s="224" t="s">
        <v>65</v>
      </c>
      <c r="F132" s="224">
        <v>74</v>
      </c>
      <c r="G132" s="224" t="s">
        <v>156</v>
      </c>
      <c r="H132" s="224">
        <v>425250</v>
      </c>
      <c r="I132" s="224">
        <v>566.58000000000004</v>
      </c>
      <c r="J132" s="224">
        <v>3</v>
      </c>
      <c r="K132" s="226"/>
    </row>
    <row r="133" spans="1:11" x14ac:dyDescent="0.2">
      <c r="A133" s="224" t="s">
        <v>329</v>
      </c>
      <c r="B133" s="224" t="s">
        <v>222</v>
      </c>
      <c r="C133" s="225">
        <v>9781449414061</v>
      </c>
      <c r="D133" s="224" t="s">
        <v>382</v>
      </c>
      <c r="E133" s="224" t="s">
        <v>65</v>
      </c>
      <c r="F133" s="224">
        <v>74</v>
      </c>
      <c r="G133" s="224" t="s">
        <v>66</v>
      </c>
      <c r="H133" s="224">
        <v>425250</v>
      </c>
      <c r="I133" s="224">
        <v>191.04</v>
      </c>
      <c r="J133" s="224">
        <v>2</v>
      </c>
      <c r="K133" s="226"/>
    </row>
    <row r="134" spans="1:11" x14ac:dyDescent="0.2">
      <c r="A134" s="224" t="s">
        <v>329</v>
      </c>
      <c r="B134" s="224" t="s">
        <v>222</v>
      </c>
      <c r="C134" s="225">
        <v>9781449418465</v>
      </c>
      <c r="D134" s="224" t="s">
        <v>338</v>
      </c>
      <c r="E134" s="224" t="s">
        <v>65</v>
      </c>
      <c r="F134" s="224">
        <v>74</v>
      </c>
      <c r="G134" s="224" t="s">
        <v>66</v>
      </c>
      <c r="H134" s="224">
        <v>425250</v>
      </c>
      <c r="I134" s="224">
        <v>6552</v>
      </c>
      <c r="J134" s="224">
        <v>24</v>
      </c>
      <c r="K134" s="226"/>
    </row>
    <row r="135" spans="1:11" x14ac:dyDescent="0.2">
      <c r="A135" s="224" t="s">
        <v>329</v>
      </c>
      <c r="B135" s="224" t="s">
        <v>222</v>
      </c>
      <c r="C135" s="225">
        <v>9781449446604</v>
      </c>
      <c r="D135" s="224" t="s">
        <v>244</v>
      </c>
      <c r="E135" s="224" t="s">
        <v>65</v>
      </c>
      <c r="F135" s="224">
        <v>74</v>
      </c>
      <c r="G135" s="224" t="s">
        <v>67</v>
      </c>
      <c r="H135" s="224">
        <v>425250</v>
      </c>
      <c r="I135" s="224">
        <v>1402.44</v>
      </c>
      <c r="J135" s="224">
        <v>3</v>
      </c>
      <c r="K135" s="226"/>
    </row>
    <row r="136" spans="1:11" x14ac:dyDescent="0.2">
      <c r="A136" s="224" t="s">
        <v>329</v>
      </c>
      <c r="B136" s="224" t="s">
        <v>222</v>
      </c>
      <c r="C136" s="225">
        <v>9781449460044</v>
      </c>
      <c r="D136" s="224" t="s">
        <v>260</v>
      </c>
      <c r="E136" s="224" t="s">
        <v>65</v>
      </c>
      <c r="F136" s="224">
        <v>74</v>
      </c>
      <c r="G136" s="224" t="s">
        <v>67</v>
      </c>
      <c r="H136" s="224">
        <v>425250</v>
      </c>
      <c r="I136" s="224">
        <v>2999.5</v>
      </c>
      <c r="J136" s="224">
        <v>1</v>
      </c>
      <c r="K136" s="226"/>
    </row>
    <row r="137" spans="1:11" x14ac:dyDescent="0.2">
      <c r="A137" s="224" t="s">
        <v>329</v>
      </c>
      <c r="B137" s="224" t="s">
        <v>222</v>
      </c>
      <c r="C137" s="225">
        <v>9781449460365</v>
      </c>
      <c r="D137" s="224" t="s">
        <v>319</v>
      </c>
      <c r="E137" s="224" t="s">
        <v>65</v>
      </c>
      <c r="F137" s="224">
        <v>74</v>
      </c>
      <c r="G137" s="224" t="s">
        <v>67</v>
      </c>
      <c r="H137" s="224">
        <v>425250</v>
      </c>
      <c r="I137" s="224">
        <v>467.48</v>
      </c>
      <c r="J137" s="224">
        <v>1</v>
      </c>
      <c r="K137" s="226"/>
    </row>
    <row r="138" spans="1:11" x14ac:dyDescent="0.2">
      <c r="A138" s="224" t="s">
        <v>329</v>
      </c>
      <c r="B138" s="224" t="s">
        <v>222</v>
      </c>
      <c r="C138" s="225">
        <v>9781449462260</v>
      </c>
      <c r="D138" s="224" t="s">
        <v>331</v>
      </c>
      <c r="E138" s="224" t="s">
        <v>65</v>
      </c>
      <c r="F138" s="224">
        <v>74</v>
      </c>
      <c r="G138" s="224" t="s">
        <v>67</v>
      </c>
      <c r="H138" s="224">
        <v>425250</v>
      </c>
      <c r="I138" s="224">
        <v>4650.68</v>
      </c>
      <c r="J138" s="224">
        <v>17</v>
      </c>
      <c r="K138" s="226"/>
    </row>
    <row r="139" spans="1:11" x14ac:dyDescent="0.2">
      <c r="A139" s="224" t="s">
        <v>329</v>
      </c>
      <c r="B139" s="224" t="s">
        <v>222</v>
      </c>
      <c r="C139" s="225">
        <v>9781449472399</v>
      </c>
      <c r="D139" s="224" t="s">
        <v>326</v>
      </c>
      <c r="E139" s="224" t="s">
        <v>65</v>
      </c>
      <c r="F139" s="224">
        <v>74</v>
      </c>
      <c r="G139" s="224" t="s">
        <v>67</v>
      </c>
      <c r="H139" s="224">
        <v>425250</v>
      </c>
      <c r="I139" s="224">
        <v>780</v>
      </c>
      <c r="J139" s="224">
        <v>2</v>
      </c>
      <c r="K139" s="226"/>
    </row>
    <row r="140" spans="1:11" x14ac:dyDescent="0.2">
      <c r="A140" s="224" t="s">
        <v>329</v>
      </c>
      <c r="B140" s="224" t="s">
        <v>222</v>
      </c>
      <c r="C140" s="225">
        <v>9780740791208</v>
      </c>
      <c r="D140" s="226" t="s">
        <v>301</v>
      </c>
      <c r="E140" s="224" t="s">
        <v>65</v>
      </c>
      <c r="F140" s="224">
        <v>74</v>
      </c>
      <c r="G140" s="226" t="s">
        <v>66</v>
      </c>
      <c r="H140" s="229">
        <v>425250</v>
      </c>
      <c r="I140" s="226">
        <v>-304.98</v>
      </c>
      <c r="J140" s="226">
        <v>-2</v>
      </c>
      <c r="K140" s="226"/>
    </row>
    <row r="141" spans="1:11" x14ac:dyDescent="0.2">
      <c r="A141" s="224" t="s">
        <v>329</v>
      </c>
      <c r="B141" s="224" t="s">
        <v>222</v>
      </c>
      <c r="C141" s="225">
        <v>9781449462260</v>
      </c>
      <c r="D141" s="226" t="s">
        <v>331</v>
      </c>
      <c r="E141" s="224" t="s">
        <v>65</v>
      </c>
      <c r="F141" s="224">
        <v>74</v>
      </c>
      <c r="G141" s="226" t="s">
        <v>67</v>
      </c>
      <c r="H141" s="229">
        <v>425250</v>
      </c>
      <c r="I141" s="226">
        <v>-1022.9500000000007</v>
      </c>
      <c r="J141" s="226">
        <v>-4</v>
      </c>
      <c r="K141" s="226"/>
    </row>
    <row r="142" spans="1:11" x14ac:dyDescent="0.2">
      <c r="A142" s="227"/>
      <c r="B142" s="227"/>
      <c r="C142" s="227"/>
      <c r="D142" s="227"/>
      <c r="E142" s="227"/>
      <c r="F142" s="227"/>
      <c r="G142" s="227"/>
      <c r="H142" s="227"/>
      <c r="I142" s="227"/>
      <c r="J142" s="227"/>
      <c r="K142" s="227"/>
    </row>
    <row r="143" spans="1:11" x14ac:dyDescent="0.2">
      <c r="A143" s="227"/>
      <c r="B143" s="227"/>
      <c r="C143" s="227"/>
      <c r="D143" s="227"/>
      <c r="E143" s="227"/>
      <c r="F143" s="227"/>
      <c r="G143" s="227"/>
      <c r="H143" s="227"/>
      <c r="I143" s="228">
        <f>SUM(I2:I142)</f>
        <v>-1400614.0399999989</v>
      </c>
      <c r="J143" s="227"/>
      <c r="K143" s="227"/>
    </row>
    <row r="144" spans="1:11" x14ac:dyDescent="0.2">
      <c r="A144" s="227"/>
      <c r="B144" s="227"/>
      <c r="C144" s="227"/>
      <c r="D144" s="227"/>
      <c r="E144" s="227"/>
      <c r="F144" s="227"/>
      <c r="G144" s="227"/>
      <c r="H144" s="227"/>
      <c r="I144" s="227"/>
      <c r="J144" s="227"/>
      <c r="K144" s="227"/>
    </row>
    <row r="145" spans="1:11" x14ac:dyDescent="0.2">
      <c r="A145" s="227"/>
      <c r="B145" s="227"/>
      <c r="C145" s="227"/>
      <c r="D145" s="227"/>
      <c r="E145" s="227"/>
      <c r="F145" s="227"/>
      <c r="G145" s="134" t="s">
        <v>63</v>
      </c>
      <c r="H145" s="134"/>
      <c r="I145" s="158">
        <v>0.22500000000000001</v>
      </c>
    </row>
    <row r="146" spans="1:11" ht="13.5" thickBot="1" x14ac:dyDescent="0.25">
      <c r="A146" s="227"/>
      <c r="B146" s="227"/>
      <c r="C146" s="227"/>
      <c r="D146" s="227"/>
      <c r="E146" s="227"/>
      <c r="F146" s="227"/>
    </row>
    <row r="147" spans="1:11" ht="15" x14ac:dyDescent="0.25">
      <c r="A147" s="227"/>
      <c r="B147" s="227"/>
      <c r="C147" s="227"/>
      <c r="D147" s="227"/>
      <c r="E147" s="227"/>
      <c r="F147" s="227"/>
      <c r="G147" s="137" t="s">
        <v>50</v>
      </c>
      <c r="H147" s="85" t="s">
        <v>51</v>
      </c>
      <c r="I147" s="221">
        <f>-I143*I145</f>
        <v>315138.15899999975</v>
      </c>
      <c r="J147" s="139"/>
      <c r="K147" s="140"/>
    </row>
    <row r="148" spans="1:11" ht="15" x14ac:dyDescent="0.25">
      <c r="A148" s="227"/>
      <c r="B148" s="227"/>
      <c r="C148" s="227"/>
      <c r="D148" s="227"/>
      <c r="E148" s="227"/>
      <c r="F148" s="227"/>
      <c r="G148" s="141"/>
      <c r="H148" s="89" t="s">
        <v>52</v>
      </c>
      <c r="I148" s="160">
        <f>I147/K148</f>
        <v>3720.4388806077072</v>
      </c>
      <c r="J148" s="143" t="s">
        <v>53</v>
      </c>
      <c r="K148" s="171">
        <v>84.70456553999999</v>
      </c>
    </row>
    <row r="149" spans="1:11" ht="15.75" thickBot="1" x14ac:dyDescent="0.3">
      <c r="A149" s="227"/>
      <c r="B149" s="227"/>
      <c r="C149" s="227"/>
      <c r="D149" s="227"/>
      <c r="E149" s="227"/>
      <c r="F149" s="227"/>
      <c r="G149" s="145"/>
      <c r="H149" s="94" t="s">
        <v>61</v>
      </c>
      <c r="I149" s="161">
        <f>I147/K149</f>
        <v>4645.7120302148442</v>
      </c>
      <c r="J149" s="147" t="s">
        <v>53</v>
      </c>
      <c r="K149" s="148">
        <v>67.834199999999996</v>
      </c>
    </row>
  </sheetData>
  <autoFilter ref="A1:J141" xr:uid="{00000000-0009-0000-0000-00002C000000}">
    <sortState xmlns:xlrd2="http://schemas.microsoft.com/office/spreadsheetml/2017/richdata2" ref="A2:J141">
      <sortCondition ref="H1:H141"/>
    </sortState>
  </autoFilter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49"/>
  <dimension ref="A1:K107"/>
  <sheetViews>
    <sheetView workbookViewId="0">
      <selection activeCell="J123" sqref="J123:J135"/>
    </sheetView>
  </sheetViews>
  <sheetFormatPr defaultColWidth="9.140625" defaultRowHeight="12.75" x14ac:dyDescent="0.2"/>
  <cols>
    <col min="1" max="2" width="9.140625" style="206"/>
    <col min="3" max="3" width="14.140625" style="206" bestFit="1" customWidth="1"/>
    <col min="4" max="4" width="39.140625" style="206" bestFit="1" customWidth="1"/>
    <col min="5" max="8" width="9.140625" style="206"/>
    <col min="9" max="9" width="14.85546875" style="321" bestFit="1" customWidth="1"/>
    <col min="10" max="10" width="9.140625" style="206"/>
    <col min="11" max="11" width="12.28515625" style="206" bestFit="1" customWidth="1"/>
    <col min="12" max="16384" width="9.140625" style="206"/>
  </cols>
  <sheetData>
    <row r="1" spans="1:11" x14ac:dyDescent="0.2">
      <c r="A1" s="184" t="s">
        <v>34</v>
      </c>
      <c r="B1" s="185" t="s">
        <v>35</v>
      </c>
      <c r="C1" s="185" t="s">
        <v>36</v>
      </c>
      <c r="D1" s="185" t="s">
        <v>37</v>
      </c>
      <c r="E1" s="185" t="s">
        <v>38</v>
      </c>
      <c r="F1" s="185" t="s">
        <v>39</v>
      </c>
      <c r="G1" s="185" t="s">
        <v>40</v>
      </c>
      <c r="H1" s="185" t="s">
        <v>41</v>
      </c>
      <c r="I1" s="301" t="s">
        <v>18</v>
      </c>
      <c r="J1" s="185" t="s">
        <v>42</v>
      </c>
      <c r="K1" s="185"/>
    </row>
    <row r="2" spans="1:11" x14ac:dyDescent="0.2">
      <c r="A2" s="155">
        <v>2017</v>
      </c>
      <c r="B2" s="155">
        <v>10</v>
      </c>
      <c r="C2" s="156">
        <v>9780740700033</v>
      </c>
      <c r="D2" s="155" t="s">
        <v>343</v>
      </c>
      <c r="E2" s="155">
        <v>1</v>
      </c>
      <c r="F2" s="155">
        <v>74</v>
      </c>
      <c r="G2" s="155">
        <v>503</v>
      </c>
      <c r="H2" s="155">
        <v>415150</v>
      </c>
      <c r="I2" s="155">
        <v>-3827.68</v>
      </c>
      <c r="J2" s="155">
        <v>-10</v>
      </c>
    </row>
    <row r="3" spans="1:11" x14ac:dyDescent="0.2">
      <c r="A3" s="155">
        <v>2017</v>
      </c>
      <c r="B3" s="155">
        <v>10</v>
      </c>
      <c r="C3" s="156">
        <v>9780740705311</v>
      </c>
      <c r="D3" s="155" t="s">
        <v>344</v>
      </c>
      <c r="E3" s="155">
        <v>1</v>
      </c>
      <c r="F3" s="155">
        <v>74</v>
      </c>
      <c r="G3" s="155">
        <v>503</v>
      </c>
      <c r="H3" s="155">
        <v>415050</v>
      </c>
      <c r="I3" s="155">
        <v>-1838.37</v>
      </c>
      <c r="J3" s="155">
        <v>-5</v>
      </c>
    </row>
    <row r="4" spans="1:11" x14ac:dyDescent="0.2">
      <c r="A4" s="155">
        <v>2017</v>
      </c>
      <c r="B4" s="155">
        <v>10</v>
      </c>
      <c r="C4" s="156">
        <v>9780740705311</v>
      </c>
      <c r="D4" s="155" t="s">
        <v>344</v>
      </c>
      <c r="E4" s="155">
        <v>1</v>
      </c>
      <c r="F4" s="155">
        <v>74</v>
      </c>
      <c r="G4" s="155">
        <v>503</v>
      </c>
      <c r="H4" s="155">
        <v>415150</v>
      </c>
      <c r="I4" s="155">
        <v>-3827.68</v>
      </c>
      <c r="J4" s="155">
        <v>-10</v>
      </c>
    </row>
    <row r="5" spans="1:11" x14ac:dyDescent="0.2">
      <c r="A5" s="155">
        <v>2017</v>
      </c>
      <c r="B5" s="155">
        <v>10</v>
      </c>
      <c r="C5" s="156">
        <v>9780740705311</v>
      </c>
      <c r="D5" s="155" t="s">
        <v>344</v>
      </c>
      <c r="E5" s="155">
        <v>1</v>
      </c>
      <c r="F5" s="155">
        <v>74</v>
      </c>
      <c r="G5" s="155">
        <v>503</v>
      </c>
      <c r="H5" s="155">
        <v>425250</v>
      </c>
      <c r="I5" s="155">
        <v>342.51</v>
      </c>
      <c r="J5" s="155">
        <v>1</v>
      </c>
    </row>
    <row r="6" spans="1:11" x14ac:dyDescent="0.2">
      <c r="A6" s="155">
        <v>2017</v>
      </c>
      <c r="B6" s="155">
        <v>10</v>
      </c>
      <c r="C6" s="156">
        <v>9780740713903</v>
      </c>
      <c r="D6" s="155" t="s">
        <v>345</v>
      </c>
      <c r="E6" s="155">
        <v>1</v>
      </c>
      <c r="F6" s="155">
        <v>74</v>
      </c>
      <c r="G6" s="155">
        <v>503</v>
      </c>
      <c r="H6" s="155">
        <v>425250</v>
      </c>
      <c r="I6" s="155">
        <v>247.5</v>
      </c>
      <c r="J6" s="155">
        <v>1</v>
      </c>
    </row>
    <row r="7" spans="1:11" x14ac:dyDescent="0.2">
      <c r="A7" s="155">
        <v>2017</v>
      </c>
      <c r="B7" s="155">
        <v>10</v>
      </c>
      <c r="C7" s="156">
        <v>9780740718397</v>
      </c>
      <c r="D7" s="155" t="s">
        <v>333</v>
      </c>
      <c r="E7" s="155">
        <v>1</v>
      </c>
      <c r="F7" s="155">
        <v>74</v>
      </c>
      <c r="G7" s="155">
        <v>503</v>
      </c>
      <c r="H7" s="155">
        <v>425250</v>
      </c>
      <c r="I7" s="155">
        <v>495</v>
      </c>
      <c r="J7" s="155">
        <v>2</v>
      </c>
    </row>
    <row r="8" spans="1:11" x14ac:dyDescent="0.2">
      <c r="A8" s="155">
        <v>2017</v>
      </c>
      <c r="B8" s="155">
        <v>10</v>
      </c>
      <c r="C8" s="156">
        <v>9780740721946</v>
      </c>
      <c r="D8" s="155" t="s">
        <v>361</v>
      </c>
      <c r="E8" s="155">
        <v>1</v>
      </c>
      <c r="F8" s="155">
        <v>74</v>
      </c>
      <c r="G8" s="155">
        <v>503</v>
      </c>
      <c r="H8" s="155">
        <v>425250</v>
      </c>
      <c r="I8" s="155">
        <v>288.75</v>
      </c>
      <c r="J8" s="155">
        <v>1</v>
      </c>
    </row>
    <row r="9" spans="1:11" x14ac:dyDescent="0.2">
      <c r="A9" s="155">
        <v>2017</v>
      </c>
      <c r="B9" s="155">
        <v>10</v>
      </c>
      <c r="C9" s="156">
        <v>9780740732980</v>
      </c>
      <c r="D9" s="155" t="s">
        <v>346</v>
      </c>
      <c r="E9" s="155">
        <v>1</v>
      </c>
      <c r="F9" s="155">
        <v>74</v>
      </c>
      <c r="G9" s="155">
        <v>503</v>
      </c>
      <c r="H9" s="155">
        <v>425250</v>
      </c>
      <c r="I9" s="155">
        <v>288.75</v>
      </c>
      <c r="J9" s="155">
        <v>1</v>
      </c>
    </row>
    <row r="10" spans="1:11" x14ac:dyDescent="0.2">
      <c r="A10" s="155">
        <v>2017</v>
      </c>
      <c r="B10" s="155">
        <v>10</v>
      </c>
      <c r="C10" s="156">
        <v>9780740738050</v>
      </c>
      <c r="D10" s="155" t="s">
        <v>347</v>
      </c>
      <c r="E10" s="155">
        <v>1</v>
      </c>
      <c r="F10" s="155">
        <v>74</v>
      </c>
      <c r="G10" s="155">
        <v>503</v>
      </c>
      <c r="H10" s="155">
        <v>425250</v>
      </c>
      <c r="I10" s="155">
        <v>288.75</v>
      </c>
      <c r="J10" s="155">
        <v>1</v>
      </c>
    </row>
    <row r="11" spans="1:11" x14ac:dyDescent="0.2">
      <c r="A11" s="155">
        <v>2017</v>
      </c>
      <c r="B11" s="155">
        <v>10</v>
      </c>
      <c r="C11" s="156">
        <v>9780740746581</v>
      </c>
      <c r="D11" s="155" t="s">
        <v>348</v>
      </c>
      <c r="E11" s="155">
        <v>1</v>
      </c>
      <c r="F11" s="155">
        <v>74</v>
      </c>
      <c r="G11" s="155">
        <v>503</v>
      </c>
      <c r="H11" s="155">
        <v>425250</v>
      </c>
      <c r="I11" s="155">
        <v>384.45</v>
      </c>
      <c r="J11" s="155">
        <v>1</v>
      </c>
    </row>
    <row r="12" spans="1:11" x14ac:dyDescent="0.2">
      <c r="A12" s="155">
        <v>2017</v>
      </c>
      <c r="B12" s="155">
        <v>10</v>
      </c>
      <c r="C12" s="156">
        <v>9780740761904</v>
      </c>
      <c r="D12" s="155" t="s">
        <v>349</v>
      </c>
      <c r="E12" s="155">
        <v>1</v>
      </c>
      <c r="F12" s="155">
        <v>74</v>
      </c>
      <c r="G12" s="155">
        <v>503</v>
      </c>
      <c r="H12" s="155">
        <v>425250</v>
      </c>
      <c r="I12" s="155">
        <v>546</v>
      </c>
      <c r="J12" s="155">
        <v>2</v>
      </c>
    </row>
    <row r="13" spans="1:11" x14ac:dyDescent="0.2">
      <c r="A13" s="155">
        <v>2017</v>
      </c>
      <c r="B13" s="155">
        <v>10</v>
      </c>
      <c r="C13" s="156">
        <v>9780740777356</v>
      </c>
      <c r="D13" s="155" t="s">
        <v>274</v>
      </c>
      <c r="E13" s="155">
        <v>1</v>
      </c>
      <c r="F13" s="155">
        <v>74</v>
      </c>
      <c r="G13" s="155">
        <v>503</v>
      </c>
      <c r="H13" s="155">
        <v>415050</v>
      </c>
      <c r="I13" s="155">
        <v>-1785</v>
      </c>
      <c r="J13" s="155">
        <v>-1</v>
      </c>
    </row>
    <row r="14" spans="1:11" x14ac:dyDescent="0.2">
      <c r="A14" s="155">
        <v>2017</v>
      </c>
      <c r="B14" s="155">
        <v>10</v>
      </c>
      <c r="C14" s="156">
        <v>9780740778155</v>
      </c>
      <c r="D14" s="155" t="s">
        <v>351</v>
      </c>
      <c r="E14" s="155">
        <v>1</v>
      </c>
      <c r="F14" s="155">
        <v>74</v>
      </c>
      <c r="G14" s="155">
        <v>503</v>
      </c>
      <c r="H14" s="155">
        <v>415050</v>
      </c>
      <c r="I14" s="155">
        <v>-267.75</v>
      </c>
      <c r="J14" s="155">
        <v>-1</v>
      </c>
    </row>
    <row r="15" spans="1:11" x14ac:dyDescent="0.2">
      <c r="A15" s="155">
        <v>2017</v>
      </c>
      <c r="B15" s="155">
        <v>10</v>
      </c>
      <c r="C15" s="156">
        <v>9780740785481</v>
      </c>
      <c r="D15" s="155" t="s">
        <v>275</v>
      </c>
      <c r="E15" s="155">
        <v>1</v>
      </c>
      <c r="F15" s="155">
        <v>74</v>
      </c>
      <c r="G15" s="155">
        <v>503</v>
      </c>
      <c r="H15" s="155">
        <v>415050</v>
      </c>
      <c r="I15" s="155">
        <v>-1559.48</v>
      </c>
      <c r="J15" s="155">
        <v>-1</v>
      </c>
    </row>
    <row r="16" spans="1:11" x14ac:dyDescent="0.2">
      <c r="A16" s="155">
        <v>2017</v>
      </c>
      <c r="B16" s="155">
        <v>10</v>
      </c>
      <c r="C16" s="156">
        <v>9780740797552</v>
      </c>
      <c r="D16" s="155" t="s">
        <v>418</v>
      </c>
      <c r="E16" s="155">
        <v>1</v>
      </c>
      <c r="F16" s="155">
        <v>74</v>
      </c>
      <c r="G16" s="155">
        <v>503</v>
      </c>
      <c r="H16" s="155">
        <v>425250</v>
      </c>
      <c r="I16" s="155">
        <v>346.01</v>
      </c>
      <c r="J16" s="155">
        <v>1</v>
      </c>
    </row>
    <row r="17" spans="1:10" x14ac:dyDescent="0.2">
      <c r="A17" s="155">
        <v>2017</v>
      </c>
      <c r="B17" s="155">
        <v>10</v>
      </c>
      <c r="C17" s="156">
        <v>9780836204155</v>
      </c>
      <c r="D17" s="155" t="s">
        <v>353</v>
      </c>
      <c r="E17" s="155">
        <v>1</v>
      </c>
      <c r="F17" s="155">
        <v>74</v>
      </c>
      <c r="G17" s="155">
        <v>503</v>
      </c>
      <c r="H17" s="155">
        <v>425250</v>
      </c>
      <c r="I17" s="155">
        <v>384.45</v>
      </c>
      <c r="J17" s="155">
        <v>1</v>
      </c>
    </row>
    <row r="18" spans="1:10" x14ac:dyDescent="0.2">
      <c r="A18" s="155">
        <v>2017</v>
      </c>
      <c r="B18" s="155">
        <v>10</v>
      </c>
      <c r="C18" s="156">
        <v>9780836217797</v>
      </c>
      <c r="D18" s="155" t="s">
        <v>363</v>
      </c>
      <c r="E18" s="155">
        <v>1</v>
      </c>
      <c r="F18" s="155">
        <v>74</v>
      </c>
      <c r="G18" s="155">
        <v>503</v>
      </c>
      <c r="H18" s="155">
        <v>425250</v>
      </c>
      <c r="I18" s="155">
        <v>219.45</v>
      </c>
      <c r="J18" s="155">
        <v>1</v>
      </c>
    </row>
    <row r="19" spans="1:10" x14ac:dyDescent="0.2">
      <c r="A19" s="155">
        <v>2017</v>
      </c>
      <c r="B19" s="155">
        <v>10</v>
      </c>
      <c r="C19" s="156">
        <v>9780836228991</v>
      </c>
      <c r="D19" s="155" t="s">
        <v>354</v>
      </c>
      <c r="E19" s="155">
        <v>1</v>
      </c>
      <c r="F19" s="155">
        <v>74</v>
      </c>
      <c r="G19" s="155">
        <v>503</v>
      </c>
      <c r="H19" s="155">
        <v>425250</v>
      </c>
      <c r="I19" s="155">
        <v>288.75</v>
      </c>
      <c r="J19" s="155">
        <v>1</v>
      </c>
    </row>
    <row r="20" spans="1:10" x14ac:dyDescent="0.2">
      <c r="A20" s="155">
        <v>2017</v>
      </c>
      <c r="B20" s="155">
        <v>10</v>
      </c>
      <c r="C20" s="156">
        <v>9780836267457</v>
      </c>
      <c r="D20" s="155" t="s">
        <v>356</v>
      </c>
      <c r="E20" s="155">
        <v>1</v>
      </c>
      <c r="F20" s="155">
        <v>74</v>
      </c>
      <c r="G20" s="155">
        <v>503</v>
      </c>
      <c r="H20" s="155">
        <v>425250</v>
      </c>
      <c r="I20" s="155">
        <v>384.45</v>
      </c>
      <c r="J20" s="155">
        <v>1</v>
      </c>
    </row>
    <row r="21" spans="1:10" x14ac:dyDescent="0.2">
      <c r="A21" s="155">
        <v>2017</v>
      </c>
      <c r="B21" s="155">
        <v>10</v>
      </c>
      <c r="C21" s="156">
        <v>9780836278446</v>
      </c>
      <c r="D21" s="155" t="s">
        <v>374</v>
      </c>
      <c r="E21" s="155">
        <v>1</v>
      </c>
      <c r="F21" s="155">
        <v>74</v>
      </c>
      <c r="G21" s="155">
        <v>503</v>
      </c>
      <c r="H21" s="155">
        <v>425250</v>
      </c>
      <c r="I21" s="155">
        <v>247.5</v>
      </c>
      <c r="J21" s="155">
        <v>1</v>
      </c>
    </row>
    <row r="22" spans="1:10" x14ac:dyDescent="0.2">
      <c r="A22" s="155">
        <v>2017</v>
      </c>
      <c r="B22" s="155">
        <v>10</v>
      </c>
      <c r="C22" s="156">
        <v>9781449401023</v>
      </c>
      <c r="D22" s="155" t="s">
        <v>357</v>
      </c>
      <c r="E22" s="155">
        <v>1</v>
      </c>
      <c r="F22" s="155">
        <v>74</v>
      </c>
      <c r="G22" s="155">
        <v>503</v>
      </c>
      <c r="H22" s="155">
        <v>425250</v>
      </c>
      <c r="I22" s="155">
        <v>384.45</v>
      </c>
      <c r="J22" s="155">
        <v>1</v>
      </c>
    </row>
    <row r="23" spans="1:10" x14ac:dyDescent="0.2">
      <c r="A23" s="155">
        <v>2017</v>
      </c>
      <c r="B23" s="155">
        <v>10</v>
      </c>
      <c r="C23" s="156">
        <v>9781449401399</v>
      </c>
      <c r="D23" s="155" t="s">
        <v>302</v>
      </c>
      <c r="E23" s="155">
        <v>1</v>
      </c>
      <c r="F23" s="155">
        <v>74</v>
      </c>
      <c r="G23" s="155">
        <v>503</v>
      </c>
      <c r="H23" s="155">
        <v>415050</v>
      </c>
      <c r="I23" s="155">
        <v>-152.49</v>
      </c>
      <c r="J23" s="155">
        <v>-1</v>
      </c>
    </row>
    <row r="24" spans="1:10" x14ac:dyDescent="0.2">
      <c r="A24" s="155">
        <v>2017</v>
      </c>
      <c r="B24" s="155">
        <v>10</v>
      </c>
      <c r="C24" s="156">
        <v>9781449402327</v>
      </c>
      <c r="D24" s="155" t="s">
        <v>277</v>
      </c>
      <c r="E24" s="155">
        <v>1</v>
      </c>
      <c r="F24" s="155">
        <v>74</v>
      </c>
      <c r="G24" s="155">
        <v>504</v>
      </c>
      <c r="H24" s="155">
        <v>415050</v>
      </c>
      <c r="I24" s="155">
        <v>-22076.67</v>
      </c>
      <c r="J24" s="155">
        <v>-102</v>
      </c>
    </row>
    <row r="25" spans="1:10" x14ac:dyDescent="0.2">
      <c r="A25" s="155">
        <v>2017</v>
      </c>
      <c r="B25" s="155">
        <v>10</v>
      </c>
      <c r="C25" s="156">
        <v>9781449407186</v>
      </c>
      <c r="D25" s="155" t="s">
        <v>278</v>
      </c>
      <c r="E25" s="155">
        <v>1</v>
      </c>
      <c r="F25" s="155">
        <v>74</v>
      </c>
      <c r="G25" s="155">
        <v>504</v>
      </c>
      <c r="H25" s="155">
        <v>415050</v>
      </c>
      <c r="I25" s="155">
        <v>-18804.87</v>
      </c>
      <c r="J25" s="155">
        <v>-86</v>
      </c>
    </row>
    <row r="26" spans="1:10" x14ac:dyDescent="0.2">
      <c r="A26" s="155">
        <v>2017</v>
      </c>
      <c r="B26" s="155">
        <v>10</v>
      </c>
      <c r="C26" s="156">
        <v>9781449410186</v>
      </c>
      <c r="D26" s="155" t="s">
        <v>334</v>
      </c>
      <c r="E26" s="155">
        <v>1</v>
      </c>
      <c r="F26" s="155">
        <v>74</v>
      </c>
      <c r="G26" s="155">
        <v>503</v>
      </c>
      <c r="H26" s="155">
        <v>415050</v>
      </c>
      <c r="I26" s="155">
        <v>-824.25</v>
      </c>
      <c r="J26" s="155">
        <v>-3</v>
      </c>
    </row>
    <row r="27" spans="1:10" x14ac:dyDescent="0.2">
      <c r="A27" s="155">
        <v>2017</v>
      </c>
      <c r="B27" s="155">
        <v>10</v>
      </c>
      <c r="C27" s="156">
        <v>9781449414078</v>
      </c>
      <c r="D27" s="155" t="s">
        <v>383</v>
      </c>
      <c r="E27" s="155">
        <v>1</v>
      </c>
      <c r="F27" s="155">
        <v>74</v>
      </c>
      <c r="G27" s="155">
        <v>503</v>
      </c>
      <c r="H27" s="155">
        <v>415050</v>
      </c>
      <c r="I27" s="155">
        <v>-105.47</v>
      </c>
      <c r="J27" s="155">
        <v>-1</v>
      </c>
    </row>
    <row r="28" spans="1:10" x14ac:dyDescent="0.2">
      <c r="A28" s="155">
        <v>2017</v>
      </c>
      <c r="B28" s="155">
        <v>10</v>
      </c>
      <c r="C28" s="156">
        <v>9781449414085</v>
      </c>
      <c r="D28" s="155" t="s">
        <v>384</v>
      </c>
      <c r="E28" s="155">
        <v>1</v>
      </c>
      <c r="F28" s="155">
        <v>74</v>
      </c>
      <c r="G28" s="155">
        <v>503</v>
      </c>
      <c r="H28" s="155">
        <v>415050</v>
      </c>
      <c r="I28" s="155">
        <v>-328.35</v>
      </c>
      <c r="J28" s="155">
        <v>-3</v>
      </c>
    </row>
    <row r="29" spans="1:10" x14ac:dyDescent="0.2">
      <c r="A29" s="155">
        <v>2017</v>
      </c>
      <c r="B29" s="155">
        <v>10</v>
      </c>
      <c r="C29" s="156">
        <v>9781449418465</v>
      </c>
      <c r="D29" s="155" t="s">
        <v>338</v>
      </c>
      <c r="E29" s="155">
        <v>1</v>
      </c>
      <c r="F29" s="155">
        <v>74</v>
      </c>
      <c r="G29" s="155">
        <v>503</v>
      </c>
      <c r="H29" s="155">
        <v>425250</v>
      </c>
      <c r="I29" s="155">
        <v>1194.3800000000001</v>
      </c>
      <c r="J29" s="155">
        <v>5</v>
      </c>
    </row>
    <row r="30" spans="1:10" x14ac:dyDescent="0.2">
      <c r="A30" s="155">
        <v>2017</v>
      </c>
      <c r="B30" s="155">
        <v>10</v>
      </c>
      <c r="C30" s="156">
        <v>9781449418465</v>
      </c>
      <c r="D30" s="155" t="s">
        <v>338</v>
      </c>
      <c r="E30" s="155">
        <v>1</v>
      </c>
      <c r="F30" s="155">
        <v>74</v>
      </c>
      <c r="G30" s="155">
        <v>503</v>
      </c>
      <c r="H30" s="155">
        <v>415050</v>
      </c>
      <c r="I30" s="155">
        <v>-267.75</v>
      </c>
      <c r="J30" s="155">
        <v>-1</v>
      </c>
    </row>
    <row r="31" spans="1:10" x14ac:dyDescent="0.2">
      <c r="A31" s="155">
        <v>2017</v>
      </c>
      <c r="B31" s="155">
        <v>10</v>
      </c>
      <c r="C31" s="156">
        <v>9781449420437</v>
      </c>
      <c r="D31" s="155" t="s">
        <v>280</v>
      </c>
      <c r="E31" s="155">
        <v>1</v>
      </c>
      <c r="F31" s="155">
        <v>74</v>
      </c>
      <c r="G31" s="155">
        <v>504</v>
      </c>
      <c r="H31" s="155">
        <v>415050</v>
      </c>
      <c r="I31" s="155">
        <v>-19842.27</v>
      </c>
      <c r="J31" s="155">
        <v>-91</v>
      </c>
    </row>
    <row r="32" spans="1:10" x14ac:dyDescent="0.2">
      <c r="A32" s="155">
        <v>2017</v>
      </c>
      <c r="B32" s="155">
        <v>10</v>
      </c>
      <c r="C32" s="156">
        <v>9781449420437</v>
      </c>
      <c r="D32" s="155" t="s">
        <v>280</v>
      </c>
      <c r="E32" s="155">
        <v>1</v>
      </c>
      <c r="F32" s="155">
        <v>74</v>
      </c>
      <c r="G32" s="155">
        <v>504</v>
      </c>
      <c r="H32" s="155">
        <v>425250</v>
      </c>
      <c r="I32" s="155">
        <v>770.07</v>
      </c>
      <c r="J32" s="155">
        <v>4</v>
      </c>
    </row>
    <row r="33" spans="1:10" x14ac:dyDescent="0.2">
      <c r="A33" s="155">
        <v>2017</v>
      </c>
      <c r="B33" s="155">
        <v>10</v>
      </c>
      <c r="C33" s="156">
        <v>9781449423032</v>
      </c>
      <c r="D33" s="155" t="s">
        <v>295</v>
      </c>
      <c r="E33" s="155">
        <v>1</v>
      </c>
      <c r="F33" s="155">
        <v>74</v>
      </c>
      <c r="G33" s="155">
        <v>504</v>
      </c>
      <c r="H33" s="155">
        <v>415050</v>
      </c>
      <c r="I33" s="155">
        <v>-178.5</v>
      </c>
      <c r="J33" s="155">
        <v>-1</v>
      </c>
    </row>
    <row r="34" spans="1:10" x14ac:dyDescent="0.2">
      <c r="A34" s="155">
        <v>2017</v>
      </c>
      <c r="B34" s="155">
        <v>10</v>
      </c>
      <c r="C34" s="156">
        <v>9781449425661</v>
      </c>
      <c r="D34" s="155" t="s">
        <v>282</v>
      </c>
      <c r="E34" s="155">
        <v>1</v>
      </c>
      <c r="F34" s="155">
        <v>74</v>
      </c>
      <c r="G34" s="155">
        <v>504</v>
      </c>
      <c r="H34" s="155">
        <v>415050</v>
      </c>
      <c r="I34" s="155">
        <v>-19842.27</v>
      </c>
      <c r="J34" s="155">
        <v>-91</v>
      </c>
    </row>
    <row r="35" spans="1:10" x14ac:dyDescent="0.2">
      <c r="A35" s="155">
        <v>2017</v>
      </c>
      <c r="B35" s="155">
        <v>10</v>
      </c>
      <c r="C35" s="156">
        <v>9781449425661</v>
      </c>
      <c r="D35" s="155" t="s">
        <v>282</v>
      </c>
      <c r="E35" s="155">
        <v>1</v>
      </c>
      <c r="F35" s="155">
        <v>74</v>
      </c>
      <c r="G35" s="155">
        <v>504</v>
      </c>
      <c r="H35" s="155">
        <v>425250</v>
      </c>
      <c r="I35" s="155">
        <v>203.49</v>
      </c>
      <c r="J35" s="155">
        <v>1</v>
      </c>
    </row>
    <row r="36" spans="1:10" x14ac:dyDescent="0.2">
      <c r="A36" s="155">
        <v>2017</v>
      </c>
      <c r="B36" s="155">
        <v>10</v>
      </c>
      <c r="C36" s="156">
        <v>9781449425678</v>
      </c>
      <c r="D36" s="155" t="s">
        <v>318</v>
      </c>
      <c r="E36" s="155">
        <v>1</v>
      </c>
      <c r="F36" s="155">
        <v>74</v>
      </c>
      <c r="G36" s="155">
        <v>504</v>
      </c>
      <c r="H36" s="155">
        <v>425250</v>
      </c>
      <c r="I36" s="155">
        <v>384.45</v>
      </c>
      <c r="J36" s="155">
        <v>1</v>
      </c>
    </row>
    <row r="37" spans="1:10" x14ac:dyDescent="0.2">
      <c r="A37" s="155">
        <v>2017</v>
      </c>
      <c r="B37" s="155">
        <v>10</v>
      </c>
      <c r="C37" s="156">
        <v>9781449427740</v>
      </c>
      <c r="D37" s="155" t="s">
        <v>401</v>
      </c>
      <c r="E37" s="155">
        <v>1</v>
      </c>
      <c r="F37" s="155">
        <v>74</v>
      </c>
      <c r="G37" s="155">
        <v>503</v>
      </c>
      <c r="H37" s="155">
        <v>415050</v>
      </c>
      <c r="I37" s="155">
        <v>-229.5</v>
      </c>
      <c r="J37" s="155">
        <v>-1</v>
      </c>
    </row>
    <row r="38" spans="1:10" x14ac:dyDescent="0.2">
      <c r="A38" s="155">
        <v>2017</v>
      </c>
      <c r="B38" s="155">
        <v>10</v>
      </c>
      <c r="C38" s="156">
        <v>9781449427771</v>
      </c>
      <c r="D38" s="155" t="s">
        <v>284</v>
      </c>
      <c r="E38" s="155">
        <v>1</v>
      </c>
      <c r="F38" s="155">
        <v>74</v>
      </c>
      <c r="G38" s="155">
        <v>504</v>
      </c>
      <c r="H38" s="155">
        <v>415050</v>
      </c>
      <c r="I38" s="155">
        <v>-19842.27</v>
      </c>
      <c r="J38" s="155">
        <v>-91</v>
      </c>
    </row>
    <row r="39" spans="1:10" x14ac:dyDescent="0.2">
      <c r="A39" s="155">
        <v>2017</v>
      </c>
      <c r="B39" s="155">
        <v>10</v>
      </c>
      <c r="C39" s="156">
        <v>9781449427771</v>
      </c>
      <c r="D39" s="155" t="s">
        <v>284</v>
      </c>
      <c r="E39" s="155">
        <v>1</v>
      </c>
      <c r="F39" s="155">
        <v>74</v>
      </c>
      <c r="G39" s="155">
        <v>504</v>
      </c>
      <c r="H39" s="155">
        <v>415150</v>
      </c>
      <c r="I39" s="155">
        <v>-3277.81</v>
      </c>
      <c r="J39" s="155">
        <v>-15</v>
      </c>
    </row>
    <row r="40" spans="1:10" x14ac:dyDescent="0.2">
      <c r="A40" s="155">
        <v>2017</v>
      </c>
      <c r="B40" s="155">
        <v>10</v>
      </c>
      <c r="C40" s="156">
        <v>9781449427771</v>
      </c>
      <c r="D40" s="155" t="s">
        <v>284</v>
      </c>
      <c r="E40" s="155">
        <v>1</v>
      </c>
      <c r="F40" s="155">
        <v>74</v>
      </c>
      <c r="G40" s="155">
        <v>504</v>
      </c>
      <c r="H40" s="155">
        <v>425250</v>
      </c>
      <c r="I40" s="155">
        <v>414.96</v>
      </c>
      <c r="J40" s="155">
        <v>2</v>
      </c>
    </row>
    <row r="41" spans="1:10" x14ac:dyDescent="0.2">
      <c r="A41" s="155">
        <v>2017</v>
      </c>
      <c r="B41" s="155">
        <v>10</v>
      </c>
      <c r="C41" s="156">
        <v>9781449429362</v>
      </c>
      <c r="D41" s="155" t="s">
        <v>323</v>
      </c>
      <c r="E41" s="155">
        <v>1</v>
      </c>
      <c r="F41" s="155">
        <v>74</v>
      </c>
      <c r="G41" s="155">
        <v>503</v>
      </c>
      <c r="H41" s="155">
        <v>415050</v>
      </c>
      <c r="I41" s="155">
        <v>-229.5</v>
      </c>
      <c r="J41" s="155">
        <v>-1</v>
      </c>
    </row>
    <row r="42" spans="1:10" x14ac:dyDescent="0.2">
      <c r="A42" s="155">
        <v>2017</v>
      </c>
      <c r="B42" s="155">
        <v>10</v>
      </c>
      <c r="C42" s="156">
        <v>9781449429379</v>
      </c>
      <c r="D42" s="155" t="s">
        <v>285</v>
      </c>
      <c r="E42" s="155">
        <v>1</v>
      </c>
      <c r="F42" s="155">
        <v>74</v>
      </c>
      <c r="G42" s="155">
        <v>503</v>
      </c>
      <c r="H42" s="155">
        <v>415050</v>
      </c>
      <c r="I42" s="155">
        <v>-15480.5</v>
      </c>
      <c r="J42" s="155">
        <v>-81</v>
      </c>
    </row>
    <row r="43" spans="1:10" x14ac:dyDescent="0.2">
      <c r="A43" s="155">
        <v>2017</v>
      </c>
      <c r="B43" s="155">
        <v>10</v>
      </c>
      <c r="C43" s="156">
        <v>9781449429379</v>
      </c>
      <c r="D43" s="155" t="s">
        <v>285</v>
      </c>
      <c r="E43" s="155">
        <v>1</v>
      </c>
      <c r="F43" s="155">
        <v>74</v>
      </c>
      <c r="G43" s="155">
        <v>503</v>
      </c>
      <c r="H43" s="155">
        <v>415150</v>
      </c>
      <c r="I43" s="155">
        <v>-2875.96</v>
      </c>
      <c r="J43" s="155">
        <v>-15</v>
      </c>
    </row>
    <row r="44" spans="1:10" x14ac:dyDescent="0.2">
      <c r="A44" s="155">
        <v>2017</v>
      </c>
      <c r="B44" s="155">
        <v>10</v>
      </c>
      <c r="C44" s="156">
        <v>9781449429379</v>
      </c>
      <c r="D44" s="155" t="s">
        <v>285</v>
      </c>
      <c r="E44" s="155">
        <v>1</v>
      </c>
      <c r="F44" s="155">
        <v>74</v>
      </c>
      <c r="G44" s="155">
        <v>503</v>
      </c>
      <c r="H44" s="155">
        <v>425250</v>
      </c>
      <c r="I44" s="155">
        <v>927.5</v>
      </c>
      <c r="J44" s="155">
        <v>5</v>
      </c>
    </row>
    <row r="45" spans="1:10" x14ac:dyDescent="0.2">
      <c r="A45" s="155">
        <v>2017</v>
      </c>
      <c r="B45" s="155">
        <v>10</v>
      </c>
      <c r="C45" s="156">
        <v>9781449429386</v>
      </c>
      <c r="D45" s="155" t="s">
        <v>286</v>
      </c>
      <c r="E45" s="155">
        <v>1</v>
      </c>
      <c r="F45" s="155">
        <v>74</v>
      </c>
      <c r="G45" s="155">
        <v>503</v>
      </c>
      <c r="H45" s="155">
        <v>415050</v>
      </c>
      <c r="I45" s="155">
        <v>-229.5</v>
      </c>
      <c r="J45" s="155">
        <v>-1</v>
      </c>
    </row>
    <row r="46" spans="1:10" x14ac:dyDescent="0.2">
      <c r="A46" s="155">
        <v>2017</v>
      </c>
      <c r="B46" s="155">
        <v>10</v>
      </c>
      <c r="C46" s="156">
        <v>9781449433253</v>
      </c>
      <c r="D46" s="155" t="s">
        <v>272</v>
      </c>
      <c r="E46" s="155">
        <v>1</v>
      </c>
      <c r="F46" s="155">
        <v>74</v>
      </c>
      <c r="G46" s="155">
        <v>503</v>
      </c>
      <c r="H46" s="155">
        <v>415050</v>
      </c>
      <c r="I46" s="155">
        <v>-112961.17</v>
      </c>
      <c r="J46" s="155">
        <v>-36</v>
      </c>
    </row>
    <row r="47" spans="1:10" x14ac:dyDescent="0.2">
      <c r="A47" s="155">
        <v>2017</v>
      </c>
      <c r="B47" s="155">
        <v>10</v>
      </c>
      <c r="C47" s="156">
        <v>9781449433918</v>
      </c>
      <c r="D47" s="155" t="s">
        <v>307</v>
      </c>
      <c r="E47" s="155">
        <v>1</v>
      </c>
      <c r="F47" s="155">
        <v>74</v>
      </c>
      <c r="G47" s="155">
        <v>503</v>
      </c>
      <c r="H47" s="155">
        <v>415050</v>
      </c>
      <c r="I47" s="155">
        <v>-152.49</v>
      </c>
      <c r="J47" s="155">
        <v>-1</v>
      </c>
    </row>
    <row r="48" spans="1:10" x14ac:dyDescent="0.2">
      <c r="A48" s="155">
        <v>2017</v>
      </c>
      <c r="B48" s="155">
        <v>10</v>
      </c>
      <c r="C48" s="156">
        <v>9781449436346</v>
      </c>
      <c r="D48" s="155" t="s">
        <v>242</v>
      </c>
      <c r="E48" s="155">
        <v>1</v>
      </c>
      <c r="F48" s="155">
        <v>74</v>
      </c>
      <c r="G48" s="155">
        <v>501</v>
      </c>
      <c r="H48" s="155">
        <v>415050</v>
      </c>
      <c r="I48" s="155">
        <v>-182</v>
      </c>
      <c r="J48" s="155">
        <v>-1</v>
      </c>
    </row>
    <row r="49" spans="1:10" x14ac:dyDescent="0.2">
      <c r="A49" s="155">
        <v>2017</v>
      </c>
      <c r="B49" s="155">
        <v>10</v>
      </c>
      <c r="C49" s="156">
        <v>9781449436353</v>
      </c>
      <c r="D49" s="155" t="s">
        <v>287</v>
      </c>
      <c r="E49" s="155">
        <v>1</v>
      </c>
      <c r="F49" s="155">
        <v>74</v>
      </c>
      <c r="G49" s="155">
        <v>504</v>
      </c>
      <c r="H49" s="155">
        <v>415050</v>
      </c>
      <c r="I49" s="155">
        <v>-15393.42</v>
      </c>
      <c r="J49" s="155">
        <v>-71</v>
      </c>
    </row>
    <row r="50" spans="1:10" x14ac:dyDescent="0.2">
      <c r="A50" s="155">
        <v>2017</v>
      </c>
      <c r="B50" s="155">
        <v>10</v>
      </c>
      <c r="C50" s="156">
        <v>9781449436353</v>
      </c>
      <c r="D50" s="155" t="s">
        <v>287</v>
      </c>
      <c r="E50" s="155">
        <v>1</v>
      </c>
      <c r="F50" s="155">
        <v>74</v>
      </c>
      <c r="G50" s="155">
        <v>504</v>
      </c>
      <c r="H50" s="155">
        <v>415150</v>
      </c>
      <c r="I50" s="155">
        <v>-1966.43</v>
      </c>
      <c r="J50" s="155">
        <v>-9</v>
      </c>
    </row>
    <row r="51" spans="1:10" x14ac:dyDescent="0.2">
      <c r="A51" s="155">
        <v>2017</v>
      </c>
      <c r="B51" s="155">
        <v>10</v>
      </c>
      <c r="C51" s="156">
        <v>9781449436353</v>
      </c>
      <c r="D51" s="155" t="s">
        <v>287</v>
      </c>
      <c r="E51" s="155">
        <v>1</v>
      </c>
      <c r="F51" s="155">
        <v>74</v>
      </c>
      <c r="G51" s="155">
        <v>504</v>
      </c>
      <c r="H51" s="155">
        <v>425250</v>
      </c>
      <c r="I51" s="155">
        <v>538.65</v>
      </c>
      <c r="J51" s="155">
        <v>3</v>
      </c>
    </row>
    <row r="52" spans="1:10" x14ac:dyDescent="0.2">
      <c r="A52" s="155">
        <v>2017</v>
      </c>
      <c r="B52" s="155">
        <v>10</v>
      </c>
      <c r="C52" s="156">
        <v>9781449446604</v>
      </c>
      <c r="D52" s="155" t="s">
        <v>244</v>
      </c>
      <c r="E52" s="155">
        <v>1</v>
      </c>
      <c r="F52" s="155">
        <v>74</v>
      </c>
      <c r="G52" s="155">
        <v>501</v>
      </c>
      <c r="H52" s="155">
        <v>425250</v>
      </c>
      <c r="I52" s="155">
        <v>458.49</v>
      </c>
      <c r="J52" s="155">
        <v>1</v>
      </c>
    </row>
    <row r="53" spans="1:10" x14ac:dyDescent="0.2">
      <c r="A53" s="155">
        <v>2017</v>
      </c>
      <c r="B53" s="155">
        <v>10</v>
      </c>
      <c r="C53" s="156">
        <v>9781449447151</v>
      </c>
      <c r="D53" s="155" t="s">
        <v>289</v>
      </c>
      <c r="E53" s="155">
        <v>1</v>
      </c>
      <c r="F53" s="155">
        <v>74</v>
      </c>
      <c r="G53" s="155">
        <v>503</v>
      </c>
      <c r="H53" s="155">
        <v>415050</v>
      </c>
      <c r="I53" s="155">
        <v>-10710</v>
      </c>
      <c r="J53" s="155">
        <v>-6</v>
      </c>
    </row>
    <row r="54" spans="1:10" x14ac:dyDescent="0.2">
      <c r="A54" s="155">
        <v>2017</v>
      </c>
      <c r="B54" s="155">
        <v>10</v>
      </c>
      <c r="C54" s="156">
        <v>9781449447151</v>
      </c>
      <c r="D54" s="155" t="s">
        <v>289</v>
      </c>
      <c r="E54" s="155">
        <v>1</v>
      </c>
      <c r="F54" s="155">
        <v>74</v>
      </c>
      <c r="G54" s="155">
        <v>503</v>
      </c>
      <c r="H54" s="155">
        <v>425250</v>
      </c>
      <c r="I54" s="155">
        <v>12425</v>
      </c>
      <c r="J54" s="155">
        <v>7</v>
      </c>
    </row>
    <row r="55" spans="1:10" x14ac:dyDescent="0.2">
      <c r="A55" s="155">
        <v>2017</v>
      </c>
      <c r="B55" s="155">
        <v>10</v>
      </c>
      <c r="C55" s="156">
        <v>9781449450854</v>
      </c>
      <c r="D55" s="155" t="s">
        <v>253</v>
      </c>
      <c r="E55" s="155">
        <v>1</v>
      </c>
      <c r="F55" s="155">
        <v>74</v>
      </c>
      <c r="G55" s="155">
        <v>501</v>
      </c>
      <c r="H55" s="155">
        <v>415050</v>
      </c>
      <c r="I55" s="155">
        <v>-152.49</v>
      </c>
      <c r="J55" s="155">
        <v>-1</v>
      </c>
    </row>
    <row r="56" spans="1:10" x14ac:dyDescent="0.2">
      <c r="A56" s="155">
        <v>2017</v>
      </c>
      <c r="B56" s="155">
        <v>10</v>
      </c>
      <c r="C56" s="156">
        <v>9781449456146</v>
      </c>
      <c r="D56" s="155" t="s">
        <v>292</v>
      </c>
      <c r="E56" s="155">
        <v>1</v>
      </c>
      <c r="F56" s="155">
        <v>74</v>
      </c>
      <c r="G56" s="155">
        <v>503</v>
      </c>
      <c r="H56" s="155">
        <v>415050</v>
      </c>
      <c r="I56" s="155">
        <v>-11590.65</v>
      </c>
      <c r="J56" s="155">
        <v>-38</v>
      </c>
    </row>
    <row r="57" spans="1:10" x14ac:dyDescent="0.2">
      <c r="A57" s="155">
        <v>2017</v>
      </c>
      <c r="B57" s="155">
        <v>10</v>
      </c>
      <c r="C57" s="156">
        <v>9781449457952</v>
      </c>
      <c r="D57" s="155" t="s">
        <v>271</v>
      </c>
      <c r="E57" s="155">
        <v>1</v>
      </c>
      <c r="F57" s="155">
        <v>74</v>
      </c>
      <c r="G57" s="155">
        <v>501</v>
      </c>
      <c r="H57" s="155">
        <v>415050</v>
      </c>
      <c r="I57" s="155">
        <v>-934.44</v>
      </c>
      <c r="J57" s="155">
        <v>-3</v>
      </c>
    </row>
    <row r="58" spans="1:10" x14ac:dyDescent="0.2">
      <c r="A58" s="155">
        <v>2017</v>
      </c>
      <c r="B58" s="155">
        <v>10</v>
      </c>
      <c r="C58" s="156">
        <v>9781449457952</v>
      </c>
      <c r="D58" s="155" t="s">
        <v>271</v>
      </c>
      <c r="E58" s="155">
        <v>1</v>
      </c>
      <c r="F58" s="155">
        <v>74</v>
      </c>
      <c r="G58" s="155">
        <v>501</v>
      </c>
      <c r="H58" s="155">
        <v>425250</v>
      </c>
      <c r="I58" s="155">
        <v>1174.04</v>
      </c>
      <c r="J58" s="155">
        <v>4</v>
      </c>
    </row>
    <row r="59" spans="1:10" x14ac:dyDescent="0.2">
      <c r="A59" s="155">
        <v>2017</v>
      </c>
      <c r="B59" s="155">
        <v>10</v>
      </c>
      <c r="C59" s="156">
        <v>9781449458263</v>
      </c>
      <c r="D59" s="155" t="s">
        <v>256</v>
      </c>
      <c r="E59" s="155">
        <v>1</v>
      </c>
      <c r="F59" s="155">
        <v>74</v>
      </c>
      <c r="G59" s="155">
        <v>501</v>
      </c>
      <c r="H59" s="155">
        <v>425250</v>
      </c>
      <c r="I59" s="155">
        <v>192.5</v>
      </c>
      <c r="J59" s="155">
        <v>1</v>
      </c>
    </row>
    <row r="60" spans="1:10" x14ac:dyDescent="0.2">
      <c r="A60" s="155">
        <v>2017</v>
      </c>
      <c r="B60" s="155">
        <v>10</v>
      </c>
      <c r="C60" s="156">
        <v>9781449459956</v>
      </c>
      <c r="D60" s="155" t="s">
        <v>258</v>
      </c>
      <c r="E60" s="155">
        <v>1</v>
      </c>
      <c r="F60" s="155">
        <v>74</v>
      </c>
      <c r="G60" s="155">
        <v>501</v>
      </c>
      <c r="H60" s="155">
        <v>415050</v>
      </c>
      <c r="I60" s="155">
        <v>-814.98</v>
      </c>
      <c r="J60" s="155">
        <v>-2</v>
      </c>
    </row>
    <row r="61" spans="1:10" x14ac:dyDescent="0.2">
      <c r="A61" s="155">
        <v>2017</v>
      </c>
      <c r="B61" s="155">
        <v>10</v>
      </c>
      <c r="C61" s="156">
        <v>9781449460365</v>
      </c>
      <c r="D61" s="155" t="s">
        <v>319</v>
      </c>
      <c r="E61" s="155">
        <v>1</v>
      </c>
      <c r="F61" s="155">
        <v>74</v>
      </c>
      <c r="G61" s="155">
        <v>501</v>
      </c>
      <c r="H61" s="155">
        <v>415050</v>
      </c>
      <c r="I61" s="155">
        <v>-7147.05</v>
      </c>
      <c r="J61" s="155">
        <v>-15</v>
      </c>
    </row>
    <row r="62" spans="1:10" x14ac:dyDescent="0.2">
      <c r="A62" s="155">
        <v>2017</v>
      </c>
      <c r="B62" s="155">
        <v>10</v>
      </c>
      <c r="C62" s="156">
        <v>9781449461072</v>
      </c>
      <c r="D62" s="155" t="s">
        <v>386</v>
      </c>
      <c r="E62" s="155">
        <v>1</v>
      </c>
      <c r="F62" s="155">
        <v>74</v>
      </c>
      <c r="G62" s="155">
        <v>503</v>
      </c>
      <c r="H62" s="155">
        <v>415050</v>
      </c>
      <c r="I62" s="155">
        <v>-3611.97</v>
      </c>
      <c r="J62" s="155">
        <v>-12</v>
      </c>
    </row>
    <row r="63" spans="1:10" x14ac:dyDescent="0.2">
      <c r="A63" s="155">
        <v>2017</v>
      </c>
      <c r="B63" s="155">
        <v>10</v>
      </c>
      <c r="C63" s="156">
        <v>9781449462147</v>
      </c>
      <c r="D63" s="155" t="s">
        <v>220</v>
      </c>
      <c r="E63" s="155">
        <v>1</v>
      </c>
      <c r="F63" s="155">
        <v>74</v>
      </c>
      <c r="G63" s="155">
        <v>501</v>
      </c>
      <c r="H63" s="155">
        <v>425250</v>
      </c>
      <c r="I63" s="155">
        <v>6116.94</v>
      </c>
      <c r="J63" s="155">
        <v>6</v>
      </c>
    </row>
    <row r="64" spans="1:10" x14ac:dyDescent="0.2">
      <c r="A64" s="155">
        <v>2017</v>
      </c>
      <c r="B64" s="155">
        <v>10</v>
      </c>
      <c r="C64" s="156">
        <v>9781449462253</v>
      </c>
      <c r="D64" s="155" t="s">
        <v>320</v>
      </c>
      <c r="E64" s="155">
        <v>1</v>
      </c>
      <c r="F64" s="155">
        <v>74</v>
      </c>
      <c r="G64" s="155">
        <v>501</v>
      </c>
      <c r="H64" s="155">
        <v>415050</v>
      </c>
      <c r="I64" s="155">
        <v>-14356.02</v>
      </c>
      <c r="J64" s="155">
        <v>-66</v>
      </c>
    </row>
    <row r="65" spans="1:10" x14ac:dyDescent="0.2">
      <c r="A65" s="155">
        <v>2017</v>
      </c>
      <c r="B65" s="155">
        <v>10</v>
      </c>
      <c r="C65" s="156">
        <v>9781449462253</v>
      </c>
      <c r="D65" s="155" t="s">
        <v>320</v>
      </c>
      <c r="E65" s="155">
        <v>1</v>
      </c>
      <c r="F65" s="155">
        <v>74</v>
      </c>
      <c r="G65" s="155">
        <v>501</v>
      </c>
      <c r="H65" s="155">
        <v>415150</v>
      </c>
      <c r="I65" s="155">
        <v>-3277.81</v>
      </c>
      <c r="J65" s="155">
        <v>-15</v>
      </c>
    </row>
    <row r="66" spans="1:10" x14ac:dyDescent="0.2">
      <c r="A66" s="155">
        <v>2017</v>
      </c>
      <c r="B66" s="155">
        <v>10</v>
      </c>
      <c r="C66" s="156">
        <v>9781449462260</v>
      </c>
      <c r="D66" s="155" t="s">
        <v>331</v>
      </c>
      <c r="E66" s="155">
        <v>1</v>
      </c>
      <c r="F66" s="155">
        <v>74</v>
      </c>
      <c r="G66" s="155">
        <v>501</v>
      </c>
      <c r="H66" s="155">
        <v>415050</v>
      </c>
      <c r="I66" s="155">
        <v>-19176.57</v>
      </c>
      <c r="J66" s="155">
        <v>-71</v>
      </c>
    </row>
    <row r="67" spans="1:10" x14ac:dyDescent="0.2">
      <c r="A67" s="155">
        <v>2017</v>
      </c>
      <c r="B67" s="155">
        <v>10</v>
      </c>
      <c r="C67" s="156">
        <v>9781449462284</v>
      </c>
      <c r="D67" s="155" t="s">
        <v>405</v>
      </c>
      <c r="E67" s="155">
        <v>1</v>
      </c>
      <c r="F67" s="155">
        <v>74</v>
      </c>
      <c r="G67" s="155">
        <v>501</v>
      </c>
      <c r="H67" s="155">
        <v>415040</v>
      </c>
      <c r="I67" s="155">
        <v>-24191.37</v>
      </c>
      <c r="J67" s="155">
        <v>-112</v>
      </c>
    </row>
    <row r="68" spans="1:10" x14ac:dyDescent="0.2">
      <c r="A68" s="155">
        <v>2017</v>
      </c>
      <c r="B68" s="155">
        <v>10</v>
      </c>
      <c r="C68" s="156">
        <v>9781449462291</v>
      </c>
      <c r="D68" s="155" t="s">
        <v>406</v>
      </c>
      <c r="E68" s="155">
        <v>1</v>
      </c>
      <c r="F68" s="155">
        <v>74</v>
      </c>
      <c r="G68" s="155">
        <v>501</v>
      </c>
      <c r="H68" s="155">
        <v>415040</v>
      </c>
      <c r="I68" s="155">
        <v>-22128.54</v>
      </c>
      <c r="J68" s="155">
        <v>-102</v>
      </c>
    </row>
    <row r="69" spans="1:10" x14ac:dyDescent="0.2">
      <c r="A69" s="155">
        <v>2017</v>
      </c>
      <c r="B69" s="155">
        <v>10</v>
      </c>
      <c r="C69" s="156">
        <v>9781449462291</v>
      </c>
      <c r="D69" s="155" t="s">
        <v>406</v>
      </c>
      <c r="E69" s="155">
        <v>1</v>
      </c>
      <c r="F69" s="155">
        <v>74</v>
      </c>
      <c r="G69" s="155">
        <v>501</v>
      </c>
      <c r="H69" s="155">
        <v>425240</v>
      </c>
      <c r="I69" s="155">
        <v>798</v>
      </c>
      <c r="J69" s="155">
        <v>4</v>
      </c>
    </row>
    <row r="70" spans="1:10" x14ac:dyDescent="0.2">
      <c r="A70" s="155">
        <v>2017</v>
      </c>
      <c r="B70" s="155">
        <v>10</v>
      </c>
      <c r="C70" s="156">
        <v>9781449464899</v>
      </c>
      <c r="D70" s="155" t="s">
        <v>310</v>
      </c>
      <c r="E70" s="155">
        <v>1</v>
      </c>
      <c r="F70" s="155">
        <v>74</v>
      </c>
      <c r="G70" s="155">
        <v>501</v>
      </c>
      <c r="H70" s="155">
        <v>425250</v>
      </c>
      <c r="I70" s="155">
        <v>1551.41</v>
      </c>
      <c r="J70" s="155">
        <v>5</v>
      </c>
    </row>
    <row r="71" spans="1:10" x14ac:dyDescent="0.2">
      <c r="A71" s="155">
        <v>2017</v>
      </c>
      <c r="B71" s="155">
        <v>10</v>
      </c>
      <c r="C71" s="156">
        <v>9781449464899</v>
      </c>
      <c r="D71" s="155" t="s">
        <v>310</v>
      </c>
      <c r="E71" s="155">
        <v>1</v>
      </c>
      <c r="F71" s="155">
        <v>74</v>
      </c>
      <c r="G71" s="155">
        <v>501</v>
      </c>
      <c r="H71" s="155">
        <v>415050</v>
      </c>
      <c r="I71" s="155">
        <v>-31345.67</v>
      </c>
      <c r="J71" s="155">
        <v>-96</v>
      </c>
    </row>
    <row r="72" spans="1:10" x14ac:dyDescent="0.2">
      <c r="A72" s="155">
        <v>2017</v>
      </c>
      <c r="B72" s="155">
        <v>10</v>
      </c>
      <c r="C72" s="156">
        <v>9781449464899</v>
      </c>
      <c r="D72" s="155" t="s">
        <v>310</v>
      </c>
      <c r="E72" s="155">
        <v>1</v>
      </c>
      <c r="F72" s="155">
        <v>74</v>
      </c>
      <c r="G72" s="155">
        <v>501</v>
      </c>
      <c r="H72" s="155">
        <v>415150</v>
      </c>
      <c r="I72" s="155">
        <v>-4917.04</v>
      </c>
      <c r="J72" s="155">
        <v>-15</v>
      </c>
    </row>
    <row r="73" spans="1:10" x14ac:dyDescent="0.2">
      <c r="A73" s="155">
        <v>2017</v>
      </c>
      <c r="B73" s="155">
        <v>10</v>
      </c>
      <c r="C73" s="156">
        <v>9781449470791</v>
      </c>
      <c r="D73" s="155" t="s">
        <v>364</v>
      </c>
      <c r="E73" s="155">
        <v>1</v>
      </c>
      <c r="F73" s="155">
        <v>74</v>
      </c>
      <c r="G73" s="155">
        <v>501</v>
      </c>
      <c r="H73" s="155">
        <v>415050</v>
      </c>
      <c r="I73" s="155">
        <v>-7787</v>
      </c>
      <c r="J73" s="155">
        <v>-25</v>
      </c>
    </row>
    <row r="74" spans="1:10" x14ac:dyDescent="0.2">
      <c r="A74" s="155">
        <v>2017</v>
      </c>
      <c r="B74" s="155">
        <v>10</v>
      </c>
      <c r="C74" s="156">
        <v>9781449471927</v>
      </c>
      <c r="D74" s="155" t="s">
        <v>325</v>
      </c>
      <c r="E74" s="155">
        <v>1</v>
      </c>
      <c r="F74" s="155">
        <v>74</v>
      </c>
      <c r="G74" s="155">
        <v>501</v>
      </c>
      <c r="H74" s="155">
        <v>415050</v>
      </c>
      <c r="I74" s="155">
        <v>-311.48</v>
      </c>
      <c r="J74" s="155">
        <v>-1</v>
      </c>
    </row>
    <row r="75" spans="1:10" x14ac:dyDescent="0.2">
      <c r="A75" s="155">
        <v>2017</v>
      </c>
      <c r="B75" s="155">
        <v>10</v>
      </c>
      <c r="C75" s="156">
        <v>9781449471927</v>
      </c>
      <c r="D75" s="155" t="s">
        <v>325</v>
      </c>
      <c r="E75" s="155">
        <v>1</v>
      </c>
      <c r="F75" s="155">
        <v>74</v>
      </c>
      <c r="G75" s="155">
        <v>501</v>
      </c>
      <c r="H75" s="155">
        <v>425250</v>
      </c>
      <c r="I75" s="155">
        <v>311.48</v>
      </c>
      <c r="J75" s="155">
        <v>1</v>
      </c>
    </row>
    <row r="76" spans="1:10" x14ac:dyDescent="0.2">
      <c r="A76" s="155">
        <v>2017</v>
      </c>
      <c r="B76" s="155">
        <v>10</v>
      </c>
      <c r="C76" s="156">
        <v>9781449471958</v>
      </c>
      <c r="D76" s="155" t="s">
        <v>399</v>
      </c>
      <c r="E76" s="155">
        <v>1</v>
      </c>
      <c r="F76" s="155">
        <v>74</v>
      </c>
      <c r="G76" s="155">
        <v>501</v>
      </c>
      <c r="H76" s="155">
        <v>425250</v>
      </c>
      <c r="I76" s="155">
        <v>1351.48</v>
      </c>
      <c r="J76" s="155">
        <v>1</v>
      </c>
    </row>
    <row r="77" spans="1:10" x14ac:dyDescent="0.2">
      <c r="A77" s="155">
        <v>2017</v>
      </c>
      <c r="B77" s="155">
        <v>10</v>
      </c>
      <c r="C77" s="156">
        <v>9781449472399</v>
      </c>
      <c r="D77" s="155" t="s">
        <v>326</v>
      </c>
      <c r="E77" s="155">
        <v>1</v>
      </c>
      <c r="F77" s="155">
        <v>74</v>
      </c>
      <c r="G77" s="155">
        <v>501</v>
      </c>
      <c r="H77" s="155">
        <v>415050</v>
      </c>
      <c r="I77" s="155">
        <v>-7800</v>
      </c>
      <c r="J77" s="155">
        <v>-20</v>
      </c>
    </row>
    <row r="78" spans="1:10" x14ac:dyDescent="0.2">
      <c r="A78" s="155">
        <v>2017</v>
      </c>
      <c r="B78" s="155">
        <v>10</v>
      </c>
      <c r="C78" s="156">
        <v>9781449474188</v>
      </c>
      <c r="D78" s="155" t="s">
        <v>375</v>
      </c>
      <c r="E78" s="155">
        <v>1</v>
      </c>
      <c r="F78" s="155">
        <v>74</v>
      </c>
      <c r="G78" s="155">
        <v>501</v>
      </c>
      <c r="H78" s="155">
        <v>425250</v>
      </c>
      <c r="I78" s="155">
        <v>329.45</v>
      </c>
      <c r="J78" s="155">
        <v>1</v>
      </c>
    </row>
    <row r="79" spans="1:10" x14ac:dyDescent="0.2">
      <c r="A79" s="155">
        <v>2017</v>
      </c>
      <c r="B79" s="155">
        <v>10</v>
      </c>
      <c r="C79" s="156">
        <v>9781449474195</v>
      </c>
      <c r="D79" s="155" t="s">
        <v>339</v>
      </c>
      <c r="E79" s="155">
        <v>1</v>
      </c>
      <c r="F79" s="155">
        <v>74</v>
      </c>
      <c r="G79" s="155">
        <v>501</v>
      </c>
      <c r="H79" s="155">
        <v>415050</v>
      </c>
      <c r="I79" s="155">
        <v>-9434.25</v>
      </c>
      <c r="J79" s="155">
        <v>-30</v>
      </c>
    </row>
    <row r="80" spans="1:10" x14ac:dyDescent="0.2">
      <c r="A80" s="155">
        <v>2017</v>
      </c>
      <c r="B80" s="155">
        <v>10</v>
      </c>
      <c r="C80" s="156">
        <v>9781449474201</v>
      </c>
      <c r="D80" s="155" t="s">
        <v>376</v>
      </c>
      <c r="E80" s="155">
        <v>1</v>
      </c>
      <c r="F80" s="155">
        <v>74</v>
      </c>
      <c r="G80" s="155">
        <v>501</v>
      </c>
      <c r="H80" s="155">
        <v>425250</v>
      </c>
      <c r="I80" s="155">
        <v>988.35</v>
      </c>
      <c r="J80" s="155">
        <v>3</v>
      </c>
    </row>
    <row r="81" spans="1:10" x14ac:dyDescent="0.2">
      <c r="A81" s="155">
        <v>2017</v>
      </c>
      <c r="B81" s="155">
        <v>10</v>
      </c>
      <c r="C81" s="156">
        <v>9781449474256</v>
      </c>
      <c r="D81" s="155" t="s">
        <v>366</v>
      </c>
      <c r="E81" s="155">
        <v>1</v>
      </c>
      <c r="F81" s="155">
        <v>74</v>
      </c>
      <c r="G81" s="155">
        <v>503</v>
      </c>
      <c r="H81" s="155">
        <v>415050</v>
      </c>
      <c r="I81" s="155">
        <v>-424549.2</v>
      </c>
      <c r="J81" s="155">
        <v>-1643</v>
      </c>
    </row>
    <row r="82" spans="1:10" x14ac:dyDescent="0.2">
      <c r="A82" s="155">
        <v>2017</v>
      </c>
      <c r="B82" s="155">
        <v>10</v>
      </c>
      <c r="C82" s="156">
        <v>9781449474256</v>
      </c>
      <c r="D82" s="155" t="s">
        <v>366</v>
      </c>
      <c r="E82" s="155">
        <v>1</v>
      </c>
      <c r="F82" s="155">
        <v>74</v>
      </c>
      <c r="G82" s="155">
        <v>503</v>
      </c>
      <c r="H82" s="155">
        <v>415150</v>
      </c>
      <c r="I82" s="155">
        <v>-62332.85</v>
      </c>
      <c r="J82" s="155">
        <v>-250</v>
      </c>
    </row>
    <row r="83" spans="1:10" x14ac:dyDescent="0.2">
      <c r="A83" s="155">
        <v>2017</v>
      </c>
      <c r="B83" s="155">
        <v>10</v>
      </c>
      <c r="C83" s="156">
        <v>9781449475581</v>
      </c>
      <c r="D83" s="155" t="s">
        <v>377</v>
      </c>
      <c r="E83" s="155">
        <v>1</v>
      </c>
      <c r="F83" s="155">
        <v>74</v>
      </c>
      <c r="G83" s="155">
        <v>501</v>
      </c>
      <c r="H83" s="155">
        <v>425250</v>
      </c>
      <c r="I83" s="155">
        <v>1317.8</v>
      </c>
      <c r="J83" s="155">
        <v>4</v>
      </c>
    </row>
    <row r="84" spans="1:10" x14ac:dyDescent="0.2">
      <c r="A84" s="155">
        <v>2017</v>
      </c>
      <c r="B84" s="155">
        <v>10</v>
      </c>
      <c r="C84" s="156">
        <v>9781449478001</v>
      </c>
      <c r="D84" s="155" t="s">
        <v>378</v>
      </c>
      <c r="E84" s="155">
        <v>1</v>
      </c>
      <c r="F84" s="155">
        <v>74</v>
      </c>
      <c r="G84" s="155">
        <v>501</v>
      </c>
      <c r="H84" s="155">
        <v>425250</v>
      </c>
      <c r="I84" s="155">
        <v>658.9</v>
      </c>
      <c r="J84" s="155">
        <v>2</v>
      </c>
    </row>
    <row r="85" spans="1:10" x14ac:dyDescent="0.2">
      <c r="A85" s="155">
        <v>2017</v>
      </c>
      <c r="B85" s="155">
        <v>10</v>
      </c>
      <c r="C85" s="156">
        <v>9781449479619</v>
      </c>
      <c r="D85" s="155" t="s">
        <v>407</v>
      </c>
      <c r="E85" s="155">
        <v>1</v>
      </c>
      <c r="F85" s="155">
        <v>74</v>
      </c>
      <c r="G85" s="155">
        <v>501</v>
      </c>
      <c r="H85" s="155">
        <v>415040</v>
      </c>
      <c r="I85" s="155">
        <v>-8871.19</v>
      </c>
      <c r="J85" s="155">
        <v>-28</v>
      </c>
    </row>
    <row r="86" spans="1:10" x14ac:dyDescent="0.2">
      <c r="A86" s="155">
        <v>2017</v>
      </c>
      <c r="B86" s="155">
        <v>10</v>
      </c>
      <c r="C86" s="156">
        <v>9781449479701</v>
      </c>
      <c r="D86" s="155" t="s">
        <v>367</v>
      </c>
      <c r="E86" s="155">
        <v>1</v>
      </c>
      <c r="F86" s="155">
        <v>74</v>
      </c>
      <c r="G86" s="155">
        <v>501</v>
      </c>
      <c r="H86" s="155">
        <v>415050</v>
      </c>
      <c r="I86" s="155">
        <v>-916.47</v>
      </c>
      <c r="J86" s="155">
        <v>-3</v>
      </c>
    </row>
    <row r="87" spans="1:10" x14ac:dyDescent="0.2">
      <c r="A87" s="155">
        <v>2017</v>
      </c>
      <c r="B87" s="155">
        <v>10</v>
      </c>
      <c r="C87" s="156">
        <v>9781449480127</v>
      </c>
      <c r="D87" s="155" t="s">
        <v>394</v>
      </c>
      <c r="E87" s="155">
        <v>1</v>
      </c>
      <c r="F87" s="155">
        <v>74</v>
      </c>
      <c r="G87" s="155">
        <v>501</v>
      </c>
      <c r="H87" s="155">
        <v>415050</v>
      </c>
      <c r="I87" s="155">
        <v>-22414.58</v>
      </c>
      <c r="J87" s="155">
        <v>-73</v>
      </c>
    </row>
    <row r="88" spans="1:10" x14ac:dyDescent="0.2">
      <c r="A88" s="155">
        <v>2017</v>
      </c>
      <c r="B88" s="155">
        <v>10</v>
      </c>
      <c r="C88" s="156">
        <v>9781449480127</v>
      </c>
      <c r="D88" s="155" t="s">
        <v>394</v>
      </c>
      <c r="E88" s="155">
        <v>1</v>
      </c>
      <c r="F88" s="155">
        <v>74</v>
      </c>
      <c r="G88" s="155">
        <v>501</v>
      </c>
      <c r="H88" s="155">
        <v>425250</v>
      </c>
      <c r="I88" s="155">
        <v>539.1</v>
      </c>
      <c r="J88" s="155">
        <v>2</v>
      </c>
    </row>
    <row r="89" spans="1:10" x14ac:dyDescent="0.2">
      <c r="A89" s="155">
        <v>2017</v>
      </c>
      <c r="B89" s="155">
        <v>10</v>
      </c>
      <c r="C89" s="156">
        <v>9781449481001</v>
      </c>
      <c r="D89" s="155" t="s">
        <v>371</v>
      </c>
      <c r="E89" s="155">
        <v>1</v>
      </c>
      <c r="F89" s="155">
        <v>74</v>
      </c>
      <c r="G89" s="155">
        <v>501</v>
      </c>
      <c r="H89" s="155">
        <v>415050</v>
      </c>
      <c r="I89" s="155">
        <v>-3426.28</v>
      </c>
      <c r="J89" s="155">
        <v>-11</v>
      </c>
    </row>
    <row r="90" spans="1:10" x14ac:dyDescent="0.2">
      <c r="A90" s="155">
        <v>2017</v>
      </c>
      <c r="B90" s="155">
        <v>10</v>
      </c>
      <c r="C90" s="156">
        <v>9781449481018</v>
      </c>
      <c r="D90" s="155" t="s">
        <v>396</v>
      </c>
      <c r="E90" s="155">
        <v>1</v>
      </c>
      <c r="F90" s="155">
        <v>74</v>
      </c>
      <c r="G90" s="155">
        <v>501</v>
      </c>
      <c r="H90" s="155">
        <v>415050</v>
      </c>
      <c r="I90" s="155">
        <v>-599</v>
      </c>
      <c r="J90" s="155">
        <v>-2</v>
      </c>
    </row>
    <row r="91" spans="1:10" x14ac:dyDescent="0.2">
      <c r="A91" s="155">
        <v>2017</v>
      </c>
      <c r="B91" s="155">
        <v>10</v>
      </c>
      <c r="C91" s="156">
        <v>9781449484590</v>
      </c>
      <c r="D91" s="155" t="s">
        <v>409</v>
      </c>
      <c r="E91" s="155">
        <v>1</v>
      </c>
      <c r="F91" s="155">
        <v>74</v>
      </c>
      <c r="G91" s="155">
        <v>501</v>
      </c>
      <c r="H91" s="155">
        <v>415040</v>
      </c>
      <c r="I91" s="155">
        <v>-3426.28</v>
      </c>
      <c r="J91" s="155">
        <v>-11</v>
      </c>
    </row>
    <row r="92" spans="1:10" x14ac:dyDescent="0.2">
      <c r="A92" s="155">
        <v>2017</v>
      </c>
      <c r="B92" s="155">
        <v>10</v>
      </c>
      <c r="C92" s="156">
        <v>9781449486419</v>
      </c>
      <c r="D92" s="155" t="s">
        <v>414</v>
      </c>
      <c r="E92" s="155">
        <v>1</v>
      </c>
      <c r="F92" s="155">
        <v>74</v>
      </c>
      <c r="G92" s="155">
        <v>501</v>
      </c>
      <c r="H92" s="155">
        <v>415040</v>
      </c>
      <c r="I92" s="155">
        <v>-6229.6</v>
      </c>
      <c r="J92" s="155">
        <v>-20</v>
      </c>
    </row>
    <row r="93" spans="1:10" x14ac:dyDescent="0.2">
      <c r="A93" s="155">
        <v>2017</v>
      </c>
      <c r="B93" s="155">
        <v>10</v>
      </c>
      <c r="C93" s="156">
        <v>9781449486761</v>
      </c>
      <c r="D93" s="155" t="s">
        <v>415</v>
      </c>
      <c r="E93" s="155">
        <v>1</v>
      </c>
      <c r="F93" s="155">
        <v>74</v>
      </c>
      <c r="G93" s="155">
        <v>501</v>
      </c>
      <c r="H93" s="155">
        <v>415040</v>
      </c>
      <c r="I93" s="155">
        <v>-96139.5</v>
      </c>
      <c r="J93" s="155">
        <v>-300</v>
      </c>
    </row>
    <row r="94" spans="1:10" x14ac:dyDescent="0.2">
      <c r="A94" s="155">
        <v>2017</v>
      </c>
      <c r="B94" s="155">
        <v>10</v>
      </c>
      <c r="C94" s="156">
        <v>9781449487218</v>
      </c>
      <c r="D94" s="155" t="s">
        <v>419</v>
      </c>
      <c r="E94" s="155">
        <v>1</v>
      </c>
      <c r="F94" s="155">
        <v>74</v>
      </c>
      <c r="G94" s="155">
        <v>501</v>
      </c>
      <c r="H94" s="155">
        <v>415040</v>
      </c>
      <c r="I94" s="155">
        <v>-63241.5</v>
      </c>
      <c r="J94" s="155">
        <v>-300</v>
      </c>
    </row>
    <row r="95" spans="1:10" x14ac:dyDescent="0.2">
      <c r="A95" s="155">
        <v>2017</v>
      </c>
      <c r="B95" s="155">
        <v>10</v>
      </c>
      <c r="C95" s="156">
        <v>9781449487768</v>
      </c>
      <c r="D95" s="155" t="s">
        <v>412</v>
      </c>
      <c r="E95" s="155">
        <v>1</v>
      </c>
      <c r="F95" s="155">
        <v>74</v>
      </c>
      <c r="G95" s="155">
        <v>501</v>
      </c>
      <c r="H95" s="155">
        <v>415050</v>
      </c>
      <c r="I95" s="155">
        <v>-15795.63</v>
      </c>
      <c r="J95" s="155">
        <v>-51</v>
      </c>
    </row>
    <row r="96" spans="1:10" x14ac:dyDescent="0.2">
      <c r="A96" s="155">
        <v>2017</v>
      </c>
      <c r="B96" s="155">
        <v>10</v>
      </c>
      <c r="C96" s="156">
        <v>9781449487768</v>
      </c>
      <c r="D96" s="155" t="s">
        <v>412</v>
      </c>
      <c r="E96" s="155">
        <v>1</v>
      </c>
      <c r="F96" s="155">
        <v>74</v>
      </c>
      <c r="G96" s="155">
        <v>501</v>
      </c>
      <c r="H96" s="155">
        <v>425250</v>
      </c>
      <c r="I96" s="155">
        <v>898.5</v>
      </c>
      <c r="J96" s="155">
        <v>3</v>
      </c>
    </row>
    <row r="97" spans="1:11" x14ac:dyDescent="0.2">
      <c r="A97" s="155">
        <v>2017</v>
      </c>
      <c r="B97" s="155">
        <v>10</v>
      </c>
      <c r="C97" s="156">
        <v>9781449488062</v>
      </c>
      <c r="D97" s="155" t="s">
        <v>417</v>
      </c>
      <c r="E97" s="155">
        <v>1</v>
      </c>
      <c r="F97" s="155">
        <v>74</v>
      </c>
      <c r="G97" s="155">
        <v>501</v>
      </c>
      <c r="H97" s="155">
        <v>415040</v>
      </c>
      <c r="I97" s="155">
        <v>-9344.4</v>
      </c>
      <c r="J97" s="155">
        <v>-30</v>
      </c>
    </row>
    <row r="98" spans="1:11" x14ac:dyDescent="0.2">
      <c r="A98" s="155">
        <v>2017</v>
      </c>
      <c r="B98" s="155">
        <v>10</v>
      </c>
      <c r="C98" s="156">
        <v>9781941252093</v>
      </c>
      <c r="D98" s="155" t="s">
        <v>321</v>
      </c>
      <c r="E98" s="155">
        <v>1</v>
      </c>
      <c r="F98" s="155">
        <v>74</v>
      </c>
      <c r="G98" s="155">
        <v>501</v>
      </c>
      <c r="H98" s="155">
        <v>425250</v>
      </c>
      <c r="I98" s="155">
        <v>433.5</v>
      </c>
      <c r="J98" s="155">
        <v>1</v>
      </c>
    </row>
    <row r="99" spans="1:11" x14ac:dyDescent="0.2">
      <c r="A99" s="155"/>
      <c r="B99" s="155"/>
      <c r="C99" s="156"/>
      <c r="D99" s="155"/>
      <c r="E99" s="155"/>
      <c r="F99" s="155"/>
      <c r="G99" s="155"/>
      <c r="H99" s="155"/>
      <c r="I99" s="155"/>
      <c r="J99" s="155"/>
    </row>
    <row r="101" spans="1:11" x14ac:dyDescent="0.2">
      <c r="I101" s="302">
        <f>SUM(I2:I100)</f>
        <v>-1126207.9999999995</v>
      </c>
      <c r="J101" s="303">
        <f>SUM(J2:J100)</f>
        <v>-3999</v>
      </c>
    </row>
    <row r="103" spans="1:11" x14ac:dyDescent="0.2">
      <c r="G103" s="206" t="s">
        <v>63</v>
      </c>
      <c r="I103" s="322">
        <v>0.22500000000000001</v>
      </c>
      <c r="J103" s="305"/>
      <c r="K103" s="305"/>
    </row>
    <row r="104" spans="1:11" ht="13.5" thickBot="1" x14ac:dyDescent="0.25">
      <c r="G104" s="305"/>
      <c r="H104" s="305"/>
      <c r="I104" s="305"/>
      <c r="J104" s="305"/>
      <c r="K104" s="305"/>
    </row>
    <row r="105" spans="1:11" ht="15" x14ac:dyDescent="0.25">
      <c r="G105" s="306" t="s">
        <v>50</v>
      </c>
      <c r="H105" s="307" t="s">
        <v>51</v>
      </c>
      <c r="I105" s="323">
        <f>-I101*I103</f>
        <v>253396.7999999999</v>
      </c>
      <c r="J105" s="309"/>
      <c r="K105" s="310"/>
    </row>
    <row r="106" spans="1:11" ht="15" x14ac:dyDescent="0.25">
      <c r="G106" s="311"/>
      <c r="H106" s="312" t="s">
        <v>52</v>
      </c>
      <c r="I106" s="324">
        <f>I105/K106</f>
        <v>2947.3544540916091</v>
      </c>
      <c r="J106" s="314" t="s">
        <v>53</v>
      </c>
      <c r="K106" s="315">
        <v>85.974321700000004</v>
      </c>
    </row>
    <row r="107" spans="1:11" ht="15.75" thickBot="1" x14ac:dyDescent="0.3">
      <c r="G107" s="316"/>
      <c r="H107" s="317" t="s">
        <v>61</v>
      </c>
      <c r="I107" s="325">
        <f>I105/K107</f>
        <v>3891.9815566279703</v>
      </c>
      <c r="J107" s="319" t="s">
        <v>53</v>
      </c>
      <c r="K107" s="320">
        <v>65.107399999999998</v>
      </c>
    </row>
  </sheetData>
  <autoFilter ref="A1:K98" xr:uid="{00000000-0009-0000-0000-00002D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6"/>
  <sheetViews>
    <sheetView topLeftCell="A58" workbookViewId="0">
      <selection activeCell="D102" sqref="D102"/>
    </sheetView>
  </sheetViews>
  <sheetFormatPr defaultColWidth="9.140625" defaultRowHeight="12.75" x14ac:dyDescent="0.2"/>
  <cols>
    <col min="1" max="2" width="9.140625" style="206"/>
    <col min="3" max="3" width="14.140625" style="206" bestFit="1" customWidth="1"/>
    <col min="4" max="4" width="39.140625" style="206" bestFit="1" customWidth="1"/>
    <col min="5" max="8" width="9.140625" style="206"/>
    <col min="9" max="9" width="14.85546875" style="350" bestFit="1" customWidth="1"/>
    <col min="10" max="10" width="9.140625" style="206"/>
    <col min="11" max="11" width="12.28515625" style="206" bestFit="1" customWidth="1"/>
    <col min="12" max="16384" width="9.140625" style="206"/>
  </cols>
  <sheetData>
    <row r="1" spans="1:11" x14ac:dyDescent="0.2">
      <c r="A1" s="184" t="s">
        <v>34</v>
      </c>
      <c r="B1" s="185" t="s">
        <v>35</v>
      </c>
      <c r="C1" s="185" t="s">
        <v>36</v>
      </c>
      <c r="D1" s="185" t="s">
        <v>37</v>
      </c>
      <c r="E1" s="185" t="s">
        <v>38</v>
      </c>
      <c r="F1" s="185" t="s">
        <v>39</v>
      </c>
      <c r="G1" s="185" t="s">
        <v>40</v>
      </c>
      <c r="H1" s="185" t="s">
        <v>41</v>
      </c>
      <c r="I1" s="351" t="s">
        <v>18</v>
      </c>
      <c r="J1" s="185" t="s">
        <v>42</v>
      </c>
      <c r="K1" s="185"/>
    </row>
    <row r="2" spans="1:11" x14ac:dyDescent="0.2">
      <c r="A2" s="155">
        <v>2018</v>
      </c>
      <c r="B2" s="155">
        <v>8</v>
      </c>
      <c r="C2" s="156">
        <v>9780740738050</v>
      </c>
      <c r="D2" s="155" t="s">
        <v>347</v>
      </c>
      <c r="E2" s="155">
        <v>1</v>
      </c>
      <c r="F2" s="155">
        <v>74</v>
      </c>
      <c r="G2" s="155">
        <v>503</v>
      </c>
      <c r="H2" s="155">
        <v>415050</v>
      </c>
      <c r="I2" s="155">
        <v>-262.5</v>
      </c>
      <c r="J2" s="155">
        <v>-1</v>
      </c>
    </row>
    <row r="3" spans="1:11" x14ac:dyDescent="0.2">
      <c r="A3" s="155">
        <v>2018</v>
      </c>
      <c r="B3" s="155">
        <v>8</v>
      </c>
      <c r="C3" s="156">
        <v>9780740746581</v>
      </c>
      <c r="D3" s="155" t="s">
        <v>348</v>
      </c>
      <c r="E3" s="155">
        <v>1</v>
      </c>
      <c r="F3" s="155">
        <v>74</v>
      </c>
      <c r="G3" s="155">
        <v>503</v>
      </c>
      <c r="H3" s="155">
        <v>415050</v>
      </c>
      <c r="I3" s="155">
        <v>-370.47</v>
      </c>
      <c r="J3" s="155">
        <v>-1</v>
      </c>
    </row>
    <row r="4" spans="1:11" x14ac:dyDescent="0.2">
      <c r="A4" s="155">
        <v>2018</v>
      </c>
      <c r="B4" s="155">
        <v>8</v>
      </c>
      <c r="C4" s="156">
        <v>9780740748479</v>
      </c>
      <c r="D4" s="155" t="s">
        <v>272</v>
      </c>
      <c r="E4" s="155">
        <v>1</v>
      </c>
      <c r="F4" s="155">
        <v>74</v>
      </c>
      <c r="G4" s="155">
        <v>503</v>
      </c>
      <c r="H4" s="155">
        <v>415050</v>
      </c>
      <c r="I4" s="155">
        <v>-866291.7</v>
      </c>
      <c r="J4" s="155">
        <v>-210</v>
      </c>
    </row>
    <row r="5" spans="1:11" x14ac:dyDescent="0.2">
      <c r="A5" s="155">
        <v>2018</v>
      </c>
      <c r="B5" s="155">
        <v>8</v>
      </c>
      <c r="C5" s="156">
        <v>9780740763793</v>
      </c>
      <c r="D5" s="155" t="s">
        <v>372</v>
      </c>
      <c r="E5" s="155">
        <v>1</v>
      </c>
      <c r="F5" s="155">
        <v>74</v>
      </c>
      <c r="G5" s="155">
        <v>503</v>
      </c>
      <c r="H5" s="155">
        <v>415050</v>
      </c>
      <c r="I5" s="155">
        <v>-262.5</v>
      </c>
      <c r="J5" s="155">
        <v>-1</v>
      </c>
    </row>
    <row r="6" spans="1:11" x14ac:dyDescent="0.2">
      <c r="A6" s="155">
        <v>2018</v>
      </c>
      <c r="B6" s="155">
        <v>8</v>
      </c>
      <c r="C6" s="156">
        <v>9780740777356</v>
      </c>
      <c r="D6" s="155" t="s">
        <v>274</v>
      </c>
      <c r="E6" s="155">
        <v>1</v>
      </c>
      <c r="F6" s="155">
        <v>74</v>
      </c>
      <c r="G6" s="155">
        <v>503</v>
      </c>
      <c r="H6" s="155">
        <v>415050</v>
      </c>
      <c r="I6" s="155">
        <v>-1855</v>
      </c>
      <c r="J6" s="155">
        <v>-1</v>
      </c>
    </row>
    <row r="7" spans="1:11" x14ac:dyDescent="0.2">
      <c r="A7" s="155">
        <v>2018</v>
      </c>
      <c r="B7" s="155">
        <v>8</v>
      </c>
      <c r="C7" s="156">
        <v>9780740778155</v>
      </c>
      <c r="D7" s="155" t="s">
        <v>351</v>
      </c>
      <c r="E7" s="155">
        <v>1</v>
      </c>
      <c r="F7" s="155">
        <v>74</v>
      </c>
      <c r="G7" s="155">
        <v>503</v>
      </c>
      <c r="H7" s="155">
        <v>415050</v>
      </c>
      <c r="I7" s="155">
        <v>-278.25</v>
      </c>
      <c r="J7" s="155">
        <v>-1</v>
      </c>
    </row>
    <row r="8" spans="1:11" x14ac:dyDescent="0.2">
      <c r="A8" s="155">
        <v>2018</v>
      </c>
      <c r="B8" s="155">
        <v>8</v>
      </c>
      <c r="C8" s="156">
        <v>9780836217797</v>
      </c>
      <c r="D8" s="155" t="s">
        <v>363</v>
      </c>
      <c r="E8" s="155">
        <v>1</v>
      </c>
      <c r="F8" s="155">
        <v>74</v>
      </c>
      <c r="G8" s="155">
        <v>503</v>
      </c>
      <c r="H8" s="155">
        <v>415050</v>
      </c>
      <c r="I8" s="155">
        <v>-199.5</v>
      </c>
      <c r="J8" s="155">
        <v>-1</v>
      </c>
    </row>
    <row r="9" spans="1:11" x14ac:dyDescent="0.2">
      <c r="A9" s="155">
        <v>2018</v>
      </c>
      <c r="B9" s="155">
        <v>8</v>
      </c>
      <c r="C9" s="156">
        <v>9781449401382</v>
      </c>
      <c r="D9" s="155" t="s">
        <v>302</v>
      </c>
      <c r="E9" s="155">
        <v>1</v>
      </c>
      <c r="F9" s="155">
        <v>74</v>
      </c>
      <c r="G9" s="155">
        <v>503</v>
      </c>
      <c r="H9" s="155">
        <v>415050</v>
      </c>
      <c r="I9" s="155">
        <v>-149.5</v>
      </c>
      <c r="J9" s="155">
        <v>-1</v>
      </c>
    </row>
    <row r="10" spans="1:11" x14ac:dyDescent="0.2">
      <c r="A10" s="155">
        <v>2018</v>
      </c>
      <c r="B10" s="155">
        <v>8</v>
      </c>
      <c r="C10" s="156">
        <v>9781449402327</v>
      </c>
      <c r="D10" s="155" t="s">
        <v>277</v>
      </c>
      <c r="E10" s="155">
        <v>1</v>
      </c>
      <c r="F10" s="155">
        <v>74</v>
      </c>
      <c r="G10" s="155">
        <v>504</v>
      </c>
      <c r="H10" s="155">
        <v>415050</v>
      </c>
      <c r="I10" s="155">
        <v>-2090.7600000000002</v>
      </c>
      <c r="J10" s="155">
        <v>-10</v>
      </c>
    </row>
    <row r="11" spans="1:11" x14ac:dyDescent="0.2">
      <c r="A11" s="155">
        <v>2018</v>
      </c>
      <c r="B11" s="155">
        <v>8</v>
      </c>
      <c r="C11" s="156">
        <v>9781449402327</v>
      </c>
      <c r="D11" s="155" t="s">
        <v>277</v>
      </c>
      <c r="E11" s="155">
        <v>1</v>
      </c>
      <c r="F11" s="155">
        <v>74</v>
      </c>
      <c r="G11" s="155">
        <v>504</v>
      </c>
      <c r="H11" s="155">
        <v>425250</v>
      </c>
      <c r="I11" s="155">
        <v>219.45</v>
      </c>
      <c r="J11" s="155">
        <v>1</v>
      </c>
    </row>
    <row r="12" spans="1:11" x14ac:dyDescent="0.2">
      <c r="A12" s="155">
        <v>2018</v>
      </c>
      <c r="B12" s="155">
        <v>8</v>
      </c>
      <c r="C12" s="156">
        <v>9781449407186</v>
      </c>
      <c r="D12" s="155" t="s">
        <v>278</v>
      </c>
      <c r="E12" s="155">
        <v>1</v>
      </c>
      <c r="F12" s="155">
        <v>74</v>
      </c>
      <c r="G12" s="155">
        <v>504</v>
      </c>
      <c r="H12" s="155">
        <v>415050</v>
      </c>
      <c r="I12" s="155">
        <v>-1871.31</v>
      </c>
      <c r="J12" s="155">
        <v>-9</v>
      </c>
    </row>
    <row r="13" spans="1:11" x14ac:dyDescent="0.2">
      <c r="A13" s="155">
        <v>2018</v>
      </c>
      <c r="B13" s="155">
        <v>8</v>
      </c>
      <c r="C13" s="156">
        <v>9781449407186</v>
      </c>
      <c r="D13" s="155" t="s">
        <v>278</v>
      </c>
      <c r="E13" s="155">
        <v>1</v>
      </c>
      <c r="F13" s="155">
        <v>74</v>
      </c>
      <c r="G13" s="155">
        <v>504</v>
      </c>
      <c r="H13" s="155">
        <v>425250</v>
      </c>
      <c r="I13" s="155">
        <v>829.92</v>
      </c>
      <c r="J13" s="155">
        <v>4</v>
      </c>
    </row>
    <row r="14" spans="1:11" x14ac:dyDescent="0.2">
      <c r="A14" s="155">
        <v>2018</v>
      </c>
      <c r="B14" s="155">
        <v>8</v>
      </c>
      <c r="C14" s="156">
        <v>9781449408190</v>
      </c>
      <c r="D14" s="155" t="s">
        <v>360</v>
      </c>
      <c r="E14" s="155">
        <v>1</v>
      </c>
      <c r="F14" s="155">
        <v>74</v>
      </c>
      <c r="G14" s="155">
        <v>503</v>
      </c>
      <c r="H14" s="155">
        <v>415050</v>
      </c>
      <c r="I14" s="155">
        <v>-262.5</v>
      </c>
      <c r="J14" s="155">
        <v>-1</v>
      </c>
    </row>
    <row r="15" spans="1:11" x14ac:dyDescent="0.2">
      <c r="A15" s="155">
        <v>2018</v>
      </c>
      <c r="B15" s="155">
        <v>8</v>
      </c>
      <c r="C15" s="156">
        <v>9781449414078</v>
      </c>
      <c r="D15" s="155" t="s">
        <v>91</v>
      </c>
      <c r="E15" s="155">
        <v>1</v>
      </c>
      <c r="F15" s="155">
        <v>74</v>
      </c>
      <c r="G15" s="155">
        <v>503</v>
      </c>
      <c r="H15" s="155">
        <v>415050</v>
      </c>
      <c r="I15" s="155">
        <v>-99.5</v>
      </c>
      <c r="J15" s="155">
        <v>-1</v>
      </c>
    </row>
    <row r="16" spans="1:11" x14ac:dyDescent="0.2">
      <c r="A16" s="155">
        <v>2018</v>
      </c>
      <c r="B16" s="155">
        <v>8</v>
      </c>
      <c r="C16" s="156">
        <v>9781449418243</v>
      </c>
      <c r="D16" s="155" t="s">
        <v>304</v>
      </c>
      <c r="E16" s="155">
        <v>1</v>
      </c>
      <c r="F16" s="155">
        <v>74</v>
      </c>
      <c r="G16" s="155">
        <v>503</v>
      </c>
      <c r="H16" s="155">
        <v>415050</v>
      </c>
      <c r="I16" s="155">
        <v>-152.49</v>
      </c>
      <c r="J16" s="155">
        <v>-1</v>
      </c>
    </row>
    <row r="17" spans="1:10" x14ac:dyDescent="0.2">
      <c r="A17" s="155">
        <v>2018</v>
      </c>
      <c r="B17" s="155">
        <v>8</v>
      </c>
      <c r="C17" s="156">
        <v>9781449420437</v>
      </c>
      <c r="D17" s="155" t="s">
        <v>280</v>
      </c>
      <c r="E17" s="155">
        <v>1</v>
      </c>
      <c r="F17" s="155">
        <v>74</v>
      </c>
      <c r="G17" s="155">
        <v>504</v>
      </c>
      <c r="H17" s="155">
        <v>415050</v>
      </c>
      <c r="I17" s="155">
        <v>-2070.81</v>
      </c>
      <c r="J17" s="155">
        <v>-10</v>
      </c>
    </row>
    <row r="18" spans="1:10" x14ac:dyDescent="0.2">
      <c r="A18" s="155">
        <v>2018</v>
      </c>
      <c r="B18" s="155">
        <v>8</v>
      </c>
      <c r="C18" s="156">
        <v>9781449425661</v>
      </c>
      <c r="D18" s="155" t="s">
        <v>282</v>
      </c>
      <c r="E18" s="155">
        <v>1</v>
      </c>
      <c r="F18" s="155">
        <v>74</v>
      </c>
      <c r="G18" s="155">
        <v>504</v>
      </c>
      <c r="H18" s="155">
        <v>415050</v>
      </c>
      <c r="I18" s="155">
        <v>-1871.31</v>
      </c>
      <c r="J18" s="155">
        <v>-9</v>
      </c>
    </row>
    <row r="19" spans="1:10" x14ac:dyDescent="0.2">
      <c r="A19" s="155">
        <v>2018</v>
      </c>
      <c r="B19" s="155">
        <v>8</v>
      </c>
      <c r="C19" s="156">
        <v>9781449425678</v>
      </c>
      <c r="D19" s="155" t="s">
        <v>318</v>
      </c>
      <c r="E19" s="155">
        <v>1</v>
      </c>
      <c r="F19" s="155">
        <v>74</v>
      </c>
      <c r="G19" s="155">
        <v>504</v>
      </c>
      <c r="H19" s="155">
        <v>415050</v>
      </c>
      <c r="I19" s="155">
        <v>-699</v>
      </c>
      <c r="J19" s="155">
        <v>-2</v>
      </c>
    </row>
    <row r="20" spans="1:10" x14ac:dyDescent="0.2">
      <c r="A20" s="155">
        <v>2018</v>
      </c>
      <c r="B20" s="155">
        <v>8</v>
      </c>
      <c r="C20" s="156">
        <v>9781449427757</v>
      </c>
      <c r="D20" s="155" t="s">
        <v>283</v>
      </c>
      <c r="E20" s="155">
        <v>1</v>
      </c>
      <c r="F20" s="155">
        <v>74</v>
      </c>
      <c r="G20" s="155">
        <v>503</v>
      </c>
      <c r="H20" s="155">
        <v>415050</v>
      </c>
      <c r="I20" s="155">
        <v>-2250</v>
      </c>
      <c r="J20" s="155">
        <v>-10</v>
      </c>
    </row>
    <row r="21" spans="1:10" x14ac:dyDescent="0.2">
      <c r="A21" s="155">
        <v>2018</v>
      </c>
      <c r="B21" s="155">
        <v>8</v>
      </c>
      <c r="C21" s="156">
        <v>9781449427771</v>
      </c>
      <c r="D21" s="155" t="s">
        <v>284</v>
      </c>
      <c r="E21" s="155">
        <v>1</v>
      </c>
      <c r="F21" s="155">
        <v>74</v>
      </c>
      <c r="G21" s="155">
        <v>504</v>
      </c>
      <c r="H21" s="155">
        <v>415050</v>
      </c>
      <c r="I21" s="155">
        <v>-2848.86</v>
      </c>
      <c r="J21" s="155">
        <v>-14</v>
      </c>
    </row>
    <row r="22" spans="1:10" x14ac:dyDescent="0.2">
      <c r="A22" s="155">
        <v>2018</v>
      </c>
      <c r="B22" s="155">
        <v>8</v>
      </c>
      <c r="C22" s="156">
        <v>9781449429379</v>
      </c>
      <c r="D22" s="155" t="s">
        <v>285</v>
      </c>
      <c r="E22" s="155">
        <v>1</v>
      </c>
      <c r="F22" s="155">
        <v>74</v>
      </c>
      <c r="G22" s="155">
        <v>503</v>
      </c>
      <c r="H22" s="155">
        <v>415050</v>
      </c>
      <c r="I22" s="155">
        <v>-1463</v>
      </c>
      <c r="J22" s="155">
        <v>-8</v>
      </c>
    </row>
    <row r="23" spans="1:10" x14ac:dyDescent="0.2">
      <c r="A23" s="155">
        <v>2018</v>
      </c>
      <c r="B23" s="155">
        <v>8</v>
      </c>
      <c r="C23" s="156">
        <v>9781449433253</v>
      </c>
      <c r="D23" s="155" t="s">
        <v>434</v>
      </c>
      <c r="E23" s="155">
        <v>1</v>
      </c>
      <c r="F23" s="155">
        <v>74</v>
      </c>
      <c r="G23" s="155">
        <v>503</v>
      </c>
      <c r="H23" s="155">
        <v>415050</v>
      </c>
      <c r="I23" s="155">
        <v>-716640.54</v>
      </c>
      <c r="J23" s="155">
        <v>-233</v>
      </c>
    </row>
    <row r="24" spans="1:10" x14ac:dyDescent="0.2">
      <c r="A24" s="155">
        <v>2018</v>
      </c>
      <c r="B24" s="155">
        <v>8</v>
      </c>
      <c r="C24" s="156">
        <v>9781449436346</v>
      </c>
      <c r="D24" s="155" t="s">
        <v>242</v>
      </c>
      <c r="E24" s="155">
        <v>1</v>
      </c>
      <c r="F24" s="155">
        <v>74</v>
      </c>
      <c r="G24" s="155">
        <v>501</v>
      </c>
      <c r="H24" s="155">
        <v>415050</v>
      </c>
      <c r="I24" s="155">
        <v>-721</v>
      </c>
      <c r="J24" s="155">
        <v>-4</v>
      </c>
    </row>
    <row r="25" spans="1:10" x14ac:dyDescent="0.2">
      <c r="A25" s="155">
        <v>2018</v>
      </c>
      <c r="B25" s="155">
        <v>8</v>
      </c>
      <c r="C25" s="156">
        <v>9781449436353</v>
      </c>
      <c r="D25" s="155" t="s">
        <v>435</v>
      </c>
      <c r="E25" s="155">
        <v>1</v>
      </c>
      <c r="F25" s="155">
        <v>74</v>
      </c>
      <c r="G25" s="155">
        <v>504</v>
      </c>
      <c r="H25" s="155">
        <v>415050</v>
      </c>
      <c r="I25" s="155">
        <v>-3782.52</v>
      </c>
      <c r="J25" s="155">
        <v>-18</v>
      </c>
    </row>
    <row r="26" spans="1:10" x14ac:dyDescent="0.2">
      <c r="A26" s="155">
        <v>2018</v>
      </c>
      <c r="B26" s="155">
        <v>8</v>
      </c>
      <c r="C26" s="156">
        <v>9781449438821</v>
      </c>
      <c r="D26" s="155" t="s">
        <v>330</v>
      </c>
      <c r="E26" s="155">
        <v>1</v>
      </c>
      <c r="F26" s="155">
        <v>74</v>
      </c>
      <c r="G26" s="155">
        <v>503</v>
      </c>
      <c r="H26" s="155">
        <v>415050</v>
      </c>
      <c r="I26" s="155">
        <v>-17500</v>
      </c>
      <c r="J26" s="155">
        <v>-10</v>
      </c>
    </row>
    <row r="27" spans="1:10" x14ac:dyDescent="0.2">
      <c r="A27" s="155">
        <v>2018</v>
      </c>
      <c r="B27" s="155">
        <v>8</v>
      </c>
      <c r="C27" s="156">
        <v>9781449447151</v>
      </c>
      <c r="D27" s="155" t="s">
        <v>289</v>
      </c>
      <c r="E27" s="155">
        <v>1</v>
      </c>
      <c r="F27" s="155">
        <v>74</v>
      </c>
      <c r="G27" s="155">
        <v>503</v>
      </c>
      <c r="H27" s="155">
        <v>425250</v>
      </c>
      <c r="I27" s="155">
        <v>20965</v>
      </c>
      <c r="J27" s="155">
        <v>11</v>
      </c>
    </row>
    <row r="28" spans="1:10" x14ac:dyDescent="0.2">
      <c r="A28" s="155">
        <v>2018</v>
      </c>
      <c r="B28" s="155">
        <v>8</v>
      </c>
      <c r="C28" s="156">
        <v>9781449456146</v>
      </c>
      <c r="D28" s="155" t="s">
        <v>292</v>
      </c>
      <c r="E28" s="155">
        <v>1</v>
      </c>
      <c r="F28" s="155">
        <v>74</v>
      </c>
      <c r="G28" s="155">
        <v>503</v>
      </c>
      <c r="H28" s="155">
        <v>415050</v>
      </c>
      <c r="I28" s="155">
        <v>-7319.78</v>
      </c>
      <c r="J28" s="155">
        <v>-23</v>
      </c>
    </row>
    <row r="29" spans="1:10" x14ac:dyDescent="0.2">
      <c r="A29" s="155">
        <v>2018</v>
      </c>
      <c r="B29" s="155">
        <v>8</v>
      </c>
      <c r="C29" s="156">
        <v>9781449457952</v>
      </c>
      <c r="D29" s="155" t="s">
        <v>271</v>
      </c>
      <c r="E29" s="155">
        <v>1</v>
      </c>
      <c r="F29" s="155">
        <v>74</v>
      </c>
      <c r="G29" s="155">
        <v>501</v>
      </c>
      <c r="H29" s="155">
        <v>415050</v>
      </c>
      <c r="I29" s="155">
        <v>-47021.5</v>
      </c>
      <c r="J29" s="155">
        <v>-150</v>
      </c>
    </row>
    <row r="30" spans="1:10" x14ac:dyDescent="0.2">
      <c r="A30" s="155">
        <v>2018</v>
      </c>
      <c r="B30" s="155">
        <v>8</v>
      </c>
      <c r="C30" s="156">
        <v>9781449460044</v>
      </c>
      <c r="D30" s="155" t="s">
        <v>260</v>
      </c>
      <c r="E30" s="155">
        <v>1</v>
      </c>
      <c r="F30" s="155">
        <v>74</v>
      </c>
      <c r="G30" s="155">
        <v>501</v>
      </c>
      <c r="H30" s="155">
        <v>415050</v>
      </c>
      <c r="I30" s="155">
        <v>-2999.5</v>
      </c>
      <c r="J30" s="155">
        <v>-1</v>
      </c>
    </row>
    <row r="31" spans="1:10" x14ac:dyDescent="0.2">
      <c r="A31" s="155">
        <v>2018</v>
      </c>
      <c r="B31" s="155">
        <v>8</v>
      </c>
      <c r="C31" s="156">
        <v>9781449460365</v>
      </c>
      <c r="D31" s="155" t="s">
        <v>319</v>
      </c>
      <c r="E31" s="155">
        <v>1</v>
      </c>
      <c r="F31" s="155">
        <v>74</v>
      </c>
      <c r="G31" s="155">
        <v>501</v>
      </c>
      <c r="H31" s="155">
        <v>415050</v>
      </c>
      <c r="I31" s="155">
        <v>-899</v>
      </c>
      <c r="J31" s="155">
        <v>-2</v>
      </c>
    </row>
    <row r="32" spans="1:10" x14ac:dyDescent="0.2">
      <c r="A32" s="155">
        <v>2018</v>
      </c>
      <c r="B32" s="155">
        <v>8</v>
      </c>
      <c r="C32" s="156">
        <v>9781449461072</v>
      </c>
      <c r="D32" s="155" t="s">
        <v>386</v>
      </c>
      <c r="E32" s="155">
        <v>1</v>
      </c>
      <c r="F32" s="155">
        <v>74</v>
      </c>
      <c r="G32" s="155">
        <v>503</v>
      </c>
      <c r="H32" s="155">
        <v>415050</v>
      </c>
      <c r="I32" s="155">
        <v>-13333.74</v>
      </c>
      <c r="J32" s="155">
        <v>-42</v>
      </c>
    </row>
    <row r="33" spans="1:10" x14ac:dyDescent="0.2">
      <c r="A33" s="155">
        <v>2018</v>
      </c>
      <c r="B33" s="155">
        <v>8</v>
      </c>
      <c r="C33" s="156">
        <v>9781449462253</v>
      </c>
      <c r="D33" s="155" t="s">
        <v>320</v>
      </c>
      <c r="E33" s="155">
        <v>1</v>
      </c>
      <c r="F33" s="155">
        <v>74</v>
      </c>
      <c r="G33" s="155">
        <v>501</v>
      </c>
      <c r="H33" s="155">
        <v>415050</v>
      </c>
      <c r="I33" s="155">
        <v>-2070.81</v>
      </c>
      <c r="J33" s="155">
        <v>-10</v>
      </c>
    </row>
    <row r="34" spans="1:10" x14ac:dyDescent="0.2">
      <c r="A34" s="155">
        <v>2018</v>
      </c>
      <c r="B34" s="155">
        <v>8</v>
      </c>
      <c r="C34" s="156">
        <v>9781449462253</v>
      </c>
      <c r="D34" s="155" t="s">
        <v>320</v>
      </c>
      <c r="E34" s="155">
        <v>1</v>
      </c>
      <c r="F34" s="155">
        <v>74</v>
      </c>
      <c r="G34" s="155">
        <v>501</v>
      </c>
      <c r="H34" s="155">
        <v>425250</v>
      </c>
      <c r="I34" s="155">
        <v>829.92</v>
      </c>
      <c r="J34" s="155">
        <v>4</v>
      </c>
    </row>
    <row r="35" spans="1:10" x14ac:dyDescent="0.2">
      <c r="A35" s="155">
        <v>2018</v>
      </c>
      <c r="B35" s="155">
        <v>8</v>
      </c>
      <c r="C35" s="156">
        <v>9781449462260</v>
      </c>
      <c r="D35" s="155" t="s">
        <v>331</v>
      </c>
      <c r="E35" s="155">
        <v>1</v>
      </c>
      <c r="F35" s="155">
        <v>74</v>
      </c>
      <c r="G35" s="155">
        <v>501</v>
      </c>
      <c r="H35" s="155">
        <v>415050</v>
      </c>
      <c r="I35" s="155">
        <v>-3393.2</v>
      </c>
      <c r="J35" s="155">
        <v>-13</v>
      </c>
    </row>
    <row r="36" spans="1:10" x14ac:dyDescent="0.2">
      <c r="A36" s="155">
        <v>2018</v>
      </c>
      <c r="B36" s="155">
        <v>8</v>
      </c>
      <c r="C36" s="156">
        <v>9781449462284</v>
      </c>
      <c r="D36" s="155" t="s">
        <v>405</v>
      </c>
      <c r="E36" s="155">
        <v>1</v>
      </c>
      <c r="F36" s="155">
        <v>74</v>
      </c>
      <c r="G36" s="155">
        <v>501</v>
      </c>
      <c r="H36" s="155">
        <v>415050</v>
      </c>
      <c r="I36" s="155">
        <v>-1013.46</v>
      </c>
      <c r="J36" s="155">
        <v>-5</v>
      </c>
    </row>
    <row r="37" spans="1:10" x14ac:dyDescent="0.2">
      <c r="A37" s="155">
        <v>2018</v>
      </c>
      <c r="B37" s="155">
        <v>8</v>
      </c>
      <c r="C37" s="156">
        <v>9781449462291</v>
      </c>
      <c r="D37" s="155" t="s">
        <v>406</v>
      </c>
      <c r="E37" s="155">
        <v>1</v>
      </c>
      <c r="F37" s="155">
        <v>74</v>
      </c>
      <c r="G37" s="155">
        <v>501</v>
      </c>
      <c r="H37" s="155">
        <v>415050</v>
      </c>
      <c r="I37" s="155">
        <v>-813.96</v>
      </c>
      <c r="J37" s="155">
        <v>-4</v>
      </c>
    </row>
    <row r="38" spans="1:10" x14ac:dyDescent="0.2">
      <c r="A38" s="155">
        <v>2018</v>
      </c>
      <c r="B38" s="155">
        <v>8</v>
      </c>
      <c r="C38" s="156">
        <v>9781449462307</v>
      </c>
      <c r="D38" s="155" t="s">
        <v>420</v>
      </c>
      <c r="E38" s="155">
        <v>1</v>
      </c>
      <c r="F38" s="155">
        <v>74</v>
      </c>
      <c r="G38" s="155">
        <v>501</v>
      </c>
      <c r="H38" s="155">
        <v>415050</v>
      </c>
      <c r="I38" s="155">
        <v>-499</v>
      </c>
      <c r="J38" s="155">
        <v>-2</v>
      </c>
    </row>
    <row r="39" spans="1:10" x14ac:dyDescent="0.2">
      <c r="A39" s="155">
        <v>2018</v>
      </c>
      <c r="B39" s="155">
        <v>8</v>
      </c>
      <c r="C39" s="156">
        <v>9781449462307</v>
      </c>
      <c r="D39" s="155" t="s">
        <v>420</v>
      </c>
      <c r="E39" s="155">
        <v>1</v>
      </c>
      <c r="F39" s="155">
        <v>74</v>
      </c>
      <c r="G39" s="155">
        <v>501</v>
      </c>
      <c r="H39" s="155">
        <v>425250</v>
      </c>
      <c r="I39" s="155">
        <v>548.9</v>
      </c>
      <c r="J39" s="155">
        <v>2</v>
      </c>
    </row>
    <row r="40" spans="1:10" x14ac:dyDescent="0.2">
      <c r="A40" s="155">
        <v>2018</v>
      </c>
      <c r="B40" s="155">
        <v>8</v>
      </c>
      <c r="C40" s="156">
        <v>9781449464899</v>
      </c>
      <c r="D40" s="155" t="s">
        <v>310</v>
      </c>
      <c r="E40" s="155">
        <v>1</v>
      </c>
      <c r="F40" s="155">
        <v>74</v>
      </c>
      <c r="G40" s="155">
        <v>501</v>
      </c>
      <c r="H40" s="155">
        <v>415050</v>
      </c>
      <c r="I40" s="155">
        <v>-6163.71</v>
      </c>
      <c r="J40" s="155">
        <v>-20</v>
      </c>
    </row>
    <row r="41" spans="1:10" x14ac:dyDescent="0.2">
      <c r="A41" s="155">
        <v>2018</v>
      </c>
      <c r="B41" s="155">
        <v>8</v>
      </c>
      <c r="C41" s="156">
        <v>9781449470791</v>
      </c>
      <c r="D41" s="155" t="s">
        <v>364</v>
      </c>
      <c r="E41" s="155">
        <v>1</v>
      </c>
      <c r="F41" s="155">
        <v>74</v>
      </c>
      <c r="G41" s="155">
        <v>501</v>
      </c>
      <c r="H41" s="155">
        <v>415050</v>
      </c>
      <c r="I41" s="155">
        <v>-7487.5</v>
      </c>
      <c r="J41" s="155">
        <v>-25</v>
      </c>
    </row>
    <row r="42" spans="1:10" x14ac:dyDescent="0.2">
      <c r="A42" s="155">
        <v>2018</v>
      </c>
      <c r="B42" s="155">
        <v>8</v>
      </c>
      <c r="C42" s="156">
        <v>9781449471927</v>
      </c>
      <c r="D42" s="155" t="s">
        <v>325</v>
      </c>
      <c r="E42" s="155">
        <v>1</v>
      </c>
      <c r="F42" s="155">
        <v>74</v>
      </c>
      <c r="G42" s="155">
        <v>501</v>
      </c>
      <c r="H42" s="155">
        <v>415050</v>
      </c>
      <c r="I42" s="155">
        <v>-51334.3</v>
      </c>
      <c r="J42" s="155">
        <v>-164</v>
      </c>
    </row>
    <row r="43" spans="1:10" x14ac:dyDescent="0.2">
      <c r="A43" s="155">
        <v>2018</v>
      </c>
      <c r="B43" s="155">
        <v>8</v>
      </c>
      <c r="C43" s="156">
        <v>9781449471958</v>
      </c>
      <c r="D43" s="155" t="s">
        <v>399</v>
      </c>
      <c r="E43" s="155">
        <v>1</v>
      </c>
      <c r="F43" s="155">
        <v>74</v>
      </c>
      <c r="G43" s="155">
        <v>501</v>
      </c>
      <c r="H43" s="155">
        <v>425250</v>
      </c>
      <c r="I43" s="155">
        <v>1429.45</v>
      </c>
      <c r="J43" s="155">
        <v>1</v>
      </c>
    </row>
    <row r="44" spans="1:10" x14ac:dyDescent="0.2">
      <c r="A44" s="155">
        <v>2018</v>
      </c>
      <c r="B44" s="155">
        <v>8</v>
      </c>
      <c r="C44" s="156">
        <v>9781449472399</v>
      </c>
      <c r="D44" s="155" t="s">
        <v>326</v>
      </c>
      <c r="E44" s="155">
        <v>1</v>
      </c>
      <c r="F44" s="155">
        <v>74</v>
      </c>
      <c r="G44" s="155">
        <v>501</v>
      </c>
      <c r="H44" s="155">
        <v>415050</v>
      </c>
      <c r="I44" s="155">
        <v>-19278.75</v>
      </c>
      <c r="J44" s="155">
        <v>-49</v>
      </c>
    </row>
    <row r="45" spans="1:10" x14ac:dyDescent="0.2">
      <c r="A45" s="155">
        <v>2018</v>
      </c>
      <c r="B45" s="155">
        <v>8</v>
      </c>
      <c r="C45" s="156">
        <v>9781449474119</v>
      </c>
      <c r="D45" s="155" t="s">
        <v>365</v>
      </c>
      <c r="E45" s="155">
        <v>1</v>
      </c>
      <c r="F45" s="155">
        <v>74</v>
      </c>
      <c r="G45" s="155">
        <v>501</v>
      </c>
      <c r="H45" s="155">
        <v>415050</v>
      </c>
      <c r="I45" s="155">
        <v>-634.94000000000005</v>
      </c>
      <c r="J45" s="155">
        <v>-2</v>
      </c>
    </row>
    <row r="46" spans="1:10" x14ac:dyDescent="0.2">
      <c r="A46" s="155">
        <v>2018</v>
      </c>
      <c r="B46" s="155">
        <v>8</v>
      </c>
      <c r="C46" s="156">
        <v>9781449474188</v>
      </c>
      <c r="D46" s="155" t="s">
        <v>375</v>
      </c>
      <c r="E46" s="155">
        <v>1</v>
      </c>
      <c r="F46" s="155">
        <v>74</v>
      </c>
      <c r="G46" s="155">
        <v>501</v>
      </c>
      <c r="H46" s="155">
        <v>415050</v>
      </c>
      <c r="I46" s="155">
        <v>-2839.26</v>
      </c>
      <c r="J46" s="155">
        <v>-9</v>
      </c>
    </row>
    <row r="47" spans="1:10" x14ac:dyDescent="0.2">
      <c r="A47" s="155">
        <v>2018</v>
      </c>
      <c r="B47" s="155">
        <v>8</v>
      </c>
      <c r="C47" s="156">
        <v>9781449474201</v>
      </c>
      <c r="D47" s="155" t="s">
        <v>376</v>
      </c>
      <c r="E47" s="155">
        <v>1</v>
      </c>
      <c r="F47" s="155">
        <v>74</v>
      </c>
      <c r="G47" s="155">
        <v>501</v>
      </c>
      <c r="H47" s="155">
        <v>415050</v>
      </c>
      <c r="I47" s="155">
        <v>-3114.8</v>
      </c>
      <c r="J47" s="155">
        <v>-10</v>
      </c>
    </row>
    <row r="48" spans="1:10" x14ac:dyDescent="0.2">
      <c r="A48" s="155">
        <v>2018</v>
      </c>
      <c r="B48" s="155">
        <v>8</v>
      </c>
      <c r="C48" s="156">
        <v>9781449474256</v>
      </c>
      <c r="D48" s="155" t="s">
        <v>366</v>
      </c>
      <c r="E48" s="155">
        <v>1</v>
      </c>
      <c r="F48" s="155">
        <v>74</v>
      </c>
      <c r="G48" s="155">
        <v>503</v>
      </c>
      <c r="H48" s="155">
        <v>415050</v>
      </c>
      <c r="I48" s="155">
        <v>-549838.12</v>
      </c>
      <c r="J48" s="155">
        <v>-2141</v>
      </c>
    </row>
    <row r="49" spans="1:10" x14ac:dyDescent="0.2">
      <c r="A49" s="155">
        <v>2018</v>
      </c>
      <c r="B49" s="155">
        <v>8</v>
      </c>
      <c r="C49" s="156">
        <v>9781449474256</v>
      </c>
      <c r="D49" s="155" t="s">
        <v>366</v>
      </c>
      <c r="E49" s="155">
        <v>1</v>
      </c>
      <c r="F49" s="155">
        <v>74</v>
      </c>
      <c r="G49" s="155">
        <v>503</v>
      </c>
      <c r="H49" s="155">
        <v>415150</v>
      </c>
      <c r="I49" s="155">
        <v>-12813.38</v>
      </c>
      <c r="J49" s="155">
        <v>-50</v>
      </c>
    </row>
    <row r="50" spans="1:10" x14ac:dyDescent="0.2">
      <c r="A50" s="155">
        <v>2018</v>
      </c>
      <c r="B50" s="155">
        <v>8</v>
      </c>
      <c r="C50" s="156">
        <v>9781449475581</v>
      </c>
      <c r="D50" s="155" t="s">
        <v>377</v>
      </c>
      <c r="E50" s="155">
        <v>1</v>
      </c>
      <c r="F50" s="155">
        <v>74</v>
      </c>
      <c r="G50" s="155">
        <v>501</v>
      </c>
      <c r="H50" s="155">
        <v>415050</v>
      </c>
      <c r="I50" s="155">
        <v>-1569.38</v>
      </c>
      <c r="J50" s="155">
        <v>-5</v>
      </c>
    </row>
    <row r="51" spans="1:10" x14ac:dyDescent="0.2">
      <c r="A51" s="155">
        <v>2018</v>
      </c>
      <c r="B51" s="155">
        <v>8</v>
      </c>
      <c r="C51" s="156">
        <v>9781449478001</v>
      </c>
      <c r="D51" s="155" t="s">
        <v>378</v>
      </c>
      <c r="E51" s="155">
        <v>1</v>
      </c>
      <c r="F51" s="155">
        <v>74</v>
      </c>
      <c r="G51" s="155">
        <v>501</v>
      </c>
      <c r="H51" s="155">
        <v>415050</v>
      </c>
      <c r="I51" s="155">
        <v>-1904.82</v>
      </c>
      <c r="J51" s="155">
        <v>-6</v>
      </c>
    </row>
    <row r="52" spans="1:10" x14ac:dyDescent="0.2">
      <c r="A52" s="155">
        <v>2018</v>
      </c>
      <c r="B52" s="155">
        <v>8</v>
      </c>
      <c r="C52" s="156">
        <v>9781449479701</v>
      </c>
      <c r="D52" s="155" t="s">
        <v>367</v>
      </c>
      <c r="E52" s="155">
        <v>1</v>
      </c>
      <c r="F52" s="155">
        <v>74</v>
      </c>
      <c r="G52" s="155">
        <v>501</v>
      </c>
      <c r="H52" s="155">
        <v>415050</v>
      </c>
      <c r="I52" s="155">
        <v>-2995</v>
      </c>
      <c r="J52" s="155">
        <v>-10</v>
      </c>
    </row>
    <row r="53" spans="1:10" x14ac:dyDescent="0.2">
      <c r="A53" s="155">
        <v>2018</v>
      </c>
      <c r="B53" s="155">
        <v>8</v>
      </c>
      <c r="C53" s="156">
        <v>9781449479701</v>
      </c>
      <c r="D53" s="155" t="s">
        <v>367</v>
      </c>
      <c r="E53" s="155">
        <v>1</v>
      </c>
      <c r="F53" s="155">
        <v>74</v>
      </c>
      <c r="G53" s="155">
        <v>501</v>
      </c>
      <c r="H53" s="155">
        <v>425250</v>
      </c>
      <c r="I53" s="155">
        <v>1608.88</v>
      </c>
      <c r="J53" s="155">
        <v>6</v>
      </c>
    </row>
    <row r="54" spans="1:10" x14ac:dyDescent="0.2">
      <c r="A54" s="155">
        <v>2018</v>
      </c>
      <c r="B54" s="155">
        <v>8</v>
      </c>
      <c r="C54" s="156">
        <v>9781449480127</v>
      </c>
      <c r="D54" s="155" t="s">
        <v>394</v>
      </c>
      <c r="E54" s="155">
        <v>1</v>
      </c>
      <c r="F54" s="155">
        <v>74</v>
      </c>
      <c r="G54" s="155">
        <v>501</v>
      </c>
      <c r="H54" s="155">
        <v>415050</v>
      </c>
      <c r="I54" s="155">
        <v>-4989.67</v>
      </c>
      <c r="J54" s="155">
        <v>-16</v>
      </c>
    </row>
    <row r="55" spans="1:10" x14ac:dyDescent="0.2">
      <c r="A55" s="155">
        <v>2018</v>
      </c>
      <c r="B55" s="155">
        <v>8</v>
      </c>
      <c r="C55" s="156">
        <v>9781449480356</v>
      </c>
      <c r="D55" s="155" t="s">
        <v>368</v>
      </c>
      <c r="E55" s="155">
        <v>1</v>
      </c>
      <c r="F55" s="155">
        <v>74</v>
      </c>
      <c r="G55" s="155">
        <v>501</v>
      </c>
      <c r="H55" s="155">
        <v>415050</v>
      </c>
      <c r="I55" s="155">
        <v>-34825.86</v>
      </c>
      <c r="J55" s="155">
        <v>-114</v>
      </c>
    </row>
    <row r="56" spans="1:10" x14ac:dyDescent="0.2">
      <c r="A56" s="155">
        <v>2018</v>
      </c>
      <c r="B56" s="155">
        <v>8</v>
      </c>
      <c r="C56" s="156">
        <v>9781449480356</v>
      </c>
      <c r="D56" s="155" t="s">
        <v>368</v>
      </c>
      <c r="E56" s="155">
        <v>1</v>
      </c>
      <c r="F56" s="155">
        <v>74</v>
      </c>
      <c r="G56" s="155">
        <v>501</v>
      </c>
      <c r="H56" s="155">
        <v>415150</v>
      </c>
      <c r="I56" s="155">
        <v>-3078.04</v>
      </c>
      <c r="J56" s="155">
        <v>-10</v>
      </c>
    </row>
    <row r="57" spans="1:10" x14ac:dyDescent="0.2">
      <c r="A57" s="155">
        <v>2018</v>
      </c>
      <c r="B57" s="155">
        <v>8</v>
      </c>
      <c r="C57" s="156">
        <v>9781449481001</v>
      </c>
      <c r="D57" s="155" t="s">
        <v>371</v>
      </c>
      <c r="E57" s="155">
        <v>1</v>
      </c>
      <c r="F57" s="155">
        <v>74</v>
      </c>
      <c r="G57" s="155">
        <v>501</v>
      </c>
      <c r="H57" s="155">
        <v>415050</v>
      </c>
      <c r="I57" s="155">
        <v>-12099.8</v>
      </c>
      <c r="J57" s="155">
        <v>-38</v>
      </c>
    </row>
    <row r="58" spans="1:10" x14ac:dyDescent="0.2">
      <c r="A58" s="155">
        <v>2018</v>
      </c>
      <c r="B58" s="155">
        <v>8</v>
      </c>
      <c r="C58" s="156">
        <v>9781449481018</v>
      </c>
      <c r="D58" s="155" t="s">
        <v>396</v>
      </c>
      <c r="E58" s="155">
        <v>1</v>
      </c>
      <c r="F58" s="155">
        <v>74</v>
      </c>
      <c r="G58" s="155">
        <v>501</v>
      </c>
      <c r="H58" s="155">
        <v>415050</v>
      </c>
      <c r="I58" s="155">
        <v>-17568.669999999998</v>
      </c>
      <c r="J58" s="155">
        <v>-56</v>
      </c>
    </row>
    <row r="59" spans="1:10" x14ac:dyDescent="0.2">
      <c r="A59" s="155">
        <v>2018</v>
      </c>
      <c r="B59" s="155">
        <v>8</v>
      </c>
      <c r="C59" s="156">
        <v>9781449484590</v>
      </c>
      <c r="D59" s="155" t="s">
        <v>409</v>
      </c>
      <c r="E59" s="155">
        <v>1</v>
      </c>
      <c r="F59" s="155">
        <v>74</v>
      </c>
      <c r="G59" s="155">
        <v>501</v>
      </c>
      <c r="H59" s="155">
        <v>415050</v>
      </c>
      <c r="I59" s="155">
        <v>-8925.1</v>
      </c>
      <c r="J59" s="155">
        <v>-28</v>
      </c>
    </row>
    <row r="60" spans="1:10" x14ac:dyDescent="0.2">
      <c r="A60" s="155">
        <v>2018</v>
      </c>
      <c r="B60" s="155">
        <v>8</v>
      </c>
      <c r="C60" s="156">
        <v>9781449486419</v>
      </c>
      <c r="D60" s="155" t="s">
        <v>414</v>
      </c>
      <c r="E60" s="155">
        <v>1</v>
      </c>
      <c r="F60" s="155">
        <v>74</v>
      </c>
      <c r="G60" s="155">
        <v>501</v>
      </c>
      <c r="H60" s="155">
        <v>415050</v>
      </c>
      <c r="I60" s="155">
        <v>-59900</v>
      </c>
      <c r="J60" s="155">
        <v>-200</v>
      </c>
    </row>
    <row r="61" spans="1:10" x14ac:dyDescent="0.2">
      <c r="A61" s="155">
        <v>2018</v>
      </c>
      <c r="B61" s="155">
        <v>8</v>
      </c>
      <c r="C61" s="156">
        <v>9781449486761</v>
      </c>
      <c r="D61" s="155" t="s">
        <v>415</v>
      </c>
      <c r="E61" s="155">
        <v>1</v>
      </c>
      <c r="F61" s="155">
        <v>74</v>
      </c>
      <c r="G61" s="155">
        <v>501</v>
      </c>
      <c r="H61" s="155">
        <v>415050</v>
      </c>
      <c r="I61" s="155">
        <v>-299.5</v>
      </c>
      <c r="J61" s="155">
        <v>-1</v>
      </c>
    </row>
    <row r="62" spans="1:10" x14ac:dyDescent="0.2">
      <c r="A62" s="155">
        <v>2018</v>
      </c>
      <c r="B62" s="155">
        <v>8</v>
      </c>
      <c r="C62" s="156">
        <v>9781449486761</v>
      </c>
      <c r="D62" s="155" t="s">
        <v>415</v>
      </c>
      <c r="E62" s="155">
        <v>1</v>
      </c>
      <c r="F62" s="155">
        <v>74</v>
      </c>
      <c r="G62" s="155">
        <v>501</v>
      </c>
      <c r="H62" s="155">
        <v>425250</v>
      </c>
      <c r="I62" s="155">
        <v>329.45</v>
      </c>
      <c r="J62" s="155">
        <v>1</v>
      </c>
    </row>
    <row r="63" spans="1:10" x14ac:dyDescent="0.2">
      <c r="A63" s="155">
        <v>2018</v>
      </c>
      <c r="B63" s="155">
        <v>8</v>
      </c>
      <c r="C63" s="156">
        <v>9781449487218</v>
      </c>
      <c r="D63" s="155" t="s">
        <v>419</v>
      </c>
      <c r="E63" s="155">
        <v>1</v>
      </c>
      <c r="F63" s="155">
        <v>74</v>
      </c>
      <c r="G63" s="155">
        <v>501</v>
      </c>
      <c r="H63" s="155">
        <v>415050</v>
      </c>
      <c r="I63" s="155">
        <v>-1655.85</v>
      </c>
      <c r="J63" s="155">
        <v>-8</v>
      </c>
    </row>
    <row r="64" spans="1:10" x14ac:dyDescent="0.2">
      <c r="A64" s="155">
        <v>2018</v>
      </c>
      <c r="B64" s="155">
        <v>8</v>
      </c>
      <c r="C64" s="156">
        <v>9781449487560</v>
      </c>
      <c r="D64" s="155" t="s">
        <v>421</v>
      </c>
      <c r="E64" s="155">
        <v>1</v>
      </c>
      <c r="F64" s="155">
        <v>74</v>
      </c>
      <c r="G64" s="155">
        <v>501</v>
      </c>
      <c r="H64" s="155">
        <v>415050</v>
      </c>
      <c r="I64" s="155">
        <v>-2575.6999999999998</v>
      </c>
      <c r="J64" s="155">
        <v>-8</v>
      </c>
    </row>
    <row r="65" spans="1:10" x14ac:dyDescent="0.2">
      <c r="A65" s="155">
        <v>2018</v>
      </c>
      <c r="B65" s="155">
        <v>8</v>
      </c>
      <c r="C65" s="156">
        <v>9781449487560</v>
      </c>
      <c r="D65" s="155" t="s">
        <v>421</v>
      </c>
      <c r="E65" s="155">
        <v>1</v>
      </c>
      <c r="F65" s="155">
        <v>74</v>
      </c>
      <c r="G65" s="155">
        <v>501</v>
      </c>
      <c r="H65" s="155">
        <v>425250</v>
      </c>
      <c r="I65" s="155">
        <v>658.9</v>
      </c>
      <c r="J65" s="155">
        <v>2</v>
      </c>
    </row>
    <row r="66" spans="1:10" x14ac:dyDescent="0.2">
      <c r="A66" s="155">
        <v>2018</v>
      </c>
      <c r="B66" s="155">
        <v>8</v>
      </c>
      <c r="C66" s="156">
        <v>9781449487751</v>
      </c>
      <c r="D66" s="155" t="s">
        <v>424</v>
      </c>
      <c r="E66" s="155">
        <v>1</v>
      </c>
      <c r="F66" s="155">
        <v>74</v>
      </c>
      <c r="G66" s="155">
        <v>501</v>
      </c>
      <c r="H66" s="155">
        <v>415050</v>
      </c>
      <c r="I66" s="155">
        <v>-5199.32</v>
      </c>
      <c r="J66" s="155">
        <v>-17</v>
      </c>
    </row>
    <row r="67" spans="1:10" x14ac:dyDescent="0.2">
      <c r="A67" s="155">
        <v>2018</v>
      </c>
      <c r="B67" s="155">
        <v>8</v>
      </c>
      <c r="C67" s="156">
        <v>9781449487751</v>
      </c>
      <c r="D67" s="155" t="s">
        <v>424</v>
      </c>
      <c r="E67" s="155">
        <v>1</v>
      </c>
      <c r="F67" s="155">
        <v>74</v>
      </c>
      <c r="G67" s="155">
        <v>501</v>
      </c>
      <c r="H67" s="155">
        <v>425250</v>
      </c>
      <c r="I67" s="155">
        <v>934.44</v>
      </c>
      <c r="J67" s="155">
        <v>3</v>
      </c>
    </row>
    <row r="68" spans="1:10" x14ac:dyDescent="0.2">
      <c r="A68" s="155">
        <v>2018</v>
      </c>
      <c r="B68" s="155">
        <v>8</v>
      </c>
      <c r="C68" s="156">
        <v>9781449487768</v>
      </c>
      <c r="D68" s="155" t="s">
        <v>412</v>
      </c>
      <c r="E68" s="155">
        <v>1</v>
      </c>
      <c r="F68" s="155">
        <v>74</v>
      </c>
      <c r="G68" s="155">
        <v>501</v>
      </c>
      <c r="H68" s="155">
        <v>415050</v>
      </c>
      <c r="I68" s="155">
        <v>-16244.88</v>
      </c>
      <c r="J68" s="155">
        <v>-52</v>
      </c>
    </row>
    <row r="69" spans="1:10" x14ac:dyDescent="0.2">
      <c r="A69" s="155">
        <v>2018</v>
      </c>
      <c r="B69" s="155">
        <v>8</v>
      </c>
      <c r="C69" s="156">
        <v>9781449487768</v>
      </c>
      <c r="D69" s="155" t="s">
        <v>412</v>
      </c>
      <c r="E69" s="155">
        <v>1</v>
      </c>
      <c r="F69" s="155">
        <v>74</v>
      </c>
      <c r="G69" s="155">
        <v>501</v>
      </c>
      <c r="H69" s="155">
        <v>425250</v>
      </c>
      <c r="I69" s="155">
        <v>2306.15</v>
      </c>
      <c r="J69" s="155">
        <v>7</v>
      </c>
    </row>
    <row r="70" spans="1:10" x14ac:dyDescent="0.2">
      <c r="A70" s="155">
        <v>2018</v>
      </c>
      <c r="B70" s="155">
        <v>8</v>
      </c>
      <c r="C70" s="156">
        <v>9781449488062</v>
      </c>
      <c r="D70" s="155" t="s">
        <v>417</v>
      </c>
      <c r="E70" s="155">
        <v>1</v>
      </c>
      <c r="F70" s="155">
        <v>74</v>
      </c>
      <c r="G70" s="155">
        <v>501</v>
      </c>
      <c r="H70" s="155">
        <v>415050</v>
      </c>
      <c r="I70" s="155">
        <v>-41097.39</v>
      </c>
      <c r="J70" s="155">
        <v>-135</v>
      </c>
    </row>
    <row r="71" spans="1:10" x14ac:dyDescent="0.2">
      <c r="A71" s="155">
        <v>2018</v>
      </c>
      <c r="B71" s="155">
        <v>8</v>
      </c>
      <c r="C71" s="156">
        <v>9781449488062</v>
      </c>
      <c r="D71" s="155" t="s">
        <v>417</v>
      </c>
      <c r="E71" s="155">
        <v>1</v>
      </c>
      <c r="F71" s="155">
        <v>74</v>
      </c>
      <c r="G71" s="155">
        <v>501</v>
      </c>
      <c r="H71" s="155">
        <v>415150</v>
      </c>
      <c r="I71" s="155">
        <v>-4616.34</v>
      </c>
      <c r="J71" s="155">
        <v>-15</v>
      </c>
    </row>
    <row r="72" spans="1:10" x14ac:dyDescent="0.2">
      <c r="A72" s="155">
        <v>2018</v>
      </c>
      <c r="B72" s="155">
        <v>8</v>
      </c>
      <c r="C72" s="156">
        <v>9781449489427</v>
      </c>
      <c r="D72" s="155" t="s">
        <v>436</v>
      </c>
      <c r="E72" s="155">
        <v>1</v>
      </c>
      <c r="F72" s="155">
        <v>74</v>
      </c>
      <c r="G72" s="155">
        <v>501</v>
      </c>
      <c r="H72" s="155">
        <v>415040</v>
      </c>
      <c r="I72" s="155">
        <v>0</v>
      </c>
      <c r="J72" s="155">
        <v>0</v>
      </c>
    </row>
    <row r="73" spans="1:10" x14ac:dyDescent="0.2">
      <c r="A73" s="155">
        <v>2018</v>
      </c>
      <c r="B73" s="155">
        <v>8</v>
      </c>
      <c r="C73" s="156">
        <v>9781449489786</v>
      </c>
      <c r="D73" s="155" t="s">
        <v>426</v>
      </c>
      <c r="E73" s="155">
        <v>1</v>
      </c>
      <c r="F73" s="155">
        <v>74</v>
      </c>
      <c r="G73" s="155">
        <v>501</v>
      </c>
      <c r="H73" s="155">
        <v>415040</v>
      </c>
      <c r="I73" s="155">
        <v>-1215.97</v>
      </c>
      <c r="J73" s="155">
        <v>-4</v>
      </c>
    </row>
    <row r="74" spans="1:10" x14ac:dyDescent="0.2">
      <c r="A74" s="155">
        <v>2018</v>
      </c>
      <c r="B74" s="155">
        <v>8</v>
      </c>
      <c r="C74" s="156">
        <v>9781449489892</v>
      </c>
      <c r="D74" s="155" t="s">
        <v>428</v>
      </c>
      <c r="E74" s="155">
        <v>1</v>
      </c>
      <c r="F74" s="155">
        <v>74</v>
      </c>
      <c r="G74" s="155">
        <v>501</v>
      </c>
      <c r="H74" s="155">
        <v>415040</v>
      </c>
      <c r="I74" s="155">
        <v>-31938.68</v>
      </c>
      <c r="J74" s="155">
        <v>-101</v>
      </c>
    </row>
    <row r="75" spans="1:10" x14ac:dyDescent="0.2">
      <c r="A75" s="155">
        <v>2018</v>
      </c>
      <c r="B75" s="155">
        <v>8</v>
      </c>
      <c r="C75" s="156">
        <v>9781449489908</v>
      </c>
      <c r="D75" s="155" t="s">
        <v>422</v>
      </c>
      <c r="E75" s="155">
        <v>1</v>
      </c>
      <c r="F75" s="155">
        <v>74</v>
      </c>
      <c r="G75" s="155">
        <v>501</v>
      </c>
      <c r="H75" s="155">
        <v>415050</v>
      </c>
      <c r="I75" s="155">
        <v>-12039.9</v>
      </c>
      <c r="J75" s="155">
        <v>-38</v>
      </c>
    </row>
    <row r="76" spans="1:10" x14ac:dyDescent="0.2">
      <c r="A76" s="155">
        <v>2018</v>
      </c>
      <c r="B76" s="155">
        <v>8</v>
      </c>
      <c r="C76" s="156">
        <v>9781449492038</v>
      </c>
      <c r="D76" s="155" t="s">
        <v>429</v>
      </c>
      <c r="E76" s="155">
        <v>1</v>
      </c>
      <c r="F76" s="155">
        <v>74</v>
      </c>
      <c r="G76" s="155">
        <v>501</v>
      </c>
      <c r="H76" s="155">
        <v>415050</v>
      </c>
      <c r="I76" s="155">
        <v>-622.96</v>
      </c>
      <c r="J76" s="155">
        <v>-2</v>
      </c>
    </row>
    <row r="77" spans="1:10" x14ac:dyDescent="0.2">
      <c r="A77" s="155">
        <v>2018</v>
      </c>
      <c r="B77" s="155">
        <v>8</v>
      </c>
      <c r="C77" s="156">
        <v>9781449492878</v>
      </c>
      <c r="D77" s="155" t="s">
        <v>427</v>
      </c>
      <c r="E77" s="155">
        <v>1</v>
      </c>
      <c r="F77" s="155">
        <v>74</v>
      </c>
      <c r="G77" s="155">
        <v>501</v>
      </c>
      <c r="H77" s="155">
        <v>415040</v>
      </c>
      <c r="I77" s="155">
        <v>-151547</v>
      </c>
      <c r="J77" s="155">
        <v>-500</v>
      </c>
    </row>
    <row r="78" spans="1:10" x14ac:dyDescent="0.2">
      <c r="A78" s="155">
        <v>2018</v>
      </c>
      <c r="B78" s="155">
        <v>8</v>
      </c>
      <c r="C78" s="156">
        <v>9781449492977</v>
      </c>
      <c r="D78" s="155" t="s">
        <v>438</v>
      </c>
      <c r="E78" s="155">
        <v>1</v>
      </c>
      <c r="F78" s="155">
        <v>74</v>
      </c>
      <c r="G78" s="155">
        <v>501</v>
      </c>
      <c r="H78" s="155">
        <v>415040</v>
      </c>
      <c r="I78" s="155">
        <v>-89850</v>
      </c>
      <c r="J78" s="155">
        <v>-300</v>
      </c>
    </row>
    <row r="79" spans="1:10" x14ac:dyDescent="0.2">
      <c r="A79" s="155">
        <v>2018</v>
      </c>
      <c r="B79" s="155">
        <v>8</v>
      </c>
      <c r="C79" s="156">
        <v>9781449494254</v>
      </c>
      <c r="D79" s="155" t="s">
        <v>437</v>
      </c>
      <c r="E79" s="155">
        <v>1</v>
      </c>
      <c r="F79" s="155">
        <v>74</v>
      </c>
      <c r="G79" s="155">
        <v>501</v>
      </c>
      <c r="H79" s="155">
        <v>415040</v>
      </c>
      <c r="I79" s="155">
        <v>-1293.8399999999999</v>
      </c>
      <c r="J79" s="155">
        <v>-4</v>
      </c>
    </row>
    <row r="80" spans="1:10" x14ac:dyDescent="0.2">
      <c r="A80" s="155">
        <v>2018</v>
      </c>
      <c r="B80" s="155">
        <v>8</v>
      </c>
      <c r="C80" s="156">
        <v>9781449494254</v>
      </c>
      <c r="D80" s="155" t="s">
        <v>437</v>
      </c>
      <c r="E80" s="155">
        <v>1</v>
      </c>
      <c r="F80" s="155">
        <v>74</v>
      </c>
      <c r="G80" s="155">
        <v>501</v>
      </c>
      <c r="H80" s="155">
        <v>415140</v>
      </c>
      <c r="I80" s="155">
        <v>-1514.34</v>
      </c>
      <c r="J80" s="155">
        <v>-5</v>
      </c>
    </row>
    <row r="81" spans="1:11" x14ac:dyDescent="0.2">
      <c r="A81" s="155">
        <v>2018</v>
      </c>
      <c r="B81" s="155">
        <v>8</v>
      </c>
      <c r="C81" s="156">
        <v>9781941252093</v>
      </c>
      <c r="D81" s="155" t="s">
        <v>321</v>
      </c>
      <c r="E81" s="155">
        <v>1</v>
      </c>
      <c r="F81" s="155">
        <v>74</v>
      </c>
      <c r="G81" s="155">
        <v>501</v>
      </c>
      <c r="H81" s="155">
        <v>415050</v>
      </c>
      <c r="I81" s="155">
        <v>-42500</v>
      </c>
      <c r="J81" s="155">
        <v>-100</v>
      </c>
    </row>
    <row r="82" spans="1:11" x14ac:dyDescent="0.2">
      <c r="A82" s="155">
        <v>2018</v>
      </c>
      <c r="B82" s="155">
        <v>8</v>
      </c>
      <c r="C82" s="156">
        <v>9781941252093</v>
      </c>
      <c r="D82" s="155" t="s">
        <v>321</v>
      </c>
      <c r="E82" s="155">
        <v>1</v>
      </c>
      <c r="F82" s="155">
        <v>74</v>
      </c>
      <c r="G82" s="155">
        <v>501</v>
      </c>
      <c r="H82" s="155">
        <v>425250</v>
      </c>
      <c r="I82" s="155">
        <v>361.25</v>
      </c>
      <c r="J82" s="155">
        <v>1</v>
      </c>
    </row>
    <row r="83" spans="1:11" x14ac:dyDescent="0.2">
      <c r="A83" s="155">
        <v>2018</v>
      </c>
      <c r="B83" s="155">
        <v>8</v>
      </c>
      <c r="C83" s="156">
        <v>9781941252390</v>
      </c>
      <c r="D83" s="155" t="s">
        <v>423</v>
      </c>
      <c r="E83" s="155">
        <v>1</v>
      </c>
      <c r="F83" s="155">
        <v>74</v>
      </c>
      <c r="G83" s="155">
        <v>501</v>
      </c>
      <c r="H83" s="155">
        <v>415050</v>
      </c>
      <c r="I83" s="155">
        <v>-2176</v>
      </c>
      <c r="J83" s="155">
        <v>-5</v>
      </c>
    </row>
    <row r="84" spans="1:11" x14ac:dyDescent="0.2">
      <c r="A84" s="155"/>
      <c r="B84" s="155"/>
      <c r="C84" s="156"/>
      <c r="D84" s="155"/>
      <c r="E84" s="155"/>
      <c r="F84" s="155"/>
      <c r="G84" s="155"/>
      <c r="H84" s="155"/>
      <c r="I84" s="155"/>
      <c r="J84" s="155"/>
    </row>
    <row r="85" spans="1:11" x14ac:dyDescent="0.2">
      <c r="A85" s="155"/>
      <c r="B85" s="155"/>
      <c r="C85" s="156"/>
      <c r="D85" s="155"/>
      <c r="E85" s="155"/>
      <c r="F85" s="155"/>
      <c r="G85" s="155"/>
      <c r="H85" s="155"/>
      <c r="I85" s="155"/>
      <c r="J85" s="155"/>
    </row>
    <row r="86" spans="1:11" x14ac:dyDescent="0.2">
      <c r="A86" s="155"/>
      <c r="B86" s="155"/>
      <c r="C86" s="156"/>
      <c r="D86" s="155"/>
      <c r="E86" s="155"/>
      <c r="F86" s="155"/>
      <c r="G86" s="155"/>
      <c r="H86" s="155"/>
      <c r="I86" s="155"/>
      <c r="J86" s="155"/>
    </row>
    <row r="87" spans="1:11" x14ac:dyDescent="0.2">
      <c r="A87" s="155"/>
      <c r="B87" s="155"/>
      <c r="C87" s="156"/>
      <c r="D87" s="155"/>
      <c r="E87" s="155"/>
      <c r="F87" s="155"/>
      <c r="G87" s="155"/>
      <c r="H87" s="155"/>
      <c r="I87" s="155"/>
      <c r="J87" s="155"/>
    </row>
    <row r="88" spans="1:11" ht="11.25" customHeight="1" x14ac:dyDescent="0.2">
      <c r="A88" s="155"/>
      <c r="B88" s="155"/>
      <c r="C88" s="156"/>
      <c r="D88" s="155"/>
      <c r="E88" s="155"/>
      <c r="F88" s="155"/>
      <c r="G88" s="155"/>
      <c r="H88" s="155"/>
      <c r="I88" s="155"/>
      <c r="J88" s="155"/>
    </row>
    <row r="89" spans="1:11" x14ac:dyDescent="0.2">
      <c r="A89" s="155"/>
      <c r="B89" s="155"/>
      <c r="C89" s="156"/>
      <c r="D89" s="155"/>
      <c r="E89" s="155"/>
      <c r="F89" s="155"/>
      <c r="G89" s="155"/>
      <c r="H89" s="155"/>
      <c r="I89" s="155"/>
      <c r="J89" s="155"/>
    </row>
    <row r="90" spans="1:11" x14ac:dyDescent="0.2">
      <c r="I90" s="352">
        <f>SUM(I2:I89)</f>
        <v>-2880084.03</v>
      </c>
      <c r="J90" s="303">
        <f>SUM(J2:J89)</f>
        <v>-5014</v>
      </c>
    </row>
    <row r="92" spans="1:11" x14ac:dyDescent="0.2">
      <c r="G92" s="206" t="s">
        <v>63</v>
      </c>
      <c r="I92" s="378">
        <v>0.22500000000000001</v>
      </c>
      <c r="J92" s="305"/>
      <c r="K92" s="305"/>
    </row>
    <row r="93" spans="1:11" ht="13.5" thickBot="1" x14ac:dyDescent="0.25">
      <c r="G93" s="305"/>
      <c r="H93" s="305"/>
      <c r="I93" s="305"/>
      <c r="J93" s="305"/>
      <c r="K93" s="305"/>
    </row>
    <row r="94" spans="1:11" ht="15" x14ac:dyDescent="0.25">
      <c r="G94" s="306" t="s">
        <v>50</v>
      </c>
      <c r="H94" s="307" t="s">
        <v>51</v>
      </c>
      <c r="I94" s="379">
        <f>-I90*I92</f>
        <v>648018.90674999997</v>
      </c>
      <c r="J94" s="309"/>
      <c r="K94" s="310"/>
    </row>
    <row r="95" spans="1:11" ht="15" x14ac:dyDescent="0.25">
      <c r="G95" s="311"/>
      <c r="H95" s="312" t="s">
        <v>52</v>
      </c>
      <c r="I95" s="380">
        <f>I94/K95</f>
        <v>7244.0588396545199</v>
      </c>
      <c r="J95" s="314" t="s">
        <v>53</v>
      </c>
      <c r="K95" s="315">
        <v>89.455224080000008</v>
      </c>
    </row>
    <row r="96" spans="1:11" ht="15.75" thickBot="1" x14ac:dyDescent="0.3">
      <c r="G96" s="316"/>
      <c r="H96" s="317" t="s">
        <v>61</v>
      </c>
      <c r="I96" s="381">
        <f>I94/K96</f>
        <v>9328.8989737070915</v>
      </c>
      <c r="J96" s="319" t="s">
        <v>53</v>
      </c>
      <c r="K96" s="320">
        <v>69.4636</v>
      </c>
    </row>
  </sheetData>
  <autoFilter ref="A1:K1" xr:uid="{00000000-0009-0000-0000-000001000000}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40"/>
  <dimension ref="A1:K137"/>
  <sheetViews>
    <sheetView topLeftCell="A108" workbookViewId="0">
      <selection activeCell="J123" sqref="J123:J135"/>
    </sheetView>
  </sheetViews>
  <sheetFormatPr defaultColWidth="9.140625" defaultRowHeight="12.75" x14ac:dyDescent="0.2"/>
  <cols>
    <col min="1" max="2" width="9.140625" style="206"/>
    <col min="3" max="3" width="14.140625" style="206" bestFit="1" customWidth="1"/>
    <col min="4" max="4" width="39.140625" style="206" bestFit="1" customWidth="1"/>
    <col min="5" max="8" width="9.140625" style="206"/>
    <col min="9" max="9" width="14.85546875" style="321" bestFit="1" customWidth="1"/>
    <col min="10" max="10" width="9.140625" style="206"/>
    <col min="11" max="11" width="12.28515625" style="206" bestFit="1" customWidth="1"/>
    <col min="12" max="16384" width="9.140625" style="206"/>
  </cols>
  <sheetData>
    <row r="1" spans="1:11" x14ac:dyDescent="0.2">
      <c r="A1" s="184" t="s">
        <v>34</v>
      </c>
      <c r="B1" s="185" t="s">
        <v>35</v>
      </c>
      <c r="C1" s="185" t="s">
        <v>36</v>
      </c>
      <c r="D1" s="185" t="s">
        <v>37</v>
      </c>
      <c r="E1" s="185" t="s">
        <v>38</v>
      </c>
      <c r="F1" s="185" t="s">
        <v>39</v>
      </c>
      <c r="G1" s="185" t="s">
        <v>40</v>
      </c>
      <c r="H1" s="185" t="s">
        <v>41</v>
      </c>
      <c r="I1" s="301" t="s">
        <v>18</v>
      </c>
      <c r="J1" s="185" t="s">
        <v>42</v>
      </c>
      <c r="K1" s="185"/>
    </row>
    <row r="2" spans="1:11" x14ac:dyDescent="0.2">
      <c r="A2" s="155">
        <v>2017</v>
      </c>
      <c r="B2" s="155">
        <v>9</v>
      </c>
      <c r="C2" s="156">
        <v>9780740700033</v>
      </c>
      <c r="D2" s="155" t="s">
        <v>343</v>
      </c>
      <c r="E2" s="155">
        <v>1</v>
      </c>
      <c r="F2" s="155">
        <v>74</v>
      </c>
      <c r="G2" s="155">
        <v>503</v>
      </c>
      <c r="H2" s="155">
        <v>425250</v>
      </c>
      <c r="I2" s="155">
        <v>985.59</v>
      </c>
      <c r="J2" s="155">
        <v>3</v>
      </c>
    </row>
    <row r="3" spans="1:11" x14ac:dyDescent="0.2">
      <c r="A3" s="155">
        <v>2017</v>
      </c>
      <c r="B3" s="155">
        <v>9</v>
      </c>
      <c r="C3" s="156">
        <v>9780740705311</v>
      </c>
      <c r="D3" s="155" t="s">
        <v>344</v>
      </c>
      <c r="E3" s="155">
        <v>1</v>
      </c>
      <c r="F3" s="155">
        <v>74</v>
      </c>
      <c r="G3" s="155">
        <v>503</v>
      </c>
      <c r="H3" s="155">
        <v>415050</v>
      </c>
      <c r="I3" s="155">
        <v>-1111.4100000000001</v>
      </c>
      <c r="J3" s="155">
        <v>-3</v>
      </c>
    </row>
    <row r="4" spans="1:11" x14ac:dyDescent="0.2">
      <c r="A4" s="155">
        <v>2017</v>
      </c>
      <c r="B4" s="155">
        <v>9</v>
      </c>
      <c r="C4" s="156">
        <v>9780740713903</v>
      </c>
      <c r="D4" s="155" t="s">
        <v>345</v>
      </c>
      <c r="E4" s="155">
        <v>1</v>
      </c>
      <c r="F4" s="155">
        <v>74</v>
      </c>
      <c r="G4" s="155">
        <v>503</v>
      </c>
      <c r="H4" s="155">
        <v>425250</v>
      </c>
      <c r="I4" s="155">
        <v>639</v>
      </c>
      <c r="J4" s="155">
        <v>3</v>
      </c>
    </row>
    <row r="5" spans="1:11" x14ac:dyDescent="0.2">
      <c r="A5" s="155">
        <v>2017</v>
      </c>
      <c r="B5" s="155">
        <v>9</v>
      </c>
      <c r="C5" s="156">
        <v>9780740732980</v>
      </c>
      <c r="D5" s="155" t="s">
        <v>346</v>
      </c>
      <c r="E5" s="155">
        <v>1</v>
      </c>
      <c r="F5" s="155">
        <v>74</v>
      </c>
      <c r="G5" s="155">
        <v>503</v>
      </c>
      <c r="H5" s="155">
        <v>425250</v>
      </c>
      <c r="I5" s="155">
        <v>987</v>
      </c>
      <c r="J5" s="155">
        <v>4</v>
      </c>
    </row>
    <row r="6" spans="1:11" x14ac:dyDescent="0.2">
      <c r="A6" s="155">
        <v>2017</v>
      </c>
      <c r="B6" s="155">
        <v>9</v>
      </c>
      <c r="C6" s="156">
        <v>9780740738401</v>
      </c>
      <c r="D6" s="155" t="s">
        <v>389</v>
      </c>
      <c r="E6" s="155">
        <v>1</v>
      </c>
      <c r="F6" s="155">
        <v>74</v>
      </c>
      <c r="G6" s="155">
        <v>503</v>
      </c>
      <c r="H6" s="155">
        <v>425250</v>
      </c>
      <c r="I6" s="155">
        <v>347.13</v>
      </c>
      <c r="J6" s="155">
        <v>2</v>
      </c>
    </row>
    <row r="7" spans="1:11" x14ac:dyDescent="0.2">
      <c r="A7" s="155">
        <v>2017</v>
      </c>
      <c r="B7" s="155">
        <v>9</v>
      </c>
      <c r="C7" s="156">
        <v>9780740746581</v>
      </c>
      <c r="D7" s="155" t="s">
        <v>348</v>
      </c>
      <c r="E7" s="155">
        <v>1</v>
      </c>
      <c r="F7" s="155">
        <v>74</v>
      </c>
      <c r="G7" s="155">
        <v>503</v>
      </c>
      <c r="H7" s="155">
        <v>425250</v>
      </c>
      <c r="I7" s="155">
        <v>335.52</v>
      </c>
      <c r="J7" s="155">
        <v>1</v>
      </c>
    </row>
    <row r="8" spans="1:11" x14ac:dyDescent="0.2">
      <c r="A8" s="155">
        <v>2017</v>
      </c>
      <c r="B8" s="155">
        <v>9</v>
      </c>
      <c r="C8" s="156">
        <v>9780740754722</v>
      </c>
      <c r="D8" s="155" t="s">
        <v>390</v>
      </c>
      <c r="E8" s="155">
        <v>1</v>
      </c>
      <c r="F8" s="155">
        <v>74</v>
      </c>
      <c r="G8" s="155">
        <v>503</v>
      </c>
      <c r="H8" s="155">
        <v>425250</v>
      </c>
      <c r="I8" s="155">
        <v>187.53</v>
      </c>
      <c r="J8" s="155">
        <v>1</v>
      </c>
    </row>
    <row r="9" spans="1:11" x14ac:dyDescent="0.2">
      <c r="A9" s="155">
        <v>2017</v>
      </c>
      <c r="B9" s="155">
        <v>9</v>
      </c>
      <c r="C9" s="156">
        <v>9780740755668</v>
      </c>
      <c r="D9" s="155" t="s">
        <v>273</v>
      </c>
      <c r="E9" s="155">
        <v>1</v>
      </c>
      <c r="F9" s="155">
        <v>74</v>
      </c>
      <c r="G9" s="155">
        <v>503</v>
      </c>
      <c r="H9" s="155">
        <v>425250</v>
      </c>
      <c r="I9" s="155">
        <v>375.06</v>
      </c>
      <c r="J9" s="155">
        <v>2</v>
      </c>
    </row>
    <row r="10" spans="1:11" x14ac:dyDescent="0.2">
      <c r="A10" s="155">
        <v>2017</v>
      </c>
      <c r="B10" s="155">
        <v>9</v>
      </c>
      <c r="C10" s="156">
        <v>9780740761584</v>
      </c>
      <c r="D10" s="155" t="s">
        <v>379</v>
      </c>
      <c r="E10" s="155">
        <v>1</v>
      </c>
      <c r="F10" s="155">
        <v>74</v>
      </c>
      <c r="G10" s="155">
        <v>504</v>
      </c>
      <c r="H10" s="155">
        <v>425250</v>
      </c>
      <c r="I10" s="155">
        <v>722.19</v>
      </c>
      <c r="J10" s="155">
        <v>4</v>
      </c>
    </row>
    <row r="11" spans="1:11" x14ac:dyDescent="0.2">
      <c r="A11" s="155">
        <v>2017</v>
      </c>
      <c r="B11" s="155">
        <v>9</v>
      </c>
      <c r="C11" s="156">
        <v>9780740777356</v>
      </c>
      <c r="D11" s="155" t="s">
        <v>274</v>
      </c>
      <c r="E11" s="155">
        <v>1</v>
      </c>
      <c r="F11" s="155">
        <v>74</v>
      </c>
      <c r="G11" s="155">
        <v>503</v>
      </c>
      <c r="H11" s="155">
        <v>415050</v>
      </c>
      <c r="I11" s="155">
        <v>-3570</v>
      </c>
      <c r="J11" s="155">
        <v>-2</v>
      </c>
    </row>
    <row r="12" spans="1:11" x14ac:dyDescent="0.2">
      <c r="A12" s="155">
        <v>2017</v>
      </c>
      <c r="B12" s="155">
        <v>9</v>
      </c>
      <c r="C12" s="156">
        <v>9780740778155</v>
      </c>
      <c r="D12" s="155" t="s">
        <v>351</v>
      </c>
      <c r="E12" s="155">
        <v>1</v>
      </c>
      <c r="F12" s="155">
        <v>74</v>
      </c>
      <c r="G12" s="155">
        <v>503</v>
      </c>
      <c r="H12" s="155">
        <v>425250</v>
      </c>
      <c r="I12" s="155">
        <v>493.5</v>
      </c>
      <c r="J12" s="155">
        <v>2</v>
      </c>
    </row>
    <row r="13" spans="1:11" x14ac:dyDescent="0.2">
      <c r="A13" s="155">
        <v>2017</v>
      </c>
      <c r="B13" s="155">
        <v>9</v>
      </c>
      <c r="C13" s="156">
        <v>9780740785344</v>
      </c>
      <c r="D13" s="155" t="s">
        <v>352</v>
      </c>
      <c r="E13" s="155">
        <v>1</v>
      </c>
      <c r="F13" s="155">
        <v>74</v>
      </c>
      <c r="G13" s="155">
        <v>503</v>
      </c>
      <c r="H13" s="155">
        <v>425250</v>
      </c>
      <c r="I13" s="155">
        <v>985.59</v>
      </c>
      <c r="J13" s="155">
        <v>3</v>
      </c>
    </row>
    <row r="14" spans="1:11" x14ac:dyDescent="0.2">
      <c r="A14" s="155">
        <v>2017</v>
      </c>
      <c r="B14" s="155">
        <v>9</v>
      </c>
      <c r="C14" s="156">
        <v>9780836204155</v>
      </c>
      <c r="D14" s="155" t="s">
        <v>353</v>
      </c>
      <c r="E14" s="155">
        <v>1</v>
      </c>
      <c r="F14" s="155">
        <v>74</v>
      </c>
      <c r="G14" s="155">
        <v>503</v>
      </c>
      <c r="H14" s="155">
        <v>425250</v>
      </c>
      <c r="I14" s="155">
        <v>657.06</v>
      </c>
      <c r="J14" s="155">
        <v>2</v>
      </c>
    </row>
    <row r="15" spans="1:11" x14ac:dyDescent="0.2">
      <c r="A15" s="155">
        <v>2017</v>
      </c>
      <c r="B15" s="155">
        <v>9</v>
      </c>
      <c r="C15" s="156">
        <v>9780836217797</v>
      </c>
      <c r="D15" s="155" t="s">
        <v>363</v>
      </c>
      <c r="E15" s="155">
        <v>1</v>
      </c>
      <c r="F15" s="155">
        <v>74</v>
      </c>
      <c r="G15" s="155">
        <v>503</v>
      </c>
      <c r="H15" s="155">
        <v>425250</v>
      </c>
      <c r="I15" s="155">
        <v>375.06</v>
      </c>
      <c r="J15" s="155">
        <v>2</v>
      </c>
    </row>
    <row r="16" spans="1:11" x14ac:dyDescent="0.2">
      <c r="A16" s="155">
        <v>2017</v>
      </c>
      <c r="B16" s="155">
        <v>9</v>
      </c>
      <c r="C16" s="156">
        <v>9780836267457</v>
      </c>
      <c r="D16" s="155" t="s">
        <v>356</v>
      </c>
      <c r="E16" s="155">
        <v>1</v>
      </c>
      <c r="F16" s="155">
        <v>74</v>
      </c>
      <c r="G16" s="155">
        <v>503</v>
      </c>
      <c r="H16" s="155">
        <v>425250</v>
      </c>
      <c r="I16" s="155">
        <v>985.59</v>
      </c>
      <c r="J16" s="155">
        <v>3</v>
      </c>
    </row>
    <row r="17" spans="1:10" x14ac:dyDescent="0.2">
      <c r="A17" s="155">
        <v>2017</v>
      </c>
      <c r="B17" s="155">
        <v>9</v>
      </c>
      <c r="C17" s="156">
        <v>9781449401023</v>
      </c>
      <c r="D17" s="155" t="s">
        <v>357</v>
      </c>
      <c r="E17" s="155">
        <v>1</v>
      </c>
      <c r="F17" s="155">
        <v>74</v>
      </c>
      <c r="G17" s="155">
        <v>503</v>
      </c>
      <c r="H17" s="155">
        <v>425250</v>
      </c>
      <c r="I17" s="155">
        <v>356.49</v>
      </c>
      <c r="J17" s="155">
        <v>1</v>
      </c>
    </row>
    <row r="18" spans="1:10" x14ac:dyDescent="0.2">
      <c r="A18" s="155">
        <v>2017</v>
      </c>
      <c r="B18" s="155">
        <v>9</v>
      </c>
      <c r="C18" s="156">
        <v>9781449401160</v>
      </c>
      <c r="D18" s="155" t="s">
        <v>276</v>
      </c>
      <c r="E18" s="155">
        <v>1</v>
      </c>
      <c r="F18" s="155">
        <v>74</v>
      </c>
      <c r="G18" s="155">
        <v>503</v>
      </c>
      <c r="H18" s="155">
        <v>415050</v>
      </c>
      <c r="I18" s="155">
        <v>-3480.19</v>
      </c>
      <c r="J18" s="155">
        <v>-11</v>
      </c>
    </row>
    <row r="19" spans="1:10" x14ac:dyDescent="0.2">
      <c r="A19" s="155">
        <v>2017</v>
      </c>
      <c r="B19" s="155">
        <v>9</v>
      </c>
      <c r="C19" s="156">
        <v>9781449401382</v>
      </c>
      <c r="D19" s="155" t="s">
        <v>302</v>
      </c>
      <c r="E19" s="155">
        <v>1</v>
      </c>
      <c r="F19" s="155">
        <v>74</v>
      </c>
      <c r="G19" s="155">
        <v>503</v>
      </c>
      <c r="H19" s="155">
        <v>425250</v>
      </c>
      <c r="I19" s="155">
        <v>421.59</v>
      </c>
      <c r="J19" s="155">
        <v>3</v>
      </c>
    </row>
    <row r="20" spans="1:10" x14ac:dyDescent="0.2">
      <c r="A20" s="155">
        <v>2017</v>
      </c>
      <c r="B20" s="155">
        <v>9</v>
      </c>
      <c r="C20" s="156">
        <v>9781449402327</v>
      </c>
      <c r="D20" s="155" t="s">
        <v>277</v>
      </c>
      <c r="E20" s="155">
        <v>1</v>
      </c>
      <c r="F20" s="155">
        <v>74</v>
      </c>
      <c r="G20" s="155">
        <v>504</v>
      </c>
      <c r="H20" s="155">
        <v>415050</v>
      </c>
      <c r="I20" s="155">
        <v>-18956.490000000002</v>
      </c>
      <c r="J20" s="155">
        <v>-93</v>
      </c>
    </row>
    <row r="21" spans="1:10" x14ac:dyDescent="0.2">
      <c r="A21" s="155">
        <v>2017</v>
      </c>
      <c r="B21" s="155">
        <v>9</v>
      </c>
      <c r="C21" s="156">
        <v>9781449407186</v>
      </c>
      <c r="D21" s="155" t="s">
        <v>278</v>
      </c>
      <c r="E21" s="155">
        <v>1</v>
      </c>
      <c r="F21" s="155">
        <v>74</v>
      </c>
      <c r="G21" s="155">
        <v>504</v>
      </c>
      <c r="H21" s="155">
        <v>415050</v>
      </c>
      <c r="I21" s="155">
        <v>-20209.349999999999</v>
      </c>
      <c r="J21" s="155">
        <v>-99</v>
      </c>
    </row>
    <row r="22" spans="1:10" x14ac:dyDescent="0.2">
      <c r="A22" s="155">
        <v>2017</v>
      </c>
      <c r="B22" s="155">
        <v>9</v>
      </c>
      <c r="C22" s="156">
        <v>9781449409777</v>
      </c>
      <c r="D22" s="155" t="s">
        <v>293</v>
      </c>
      <c r="E22" s="155">
        <v>1</v>
      </c>
      <c r="F22" s="155">
        <v>74</v>
      </c>
      <c r="G22" s="155">
        <v>503</v>
      </c>
      <c r="H22" s="155">
        <v>415050</v>
      </c>
      <c r="I22" s="155">
        <v>-768.9</v>
      </c>
      <c r="J22" s="155">
        <v>-2</v>
      </c>
    </row>
    <row r="23" spans="1:10" x14ac:dyDescent="0.2">
      <c r="A23" s="155">
        <v>2017</v>
      </c>
      <c r="B23" s="155">
        <v>9</v>
      </c>
      <c r="C23" s="156">
        <v>9781449414054</v>
      </c>
      <c r="D23" s="155" t="s">
        <v>393</v>
      </c>
      <c r="E23" s="155">
        <v>1</v>
      </c>
      <c r="F23" s="155">
        <v>74</v>
      </c>
      <c r="G23" s="155">
        <v>504</v>
      </c>
      <c r="H23" s="155">
        <v>425250</v>
      </c>
      <c r="I23" s="155">
        <v>103.48</v>
      </c>
      <c r="J23" s="155">
        <v>1</v>
      </c>
    </row>
    <row r="24" spans="1:10" x14ac:dyDescent="0.2">
      <c r="A24" s="155">
        <v>2017</v>
      </c>
      <c r="B24" s="155">
        <v>9</v>
      </c>
      <c r="C24" s="156">
        <v>9781449414085</v>
      </c>
      <c r="D24" s="155" t="s">
        <v>384</v>
      </c>
      <c r="E24" s="155">
        <v>1</v>
      </c>
      <c r="F24" s="155">
        <v>74</v>
      </c>
      <c r="G24" s="155">
        <v>503</v>
      </c>
      <c r="H24" s="155">
        <v>425250</v>
      </c>
      <c r="I24" s="155">
        <v>202.98</v>
      </c>
      <c r="J24" s="155">
        <v>2</v>
      </c>
    </row>
    <row r="25" spans="1:10" x14ac:dyDescent="0.2">
      <c r="A25" s="155">
        <v>2017</v>
      </c>
      <c r="B25" s="155">
        <v>9</v>
      </c>
      <c r="C25" s="156">
        <v>9781449414092</v>
      </c>
      <c r="D25" s="155" t="s">
        <v>385</v>
      </c>
      <c r="E25" s="155">
        <v>1</v>
      </c>
      <c r="F25" s="155">
        <v>74</v>
      </c>
      <c r="G25" s="155">
        <v>503</v>
      </c>
      <c r="H25" s="155">
        <v>425250</v>
      </c>
      <c r="I25" s="155">
        <v>197.01</v>
      </c>
      <c r="J25" s="155">
        <v>2</v>
      </c>
    </row>
    <row r="26" spans="1:10" x14ac:dyDescent="0.2">
      <c r="A26" s="155">
        <v>2017</v>
      </c>
      <c r="B26" s="155">
        <v>9</v>
      </c>
      <c r="C26" s="156">
        <v>9781449414108</v>
      </c>
      <c r="D26" s="155" t="s">
        <v>279</v>
      </c>
      <c r="E26" s="155">
        <v>1</v>
      </c>
      <c r="F26" s="155">
        <v>74</v>
      </c>
      <c r="G26" s="155">
        <v>504</v>
      </c>
      <c r="H26" s="155">
        <v>425250</v>
      </c>
      <c r="I26" s="155">
        <v>467.48</v>
      </c>
      <c r="J26" s="155">
        <v>1</v>
      </c>
    </row>
    <row r="27" spans="1:10" x14ac:dyDescent="0.2">
      <c r="A27" s="155">
        <v>2017</v>
      </c>
      <c r="B27" s="155">
        <v>9</v>
      </c>
      <c r="C27" s="156">
        <v>9781449418465</v>
      </c>
      <c r="D27" s="155" t="s">
        <v>338</v>
      </c>
      <c r="E27" s="155">
        <v>1</v>
      </c>
      <c r="F27" s="155">
        <v>74</v>
      </c>
      <c r="G27" s="155">
        <v>503</v>
      </c>
      <c r="H27" s="155">
        <v>415050</v>
      </c>
      <c r="I27" s="155">
        <v>-3638.25</v>
      </c>
      <c r="J27" s="155">
        <v>-13</v>
      </c>
    </row>
    <row r="28" spans="1:10" x14ac:dyDescent="0.2">
      <c r="A28" s="155">
        <v>2017</v>
      </c>
      <c r="B28" s="155">
        <v>9</v>
      </c>
      <c r="C28" s="156">
        <v>9781449418465</v>
      </c>
      <c r="D28" s="155" t="s">
        <v>338</v>
      </c>
      <c r="E28" s="155">
        <v>1</v>
      </c>
      <c r="F28" s="155">
        <v>74</v>
      </c>
      <c r="G28" s="155">
        <v>503</v>
      </c>
      <c r="H28" s="155">
        <v>425250</v>
      </c>
      <c r="I28" s="155">
        <v>892.51</v>
      </c>
      <c r="J28" s="155">
        <v>4</v>
      </c>
    </row>
    <row r="29" spans="1:10" x14ac:dyDescent="0.2">
      <c r="A29" s="155">
        <v>2017</v>
      </c>
      <c r="B29" s="155">
        <v>9</v>
      </c>
      <c r="C29" s="156">
        <v>9781449420437</v>
      </c>
      <c r="D29" s="155" t="s">
        <v>280</v>
      </c>
      <c r="E29" s="155">
        <v>1</v>
      </c>
      <c r="F29" s="155">
        <v>74</v>
      </c>
      <c r="G29" s="155">
        <v>504</v>
      </c>
      <c r="H29" s="155">
        <v>415050</v>
      </c>
      <c r="I29" s="155">
        <v>-18756.990000000002</v>
      </c>
      <c r="J29" s="155">
        <v>-92</v>
      </c>
    </row>
    <row r="30" spans="1:10" x14ac:dyDescent="0.2">
      <c r="A30" s="155">
        <v>2017</v>
      </c>
      <c r="B30" s="155">
        <v>9</v>
      </c>
      <c r="C30" s="156">
        <v>9781449425661</v>
      </c>
      <c r="D30" s="155" t="s">
        <v>282</v>
      </c>
      <c r="E30" s="155">
        <v>1</v>
      </c>
      <c r="F30" s="155">
        <v>74</v>
      </c>
      <c r="G30" s="155">
        <v>504</v>
      </c>
      <c r="H30" s="155">
        <v>415050</v>
      </c>
      <c r="I30" s="155">
        <v>-20831.79</v>
      </c>
      <c r="J30" s="155">
        <v>-102</v>
      </c>
    </row>
    <row r="31" spans="1:10" x14ac:dyDescent="0.2">
      <c r="A31" s="155">
        <v>2017</v>
      </c>
      <c r="B31" s="155">
        <v>9</v>
      </c>
      <c r="C31" s="156">
        <v>9781449425661</v>
      </c>
      <c r="D31" s="155" t="s">
        <v>282</v>
      </c>
      <c r="E31" s="155">
        <v>1</v>
      </c>
      <c r="F31" s="155">
        <v>74</v>
      </c>
      <c r="G31" s="155">
        <v>504</v>
      </c>
      <c r="H31" s="155">
        <v>425250</v>
      </c>
      <c r="I31" s="155">
        <v>179.55</v>
      </c>
      <c r="J31" s="155">
        <v>1</v>
      </c>
    </row>
    <row r="32" spans="1:10" x14ac:dyDescent="0.2">
      <c r="A32" s="155">
        <v>2017</v>
      </c>
      <c r="B32" s="155">
        <v>9</v>
      </c>
      <c r="C32" s="156">
        <v>9781449425678</v>
      </c>
      <c r="D32" s="155" t="s">
        <v>318</v>
      </c>
      <c r="E32" s="155">
        <v>1</v>
      </c>
      <c r="F32" s="155">
        <v>74</v>
      </c>
      <c r="G32" s="155">
        <v>504</v>
      </c>
      <c r="H32" s="155">
        <v>425250</v>
      </c>
      <c r="I32" s="155">
        <v>943.65</v>
      </c>
      <c r="J32" s="155">
        <v>3</v>
      </c>
    </row>
    <row r="33" spans="1:10" x14ac:dyDescent="0.2">
      <c r="A33" s="155">
        <v>2017</v>
      </c>
      <c r="B33" s="155">
        <v>9</v>
      </c>
      <c r="C33" s="156">
        <v>9781449427740</v>
      </c>
      <c r="D33" s="155" t="s">
        <v>401</v>
      </c>
      <c r="E33" s="155">
        <v>1</v>
      </c>
      <c r="F33" s="155">
        <v>74</v>
      </c>
      <c r="G33" s="155">
        <v>503</v>
      </c>
      <c r="H33" s="155">
        <v>415050</v>
      </c>
      <c r="I33" s="155">
        <v>-1179</v>
      </c>
      <c r="J33" s="155">
        <v>-5</v>
      </c>
    </row>
    <row r="34" spans="1:10" x14ac:dyDescent="0.2">
      <c r="A34" s="155">
        <v>2017</v>
      </c>
      <c r="B34" s="155">
        <v>9</v>
      </c>
      <c r="C34" s="156">
        <v>9781449427757</v>
      </c>
      <c r="D34" s="155" t="s">
        <v>283</v>
      </c>
      <c r="E34" s="155">
        <v>1</v>
      </c>
      <c r="F34" s="155">
        <v>74</v>
      </c>
      <c r="G34" s="155">
        <v>503</v>
      </c>
      <c r="H34" s="155">
        <v>415050</v>
      </c>
      <c r="I34" s="155">
        <v>-234</v>
      </c>
      <c r="J34" s="155">
        <v>-1</v>
      </c>
    </row>
    <row r="35" spans="1:10" x14ac:dyDescent="0.2">
      <c r="A35" s="155">
        <v>2017</v>
      </c>
      <c r="B35" s="155">
        <v>9</v>
      </c>
      <c r="C35" s="156">
        <v>9781449427771</v>
      </c>
      <c r="D35" s="155" t="s">
        <v>284</v>
      </c>
      <c r="E35" s="155">
        <v>1</v>
      </c>
      <c r="F35" s="155">
        <v>74</v>
      </c>
      <c r="G35" s="155">
        <v>504</v>
      </c>
      <c r="H35" s="155">
        <v>415050</v>
      </c>
      <c r="I35" s="155">
        <v>-18756.990000000002</v>
      </c>
      <c r="J35" s="155">
        <v>-92</v>
      </c>
    </row>
    <row r="36" spans="1:10" x14ac:dyDescent="0.2">
      <c r="A36" s="155">
        <v>2017</v>
      </c>
      <c r="B36" s="155">
        <v>9</v>
      </c>
      <c r="C36" s="156">
        <v>9781449429379</v>
      </c>
      <c r="D36" s="155" t="s">
        <v>285</v>
      </c>
      <c r="E36" s="155">
        <v>1</v>
      </c>
      <c r="F36" s="155">
        <v>74</v>
      </c>
      <c r="G36" s="155">
        <v>503</v>
      </c>
      <c r="H36" s="155">
        <v>415050</v>
      </c>
      <c r="I36" s="155">
        <v>-18466</v>
      </c>
      <c r="J36" s="155">
        <v>-103</v>
      </c>
    </row>
    <row r="37" spans="1:10" x14ac:dyDescent="0.2">
      <c r="A37" s="155">
        <v>2017</v>
      </c>
      <c r="B37" s="155">
        <v>9</v>
      </c>
      <c r="C37" s="156">
        <v>9781449429379</v>
      </c>
      <c r="D37" s="155" t="s">
        <v>285</v>
      </c>
      <c r="E37" s="155">
        <v>1</v>
      </c>
      <c r="F37" s="155">
        <v>74</v>
      </c>
      <c r="G37" s="155">
        <v>503</v>
      </c>
      <c r="H37" s="155">
        <v>425250</v>
      </c>
      <c r="I37" s="155">
        <v>315</v>
      </c>
      <c r="J37" s="155">
        <v>2</v>
      </c>
    </row>
    <row r="38" spans="1:10" x14ac:dyDescent="0.2">
      <c r="A38" s="155">
        <v>2017</v>
      </c>
      <c r="B38" s="155">
        <v>9</v>
      </c>
      <c r="C38" s="156">
        <v>9781449429386</v>
      </c>
      <c r="D38" s="155" t="s">
        <v>286</v>
      </c>
      <c r="E38" s="155">
        <v>1</v>
      </c>
      <c r="F38" s="155">
        <v>74</v>
      </c>
      <c r="G38" s="155">
        <v>503</v>
      </c>
      <c r="H38" s="155">
        <v>415050</v>
      </c>
      <c r="I38" s="155">
        <v>-238.5</v>
      </c>
      <c r="J38" s="155">
        <v>-1</v>
      </c>
    </row>
    <row r="39" spans="1:10" x14ac:dyDescent="0.2">
      <c r="A39" s="155">
        <v>2017</v>
      </c>
      <c r="B39" s="155">
        <v>9</v>
      </c>
      <c r="C39" s="156">
        <v>9781449433253</v>
      </c>
      <c r="D39" s="155" t="s">
        <v>272</v>
      </c>
      <c r="E39" s="155">
        <v>1</v>
      </c>
      <c r="F39" s="155">
        <v>74</v>
      </c>
      <c r="G39" s="155">
        <v>503</v>
      </c>
      <c r="H39" s="155">
        <v>415050</v>
      </c>
      <c r="I39" s="155">
        <v>-55670.720000000001</v>
      </c>
      <c r="J39" s="155">
        <v>-18</v>
      </c>
    </row>
    <row r="40" spans="1:10" x14ac:dyDescent="0.2">
      <c r="A40" s="155">
        <v>2017</v>
      </c>
      <c r="B40" s="155">
        <v>9</v>
      </c>
      <c r="C40" s="156">
        <v>9781449433918</v>
      </c>
      <c r="D40" s="155" t="s">
        <v>307</v>
      </c>
      <c r="E40" s="155">
        <v>1</v>
      </c>
      <c r="F40" s="155">
        <v>74</v>
      </c>
      <c r="G40" s="155">
        <v>503</v>
      </c>
      <c r="H40" s="155">
        <v>425250</v>
      </c>
      <c r="I40" s="155">
        <v>149.5</v>
      </c>
      <c r="J40" s="155">
        <v>1</v>
      </c>
    </row>
    <row r="41" spans="1:10" x14ac:dyDescent="0.2">
      <c r="A41" s="155">
        <v>2017</v>
      </c>
      <c r="B41" s="155">
        <v>9</v>
      </c>
      <c r="C41" s="156">
        <v>9781449436346</v>
      </c>
      <c r="D41" s="155" t="s">
        <v>242</v>
      </c>
      <c r="E41" s="155">
        <v>1</v>
      </c>
      <c r="F41" s="155">
        <v>74</v>
      </c>
      <c r="G41" s="155">
        <v>501</v>
      </c>
      <c r="H41" s="155">
        <v>415050</v>
      </c>
      <c r="I41" s="155">
        <v>-16261</v>
      </c>
      <c r="J41" s="155">
        <v>-91</v>
      </c>
    </row>
    <row r="42" spans="1:10" x14ac:dyDescent="0.2">
      <c r="A42" s="155">
        <v>2017</v>
      </c>
      <c r="B42" s="155">
        <v>9</v>
      </c>
      <c r="C42" s="156">
        <v>9781449436346</v>
      </c>
      <c r="D42" s="155" t="s">
        <v>242</v>
      </c>
      <c r="E42" s="155">
        <v>1</v>
      </c>
      <c r="F42" s="155">
        <v>74</v>
      </c>
      <c r="G42" s="155">
        <v>501</v>
      </c>
      <c r="H42" s="155">
        <v>415150</v>
      </c>
      <c r="I42" s="155">
        <v>-2977.86</v>
      </c>
      <c r="J42" s="155">
        <v>-17</v>
      </c>
    </row>
    <row r="43" spans="1:10" x14ac:dyDescent="0.2">
      <c r="A43" s="155">
        <v>2017</v>
      </c>
      <c r="B43" s="155">
        <v>9</v>
      </c>
      <c r="C43" s="156">
        <v>9781449436353</v>
      </c>
      <c r="D43" s="155" t="s">
        <v>287</v>
      </c>
      <c r="E43" s="155">
        <v>1</v>
      </c>
      <c r="F43" s="155">
        <v>74</v>
      </c>
      <c r="G43" s="155">
        <v>504</v>
      </c>
      <c r="H43" s="155">
        <v>415050</v>
      </c>
      <c r="I43" s="155">
        <v>-22264.2</v>
      </c>
      <c r="J43" s="155">
        <v>-109</v>
      </c>
    </row>
    <row r="44" spans="1:10" x14ac:dyDescent="0.2">
      <c r="A44" s="155">
        <v>2017</v>
      </c>
      <c r="B44" s="155">
        <v>9</v>
      </c>
      <c r="C44" s="156">
        <v>9781449446598</v>
      </c>
      <c r="D44" s="155" t="s">
        <v>288</v>
      </c>
      <c r="E44" s="155">
        <v>1</v>
      </c>
      <c r="F44" s="155">
        <v>74</v>
      </c>
      <c r="G44" s="155">
        <v>503</v>
      </c>
      <c r="H44" s="155">
        <v>415050</v>
      </c>
      <c r="I44" s="155">
        <v>-370.47</v>
      </c>
      <c r="J44" s="155">
        <v>-1</v>
      </c>
    </row>
    <row r="45" spans="1:10" x14ac:dyDescent="0.2">
      <c r="A45" s="155">
        <v>2017</v>
      </c>
      <c r="B45" s="155">
        <v>9</v>
      </c>
      <c r="C45" s="156">
        <v>9781449446604</v>
      </c>
      <c r="D45" s="155" t="s">
        <v>244</v>
      </c>
      <c r="E45" s="155">
        <v>1</v>
      </c>
      <c r="F45" s="155">
        <v>74</v>
      </c>
      <c r="G45" s="155">
        <v>501</v>
      </c>
      <c r="H45" s="155">
        <v>415050</v>
      </c>
      <c r="I45" s="155">
        <v>-952.94</v>
      </c>
      <c r="J45" s="155">
        <v>-2</v>
      </c>
    </row>
    <row r="46" spans="1:10" x14ac:dyDescent="0.2">
      <c r="A46" s="155">
        <v>2017</v>
      </c>
      <c r="B46" s="155">
        <v>9</v>
      </c>
      <c r="C46" s="156">
        <v>9781449447151</v>
      </c>
      <c r="D46" s="155" t="s">
        <v>289</v>
      </c>
      <c r="E46" s="155">
        <v>1</v>
      </c>
      <c r="F46" s="155">
        <v>74</v>
      </c>
      <c r="G46" s="155">
        <v>503</v>
      </c>
      <c r="H46" s="155">
        <v>425250</v>
      </c>
      <c r="I46" s="155">
        <v>5285</v>
      </c>
      <c r="J46" s="155">
        <v>3</v>
      </c>
    </row>
    <row r="47" spans="1:10" x14ac:dyDescent="0.2">
      <c r="A47" s="155">
        <v>2017</v>
      </c>
      <c r="B47" s="155">
        <v>9</v>
      </c>
      <c r="C47" s="156">
        <v>9781449450632</v>
      </c>
      <c r="D47" s="155" t="s">
        <v>251</v>
      </c>
      <c r="E47" s="155">
        <v>1</v>
      </c>
      <c r="F47" s="155">
        <v>74</v>
      </c>
      <c r="G47" s="155">
        <v>501</v>
      </c>
      <c r="H47" s="155">
        <v>415050</v>
      </c>
      <c r="I47" s="155">
        <v>-493.35</v>
      </c>
      <c r="J47" s="155">
        <v>-3</v>
      </c>
    </row>
    <row r="48" spans="1:10" x14ac:dyDescent="0.2">
      <c r="A48" s="155">
        <v>2017</v>
      </c>
      <c r="B48" s="155">
        <v>9</v>
      </c>
      <c r="C48" s="156">
        <v>9781449450632</v>
      </c>
      <c r="D48" s="155" t="s">
        <v>251</v>
      </c>
      <c r="E48" s="155">
        <v>1</v>
      </c>
      <c r="F48" s="155">
        <v>74</v>
      </c>
      <c r="G48" s="155">
        <v>501</v>
      </c>
      <c r="H48" s="155">
        <v>425250</v>
      </c>
      <c r="I48" s="155">
        <v>140.53</v>
      </c>
      <c r="J48" s="155">
        <v>1</v>
      </c>
    </row>
    <row r="49" spans="1:10" x14ac:dyDescent="0.2">
      <c r="A49" s="155">
        <v>2017</v>
      </c>
      <c r="B49" s="155">
        <v>9</v>
      </c>
      <c r="C49" s="156">
        <v>9781449456146</v>
      </c>
      <c r="D49" s="155" t="s">
        <v>292</v>
      </c>
      <c r="E49" s="155">
        <v>1</v>
      </c>
      <c r="F49" s="155">
        <v>74</v>
      </c>
      <c r="G49" s="155">
        <v>503</v>
      </c>
      <c r="H49" s="155">
        <v>415050</v>
      </c>
      <c r="I49" s="155">
        <v>-39821.519999999997</v>
      </c>
      <c r="J49" s="155">
        <v>-128</v>
      </c>
    </row>
    <row r="50" spans="1:10" x14ac:dyDescent="0.2">
      <c r="A50" s="155">
        <v>2017</v>
      </c>
      <c r="B50" s="155">
        <v>9</v>
      </c>
      <c r="C50" s="156">
        <v>9781449457952</v>
      </c>
      <c r="D50" s="155" t="s">
        <v>271</v>
      </c>
      <c r="E50" s="155">
        <v>1</v>
      </c>
      <c r="F50" s="155">
        <v>74</v>
      </c>
      <c r="G50" s="155">
        <v>501</v>
      </c>
      <c r="H50" s="155">
        <v>415050</v>
      </c>
      <c r="I50" s="155">
        <v>-39893.4</v>
      </c>
      <c r="J50" s="155">
        <v>-130</v>
      </c>
    </row>
    <row r="51" spans="1:10" x14ac:dyDescent="0.2">
      <c r="A51" s="155">
        <v>2017</v>
      </c>
      <c r="B51" s="155">
        <v>9</v>
      </c>
      <c r="C51" s="156">
        <v>9781449460044</v>
      </c>
      <c r="D51" s="155" t="s">
        <v>260</v>
      </c>
      <c r="E51" s="155">
        <v>1</v>
      </c>
      <c r="F51" s="155">
        <v>74</v>
      </c>
      <c r="G51" s="155">
        <v>501</v>
      </c>
      <c r="H51" s="155">
        <v>425250</v>
      </c>
      <c r="I51" s="155">
        <v>2819.53</v>
      </c>
      <c r="J51" s="155">
        <v>1</v>
      </c>
    </row>
    <row r="52" spans="1:10" x14ac:dyDescent="0.2">
      <c r="A52" s="155">
        <v>2017</v>
      </c>
      <c r="B52" s="155">
        <v>9</v>
      </c>
      <c r="C52" s="156">
        <v>9781449460365</v>
      </c>
      <c r="D52" s="155" t="s">
        <v>319</v>
      </c>
      <c r="E52" s="155">
        <v>1</v>
      </c>
      <c r="F52" s="155">
        <v>74</v>
      </c>
      <c r="G52" s="155">
        <v>501</v>
      </c>
      <c r="H52" s="155">
        <v>415050</v>
      </c>
      <c r="I52" s="155">
        <v>-8909.09</v>
      </c>
      <c r="J52" s="155">
        <v>-19</v>
      </c>
    </row>
    <row r="53" spans="1:10" x14ac:dyDescent="0.2">
      <c r="A53" s="155">
        <v>2017</v>
      </c>
      <c r="B53" s="155">
        <v>9</v>
      </c>
      <c r="C53" s="156">
        <v>9781449460365</v>
      </c>
      <c r="D53" s="155" t="s">
        <v>319</v>
      </c>
      <c r="E53" s="155">
        <v>1</v>
      </c>
      <c r="F53" s="155">
        <v>74</v>
      </c>
      <c r="G53" s="155">
        <v>501</v>
      </c>
      <c r="H53" s="155">
        <v>425250</v>
      </c>
      <c r="I53" s="155">
        <v>4845.6099999999997</v>
      </c>
      <c r="J53" s="155">
        <v>11</v>
      </c>
    </row>
    <row r="54" spans="1:10" x14ac:dyDescent="0.2">
      <c r="A54" s="155">
        <v>2017</v>
      </c>
      <c r="B54" s="155">
        <v>9</v>
      </c>
      <c r="C54" s="156">
        <v>9781449461072</v>
      </c>
      <c r="D54" s="155" t="s">
        <v>386</v>
      </c>
      <c r="E54" s="155">
        <v>1</v>
      </c>
      <c r="F54" s="155">
        <v>74</v>
      </c>
      <c r="G54" s="155">
        <v>503</v>
      </c>
      <c r="H54" s="155">
        <v>415050</v>
      </c>
      <c r="I54" s="155">
        <v>-49722.99</v>
      </c>
      <c r="J54" s="155">
        <v>-161</v>
      </c>
    </row>
    <row r="55" spans="1:10" x14ac:dyDescent="0.2">
      <c r="A55" s="155">
        <v>2017</v>
      </c>
      <c r="B55" s="155">
        <v>9</v>
      </c>
      <c r="C55" s="156">
        <v>9781449462147</v>
      </c>
      <c r="D55" s="155" t="s">
        <v>220</v>
      </c>
      <c r="E55" s="155">
        <v>1</v>
      </c>
      <c r="F55" s="155">
        <v>74</v>
      </c>
      <c r="G55" s="155">
        <v>501</v>
      </c>
      <c r="H55" s="155">
        <v>425250</v>
      </c>
      <c r="I55" s="155">
        <v>1959.02</v>
      </c>
      <c r="J55" s="155">
        <v>2</v>
      </c>
    </row>
    <row r="56" spans="1:10" x14ac:dyDescent="0.2">
      <c r="A56" s="155">
        <v>2017</v>
      </c>
      <c r="B56" s="155">
        <v>9</v>
      </c>
      <c r="C56" s="156">
        <v>9781449462253</v>
      </c>
      <c r="D56" s="155" t="s">
        <v>320</v>
      </c>
      <c r="E56" s="155">
        <v>1</v>
      </c>
      <c r="F56" s="155">
        <v>74</v>
      </c>
      <c r="G56" s="155">
        <v>501</v>
      </c>
      <c r="H56" s="155">
        <v>415050</v>
      </c>
      <c r="I56" s="155">
        <v>-24805.83</v>
      </c>
      <c r="J56" s="155">
        <v>-121</v>
      </c>
    </row>
    <row r="57" spans="1:10" x14ac:dyDescent="0.2">
      <c r="A57" s="155">
        <v>2017</v>
      </c>
      <c r="B57" s="155">
        <v>9</v>
      </c>
      <c r="C57" s="156">
        <v>9781449462253</v>
      </c>
      <c r="D57" s="155" t="s">
        <v>320</v>
      </c>
      <c r="E57" s="155">
        <v>1</v>
      </c>
      <c r="F57" s="155">
        <v>74</v>
      </c>
      <c r="G57" s="155">
        <v>501</v>
      </c>
      <c r="H57" s="155">
        <v>425250</v>
      </c>
      <c r="I57" s="155">
        <v>195.51</v>
      </c>
      <c r="J57" s="155">
        <v>1</v>
      </c>
    </row>
    <row r="58" spans="1:10" x14ac:dyDescent="0.2">
      <c r="A58" s="155">
        <v>2017</v>
      </c>
      <c r="B58" s="155">
        <v>9</v>
      </c>
      <c r="C58" s="156">
        <v>9781449462260</v>
      </c>
      <c r="D58" s="155" t="s">
        <v>331</v>
      </c>
      <c r="E58" s="155">
        <v>1</v>
      </c>
      <c r="F58" s="155">
        <v>74</v>
      </c>
      <c r="G58" s="155">
        <v>501</v>
      </c>
      <c r="H58" s="155">
        <v>415050</v>
      </c>
      <c r="I58" s="155">
        <v>-23457.99</v>
      </c>
      <c r="J58" s="155">
        <v>-92</v>
      </c>
    </row>
    <row r="59" spans="1:10" x14ac:dyDescent="0.2">
      <c r="A59" s="155">
        <v>2017</v>
      </c>
      <c r="B59" s="155">
        <v>9</v>
      </c>
      <c r="C59" s="156">
        <v>9781449462284</v>
      </c>
      <c r="D59" s="155" t="s">
        <v>405</v>
      </c>
      <c r="E59" s="155">
        <v>1</v>
      </c>
      <c r="F59" s="155">
        <v>74</v>
      </c>
      <c r="G59" s="155">
        <v>501</v>
      </c>
      <c r="H59" s="155">
        <v>415040</v>
      </c>
      <c r="I59" s="155">
        <v>-24083.64</v>
      </c>
      <c r="J59" s="155">
        <v>-118</v>
      </c>
    </row>
    <row r="60" spans="1:10" x14ac:dyDescent="0.2">
      <c r="A60" s="155">
        <v>2017</v>
      </c>
      <c r="B60" s="155">
        <v>9</v>
      </c>
      <c r="C60" s="156">
        <v>9781449462291</v>
      </c>
      <c r="D60" s="155" t="s">
        <v>406</v>
      </c>
      <c r="E60" s="155">
        <v>1</v>
      </c>
      <c r="F60" s="155">
        <v>74</v>
      </c>
      <c r="G60" s="155">
        <v>501</v>
      </c>
      <c r="H60" s="155">
        <v>415040</v>
      </c>
      <c r="I60" s="155">
        <v>-19175.939999999999</v>
      </c>
      <c r="J60" s="155">
        <v>-94</v>
      </c>
    </row>
    <row r="61" spans="1:10" x14ac:dyDescent="0.2">
      <c r="A61" s="155">
        <v>2017</v>
      </c>
      <c r="B61" s="155">
        <v>9</v>
      </c>
      <c r="C61" s="156">
        <v>9781449464899</v>
      </c>
      <c r="D61" s="155" t="s">
        <v>310</v>
      </c>
      <c r="E61" s="155">
        <v>1</v>
      </c>
      <c r="F61" s="155">
        <v>74</v>
      </c>
      <c r="G61" s="155">
        <v>501</v>
      </c>
      <c r="H61" s="155">
        <v>415050</v>
      </c>
      <c r="I61" s="155">
        <v>-33502.07</v>
      </c>
      <c r="J61" s="155">
        <v>-109</v>
      </c>
    </row>
    <row r="62" spans="1:10" x14ac:dyDescent="0.2">
      <c r="A62" s="155">
        <v>2017</v>
      </c>
      <c r="B62" s="155">
        <v>9</v>
      </c>
      <c r="C62" s="156">
        <v>9781449464899</v>
      </c>
      <c r="D62" s="155" t="s">
        <v>310</v>
      </c>
      <c r="E62" s="155">
        <v>1</v>
      </c>
      <c r="F62" s="155">
        <v>74</v>
      </c>
      <c r="G62" s="155">
        <v>501</v>
      </c>
      <c r="H62" s="155">
        <v>425250</v>
      </c>
      <c r="I62" s="155">
        <v>829.62</v>
      </c>
      <c r="J62" s="155">
        <v>3</v>
      </c>
    </row>
    <row r="63" spans="1:10" x14ac:dyDescent="0.2">
      <c r="A63" s="155">
        <v>2017</v>
      </c>
      <c r="B63" s="155">
        <v>9</v>
      </c>
      <c r="C63" s="156">
        <v>9781449471927</v>
      </c>
      <c r="D63" s="155" t="s">
        <v>325</v>
      </c>
      <c r="E63" s="155">
        <v>1</v>
      </c>
      <c r="F63" s="155">
        <v>74</v>
      </c>
      <c r="G63" s="155">
        <v>501</v>
      </c>
      <c r="H63" s="155">
        <v>415050</v>
      </c>
      <c r="I63" s="155">
        <v>-54041.78</v>
      </c>
      <c r="J63" s="155">
        <v>-172</v>
      </c>
    </row>
    <row r="64" spans="1:10" x14ac:dyDescent="0.2">
      <c r="A64" s="155">
        <v>2017</v>
      </c>
      <c r="B64" s="155">
        <v>9</v>
      </c>
      <c r="C64" s="156">
        <v>9781449472399</v>
      </c>
      <c r="D64" s="155" t="s">
        <v>326</v>
      </c>
      <c r="E64" s="155">
        <v>1</v>
      </c>
      <c r="F64" s="155">
        <v>74</v>
      </c>
      <c r="G64" s="155">
        <v>501</v>
      </c>
      <c r="H64" s="155">
        <v>415050</v>
      </c>
      <c r="I64" s="155">
        <v>-48510</v>
      </c>
      <c r="J64" s="155">
        <v>-124</v>
      </c>
    </row>
    <row r="65" spans="1:10" x14ac:dyDescent="0.2">
      <c r="A65" s="155">
        <v>2017</v>
      </c>
      <c r="B65" s="155">
        <v>9</v>
      </c>
      <c r="C65" s="156">
        <v>9781449474119</v>
      </c>
      <c r="D65" s="155" t="s">
        <v>365</v>
      </c>
      <c r="E65" s="155">
        <v>1</v>
      </c>
      <c r="F65" s="155">
        <v>74</v>
      </c>
      <c r="G65" s="155">
        <v>501</v>
      </c>
      <c r="H65" s="155">
        <v>415050</v>
      </c>
      <c r="I65" s="155">
        <v>-952.41</v>
      </c>
      <c r="J65" s="155">
        <v>-3</v>
      </c>
    </row>
    <row r="66" spans="1:10" x14ac:dyDescent="0.2">
      <c r="A66" s="155">
        <v>2017</v>
      </c>
      <c r="B66" s="155">
        <v>9</v>
      </c>
      <c r="C66" s="156">
        <v>9781449474188</v>
      </c>
      <c r="D66" s="155" t="s">
        <v>375</v>
      </c>
      <c r="E66" s="155">
        <v>1</v>
      </c>
      <c r="F66" s="155">
        <v>74</v>
      </c>
      <c r="G66" s="155">
        <v>501</v>
      </c>
      <c r="H66" s="155">
        <v>425250</v>
      </c>
      <c r="I66" s="155">
        <v>934.44</v>
      </c>
      <c r="J66" s="155">
        <v>3</v>
      </c>
    </row>
    <row r="67" spans="1:10" x14ac:dyDescent="0.2">
      <c r="A67" s="155">
        <v>2017</v>
      </c>
      <c r="B67" s="155">
        <v>9</v>
      </c>
      <c r="C67" s="156">
        <v>9781449474195</v>
      </c>
      <c r="D67" s="155" t="s">
        <v>339</v>
      </c>
      <c r="E67" s="155">
        <v>1</v>
      </c>
      <c r="F67" s="155">
        <v>74</v>
      </c>
      <c r="G67" s="155">
        <v>501</v>
      </c>
      <c r="H67" s="155">
        <v>415050</v>
      </c>
      <c r="I67" s="155">
        <v>-14016.6</v>
      </c>
      <c r="J67" s="155">
        <v>-45</v>
      </c>
    </row>
    <row r="68" spans="1:10" x14ac:dyDescent="0.2">
      <c r="A68" s="155">
        <v>2017</v>
      </c>
      <c r="B68" s="155">
        <v>9</v>
      </c>
      <c r="C68" s="156">
        <v>9781449474201</v>
      </c>
      <c r="D68" s="155" t="s">
        <v>376</v>
      </c>
      <c r="E68" s="155">
        <v>1</v>
      </c>
      <c r="F68" s="155">
        <v>74</v>
      </c>
      <c r="G68" s="155">
        <v>501</v>
      </c>
      <c r="H68" s="155">
        <v>425250</v>
      </c>
      <c r="I68" s="155">
        <v>1557.4</v>
      </c>
      <c r="J68" s="155">
        <v>5</v>
      </c>
    </row>
    <row r="69" spans="1:10" x14ac:dyDescent="0.2">
      <c r="A69" s="155">
        <v>2017</v>
      </c>
      <c r="B69" s="155">
        <v>9</v>
      </c>
      <c r="C69" s="156">
        <v>9781449474256</v>
      </c>
      <c r="D69" s="155" t="s">
        <v>366</v>
      </c>
      <c r="E69" s="155">
        <v>1</v>
      </c>
      <c r="F69" s="155">
        <v>74</v>
      </c>
      <c r="G69" s="155">
        <v>503</v>
      </c>
      <c r="H69" s="155">
        <v>415050</v>
      </c>
      <c r="I69" s="155">
        <v>-1150219.96</v>
      </c>
      <c r="J69" s="155">
        <v>-4445</v>
      </c>
    </row>
    <row r="70" spans="1:10" x14ac:dyDescent="0.2">
      <c r="A70" s="155">
        <v>2017</v>
      </c>
      <c r="B70" s="155">
        <v>9</v>
      </c>
      <c r="C70" s="156">
        <v>9781449474256</v>
      </c>
      <c r="D70" s="155" t="s">
        <v>366</v>
      </c>
      <c r="E70" s="155">
        <v>1</v>
      </c>
      <c r="F70" s="155">
        <v>74</v>
      </c>
      <c r="G70" s="155">
        <v>503</v>
      </c>
      <c r="H70" s="155">
        <v>415150</v>
      </c>
      <c r="I70" s="155">
        <v>-49887.16</v>
      </c>
      <c r="J70" s="155">
        <v>-200</v>
      </c>
    </row>
    <row r="71" spans="1:10" x14ac:dyDescent="0.2">
      <c r="A71" s="155">
        <v>2017</v>
      </c>
      <c r="B71" s="155">
        <v>9</v>
      </c>
      <c r="C71" s="156">
        <v>9781449475581</v>
      </c>
      <c r="D71" s="155" t="s">
        <v>377</v>
      </c>
      <c r="E71" s="155">
        <v>1</v>
      </c>
      <c r="F71" s="155">
        <v>74</v>
      </c>
      <c r="G71" s="155">
        <v>501</v>
      </c>
      <c r="H71" s="155">
        <v>425250</v>
      </c>
      <c r="I71" s="155">
        <v>934.44</v>
      </c>
      <c r="J71" s="155">
        <v>3</v>
      </c>
    </row>
    <row r="72" spans="1:10" x14ac:dyDescent="0.2">
      <c r="A72" s="155">
        <v>2017</v>
      </c>
      <c r="B72" s="155">
        <v>9</v>
      </c>
      <c r="C72" s="156">
        <v>9781449478001</v>
      </c>
      <c r="D72" s="155" t="s">
        <v>378</v>
      </c>
      <c r="E72" s="155">
        <v>1</v>
      </c>
      <c r="F72" s="155">
        <v>74</v>
      </c>
      <c r="G72" s="155">
        <v>501</v>
      </c>
      <c r="H72" s="155">
        <v>415050</v>
      </c>
      <c r="I72" s="155">
        <v>-305.49</v>
      </c>
      <c r="J72" s="155">
        <v>-1</v>
      </c>
    </row>
    <row r="73" spans="1:10" x14ac:dyDescent="0.2">
      <c r="A73" s="155">
        <v>2017</v>
      </c>
      <c r="B73" s="155">
        <v>9</v>
      </c>
      <c r="C73" s="156">
        <v>9781449478001</v>
      </c>
      <c r="D73" s="155" t="s">
        <v>378</v>
      </c>
      <c r="E73" s="155">
        <v>1</v>
      </c>
      <c r="F73" s="155">
        <v>74</v>
      </c>
      <c r="G73" s="155">
        <v>501</v>
      </c>
      <c r="H73" s="155">
        <v>425250</v>
      </c>
      <c r="I73" s="155">
        <v>934.44</v>
      </c>
      <c r="J73" s="155">
        <v>3</v>
      </c>
    </row>
    <row r="74" spans="1:10" x14ac:dyDescent="0.2">
      <c r="A74" s="155">
        <v>2017</v>
      </c>
      <c r="B74" s="155">
        <v>9</v>
      </c>
      <c r="C74" s="156">
        <v>9781449479619</v>
      </c>
      <c r="D74" s="155" t="s">
        <v>407</v>
      </c>
      <c r="E74" s="155">
        <v>1</v>
      </c>
      <c r="F74" s="155">
        <v>74</v>
      </c>
      <c r="G74" s="155">
        <v>501</v>
      </c>
      <c r="H74" s="155">
        <v>415040</v>
      </c>
      <c r="I74" s="155">
        <v>-3114.8</v>
      </c>
      <c r="J74" s="155">
        <v>-10</v>
      </c>
    </row>
    <row r="75" spans="1:10" x14ac:dyDescent="0.2">
      <c r="A75" s="155">
        <v>2017</v>
      </c>
      <c r="B75" s="155">
        <v>9</v>
      </c>
      <c r="C75" s="156">
        <v>9781449479701</v>
      </c>
      <c r="D75" s="155" t="s">
        <v>367</v>
      </c>
      <c r="E75" s="155">
        <v>1</v>
      </c>
      <c r="F75" s="155">
        <v>74</v>
      </c>
      <c r="G75" s="155">
        <v>501</v>
      </c>
      <c r="H75" s="155">
        <v>415050</v>
      </c>
      <c r="I75" s="155">
        <v>-329.45</v>
      </c>
      <c r="J75" s="155">
        <v>-1</v>
      </c>
    </row>
    <row r="76" spans="1:10" x14ac:dyDescent="0.2">
      <c r="A76" s="155">
        <v>2017</v>
      </c>
      <c r="B76" s="155">
        <v>9</v>
      </c>
      <c r="C76" s="156">
        <v>9781449480127</v>
      </c>
      <c r="D76" s="155" t="s">
        <v>394</v>
      </c>
      <c r="E76" s="155">
        <v>1</v>
      </c>
      <c r="F76" s="155">
        <v>74</v>
      </c>
      <c r="G76" s="155">
        <v>501</v>
      </c>
      <c r="H76" s="155">
        <v>415050</v>
      </c>
      <c r="I76" s="155">
        <v>-25062.16</v>
      </c>
      <c r="J76" s="155">
        <v>-81</v>
      </c>
    </row>
    <row r="77" spans="1:10" x14ac:dyDescent="0.2">
      <c r="A77" s="155">
        <v>2017</v>
      </c>
      <c r="B77" s="155">
        <v>9</v>
      </c>
      <c r="C77" s="156">
        <v>9781449480127</v>
      </c>
      <c r="D77" s="155" t="s">
        <v>394</v>
      </c>
      <c r="E77" s="155">
        <v>1</v>
      </c>
      <c r="F77" s="155">
        <v>74</v>
      </c>
      <c r="G77" s="155">
        <v>501</v>
      </c>
      <c r="H77" s="155">
        <v>425250</v>
      </c>
      <c r="I77" s="155">
        <v>3653.9</v>
      </c>
      <c r="J77" s="155">
        <v>12</v>
      </c>
    </row>
    <row r="78" spans="1:10" x14ac:dyDescent="0.2">
      <c r="A78" s="155">
        <v>2017</v>
      </c>
      <c r="B78" s="155">
        <v>9</v>
      </c>
      <c r="C78" s="156">
        <v>9781449480356</v>
      </c>
      <c r="D78" s="155" t="s">
        <v>368</v>
      </c>
      <c r="E78" s="155">
        <v>1</v>
      </c>
      <c r="F78" s="155">
        <v>74</v>
      </c>
      <c r="G78" s="155">
        <v>501</v>
      </c>
      <c r="H78" s="155">
        <v>415050</v>
      </c>
      <c r="I78" s="155">
        <v>-23031.55</v>
      </c>
      <c r="J78" s="155">
        <v>-75</v>
      </c>
    </row>
    <row r="79" spans="1:10" x14ac:dyDescent="0.2">
      <c r="A79" s="155">
        <v>2017</v>
      </c>
      <c r="B79" s="155">
        <v>9</v>
      </c>
      <c r="C79" s="156">
        <v>9781449481001</v>
      </c>
      <c r="D79" s="155" t="s">
        <v>371</v>
      </c>
      <c r="E79" s="155">
        <v>1</v>
      </c>
      <c r="F79" s="155">
        <v>74</v>
      </c>
      <c r="G79" s="155">
        <v>501</v>
      </c>
      <c r="H79" s="155">
        <v>415050</v>
      </c>
      <c r="I79" s="155">
        <v>-18443.21</v>
      </c>
      <c r="J79" s="155">
        <v>-59</v>
      </c>
    </row>
    <row r="80" spans="1:10" x14ac:dyDescent="0.2">
      <c r="A80" s="155">
        <v>2017</v>
      </c>
      <c r="B80" s="155">
        <v>9</v>
      </c>
      <c r="C80" s="156">
        <v>9781449481018</v>
      </c>
      <c r="D80" s="155" t="s">
        <v>396</v>
      </c>
      <c r="E80" s="155">
        <v>1</v>
      </c>
      <c r="F80" s="155">
        <v>74</v>
      </c>
      <c r="G80" s="155">
        <v>501</v>
      </c>
      <c r="H80" s="155">
        <v>415050</v>
      </c>
      <c r="I80" s="155">
        <v>-12848.55</v>
      </c>
      <c r="J80" s="155">
        <v>-41</v>
      </c>
    </row>
    <row r="81" spans="1:10" x14ac:dyDescent="0.2">
      <c r="A81" s="155">
        <v>2017</v>
      </c>
      <c r="B81" s="155">
        <v>9</v>
      </c>
      <c r="C81" s="156">
        <v>9781449481322</v>
      </c>
      <c r="D81" s="155" t="s">
        <v>397</v>
      </c>
      <c r="E81" s="155">
        <v>1</v>
      </c>
      <c r="F81" s="155">
        <v>74</v>
      </c>
      <c r="G81" s="155">
        <v>501</v>
      </c>
      <c r="H81" s="155">
        <v>415050</v>
      </c>
      <c r="I81" s="155">
        <v>-2550</v>
      </c>
      <c r="J81" s="155">
        <v>-2</v>
      </c>
    </row>
    <row r="82" spans="1:10" x14ac:dyDescent="0.2">
      <c r="A82" s="155">
        <v>2017</v>
      </c>
      <c r="B82" s="155">
        <v>9</v>
      </c>
      <c r="C82" s="156">
        <v>9781449481322</v>
      </c>
      <c r="D82" s="155" t="s">
        <v>397</v>
      </c>
      <c r="E82" s="155">
        <v>1</v>
      </c>
      <c r="F82" s="155">
        <v>74</v>
      </c>
      <c r="G82" s="155">
        <v>501</v>
      </c>
      <c r="H82" s="155">
        <v>425250</v>
      </c>
      <c r="I82" s="155">
        <v>2600</v>
      </c>
      <c r="J82" s="155">
        <v>2</v>
      </c>
    </row>
    <row r="83" spans="1:10" x14ac:dyDescent="0.2">
      <c r="A83" s="155">
        <v>2017</v>
      </c>
      <c r="B83" s="155">
        <v>9</v>
      </c>
      <c r="C83" s="156">
        <v>9781449486419</v>
      </c>
      <c r="D83" s="155" t="s">
        <v>414</v>
      </c>
      <c r="E83" s="155">
        <v>1</v>
      </c>
      <c r="F83" s="155">
        <v>74</v>
      </c>
      <c r="G83" s="155">
        <v>501</v>
      </c>
      <c r="H83" s="155">
        <v>415040</v>
      </c>
      <c r="I83" s="155">
        <v>-3114.8</v>
      </c>
      <c r="J83" s="155">
        <v>-10</v>
      </c>
    </row>
    <row r="84" spans="1:10" x14ac:dyDescent="0.2">
      <c r="A84" s="155">
        <v>2017</v>
      </c>
      <c r="B84" s="155">
        <v>9</v>
      </c>
      <c r="C84" s="156">
        <v>9781449486419</v>
      </c>
      <c r="D84" s="155" t="s">
        <v>414</v>
      </c>
      <c r="E84" s="155">
        <v>1</v>
      </c>
      <c r="F84" s="155">
        <v>74</v>
      </c>
      <c r="G84" s="155">
        <v>501</v>
      </c>
      <c r="H84" s="155">
        <v>415140</v>
      </c>
      <c r="I84" s="155">
        <v>-2993.87</v>
      </c>
      <c r="J84" s="155">
        <v>-10</v>
      </c>
    </row>
    <row r="85" spans="1:10" x14ac:dyDescent="0.2">
      <c r="A85" s="155">
        <v>2017</v>
      </c>
      <c r="B85" s="155">
        <v>9</v>
      </c>
      <c r="C85" s="156">
        <v>9781449486761</v>
      </c>
      <c r="D85" s="155" t="s">
        <v>415</v>
      </c>
      <c r="E85" s="155">
        <v>1</v>
      </c>
      <c r="F85" s="155">
        <v>74</v>
      </c>
      <c r="G85" s="155">
        <v>501</v>
      </c>
      <c r="H85" s="155">
        <v>415040</v>
      </c>
      <c r="I85" s="155">
        <v>-610.98</v>
      </c>
      <c r="J85" s="155">
        <v>-2</v>
      </c>
    </row>
    <row r="86" spans="1:10" x14ac:dyDescent="0.2">
      <c r="A86" s="155">
        <v>2017</v>
      </c>
      <c r="B86" s="155">
        <v>9</v>
      </c>
      <c r="C86" s="156">
        <v>9781449487768</v>
      </c>
      <c r="D86" s="155" t="s">
        <v>412</v>
      </c>
      <c r="E86" s="155">
        <v>1</v>
      </c>
      <c r="F86" s="155">
        <v>74</v>
      </c>
      <c r="G86" s="155">
        <v>501</v>
      </c>
      <c r="H86" s="155">
        <v>415050</v>
      </c>
      <c r="I86" s="155">
        <v>-33933.35</v>
      </c>
      <c r="J86" s="155">
        <v>-111</v>
      </c>
    </row>
    <row r="87" spans="1:10" x14ac:dyDescent="0.2">
      <c r="A87" s="155">
        <v>2017</v>
      </c>
      <c r="B87" s="155">
        <v>9</v>
      </c>
      <c r="C87" s="156">
        <v>9781449488062</v>
      </c>
      <c r="D87" s="155" t="s">
        <v>417</v>
      </c>
      <c r="E87" s="155">
        <v>1</v>
      </c>
      <c r="F87" s="155">
        <v>74</v>
      </c>
      <c r="G87" s="155">
        <v>501</v>
      </c>
      <c r="H87" s="155">
        <v>415040</v>
      </c>
      <c r="I87" s="155">
        <v>-9344.4</v>
      </c>
      <c r="J87" s="155">
        <v>-30</v>
      </c>
    </row>
    <row r="88" spans="1:10" x14ac:dyDescent="0.2">
      <c r="A88" s="155">
        <v>2017</v>
      </c>
      <c r="B88" s="155">
        <v>9</v>
      </c>
      <c r="C88" s="156">
        <v>9781449474256</v>
      </c>
      <c r="D88" s="155" t="s">
        <v>366</v>
      </c>
      <c r="E88" s="155">
        <v>1</v>
      </c>
      <c r="F88" s="155">
        <v>74</v>
      </c>
      <c r="G88" s="155">
        <v>503</v>
      </c>
      <c r="H88" s="155">
        <v>415050</v>
      </c>
      <c r="I88" s="155">
        <v>-216368.81999999995</v>
      </c>
      <c r="J88" s="155">
        <v>-842</v>
      </c>
    </row>
    <row r="89" spans="1:10" x14ac:dyDescent="0.2">
      <c r="A89" s="155">
        <v>2017</v>
      </c>
      <c r="B89" s="155">
        <v>9</v>
      </c>
      <c r="C89" s="156">
        <v>9781449487768</v>
      </c>
      <c r="D89" s="155" t="s">
        <v>412</v>
      </c>
      <c r="E89" s="155">
        <v>1</v>
      </c>
      <c r="F89" s="155">
        <v>74</v>
      </c>
      <c r="G89" s="155">
        <v>501</v>
      </c>
      <c r="H89" s="155">
        <v>415050</v>
      </c>
      <c r="I89" s="155">
        <v>-38672.380000000005</v>
      </c>
      <c r="J89" s="155">
        <v>-127</v>
      </c>
    </row>
    <row r="90" spans="1:10" x14ac:dyDescent="0.2">
      <c r="A90" s="155">
        <v>2017</v>
      </c>
      <c r="B90" s="155">
        <v>9</v>
      </c>
      <c r="C90" s="156">
        <v>9781449457952</v>
      </c>
      <c r="D90" s="155" t="s">
        <v>271</v>
      </c>
      <c r="E90" s="155">
        <v>1</v>
      </c>
      <c r="F90" s="155">
        <v>74</v>
      </c>
      <c r="G90" s="155">
        <v>501</v>
      </c>
      <c r="H90" s="155">
        <v>415050</v>
      </c>
      <c r="I90" s="155">
        <v>-17191.299999999988</v>
      </c>
      <c r="J90" s="155">
        <v>-54</v>
      </c>
    </row>
    <row r="91" spans="1:10" x14ac:dyDescent="0.2">
      <c r="A91" s="155">
        <v>2017</v>
      </c>
      <c r="B91" s="155">
        <v>9</v>
      </c>
      <c r="C91" s="156">
        <v>9781449471927</v>
      </c>
      <c r="D91" s="155" t="s">
        <v>325</v>
      </c>
      <c r="E91" s="155">
        <v>1</v>
      </c>
      <c r="F91" s="155">
        <v>74</v>
      </c>
      <c r="G91" s="155">
        <v>501</v>
      </c>
      <c r="H91" s="155">
        <v>415050</v>
      </c>
      <c r="I91" s="155">
        <v>-970.38000000000466</v>
      </c>
      <c r="J91" s="155">
        <v>-3</v>
      </c>
    </row>
    <row r="92" spans="1:10" x14ac:dyDescent="0.2">
      <c r="A92" s="155">
        <v>2017</v>
      </c>
      <c r="B92" s="155">
        <v>9</v>
      </c>
      <c r="C92" s="156">
        <v>9781449472399</v>
      </c>
      <c r="D92" s="155" t="s">
        <v>326</v>
      </c>
      <c r="E92" s="155">
        <v>1</v>
      </c>
      <c r="F92" s="155">
        <v>74</v>
      </c>
      <c r="G92" s="155">
        <v>501</v>
      </c>
      <c r="H92" s="155">
        <v>415050</v>
      </c>
      <c r="I92" s="155">
        <v>-2310</v>
      </c>
      <c r="J92" s="155">
        <v>-6</v>
      </c>
    </row>
    <row r="93" spans="1:10" x14ac:dyDescent="0.2">
      <c r="A93" s="155">
        <v>2017</v>
      </c>
      <c r="B93" s="155">
        <v>9</v>
      </c>
      <c r="C93" s="156">
        <v>9781449456146</v>
      </c>
      <c r="D93" s="155" t="s">
        <v>292</v>
      </c>
      <c r="E93" s="155">
        <v>1</v>
      </c>
      <c r="F93" s="155">
        <v>74</v>
      </c>
      <c r="G93" s="155">
        <v>503</v>
      </c>
      <c r="H93" s="155">
        <v>415050</v>
      </c>
      <c r="I93" s="155">
        <v>-3138.760000000002</v>
      </c>
      <c r="J93" s="155">
        <v>-10</v>
      </c>
    </row>
    <row r="94" spans="1:10" x14ac:dyDescent="0.2">
      <c r="A94" s="155">
        <v>2017</v>
      </c>
      <c r="B94" s="155">
        <v>9</v>
      </c>
      <c r="C94" s="156">
        <v>9781449462260</v>
      </c>
      <c r="D94" s="155" t="s">
        <v>331</v>
      </c>
      <c r="E94" s="155">
        <v>1</v>
      </c>
      <c r="F94" s="155">
        <v>74</v>
      </c>
      <c r="G94" s="155">
        <v>501</v>
      </c>
      <c r="H94" s="155">
        <v>415050</v>
      </c>
      <c r="I94" s="155">
        <v>-15794.159999999996</v>
      </c>
      <c r="J94" s="155">
        <v>-63</v>
      </c>
    </row>
    <row r="95" spans="1:10" x14ac:dyDescent="0.2">
      <c r="A95" s="155">
        <v>2017</v>
      </c>
      <c r="B95" s="155">
        <v>9</v>
      </c>
      <c r="C95" s="156">
        <v>9781449464899</v>
      </c>
      <c r="D95" s="155" t="s">
        <v>310</v>
      </c>
      <c r="E95" s="155">
        <v>1</v>
      </c>
      <c r="F95" s="155">
        <v>74</v>
      </c>
      <c r="G95" s="155">
        <v>501</v>
      </c>
      <c r="H95" s="155">
        <v>415050</v>
      </c>
      <c r="I95" s="155">
        <v>-4031.2700000000004</v>
      </c>
      <c r="J95" s="155">
        <v>-13</v>
      </c>
    </row>
    <row r="96" spans="1:10" x14ac:dyDescent="0.2">
      <c r="A96" s="155">
        <v>2017</v>
      </c>
      <c r="B96" s="155">
        <v>9</v>
      </c>
      <c r="C96" s="156">
        <v>9781449436346</v>
      </c>
      <c r="D96" s="155" t="s">
        <v>242</v>
      </c>
      <c r="E96" s="155">
        <v>1</v>
      </c>
      <c r="F96" s="155">
        <v>74</v>
      </c>
      <c r="G96" s="155">
        <v>501</v>
      </c>
      <c r="H96" s="155">
        <v>415050</v>
      </c>
      <c r="I96" s="155">
        <v>-11119.32</v>
      </c>
      <c r="J96" s="155">
        <v>-63</v>
      </c>
    </row>
    <row r="97" spans="1:10" x14ac:dyDescent="0.2">
      <c r="A97" s="155">
        <v>2017</v>
      </c>
      <c r="B97" s="155">
        <v>9</v>
      </c>
      <c r="C97" s="156">
        <v>9781449462253</v>
      </c>
      <c r="D97" s="155" t="s">
        <v>320</v>
      </c>
      <c r="E97" s="155">
        <v>1</v>
      </c>
      <c r="F97" s="155">
        <v>74</v>
      </c>
      <c r="G97" s="155">
        <v>501</v>
      </c>
      <c r="H97" s="155">
        <v>415050</v>
      </c>
      <c r="I97" s="155">
        <v>-2685.2700000000004</v>
      </c>
      <c r="J97" s="155">
        <v>-13</v>
      </c>
    </row>
    <row r="98" spans="1:10" x14ac:dyDescent="0.2">
      <c r="A98" s="155">
        <v>2017</v>
      </c>
      <c r="B98" s="155">
        <v>9</v>
      </c>
      <c r="C98" s="156">
        <v>9781449480356</v>
      </c>
      <c r="D98" s="155" t="s">
        <v>368</v>
      </c>
      <c r="E98" s="155">
        <v>1</v>
      </c>
      <c r="F98" s="155">
        <v>74</v>
      </c>
      <c r="G98" s="155">
        <v>501</v>
      </c>
      <c r="H98" s="155">
        <v>415050</v>
      </c>
      <c r="I98" s="155">
        <v>-3935.7400000000052</v>
      </c>
      <c r="J98" s="155">
        <v>-13</v>
      </c>
    </row>
    <row r="99" spans="1:10" x14ac:dyDescent="0.2">
      <c r="A99" s="155">
        <v>2017</v>
      </c>
      <c r="B99" s="155">
        <v>9</v>
      </c>
      <c r="C99" s="156">
        <v>9781449462284</v>
      </c>
      <c r="D99" s="155" t="s">
        <v>405</v>
      </c>
      <c r="E99" s="155">
        <v>1</v>
      </c>
      <c r="F99" s="155">
        <v>74</v>
      </c>
      <c r="G99" s="155">
        <v>501</v>
      </c>
      <c r="H99" s="155">
        <v>415040</v>
      </c>
      <c r="I99" s="155">
        <v>-2685.2699999999995</v>
      </c>
      <c r="J99" s="155">
        <v>-13</v>
      </c>
    </row>
    <row r="100" spans="1:10" x14ac:dyDescent="0.2">
      <c r="A100" s="155">
        <v>2017</v>
      </c>
      <c r="B100" s="155">
        <v>9</v>
      </c>
      <c r="C100" s="156">
        <v>9781449480127</v>
      </c>
      <c r="D100" s="155" t="s">
        <v>394</v>
      </c>
      <c r="E100" s="155">
        <v>1</v>
      </c>
      <c r="F100" s="155">
        <v>74</v>
      </c>
      <c r="G100" s="155">
        <v>501</v>
      </c>
      <c r="H100" s="155">
        <v>415050</v>
      </c>
      <c r="I100" s="155">
        <v>-3995.33</v>
      </c>
      <c r="J100" s="155">
        <v>-13</v>
      </c>
    </row>
    <row r="101" spans="1:10" x14ac:dyDescent="0.2">
      <c r="A101" s="155">
        <v>2017</v>
      </c>
      <c r="B101" s="155">
        <v>9</v>
      </c>
      <c r="C101" s="156">
        <v>9781449436353</v>
      </c>
      <c r="D101" s="155" t="s">
        <v>287</v>
      </c>
      <c r="E101" s="155">
        <v>1</v>
      </c>
      <c r="F101" s="155">
        <v>74</v>
      </c>
      <c r="G101" s="155">
        <v>504</v>
      </c>
      <c r="H101" s="155">
        <v>415050</v>
      </c>
      <c r="I101" s="155">
        <v>-2685.2700000000004</v>
      </c>
      <c r="J101" s="155">
        <v>-13</v>
      </c>
    </row>
    <row r="102" spans="1:10" x14ac:dyDescent="0.2">
      <c r="A102" s="155">
        <v>2017</v>
      </c>
      <c r="B102" s="155">
        <v>9</v>
      </c>
      <c r="C102" s="156">
        <v>9781449462291</v>
      </c>
      <c r="D102" s="155" t="s">
        <v>406</v>
      </c>
      <c r="E102" s="155">
        <v>1</v>
      </c>
      <c r="F102" s="155">
        <v>74</v>
      </c>
      <c r="G102" s="155">
        <v>501</v>
      </c>
      <c r="H102" s="155">
        <v>415040</v>
      </c>
      <c r="I102" s="155">
        <v>-4720.17</v>
      </c>
      <c r="J102" s="155">
        <v>-23</v>
      </c>
    </row>
    <row r="103" spans="1:10" x14ac:dyDescent="0.2">
      <c r="A103" s="155">
        <v>2017</v>
      </c>
      <c r="B103" s="155">
        <v>9</v>
      </c>
      <c r="C103" s="156">
        <v>9781449425661</v>
      </c>
      <c r="D103" s="155" t="s">
        <v>282</v>
      </c>
      <c r="E103" s="155">
        <v>1</v>
      </c>
      <c r="F103" s="155">
        <v>74</v>
      </c>
      <c r="G103" s="155">
        <v>504</v>
      </c>
      <c r="H103" s="155">
        <v>415050</v>
      </c>
      <c r="I103" s="155">
        <v>-2685.2699999999986</v>
      </c>
      <c r="J103" s="155">
        <v>-13</v>
      </c>
    </row>
    <row r="104" spans="1:10" x14ac:dyDescent="0.2">
      <c r="A104" s="155">
        <v>2017</v>
      </c>
      <c r="B104" s="155">
        <v>9</v>
      </c>
      <c r="C104" s="156">
        <v>9781449407186</v>
      </c>
      <c r="D104" s="155" t="s">
        <v>278</v>
      </c>
      <c r="E104" s="155">
        <v>1</v>
      </c>
      <c r="F104" s="155">
        <v>74</v>
      </c>
      <c r="G104" s="155">
        <v>504</v>
      </c>
      <c r="H104" s="155">
        <v>415050</v>
      </c>
      <c r="I104" s="155">
        <v>-2904.7199999999993</v>
      </c>
      <c r="J104" s="155">
        <v>-14</v>
      </c>
    </row>
    <row r="105" spans="1:10" x14ac:dyDescent="0.2">
      <c r="A105" s="155">
        <v>2017</v>
      </c>
      <c r="B105" s="155">
        <v>9</v>
      </c>
      <c r="C105" s="156">
        <v>9781449429379</v>
      </c>
      <c r="D105" s="155" t="s">
        <v>285</v>
      </c>
      <c r="E105" s="155">
        <v>1</v>
      </c>
      <c r="F105" s="155">
        <v>74</v>
      </c>
      <c r="G105" s="155">
        <v>503</v>
      </c>
      <c r="H105" s="155">
        <v>415050</v>
      </c>
      <c r="I105" s="155">
        <v>-4140.5</v>
      </c>
      <c r="J105" s="155">
        <v>-23</v>
      </c>
    </row>
    <row r="106" spans="1:10" x14ac:dyDescent="0.2">
      <c r="A106" s="155">
        <v>2017</v>
      </c>
      <c r="B106" s="155">
        <v>9</v>
      </c>
      <c r="C106" s="156">
        <v>9781449427771</v>
      </c>
      <c r="D106" s="155" t="s">
        <v>284</v>
      </c>
      <c r="E106" s="155">
        <v>1</v>
      </c>
      <c r="F106" s="155">
        <v>74</v>
      </c>
      <c r="G106" s="155">
        <v>504</v>
      </c>
      <c r="H106" s="155">
        <v>415050</v>
      </c>
      <c r="I106" s="155">
        <v>-3124.17</v>
      </c>
      <c r="J106" s="155">
        <v>-15</v>
      </c>
    </row>
    <row r="107" spans="1:10" x14ac:dyDescent="0.2">
      <c r="A107" s="155">
        <v>2017</v>
      </c>
      <c r="B107" s="155">
        <v>9</v>
      </c>
      <c r="C107" s="156">
        <v>9781449402327</v>
      </c>
      <c r="D107" s="155" t="s">
        <v>277</v>
      </c>
      <c r="E107" s="155">
        <v>1</v>
      </c>
      <c r="F107" s="155">
        <v>74</v>
      </c>
      <c r="G107" s="155">
        <v>504</v>
      </c>
      <c r="H107" s="155">
        <v>415050</v>
      </c>
      <c r="I107" s="155">
        <v>-2685.2700000000004</v>
      </c>
      <c r="J107" s="155">
        <v>-13</v>
      </c>
    </row>
    <row r="108" spans="1:10" x14ac:dyDescent="0.2">
      <c r="A108" s="155">
        <v>2017</v>
      </c>
      <c r="B108" s="155">
        <v>9</v>
      </c>
      <c r="C108" s="156">
        <v>9781449420437</v>
      </c>
      <c r="D108" s="155" t="s">
        <v>280</v>
      </c>
      <c r="E108" s="155">
        <v>1</v>
      </c>
      <c r="F108" s="155">
        <v>74</v>
      </c>
      <c r="G108" s="155">
        <v>504</v>
      </c>
      <c r="H108" s="155">
        <v>415050</v>
      </c>
      <c r="I108" s="155">
        <v>-2685.2699999999986</v>
      </c>
      <c r="J108" s="155">
        <v>-13</v>
      </c>
    </row>
    <row r="109" spans="1:10" x14ac:dyDescent="0.2">
      <c r="A109" s="155">
        <v>2017</v>
      </c>
      <c r="B109" s="155">
        <v>9</v>
      </c>
      <c r="C109" s="156">
        <v>9781941252093</v>
      </c>
      <c r="D109" s="155" t="s">
        <v>321</v>
      </c>
      <c r="E109" s="155">
        <v>1</v>
      </c>
      <c r="F109" s="155">
        <v>74</v>
      </c>
      <c r="G109" s="155">
        <v>501</v>
      </c>
      <c r="H109" s="155">
        <v>415050</v>
      </c>
      <c r="I109" s="155">
        <v>-15767.5</v>
      </c>
      <c r="J109" s="155">
        <v>-35</v>
      </c>
    </row>
    <row r="110" spans="1:10" x14ac:dyDescent="0.2">
      <c r="A110" s="155">
        <v>2017</v>
      </c>
      <c r="B110" s="155">
        <v>9</v>
      </c>
      <c r="C110" s="156">
        <v>9781449460365</v>
      </c>
      <c r="D110" s="155" t="s">
        <v>319</v>
      </c>
      <c r="E110" s="155">
        <v>1</v>
      </c>
      <c r="F110" s="155">
        <v>74</v>
      </c>
      <c r="G110" s="155">
        <v>501</v>
      </c>
      <c r="H110" s="155">
        <v>415050</v>
      </c>
      <c r="I110" s="155">
        <v>-8342.7199999999993</v>
      </c>
      <c r="J110" s="155">
        <v>-18</v>
      </c>
    </row>
    <row r="111" spans="1:10" x14ac:dyDescent="0.2">
      <c r="A111" s="155">
        <v>2017</v>
      </c>
      <c r="B111" s="155">
        <v>9</v>
      </c>
      <c r="C111" s="156">
        <v>9781449401160</v>
      </c>
      <c r="D111" s="155" t="s">
        <v>276</v>
      </c>
      <c r="E111" s="155">
        <v>1</v>
      </c>
      <c r="F111" s="155">
        <v>74</v>
      </c>
      <c r="G111" s="155">
        <v>503</v>
      </c>
      <c r="H111" s="155">
        <v>415050</v>
      </c>
      <c r="I111" s="155">
        <v>-311.48</v>
      </c>
      <c r="J111" s="155">
        <v>-1</v>
      </c>
    </row>
    <row r="112" spans="1:10" x14ac:dyDescent="0.2">
      <c r="A112" s="155">
        <v>2017</v>
      </c>
      <c r="B112" s="155">
        <v>9</v>
      </c>
      <c r="C112" s="156">
        <v>9781449484590</v>
      </c>
      <c r="D112" s="155" t="s">
        <v>409</v>
      </c>
      <c r="E112" s="155">
        <v>1</v>
      </c>
      <c r="F112" s="155">
        <v>74</v>
      </c>
      <c r="G112" s="155">
        <v>501</v>
      </c>
      <c r="H112" s="155">
        <v>415040</v>
      </c>
      <c r="I112" s="155">
        <v>-2983.3299999999981</v>
      </c>
      <c r="J112" s="155">
        <v>-10</v>
      </c>
    </row>
    <row r="113" spans="1:10" x14ac:dyDescent="0.2">
      <c r="A113" s="155">
        <v>2017</v>
      </c>
      <c r="B113" s="155">
        <v>9</v>
      </c>
      <c r="C113" s="156">
        <v>9781449481322</v>
      </c>
      <c r="D113" s="155" t="s">
        <v>397</v>
      </c>
      <c r="E113" s="155">
        <v>1</v>
      </c>
      <c r="F113" s="155">
        <v>74</v>
      </c>
      <c r="G113" s="155">
        <v>501</v>
      </c>
      <c r="H113" s="155">
        <v>415050</v>
      </c>
      <c r="I113" s="155">
        <v>-1300</v>
      </c>
      <c r="J113" s="155">
        <v>-1</v>
      </c>
    </row>
    <row r="114" spans="1:10" x14ac:dyDescent="0.2">
      <c r="A114" s="155">
        <v>2017</v>
      </c>
      <c r="B114" s="155">
        <v>9</v>
      </c>
      <c r="C114" s="156">
        <v>9781449446598</v>
      </c>
      <c r="D114" s="155" t="s">
        <v>288</v>
      </c>
      <c r="E114" s="155">
        <v>1</v>
      </c>
      <c r="F114" s="155">
        <v>74</v>
      </c>
      <c r="G114" s="155">
        <v>503</v>
      </c>
      <c r="H114" s="155">
        <v>415050</v>
      </c>
      <c r="I114" s="155">
        <v>-363.48</v>
      </c>
      <c r="J114" s="155">
        <v>-1</v>
      </c>
    </row>
    <row r="115" spans="1:10" x14ac:dyDescent="0.2">
      <c r="A115" s="155">
        <v>2017</v>
      </c>
      <c r="B115" s="155">
        <v>9</v>
      </c>
      <c r="C115" s="156">
        <v>9781449479701</v>
      </c>
      <c r="D115" s="155" t="s">
        <v>367</v>
      </c>
      <c r="E115" s="155">
        <v>1</v>
      </c>
      <c r="F115" s="155">
        <v>74</v>
      </c>
      <c r="G115" s="155">
        <v>501</v>
      </c>
      <c r="H115" s="155">
        <v>415050</v>
      </c>
      <c r="I115" s="155">
        <v>-305.48999999999978</v>
      </c>
      <c r="J115" s="155">
        <v>-1</v>
      </c>
    </row>
    <row r="116" spans="1:10" x14ac:dyDescent="0.2">
      <c r="A116" s="155">
        <v>2017</v>
      </c>
      <c r="B116" s="155">
        <v>9</v>
      </c>
      <c r="C116" s="156">
        <v>9781449450632</v>
      </c>
      <c r="D116" s="155" t="s">
        <v>251</v>
      </c>
      <c r="E116" s="155">
        <v>1</v>
      </c>
      <c r="F116" s="155">
        <v>74</v>
      </c>
      <c r="G116" s="155">
        <v>501</v>
      </c>
      <c r="H116" s="155">
        <v>415050</v>
      </c>
      <c r="I116" s="155">
        <v>-158.47</v>
      </c>
      <c r="J116" s="155">
        <v>-1</v>
      </c>
    </row>
    <row r="117" spans="1:10" x14ac:dyDescent="0.2">
      <c r="A117" s="155">
        <v>2017</v>
      </c>
      <c r="B117" s="155">
        <v>9</v>
      </c>
      <c r="C117" s="156">
        <v>9780740768491</v>
      </c>
      <c r="D117" s="155" t="s">
        <v>350</v>
      </c>
      <c r="E117" s="155">
        <v>1</v>
      </c>
      <c r="F117" s="155">
        <v>74</v>
      </c>
      <c r="G117" s="155">
        <v>503</v>
      </c>
      <c r="H117" s="155">
        <v>415050</v>
      </c>
      <c r="I117" s="155">
        <v>-495</v>
      </c>
      <c r="J117" s="155">
        <v>-2</v>
      </c>
    </row>
    <row r="118" spans="1:10" x14ac:dyDescent="0.2">
      <c r="A118" s="155">
        <v>2017</v>
      </c>
      <c r="B118" s="155">
        <v>9</v>
      </c>
      <c r="C118" s="156">
        <v>9781449407940</v>
      </c>
      <c r="D118" s="155" t="s">
        <v>358</v>
      </c>
      <c r="E118" s="155">
        <v>1</v>
      </c>
      <c r="F118" s="155">
        <v>74</v>
      </c>
      <c r="G118" s="155">
        <v>503</v>
      </c>
      <c r="H118" s="155">
        <v>415050</v>
      </c>
      <c r="I118" s="155">
        <v>-495</v>
      </c>
      <c r="J118" s="155">
        <v>-2</v>
      </c>
    </row>
    <row r="119" spans="1:10" x14ac:dyDescent="0.2">
      <c r="A119" s="155">
        <v>2017</v>
      </c>
      <c r="B119" s="155">
        <v>9</v>
      </c>
      <c r="C119" s="156">
        <v>9781449429386</v>
      </c>
      <c r="D119" s="155" t="s">
        <v>286</v>
      </c>
      <c r="E119" s="155">
        <v>1</v>
      </c>
      <c r="F119" s="155">
        <v>74</v>
      </c>
      <c r="G119" s="155">
        <v>503</v>
      </c>
      <c r="H119" s="155">
        <v>415050</v>
      </c>
      <c r="I119" s="155">
        <v>-234</v>
      </c>
      <c r="J119" s="155">
        <v>-1</v>
      </c>
    </row>
    <row r="120" spans="1:10" x14ac:dyDescent="0.2">
      <c r="A120" s="155">
        <v>2017</v>
      </c>
      <c r="B120" s="155">
        <v>9</v>
      </c>
      <c r="C120" s="156">
        <v>9781449459956</v>
      </c>
      <c r="D120" s="155" t="s">
        <v>258</v>
      </c>
      <c r="E120" s="155">
        <v>1</v>
      </c>
      <c r="F120" s="155">
        <v>74</v>
      </c>
      <c r="G120" s="155">
        <v>501</v>
      </c>
      <c r="H120" s="155">
        <v>415050</v>
      </c>
      <c r="I120" s="155">
        <v>-415.48</v>
      </c>
      <c r="J120" s="155">
        <v>-1</v>
      </c>
    </row>
    <row r="121" spans="1:10" x14ac:dyDescent="0.2">
      <c r="A121" s="155">
        <v>2017</v>
      </c>
      <c r="B121" s="155">
        <v>9</v>
      </c>
      <c r="C121" s="156">
        <v>9781449425586</v>
      </c>
      <c r="D121" s="155" t="s">
        <v>297</v>
      </c>
      <c r="E121" s="155">
        <v>1</v>
      </c>
      <c r="F121" s="155">
        <v>74</v>
      </c>
      <c r="G121" s="155">
        <v>504</v>
      </c>
      <c r="H121" s="155">
        <v>415050</v>
      </c>
      <c r="I121" s="155">
        <v>-385</v>
      </c>
      <c r="J121" s="155">
        <v>-2</v>
      </c>
    </row>
    <row r="122" spans="1:10" x14ac:dyDescent="0.2">
      <c r="A122" s="155">
        <v>2017</v>
      </c>
      <c r="B122" s="155">
        <v>9</v>
      </c>
      <c r="C122" s="156">
        <v>9781449429362</v>
      </c>
      <c r="D122" s="155" t="s">
        <v>323</v>
      </c>
      <c r="E122" s="155">
        <v>1</v>
      </c>
      <c r="F122" s="155">
        <v>74</v>
      </c>
      <c r="G122" s="155">
        <v>503</v>
      </c>
      <c r="H122" s="155">
        <v>415050</v>
      </c>
      <c r="I122" s="155">
        <v>-234</v>
      </c>
      <c r="J122" s="155">
        <v>-1</v>
      </c>
    </row>
    <row r="123" spans="1:10" x14ac:dyDescent="0.2">
      <c r="A123" s="155">
        <v>2017</v>
      </c>
      <c r="B123" s="155">
        <v>9</v>
      </c>
      <c r="C123" s="156">
        <v>9781449414078</v>
      </c>
      <c r="D123" s="155" t="s">
        <v>383</v>
      </c>
      <c r="E123" s="155">
        <v>1</v>
      </c>
      <c r="F123" s="155">
        <v>74</v>
      </c>
      <c r="G123" s="155">
        <v>503</v>
      </c>
      <c r="H123" s="155">
        <v>415050</v>
      </c>
      <c r="I123" s="155">
        <v>-101.49</v>
      </c>
      <c r="J123" s="155">
        <v>-1</v>
      </c>
    </row>
    <row r="124" spans="1:10" x14ac:dyDescent="0.2">
      <c r="A124" s="155">
        <v>2017</v>
      </c>
      <c r="B124" s="155">
        <v>9</v>
      </c>
      <c r="C124" s="156">
        <v>9781449425678</v>
      </c>
      <c r="D124" s="155" t="s">
        <v>318</v>
      </c>
      <c r="E124" s="155">
        <v>1</v>
      </c>
      <c r="F124" s="155">
        <v>74</v>
      </c>
      <c r="G124" s="155">
        <v>504</v>
      </c>
      <c r="H124" s="155">
        <v>415050</v>
      </c>
      <c r="I124" s="155">
        <v>-768.90000000000009</v>
      </c>
      <c r="J124" s="155">
        <v>-2</v>
      </c>
    </row>
    <row r="125" spans="1:10" x14ac:dyDescent="0.2">
      <c r="A125" s="155">
        <v>2017</v>
      </c>
      <c r="B125" s="155">
        <v>9</v>
      </c>
      <c r="C125" s="156">
        <v>9781449447151</v>
      </c>
      <c r="D125" s="155" t="s">
        <v>289</v>
      </c>
      <c r="E125" s="155">
        <v>1</v>
      </c>
      <c r="F125" s="155">
        <v>74</v>
      </c>
      <c r="G125" s="155">
        <v>503</v>
      </c>
      <c r="H125" s="155">
        <v>415050</v>
      </c>
      <c r="I125" s="155">
        <v>-1855</v>
      </c>
      <c r="J125" s="155">
        <v>-1</v>
      </c>
    </row>
    <row r="126" spans="1:10" x14ac:dyDescent="0.2">
      <c r="A126" s="155">
        <v>2017</v>
      </c>
      <c r="B126" s="155">
        <v>9</v>
      </c>
      <c r="C126" s="156">
        <v>9781449457952</v>
      </c>
      <c r="D126" s="155" t="s">
        <v>271</v>
      </c>
      <c r="E126" s="155">
        <v>1</v>
      </c>
      <c r="F126" s="155">
        <v>74</v>
      </c>
      <c r="G126" s="155">
        <v>501</v>
      </c>
      <c r="H126" s="155">
        <v>425250</v>
      </c>
      <c r="I126" s="155">
        <v>329.45</v>
      </c>
      <c r="J126" s="155">
        <v>1</v>
      </c>
    </row>
    <row r="127" spans="1:10" x14ac:dyDescent="0.2">
      <c r="A127" s="155"/>
      <c r="B127" s="155"/>
      <c r="C127" s="156"/>
      <c r="D127" s="155"/>
      <c r="E127" s="155"/>
      <c r="F127" s="155"/>
      <c r="G127" s="155"/>
      <c r="H127" s="155"/>
      <c r="I127" s="155"/>
      <c r="J127" s="155"/>
    </row>
    <row r="128" spans="1:10" x14ac:dyDescent="0.2">
      <c r="A128" s="155"/>
      <c r="B128" s="155"/>
      <c r="C128" s="156"/>
      <c r="D128" s="155"/>
      <c r="E128" s="155"/>
      <c r="F128" s="155"/>
      <c r="G128" s="155"/>
      <c r="H128" s="155"/>
      <c r="I128" s="155"/>
      <c r="J128" s="155"/>
    </row>
    <row r="129" spans="1:11" x14ac:dyDescent="0.2">
      <c r="A129" s="155"/>
      <c r="B129" s="155"/>
      <c r="C129" s="156"/>
      <c r="D129" s="155"/>
      <c r="E129" s="155"/>
      <c r="F129" s="155"/>
      <c r="G129" s="155"/>
      <c r="H129" s="155"/>
      <c r="I129" s="155"/>
      <c r="J129" s="155"/>
    </row>
    <row r="131" spans="1:11" x14ac:dyDescent="0.2">
      <c r="I131" s="302">
        <f>SUM(I2:I130)</f>
        <v>-2289592.4200000004</v>
      </c>
      <c r="J131" s="303">
        <f>SUM(J2:J130)</f>
        <v>-8591</v>
      </c>
    </row>
    <row r="133" spans="1:11" x14ac:dyDescent="0.2">
      <c r="G133" s="206" t="s">
        <v>63</v>
      </c>
      <c r="I133" s="304">
        <v>0.22500000000000001</v>
      </c>
      <c r="J133" s="305"/>
      <c r="K133" s="305"/>
    </row>
    <row r="134" spans="1:11" ht="13.5" thickBot="1" x14ac:dyDescent="0.25">
      <c r="G134" s="305"/>
      <c r="H134" s="305"/>
      <c r="I134" s="305"/>
      <c r="J134" s="305"/>
      <c r="K134" s="305"/>
    </row>
    <row r="135" spans="1:11" ht="15" x14ac:dyDescent="0.25">
      <c r="G135" s="306" t="s">
        <v>50</v>
      </c>
      <c r="H135" s="307" t="s">
        <v>51</v>
      </c>
      <c r="I135" s="308">
        <f>-I131*I133</f>
        <v>515158.29450000008</v>
      </c>
      <c r="J135" s="309"/>
      <c r="K135" s="310"/>
    </row>
    <row r="136" spans="1:11" ht="15" x14ac:dyDescent="0.25">
      <c r="G136" s="311"/>
      <c r="H136" s="312" t="s">
        <v>52</v>
      </c>
      <c r="I136" s="313">
        <f>I135/K136</f>
        <v>6016.6360010622284</v>
      </c>
      <c r="J136" s="314" t="s">
        <v>53</v>
      </c>
      <c r="K136" s="315">
        <v>85.622313599999998</v>
      </c>
    </row>
    <row r="137" spans="1:11" ht="15.75" thickBot="1" x14ac:dyDescent="0.3">
      <c r="G137" s="316"/>
      <c r="H137" s="317" t="s">
        <v>61</v>
      </c>
      <c r="I137" s="318">
        <f>I135/K137</f>
        <v>7868.6160760653747</v>
      </c>
      <c r="J137" s="319" t="s">
        <v>53</v>
      </c>
      <c r="K137" s="320">
        <v>65.47</v>
      </c>
    </row>
  </sheetData>
  <autoFilter ref="A1:K1" xr:uid="{00000000-0009-0000-0000-00002E000000}"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41"/>
  <dimension ref="A1:K102"/>
  <sheetViews>
    <sheetView workbookViewId="0">
      <selection activeCell="J123" sqref="J123:J135"/>
    </sheetView>
  </sheetViews>
  <sheetFormatPr defaultColWidth="9.140625" defaultRowHeight="12.75" x14ac:dyDescent="0.2"/>
  <cols>
    <col min="1" max="2" width="9.140625" style="226"/>
    <col min="3" max="3" width="14.140625" style="226" bestFit="1" customWidth="1"/>
    <col min="4" max="4" width="39.140625" style="226" bestFit="1" customWidth="1"/>
    <col min="5" max="8" width="9.140625" style="226"/>
    <col min="9" max="9" width="14.85546875" style="214" bestFit="1" customWidth="1"/>
    <col min="10" max="10" width="9.140625" style="226"/>
    <col min="11" max="11" width="12.28515625" style="226" bestFit="1" customWidth="1"/>
    <col min="12" max="16384" width="9.140625" style="226"/>
  </cols>
  <sheetData>
    <row r="1" spans="1:11" x14ac:dyDescent="0.2">
      <c r="A1" s="222" t="s">
        <v>34</v>
      </c>
      <c r="B1" s="223" t="s">
        <v>35</v>
      </c>
      <c r="C1" s="223" t="s">
        <v>36</v>
      </c>
      <c r="D1" s="223" t="s">
        <v>37</v>
      </c>
      <c r="E1" s="223" t="s">
        <v>38</v>
      </c>
      <c r="F1" s="223" t="s">
        <v>39</v>
      </c>
      <c r="G1" s="223" t="s">
        <v>40</v>
      </c>
      <c r="H1" s="223" t="s">
        <v>41</v>
      </c>
      <c r="I1" s="283" t="s">
        <v>18</v>
      </c>
      <c r="J1" s="223" t="s">
        <v>42</v>
      </c>
      <c r="K1" s="223"/>
    </row>
    <row r="2" spans="1:11" x14ac:dyDescent="0.2">
      <c r="A2" s="224">
        <v>2017</v>
      </c>
      <c r="B2" s="224">
        <v>8</v>
      </c>
      <c r="C2" s="225">
        <v>9781449462284</v>
      </c>
      <c r="D2" s="224" t="s">
        <v>405</v>
      </c>
      <c r="E2" s="224">
        <v>1</v>
      </c>
      <c r="F2" s="224">
        <v>74</v>
      </c>
      <c r="G2" s="224">
        <v>501</v>
      </c>
      <c r="H2" s="224">
        <v>415040</v>
      </c>
      <c r="I2" s="211">
        <v>-7437.36</v>
      </c>
      <c r="J2" s="224">
        <v>-37</v>
      </c>
    </row>
    <row r="3" spans="1:11" x14ac:dyDescent="0.2">
      <c r="A3" s="224">
        <v>2017</v>
      </c>
      <c r="B3" s="224">
        <v>8</v>
      </c>
      <c r="C3" s="225">
        <v>9781449462291</v>
      </c>
      <c r="D3" s="224" t="s">
        <v>406</v>
      </c>
      <c r="E3" s="224">
        <v>1</v>
      </c>
      <c r="F3" s="224">
        <v>74</v>
      </c>
      <c r="G3" s="224">
        <v>501</v>
      </c>
      <c r="H3" s="224">
        <v>415040</v>
      </c>
      <c r="I3" s="211">
        <v>-10030.86</v>
      </c>
      <c r="J3" s="224">
        <v>-50</v>
      </c>
    </row>
    <row r="4" spans="1:11" x14ac:dyDescent="0.2">
      <c r="A4" s="224">
        <v>2017</v>
      </c>
      <c r="B4" s="224">
        <v>8</v>
      </c>
      <c r="C4" s="225">
        <v>9781449479619</v>
      </c>
      <c r="D4" s="224" t="s">
        <v>407</v>
      </c>
      <c r="E4" s="224">
        <v>1</v>
      </c>
      <c r="F4" s="224">
        <v>74</v>
      </c>
      <c r="G4" s="224">
        <v>501</v>
      </c>
      <c r="H4" s="224">
        <v>415040</v>
      </c>
      <c r="I4" s="211">
        <v>-22971.65</v>
      </c>
      <c r="J4" s="224">
        <v>-80</v>
      </c>
    </row>
    <row r="5" spans="1:11" x14ac:dyDescent="0.2">
      <c r="A5" s="224">
        <v>2017</v>
      </c>
      <c r="B5" s="224">
        <v>8</v>
      </c>
      <c r="C5" s="225">
        <v>9781449484590</v>
      </c>
      <c r="D5" s="224" t="s">
        <v>409</v>
      </c>
      <c r="E5" s="224">
        <v>1</v>
      </c>
      <c r="F5" s="224">
        <v>74</v>
      </c>
      <c r="G5" s="224">
        <v>501</v>
      </c>
      <c r="H5" s="224">
        <v>415040</v>
      </c>
      <c r="I5" s="211">
        <v>-28557.33</v>
      </c>
      <c r="J5" s="224">
        <v>-100</v>
      </c>
    </row>
    <row r="6" spans="1:11" x14ac:dyDescent="0.2">
      <c r="A6" s="224">
        <v>2017</v>
      </c>
      <c r="B6" s="224">
        <v>8</v>
      </c>
      <c r="C6" s="225">
        <v>9781449486419</v>
      </c>
      <c r="D6" s="224" t="s">
        <v>414</v>
      </c>
      <c r="E6" s="224">
        <v>1</v>
      </c>
      <c r="F6" s="224">
        <v>74</v>
      </c>
      <c r="G6" s="224">
        <v>501</v>
      </c>
      <c r="H6" s="224">
        <v>415040</v>
      </c>
      <c r="I6" s="211">
        <v>-28874.799999999999</v>
      </c>
      <c r="J6" s="224">
        <v>-101</v>
      </c>
    </row>
    <row r="7" spans="1:11" x14ac:dyDescent="0.2">
      <c r="A7" s="224">
        <v>2017</v>
      </c>
      <c r="B7" s="224">
        <v>8</v>
      </c>
      <c r="C7" s="225">
        <v>9781449486761</v>
      </c>
      <c r="D7" s="224" t="s">
        <v>415</v>
      </c>
      <c r="E7" s="224">
        <v>1</v>
      </c>
      <c r="F7" s="224">
        <v>74</v>
      </c>
      <c r="G7" s="224">
        <v>501</v>
      </c>
      <c r="H7" s="224">
        <v>415040</v>
      </c>
      <c r="I7" s="211">
        <v>-1527.45</v>
      </c>
      <c r="J7" s="224">
        <v>-5</v>
      </c>
    </row>
    <row r="8" spans="1:11" x14ac:dyDescent="0.2">
      <c r="A8" s="224">
        <v>2017</v>
      </c>
      <c r="B8" s="224">
        <v>8</v>
      </c>
      <c r="C8" s="225">
        <v>9780740700033</v>
      </c>
      <c r="D8" s="224" t="s">
        <v>343</v>
      </c>
      <c r="E8" s="224">
        <v>1</v>
      </c>
      <c r="F8" s="224">
        <v>74</v>
      </c>
      <c r="G8" s="224">
        <v>503</v>
      </c>
      <c r="H8" s="224">
        <v>415050</v>
      </c>
      <c r="I8" s="211">
        <v>-1069.47</v>
      </c>
      <c r="J8" s="224">
        <v>-3</v>
      </c>
    </row>
    <row r="9" spans="1:11" x14ac:dyDescent="0.2">
      <c r="A9" s="224">
        <v>2017</v>
      </c>
      <c r="B9" s="224">
        <v>8</v>
      </c>
      <c r="C9" s="225">
        <v>9780740705311</v>
      </c>
      <c r="D9" s="224" t="s">
        <v>344</v>
      </c>
      <c r="E9" s="224">
        <v>1</v>
      </c>
      <c r="F9" s="224">
        <v>74</v>
      </c>
      <c r="G9" s="224">
        <v>503</v>
      </c>
      <c r="H9" s="224">
        <v>415050</v>
      </c>
      <c r="I9" s="211">
        <v>-712.98</v>
      </c>
      <c r="J9" s="224">
        <v>-2</v>
      </c>
    </row>
    <row r="10" spans="1:11" x14ac:dyDescent="0.2">
      <c r="A10" s="224">
        <v>2017</v>
      </c>
      <c r="B10" s="224">
        <v>8</v>
      </c>
      <c r="C10" s="225">
        <v>9780740713903</v>
      </c>
      <c r="D10" s="224" t="s">
        <v>345</v>
      </c>
      <c r="E10" s="224">
        <v>1</v>
      </c>
      <c r="F10" s="224">
        <v>74</v>
      </c>
      <c r="G10" s="224">
        <v>503</v>
      </c>
      <c r="H10" s="224">
        <v>415050</v>
      </c>
      <c r="I10" s="211">
        <v>-459</v>
      </c>
      <c r="J10" s="224">
        <v>-2</v>
      </c>
    </row>
    <row r="11" spans="1:11" x14ac:dyDescent="0.2">
      <c r="A11" s="224">
        <v>2017</v>
      </c>
      <c r="B11" s="224">
        <v>8</v>
      </c>
      <c r="C11" s="225">
        <v>9780740738401</v>
      </c>
      <c r="D11" s="224" t="s">
        <v>389</v>
      </c>
      <c r="E11" s="224">
        <v>1</v>
      </c>
      <c r="F11" s="224">
        <v>74</v>
      </c>
      <c r="G11" s="224">
        <v>503</v>
      </c>
      <c r="H11" s="224">
        <v>415050</v>
      </c>
      <c r="I11" s="211">
        <v>-203.49</v>
      </c>
      <c r="J11" s="224">
        <v>-1</v>
      </c>
    </row>
    <row r="12" spans="1:11" x14ac:dyDescent="0.2">
      <c r="A12" s="224">
        <v>2017</v>
      </c>
      <c r="B12" s="224">
        <v>8</v>
      </c>
      <c r="C12" s="225">
        <v>9780740746581</v>
      </c>
      <c r="D12" s="224" t="s">
        <v>348</v>
      </c>
      <c r="E12" s="224">
        <v>1</v>
      </c>
      <c r="F12" s="224">
        <v>74</v>
      </c>
      <c r="G12" s="224">
        <v>503</v>
      </c>
      <c r="H12" s="224">
        <v>415050</v>
      </c>
      <c r="I12" s="211">
        <v>-712.98</v>
      </c>
      <c r="J12" s="224">
        <v>-2</v>
      </c>
    </row>
    <row r="13" spans="1:11" x14ac:dyDescent="0.2">
      <c r="A13" s="224">
        <v>2017</v>
      </c>
      <c r="B13" s="224">
        <v>8</v>
      </c>
      <c r="C13" s="225">
        <v>9780740748479</v>
      </c>
      <c r="D13" s="224" t="s">
        <v>272</v>
      </c>
      <c r="E13" s="224">
        <v>1</v>
      </c>
      <c r="F13" s="224">
        <v>74</v>
      </c>
      <c r="G13" s="224">
        <v>503</v>
      </c>
      <c r="H13" s="224">
        <v>415050</v>
      </c>
      <c r="I13" s="211">
        <v>-522574.67</v>
      </c>
      <c r="J13" s="224">
        <v>-126</v>
      </c>
    </row>
    <row r="14" spans="1:11" x14ac:dyDescent="0.2">
      <c r="A14" s="224">
        <v>2017</v>
      </c>
      <c r="B14" s="224">
        <v>8</v>
      </c>
      <c r="C14" s="225">
        <v>9780740761584</v>
      </c>
      <c r="D14" s="224" t="s">
        <v>379</v>
      </c>
      <c r="E14" s="224">
        <v>1</v>
      </c>
      <c r="F14" s="224">
        <v>74</v>
      </c>
      <c r="G14" s="224">
        <v>504</v>
      </c>
      <c r="H14" s="224">
        <v>415050</v>
      </c>
      <c r="I14" s="211">
        <v>-203.49</v>
      </c>
      <c r="J14" s="224">
        <v>-1</v>
      </c>
    </row>
    <row r="15" spans="1:11" x14ac:dyDescent="0.2">
      <c r="A15" s="224">
        <v>2017</v>
      </c>
      <c r="B15" s="224">
        <v>8</v>
      </c>
      <c r="C15" s="225">
        <v>9780740768491</v>
      </c>
      <c r="D15" s="224" t="s">
        <v>350</v>
      </c>
      <c r="E15" s="224">
        <v>1</v>
      </c>
      <c r="F15" s="224">
        <v>74</v>
      </c>
      <c r="G15" s="224">
        <v>503</v>
      </c>
      <c r="H15" s="224">
        <v>415050</v>
      </c>
      <c r="I15" s="211">
        <v>-688.5</v>
      </c>
      <c r="J15" s="224">
        <v>-3</v>
      </c>
    </row>
    <row r="16" spans="1:11" x14ac:dyDescent="0.2">
      <c r="A16" s="224">
        <v>2017</v>
      </c>
      <c r="B16" s="224">
        <v>8</v>
      </c>
      <c r="C16" s="225">
        <v>9780740771118</v>
      </c>
      <c r="D16" s="224" t="s">
        <v>380</v>
      </c>
      <c r="E16" s="224">
        <v>1</v>
      </c>
      <c r="F16" s="224">
        <v>74</v>
      </c>
      <c r="G16" s="224">
        <v>503</v>
      </c>
      <c r="H16" s="224">
        <v>415050</v>
      </c>
      <c r="I16" s="211">
        <v>-203.49</v>
      </c>
      <c r="J16" s="224">
        <v>-1</v>
      </c>
    </row>
    <row r="17" spans="1:10" x14ac:dyDescent="0.2">
      <c r="A17" s="224">
        <v>2017</v>
      </c>
      <c r="B17" s="224">
        <v>8</v>
      </c>
      <c r="C17" s="225">
        <v>9780740777356</v>
      </c>
      <c r="D17" s="224" t="s">
        <v>274</v>
      </c>
      <c r="E17" s="224">
        <v>1</v>
      </c>
      <c r="F17" s="224">
        <v>74</v>
      </c>
      <c r="G17" s="224">
        <v>503</v>
      </c>
      <c r="H17" s="224">
        <v>415050</v>
      </c>
      <c r="I17" s="211">
        <v>-1785</v>
      </c>
      <c r="J17" s="224">
        <v>-1</v>
      </c>
    </row>
    <row r="18" spans="1:10" x14ac:dyDescent="0.2">
      <c r="A18" s="224">
        <v>2017</v>
      </c>
      <c r="B18" s="224">
        <v>8</v>
      </c>
      <c r="C18" s="225">
        <v>9780740778155</v>
      </c>
      <c r="D18" s="224" t="s">
        <v>351</v>
      </c>
      <c r="E18" s="224">
        <v>1</v>
      </c>
      <c r="F18" s="224">
        <v>74</v>
      </c>
      <c r="G18" s="224">
        <v>503</v>
      </c>
      <c r="H18" s="224">
        <v>415050</v>
      </c>
      <c r="I18" s="211">
        <v>-535.5</v>
      </c>
      <c r="J18" s="224">
        <v>-2</v>
      </c>
    </row>
    <row r="19" spans="1:10" x14ac:dyDescent="0.2">
      <c r="A19" s="224">
        <v>2017</v>
      </c>
      <c r="B19" s="224">
        <v>8</v>
      </c>
      <c r="C19" s="225">
        <v>9780740785344</v>
      </c>
      <c r="D19" s="224" t="s">
        <v>352</v>
      </c>
      <c r="E19" s="224">
        <v>1</v>
      </c>
      <c r="F19" s="224">
        <v>74</v>
      </c>
      <c r="G19" s="224">
        <v>503</v>
      </c>
      <c r="H19" s="224">
        <v>415050</v>
      </c>
      <c r="I19" s="211">
        <v>-712.98</v>
      </c>
      <c r="J19" s="224">
        <v>-2</v>
      </c>
    </row>
    <row r="20" spans="1:10" x14ac:dyDescent="0.2">
      <c r="A20" s="224">
        <v>2017</v>
      </c>
      <c r="B20" s="224">
        <v>8</v>
      </c>
      <c r="C20" s="225">
        <v>9780740785481</v>
      </c>
      <c r="D20" s="224" t="s">
        <v>275</v>
      </c>
      <c r="E20" s="224">
        <v>1</v>
      </c>
      <c r="F20" s="224">
        <v>74</v>
      </c>
      <c r="G20" s="224">
        <v>503</v>
      </c>
      <c r="H20" s="224">
        <v>415050</v>
      </c>
      <c r="I20" s="211">
        <v>-3058.98</v>
      </c>
      <c r="J20" s="224">
        <v>-2</v>
      </c>
    </row>
    <row r="21" spans="1:10" x14ac:dyDescent="0.2">
      <c r="A21" s="224">
        <v>2017</v>
      </c>
      <c r="B21" s="224">
        <v>8</v>
      </c>
      <c r="C21" s="225">
        <v>9780836204155</v>
      </c>
      <c r="D21" s="224" t="s">
        <v>353</v>
      </c>
      <c r="E21" s="224">
        <v>1</v>
      </c>
      <c r="F21" s="224">
        <v>74</v>
      </c>
      <c r="G21" s="224">
        <v>503</v>
      </c>
      <c r="H21" s="224">
        <v>415050</v>
      </c>
      <c r="I21" s="211">
        <v>-712.98</v>
      </c>
      <c r="J21" s="224">
        <v>-2</v>
      </c>
    </row>
    <row r="22" spans="1:10" x14ac:dyDescent="0.2">
      <c r="A22" s="224">
        <v>2017</v>
      </c>
      <c r="B22" s="224">
        <v>8</v>
      </c>
      <c r="C22" s="225">
        <v>9780836217797</v>
      </c>
      <c r="D22" s="224" t="s">
        <v>363</v>
      </c>
      <c r="E22" s="224">
        <v>1</v>
      </c>
      <c r="F22" s="224">
        <v>74</v>
      </c>
      <c r="G22" s="224">
        <v>503</v>
      </c>
      <c r="H22" s="224">
        <v>415050</v>
      </c>
      <c r="I22" s="211">
        <v>-406.98</v>
      </c>
      <c r="J22" s="224">
        <v>-2</v>
      </c>
    </row>
    <row r="23" spans="1:10" x14ac:dyDescent="0.2">
      <c r="A23" s="224">
        <v>2017</v>
      </c>
      <c r="B23" s="224">
        <v>8</v>
      </c>
      <c r="C23" s="225">
        <v>9780836228991</v>
      </c>
      <c r="D23" s="224" t="s">
        <v>354</v>
      </c>
      <c r="E23" s="224">
        <v>1</v>
      </c>
      <c r="F23" s="224">
        <v>74</v>
      </c>
      <c r="G23" s="224">
        <v>503</v>
      </c>
      <c r="H23" s="224">
        <v>415050</v>
      </c>
      <c r="I23" s="211">
        <v>-535.5</v>
      </c>
      <c r="J23" s="224">
        <v>-2</v>
      </c>
    </row>
    <row r="24" spans="1:10" x14ac:dyDescent="0.2">
      <c r="A24" s="224">
        <v>2017</v>
      </c>
      <c r="B24" s="224">
        <v>8</v>
      </c>
      <c r="C24" s="225">
        <v>9780836267457</v>
      </c>
      <c r="D24" s="224" t="s">
        <v>356</v>
      </c>
      <c r="E24" s="224">
        <v>1</v>
      </c>
      <c r="F24" s="224">
        <v>74</v>
      </c>
      <c r="G24" s="224">
        <v>503</v>
      </c>
      <c r="H24" s="224">
        <v>415050</v>
      </c>
      <c r="I24" s="211">
        <v>-1069.47</v>
      </c>
      <c r="J24" s="224">
        <v>-3</v>
      </c>
    </row>
    <row r="25" spans="1:10" x14ac:dyDescent="0.2">
      <c r="A25" s="224">
        <v>2017</v>
      </c>
      <c r="B25" s="224">
        <v>8</v>
      </c>
      <c r="C25" s="225">
        <v>9781449401023</v>
      </c>
      <c r="D25" s="224" t="s">
        <v>357</v>
      </c>
      <c r="E25" s="224">
        <v>1</v>
      </c>
      <c r="F25" s="224">
        <v>74</v>
      </c>
      <c r="G25" s="224">
        <v>503</v>
      </c>
      <c r="H25" s="224">
        <v>415050</v>
      </c>
      <c r="I25" s="211">
        <v>-1069.47</v>
      </c>
      <c r="J25" s="224">
        <v>-3</v>
      </c>
    </row>
    <row r="26" spans="1:10" x14ac:dyDescent="0.2">
      <c r="A26" s="224">
        <v>2017</v>
      </c>
      <c r="B26" s="224">
        <v>8</v>
      </c>
      <c r="C26" s="225">
        <v>9781449401160</v>
      </c>
      <c r="D26" s="224" t="s">
        <v>276</v>
      </c>
      <c r="E26" s="224">
        <v>1</v>
      </c>
      <c r="F26" s="224">
        <v>74</v>
      </c>
      <c r="G26" s="224">
        <v>503</v>
      </c>
      <c r="H26" s="224">
        <v>415050</v>
      </c>
      <c r="I26" s="211">
        <v>-610.98</v>
      </c>
      <c r="J26" s="224">
        <v>-2</v>
      </c>
    </row>
    <row r="27" spans="1:10" x14ac:dyDescent="0.2">
      <c r="A27" s="224">
        <v>2017</v>
      </c>
      <c r="B27" s="224">
        <v>8</v>
      </c>
      <c r="C27" s="225">
        <v>9781449401177</v>
      </c>
      <c r="D27" s="224" t="s">
        <v>392</v>
      </c>
      <c r="E27" s="224">
        <v>1</v>
      </c>
      <c r="F27" s="224">
        <v>74</v>
      </c>
      <c r="G27" s="224">
        <v>503</v>
      </c>
      <c r="H27" s="224">
        <v>415050</v>
      </c>
      <c r="I27" s="211">
        <v>-357</v>
      </c>
      <c r="J27" s="224">
        <v>-2</v>
      </c>
    </row>
    <row r="28" spans="1:10" x14ac:dyDescent="0.2">
      <c r="A28" s="224">
        <v>2017</v>
      </c>
      <c r="B28" s="224">
        <v>8</v>
      </c>
      <c r="C28" s="225">
        <v>9781449402327</v>
      </c>
      <c r="D28" s="224" t="s">
        <v>277</v>
      </c>
      <c r="E28" s="224">
        <v>1</v>
      </c>
      <c r="F28" s="224">
        <v>74</v>
      </c>
      <c r="G28" s="224">
        <v>504</v>
      </c>
      <c r="H28" s="224">
        <v>415050</v>
      </c>
      <c r="I28" s="211">
        <v>-11407.41</v>
      </c>
      <c r="J28" s="224">
        <v>-56</v>
      </c>
    </row>
    <row r="29" spans="1:10" x14ac:dyDescent="0.2">
      <c r="A29" s="224">
        <v>2017</v>
      </c>
      <c r="B29" s="224">
        <v>8</v>
      </c>
      <c r="C29" s="225">
        <v>9781449407186</v>
      </c>
      <c r="D29" s="224" t="s">
        <v>278</v>
      </c>
      <c r="E29" s="224">
        <v>1</v>
      </c>
      <c r="F29" s="224">
        <v>74</v>
      </c>
      <c r="G29" s="224">
        <v>504</v>
      </c>
      <c r="H29" s="224">
        <v>415050</v>
      </c>
      <c r="I29" s="211">
        <v>-12464.76</v>
      </c>
      <c r="J29" s="224">
        <v>-61</v>
      </c>
    </row>
    <row r="30" spans="1:10" x14ac:dyDescent="0.2">
      <c r="A30" s="224">
        <v>2017</v>
      </c>
      <c r="B30" s="224">
        <v>8</v>
      </c>
      <c r="C30" s="225">
        <v>9781449407940</v>
      </c>
      <c r="D30" s="224" t="s">
        <v>358</v>
      </c>
      <c r="E30" s="224">
        <v>1</v>
      </c>
      <c r="F30" s="224">
        <v>74</v>
      </c>
      <c r="G30" s="224">
        <v>503</v>
      </c>
      <c r="H30" s="224">
        <v>415050</v>
      </c>
      <c r="I30" s="211">
        <v>-459</v>
      </c>
      <c r="J30" s="224">
        <v>-2</v>
      </c>
    </row>
    <row r="31" spans="1:10" x14ac:dyDescent="0.2">
      <c r="A31" s="224">
        <v>2017</v>
      </c>
      <c r="B31" s="224">
        <v>8</v>
      </c>
      <c r="C31" s="225">
        <v>9781449409777</v>
      </c>
      <c r="D31" s="224" t="s">
        <v>293</v>
      </c>
      <c r="E31" s="224">
        <v>1</v>
      </c>
      <c r="F31" s="224">
        <v>74</v>
      </c>
      <c r="G31" s="224">
        <v>503</v>
      </c>
      <c r="H31" s="224">
        <v>415050</v>
      </c>
      <c r="I31" s="211">
        <v>-712.98</v>
      </c>
      <c r="J31" s="224">
        <v>-2</v>
      </c>
    </row>
    <row r="32" spans="1:10" x14ac:dyDescent="0.2">
      <c r="A32" s="224">
        <v>2017</v>
      </c>
      <c r="B32" s="224">
        <v>8</v>
      </c>
      <c r="C32" s="225">
        <v>9781449410186</v>
      </c>
      <c r="D32" s="224" t="s">
        <v>334</v>
      </c>
      <c r="E32" s="224">
        <v>1</v>
      </c>
      <c r="F32" s="224">
        <v>74</v>
      </c>
      <c r="G32" s="224">
        <v>503</v>
      </c>
      <c r="H32" s="224">
        <v>415050</v>
      </c>
      <c r="I32" s="211">
        <v>-535.5</v>
      </c>
      <c r="J32" s="224">
        <v>-2</v>
      </c>
    </row>
    <row r="33" spans="1:10" x14ac:dyDescent="0.2">
      <c r="A33" s="224">
        <v>2017</v>
      </c>
      <c r="B33" s="224">
        <v>8</v>
      </c>
      <c r="C33" s="225">
        <v>9781449414054</v>
      </c>
      <c r="D33" s="224" t="s">
        <v>393</v>
      </c>
      <c r="E33" s="224">
        <v>1</v>
      </c>
      <c r="F33" s="224">
        <v>74</v>
      </c>
      <c r="G33" s="224">
        <v>504</v>
      </c>
      <c r="H33" s="224">
        <v>415050</v>
      </c>
      <c r="I33" s="211">
        <v>-101.49</v>
      </c>
      <c r="J33" s="224">
        <v>-1</v>
      </c>
    </row>
    <row r="34" spans="1:10" x14ac:dyDescent="0.2">
      <c r="A34" s="224">
        <v>2017</v>
      </c>
      <c r="B34" s="224">
        <v>8</v>
      </c>
      <c r="C34" s="225">
        <v>9781449414085</v>
      </c>
      <c r="D34" s="224" t="s">
        <v>384</v>
      </c>
      <c r="E34" s="224">
        <v>1</v>
      </c>
      <c r="F34" s="224">
        <v>74</v>
      </c>
      <c r="G34" s="224">
        <v>503</v>
      </c>
      <c r="H34" s="224">
        <v>415050</v>
      </c>
      <c r="I34" s="211">
        <v>-101.49</v>
      </c>
      <c r="J34" s="224">
        <v>-1</v>
      </c>
    </row>
    <row r="35" spans="1:10" x14ac:dyDescent="0.2">
      <c r="A35" s="224">
        <v>2017</v>
      </c>
      <c r="B35" s="224">
        <v>8</v>
      </c>
      <c r="C35" s="225">
        <v>9781449414849</v>
      </c>
      <c r="D35" s="224" t="s">
        <v>294</v>
      </c>
      <c r="E35" s="224">
        <v>1</v>
      </c>
      <c r="F35" s="224">
        <v>74</v>
      </c>
      <c r="G35" s="224">
        <v>503</v>
      </c>
      <c r="H35" s="224">
        <v>415050</v>
      </c>
      <c r="I35" s="211">
        <v>-203.49</v>
      </c>
      <c r="J35" s="224">
        <v>-1</v>
      </c>
    </row>
    <row r="36" spans="1:10" x14ac:dyDescent="0.2">
      <c r="A36" s="224">
        <v>2017</v>
      </c>
      <c r="B36" s="224">
        <v>8</v>
      </c>
      <c r="C36" s="225">
        <v>9781449418243</v>
      </c>
      <c r="D36" s="224" t="s">
        <v>304</v>
      </c>
      <c r="E36" s="224">
        <v>1</v>
      </c>
      <c r="F36" s="224">
        <v>74</v>
      </c>
      <c r="G36" s="224">
        <v>503</v>
      </c>
      <c r="H36" s="224">
        <v>415050</v>
      </c>
      <c r="I36" s="211">
        <v>-152.49</v>
      </c>
      <c r="J36" s="224">
        <v>-1</v>
      </c>
    </row>
    <row r="37" spans="1:10" x14ac:dyDescent="0.2">
      <c r="A37" s="224">
        <v>2017</v>
      </c>
      <c r="B37" s="224">
        <v>8</v>
      </c>
      <c r="C37" s="225">
        <v>9781449418465</v>
      </c>
      <c r="D37" s="224" t="s">
        <v>338</v>
      </c>
      <c r="E37" s="224">
        <v>1</v>
      </c>
      <c r="F37" s="224">
        <v>74</v>
      </c>
      <c r="G37" s="224">
        <v>503</v>
      </c>
      <c r="H37" s="224">
        <v>415050</v>
      </c>
      <c r="I37" s="211">
        <v>-813.75</v>
      </c>
      <c r="J37" s="224">
        <v>-3</v>
      </c>
    </row>
    <row r="38" spans="1:10" x14ac:dyDescent="0.2">
      <c r="A38" s="224">
        <v>2017</v>
      </c>
      <c r="B38" s="224">
        <v>8</v>
      </c>
      <c r="C38" s="225">
        <v>9781449420437</v>
      </c>
      <c r="D38" s="224" t="s">
        <v>280</v>
      </c>
      <c r="E38" s="224">
        <v>1</v>
      </c>
      <c r="F38" s="224">
        <v>74</v>
      </c>
      <c r="G38" s="224">
        <v>504</v>
      </c>
      <c r="H38" s="224">
        <v>415050</v>
      </c>
      <c r="I38" s="211">
        <v>-12253.29</v>
      </c>
      <c r="J38" s="224">
        <v>-60</v>
      </c>
    </row>
    <row r="39" spans="1:10" x14ac:dyDescent="0.2">
      <c r="A39" s="224">
        <v>2017</v>
      </c>
      <c r="B39" s="224">
        <v>8</v>
      </c>
      <c r="C39" s="225">
        <v>9781449423025</v>
      </c>
      <c r="D39" s="224" t="s">
        <v>281</v>
      </c>
      <c r="E39" s="224">
        <v>1</v>
      </c>
      <c r="F39" s="224">
        <v>74</v>
      </c>
      <c r="G39" s="224">
        <v>503</v>
      </c>
      <c r="H39" s="224">
        <v>415050</v>
      </c>
      <c r="I39" s="211">
        <v>-356.49</v>
      </c>
      <c r="J39" s="224">
        <v>-1</v>
      </c>
    </row>
    <row r="40" spans="1:10" x14ac:dyDescent="0.2">
      <c r="A40" s="224">
        <v>2017</v>
      </c>
      <c r="B40" s="224">
        <v>8</v>
      </c>
      <c r="C40" s="225">
        <v>9781449423032</v>
      </c>
      <c r="D40" s="224" t="s">
        <v>295</v>
      </c>
      <c r="E40" s="224">
        <v>1</v>
      </c>
      <c r="F40" s="224">
        <v>74</v>
      </c>
      <c r="G40" s="224">
        <v>504</v>
      </c>
      <c r="H40" s="224">
        <v>415050</v>
      </c>
      <c r="I40" s="211">
        <v>-1249.5</v>
      </c>
      <c r="J40" s="224">
        <v>-7</v>
      </c>
    </row>
    <row r="41" spans="1:10" x14ac:dyDescent="0.2">
      <c r="A41" s="224">
        <v>2017</v>
      </c>
      <c r="B41" s="224">
        <v>8</v>
      </c>
      <c r="C41" s="225">
        <v>9781449425586</v>
      </c>
      <c r="D41" s="224" t="s">
        <v>297</v>
      </c>
      <c r="E41" s="224">
        <v>1</v>
      </c>
      <c r="F41" s="224">
        <v>74</v>
      </c>
      <c r="G41" s="224">
        <v>504</v>
      </c>
      <c r="H41" s="224">
        <v>415050</v>
      </c>
      <c r="I41" s="211">
        <v>-357</v>
      </c>
      <c r="J41" s="224">
        <v>-2</v>
      </c>
    </row>
    <row r="42" spans="1:10" x14ac:dyDescent="0.2">
      <c r="A42" s="224">
        <v>2017</v>
      </c>
      <c r="B42" s="224">
        <v>8</v>
      </c>
      <c r="C42" s="225">
        <v>9781449425661</v>
      </c>
      <c r="D42" s="224" t="s">
        <v>282</v>
      </c>
      <c r="E42" s="224">
        <v>1</v>
      </c>
      <c r="F42" s="224">
        <v>74</v>
      </c>
      <c r="G42" s="224">
        <v>504</v>
      </c>
      <c r="H42" s="224">
        <v>415050</v>
      </c>
      <c r="I42" s="211">
        <v>-13119.12</v>
      </c>
      <c r="J42" s="224">
        <v>-64</v>
      </c>
    </row>
    <row r="43" spans="1:10" x14ac:dyDescent="0.2">
      <c r="A43" s="224">
        <v>2017</v>
      </c>
      <c r="B43" s="224">
        <v>8</v>
      </c>
      <c r="C43" s="225">
        <v>9781449425678</v>
      </c>
      <c r="D43" s="224" t="s">
        <v>318</v>
      </c>
      <c r="E43" s="224">
        <v>1</v>
      </c>
      <c r="F43" s="224">
        <v>74</v>
      </c>
      <c r="G43" s="224">
        <v>504</v>
      </c>
      <c r="H43" s="224">
        <v>415050</v>
      </c>
      <c r="I43" s="211">
        <v>-712.98</v>
      </c>
      <c r="J43" s="224">
        <v>-2</v>
      </c>
    </row>
    <row r="44" spans="1:10" x14ac:dyDescent="0.2">
      <c r="A44" s="224">
        <v>2017</v>
      </c>
      <c r="B44" s="224">
        <v>8</v>
      </c>
      <c r="C44" s="225">
        <v>9781449427740</v>
      </c>
      <c r="D44" s="224" t="s">
        <v>401</v>
      </c>
      <c r="E44" s="224">
        <v>1</v>
      </c>
      <c r="F44" s="224">
        <v>74</v>
      </c>
      <c r="G44" s="224">
        <v>503</v>
      </c>
      <c r="H44" s="224">
        <v>415050</v>
      </c>
      <c r="I44" s="211">
        <v>-688.5</v>
      </c>
      <c r="J44" s="224">
        <v>-3</v>
      </c>
    </row>
    <row r="45" spans="1:10" x14ac:dyDescent="0.2">
      <c r="A45" s="224">
        <v>2017</v>
      </c>
      <c r="B45" s="224">
        <v>8</v>
      </c>
      <c r="C45" s="225">
        <v>9781449427757</v>
      </c>
      <c r="D45" s="224" t="s">
        <v>283</v>
      </c>
      <c r="E45" s="224">
        <v>1</v>
      </c>
      <c r="F45" s="224">
        <v>74</v>
      </c>
      <c r="G45" s="224">
        <v>503</v>
      </c>
      <c r="H45" s="224">
        <v>415050</v>
      </c>
      <c r="I45" s="211">
        <v>-1854</v>
      </c>
      <c r="J45" s="224">
        <v>-8</v>
      </c>
    </row>
    <row r="46" spans="1:10" x14ac:dyDescent="0.2">
      <c r="A46" s="224">
        <v>2017</v>
      </c>
      <c r="B46" s="224">
        <v>8</v>
      </c>
      <c r="C46" s="225">
        <v>9781449427771</v>
      </c>
      <c r="D46" s="224" t="s">
        <v>284</v>
      </c>
      <c r="E46" s="224">
        <v>1</v>
      </c>
      <c r="F46" s="224">
        <v>74</v>
      </c>
      <c r="G46" s="224">
        <v>504</v>
      </c>
      <c r="H46" s="224">
        <v>415050</v>
      </c>
      <c r="I46" s="211">
        <v>-11431.35</v>
      </c>
      <c r="J46" s="224">
        <v>-56</v>
      </c>
    </row>
    <row r="47" spans="1:10" x14ac:dyDescent="0.2">
      <c r="A47" s="224">
        <v>2017</v>
      </c>
      <c r="B47" s="224">
        <v>8</v>
      </c>
      <c r="C47" s="225">
        <v>9781449429362</v>
      </c>
      <c r="D47" s="224" t="s">
        <v>323</v>
      </c>
      <c r="E47" s="224">
        <v>1</v>
      </c>
      <c r="F47" s="224">
        <v>74</v>
      </c>
      <c r="G47" s="224">
        <v>503</v>
      </c>
      <c r="H47" s="224">
        <v>415050</v>
      </c>
      <c r="I47" s="211">
        <v>-918</v>
      </c>
      <c r="J47" s="224">
        <v>-4</v>
      </c>
    </row>
    <row r="48" spans="1:10" x14ac:dyDescent="0.2">
      <c r="A48" s="224">
        <v>2017</v>
      </c>
      <c r="B48" s="224">
        <v>8</v>
      </c>
      <c r="C48" s="225">
        <v>9781449429379</v>
      </c>
      <c r="D48" s="224" t="s">
        <v>285</v>
      </c>
      <c r="E48" s="224">
        <v>1</v>
      </c>
      <c r="F48" s="224">
        <v>74</v>
      </c>
      <c r="G48" s="224">
        <v>503</v>
      </c>
      <c r="H48" s="224">
        <v>415050</v>
      </c>
      <c r="I48" s="211">
        <v>-14133</v>
      </c>
      <c r="J48" s="224">
        <v>-79</v>
      </c>
    </row>
    <row r="49" spans="1:10" x14ac:dyDescent="0.2">
      <c r="A49" s="224">
        <v>2017</v>
      </c>
      <c r="B49" s="224">
        <v>8</v>
      </c>
      <c r="C49" s="225">
        <v>9781449429386</v>
      </c>
      <c r="D49" s="224" t="s">
        <v>286</v>
      </c>
      <c r="E49" s="224">
        <v>1</v>
      </c>
      <c r="F49" s="224">
        <v>74</v>
      </c>
      <c r="G49" s="224">
        <v>503</v>
      </c>
      <c r="H49" s="224">
        <v>415050</v>
      </c>
      <c r="I49" s="211">
        <v>-459</v>
      </c>
      <c r="J49" s="224">
        <v>-2</v>
      </c>
    </row>
    <row r="50" spans="1:10" x14ac:dyDescent="0.2">
      <c r="A50" s="224">
        <v>2017</v>
      </c>
      <c r="B50" s="224">
        <v>8</v>
      </c>
      <c r="C50" s="225">
        <v>9781449433253</v>
      </c>
      <c r="D50" s="224" t="s">
        <v>272</v>
      </c>
      <c r="E50" s="224">
        <v>1</v>
      </c>
      <c r="F50" s="224">
        <v>74</v>
      </c>
      <c r="G50" s="224">
        <v>503</v>
      </c>
      <c r="H50" s="224">
        <v>415050</v>
      </c>
      <c r="I50" s="211">
        <v>-722639.54</v>
      </c>
      <c r="J50" s="224">
        <v>-232</v>
      </c>
    </row>
    <row r="51" spans="1:10" x14ac:dyDescent="0.2">
      <c r="A51" s="224">
        <v>2017</v>
      </c>
      <c r="B51" s="224">
        <v>8</v>
      </c>
      <c r="C51" s="225">
        <v>9781449433833</v>
      </c>
      <c r="D51" s="224" t="s">
        <v>306</v>
      </c>
      <c r="E51" s="224">
        <v>1</v>
      </c>
      <c r="F51" s="224">
        <v>74</v>
      </c>
      <c r="G51" s="224">
        <v>503</v>
      </c>
      <c r="H51" s="224">
        <v>415050</v>
      </c>
      <c r="I51" s="211">
        <v>-164.45</v>
      </c>
      <c r="J51" s="224">
        <v>-1</v>
      </c>
    </row>
    <row r="52" spans="1:10" x14ac:dyDescent="0.2">
      <c r="A52" s="224">
        <v>2017</v>
      </c>
      <c r="B52" s="224">
        <v>8</v>
      </c>
      <c r="C52" s="225">
        <v>9781449436346</v>
      </c>
      <c r="D52" s="224" t="s">
        <v>242</v>
      </c>
      <c r="E52" s="224">
        <v>1</v>
      </c>
      <c r="F52" s="224">
        <v>74</v>
      </c>
      <c r="G52" s="224">
        <v>501</v>
      </c>
      <c r="H52" s="224">
        <v>415050</v>
      </c>
      <c r="I52" s="211">
        <v>-13608</v>
      </c>
      <c r="J52" s="224">
        <v>-76</v>
      </c>
    </row>
    <row r="53" spans="1:10" x14ac:dyDescent="0.2">
      <c r="A53" s="224">
        <v>2017</v>
      </c>
      <c r="B53" s="224">
        <v>8</v>
      </c>
      <c r="C53" s="225">
        <v>9781449436353</v>
      </c>
      <c r="D53" s="224" t="s">
        <v>287</v>
      </c>
      <c r="E53" s="224">
        <v>1</v>
      </c>
      <c r="F53" s="224">
        <v>74</v>
      </c>
      <c r="G53" s="224">
        <v>504</v>
      </c>
      <c r="H53" s="224">
        <v>415050</v>
      </c>
      <c r="I53" s="211">
        <v>-13633.83</v>
      </c>
      <c r="J53" s="224">
        <v>-67</v>
      </c>
    </row>
    <row r="54" spans="1:10" x14ac:dyDescent="0.2">
      <c r="A54" s="224">
        <v>2017</v>
      </c>
      <c r="B54" s="224">
        <v>8</v>
      </c>
      <c r="C54" s="225">
        <v>9781449446598</v>
      </c>
      <c r="D54" s="224" t="s">
        <v>288</v>
      </c>
      <c r="E54" s="224">
        <v>1</v>
      </c>
      <c r="F54" s="224">
        <v>74</v>
      </c>
      <c r="G54" s="224">
        <v>503</v>
      </c>
      <c r="H54" s="224">
        <v>415050</v>
      </c>
      <c r="I54" s="211">
        <v>-1069.47</v>
      </c>
      <c r="J54" s="224">
        <v>-3</v>
      </c>
    </row>
    <row r="55" spans="1:10" x14ac:dyDescent="0.2">
      <c r="A55" s="224">
        <v>2017</v>
      </c>
      <c r="B55" s="224">
        <v>8</v>
      </c>
      <c r="C55" s="225">
        <v>9781449446604</v>
      </c>
      <c r="D55" s="224" t="s">
        <v>244</v>
      </c>
      <c r="E55" s="224">
        <v>1</v>
      </c>
      <c r="F55" s="224">
        <v>74</v>
      </c>
      <c r="G55" s="224">
        <v>501</v>
      </c>
      <c r="H55" s="224">
        <v>415050</v>
      </c>
      <c r="I55" s="211">
        <v>-1833.96</v>
      </c>
      <c r="J55" s="224">
        <v>-4</v>
      </c>
    </row>
    <row r="56" spans="1:10" x14ac:dyDescent="0.2">
      <c r="A56" s="224">
        <v>2017</v>
      </c>
      <c r="B56" s="224">
        <v>8</v>
      </c>
      <c r="C56" s="225">
        <v>9781449450625</v>
      </c>
      <c r="D56" s="224" t="s">
        <v>249</v>
      </c>
      <c r="E56" s="224">
        <v>1</v>
      </c>
      <c r="F56" s="224">
        <v>74</v>
      </c>
      <c r="G56" s="224">
        <v>501</v>
      </c>
      <c r="H56" s="224">
        <v>415050</v>
      </c>
      <c r="I56" s="211">
        <v>-152.49</v>
      </c>
      <c r="J56" s="224">
        <v>-1</v>
      </c>
    </row>
    <row r="57" spans="1:10" x14ac:dyDescent="0.2">
      <c r="A57" s="224">
        <v>2017</v>
      </c>
      <c r="B57" s="224">
        <v>8</v>
      </c>
      <c r="C57" s="225">
        <v>9781449450854</v>
      </c>
      <c r="D57" s="224" t="s">
        <v>253</v>
      </c>
      <c r="E57" s="224">
        <v>1</v>
      </c>
      <c r="F57" s="224">
        <v>74</v>
      </c>
      <c r="G57" s="224">
        <v>501</v>
      </c>
      <c r="H57" s="224">
        <v>415050</v>
      </c>
      <c r="I57" s="211">
        <v>-152.49</v>
      </c>
      <c r="J57" s="224">
        <v>-1</v>
      </c>
    </row>
    <row r="58" spans="1:10" x14ac:dyDescent="0.2">
      <c r="A58" s="224">
        <v>2017</v>
      </c>
      <c r="B58" s="224">
        <v>8</v>
      </c>
      <c r="C58" s="225">
        <v>9781449451004</v>
      </c>
      <c r="D58" s="224" t="s">
        <v>221</v>
      </c>
      <c r="E58" s="224">
        <v>1</v>
      </c>
      <c r="F58" s="224">
        <v>74</v>
      </c>
      <c r="G58" s="224">
        <v>501</v>
      </c>
      <c r="H58" s="224">
        <v>415050</v>
      </c>
      <c r="I58" s="211">
        <v>-152.49</v>
      </c>
      <c r="J58" s="224">
        <v>-1</v>
      </c>
    </row>
    <row r="59" spans="1:10" x14ac:dyDescent="0.2">
      <c r="A59" s="224">
        <v>2017</v>
      </c>
      <c r="B59" s="224">
        <v>8</v>
      </c>
      <c r="C59" s="225">
        <v>9781449456146</v>
      </c>
      <c r="D59" s="224" t="s">
        <v>292</v>
      </c>
      <c r="E59" s="224">
        <v>1</v>
      </c>
      <c r="F59" s="224">
        <v>74</v>
      </c>
      <c r="G59" s="224">
        <v>503</v>
      </c>
      <c r="H59" s="224">
        <v>415050</v>
      </c>
      <c r="I59" s="211">
        <v>-41139.32</v>
      </c>
      <c r="J59" s="224">
        <v>-140</v>
      </c>
    </row>
    <row r="60" spans="1:10" x14ac:dyDescent="0.2">
      <c r="A60" s="224">
        <v>2017</v>
      </c>
      <c r="B60" s="224">
        <v>8</v>
      </c>
      <c r="C60" s="225">
        <v>9781449457952</v>
      </c>
      <c r="D60" s="224" t="s">
        <v>271</v>
      </c>
      <c r="E60" s="224">
        <v>1</v>
      </c>
      <c r="F60" s="224">
        <v>74</v>
      </c>
      <c r="G60" s="224">
        <v>501</v>
      </c>
      <c r="H60" s="224">
        <v>415050</v>
      </c>
      <c r="I60" s="211">
        <v>-139686.81</v>
      </c>
      <c r="J60" s="224">
        <v>-453</v>
      </c>
    </row>
    <row r="61" spans="1:10" x14ac:dyDescent="0.2">
      <c r="A61" s="224">
        <v>2017</v>
      </c>
      <c r="B61" s="224">
        <v>8</v>
      </c>
      <c r="C61" s="225">
        <v>9781449459956</v>
      </c>
      <c r="D61" s="224" t="s">
        <v>258</v>
      </c>
      <c r="E61" s="224">
        <v>1</v>
      </c>
      <c r="F61" s="224">
        <v>74</v>
      </c>
      <c r="G61" s="224">
        <v>501</v>
      </c>
      <c r="H61" s="224">
        <v>415050</v>
      </c>
      <c r="I61" s="211">
        <v>-1629.96</v>
      </c>
      <c r="J61" s="224">
        <v>-4</v>
      </c>
    </row>
    <row r="62" spans="1:10" x14ac:dyDescent="0.2">
      <c r="A62" s="224">
        <v>2017</v>
      </c>
      <c r="B62" s="224">
        <v>8</v>
      </c>
      <c r="C62" s="225">
        <v>9781449460044</v>
      </c>
      <c r="D62" s="224" t="s">
        <v>260</v>
      </c>
      <c r="E62" s="224">
        <v>1</v>
      </c>
      <c r="F62" s="224">
        <v>74</v>
      </c>
      <c r="G62" s="224">
        <v>501</v>
      </c>
      <c r="H62" s="224">
        <v>415050</v>
      </c>
      <c r="I62" s="211">
        <v>-3059.49</v>
      </c>
      <c r="J62" s="224">
        <v>-1</v>
      </c>
    </row>
    <row r="63" spans="1:10" x14ac:dyDescent="0.2">
      <c r="A63" s="224">
        <v>2017</v>
      </c>
      <c r="B63" s="224">
        <v>8</v>
      </c>
      <c r="C63" s="225">
        <v>9781449460365</v>
      </c>
      <c r="D63" s="224" t="s">
        <v>319</v>
      </c>
      <c r="E63" s="224">
        <v>1</v>
      </c>
      <c r="F63" s="224">
        <v>74</v>
      </c>
      <c r="G63" s="224">
        <v>501</v>
      </c>
      <c r="H63" s="224">
        <v>415050</v>
      </c>
      <c r="I63" s="211">
        <v>-8180.9</v>
      </c>
      <c r="J63" s="224">
        <v>-18</v>
      </c>
    </row>
    <row r="64" spans="1:10" x14ac:dyDescent="0.2">
      <c r="A64" s="224">
        <v>2017</v>
      </c>
      <c r="B64" s="224">
        <v>8</v>
      </c>
      <c r="C64" s="225">
        <v>9781449461072</v>
      </c>
      <c r="D64" s="224" t="s">
        <v>386</v>
      </c>
      <c r="E64" s="224">
        <v>1</v>
      </c>
      <c r="F64" s="224">
        <v>74</v>
      </c>
      <c r="G64" s="224">
        <v>503</v>
      </c>
      <c r="H64" s="224">
        <v>415050</v>
      </c>
      <c r="I64" s="211">
        <v>-37242.83</v>
      </c>
      <c r="J64" s="224">
        <v>-125</v>
      </c>
    </row>
    <row r="65" spans="1:10" x14ac:dyDescent="0.2">
      <c r="A65" s="224">
        <v>2017</v>
      </c>
      <c r="B65" s="224">
        <v>8</v>
      </c>
      <c r="C65" s="225">
        <v>9781449462253</v>
      </c>
      <c r="D65" s="224" t="s">
        <v>320</v>
      </c>
      <c r="E65" s="224">
        <v>1</v>
      </c>
      <c r="F65" s="224">
        <v>74</v>
      </c>
      <c r="G65" s="224">
        <v>501</v>
      </c>
      <c r="H65" s="224">
        <v>415050</v>
      </c>
      <c r="I65" s="211">
        <v>-12301.17</v>
      </c>
      <c r="J65" s="224">
        <v>-60</v>
      </c>
    </row>
    <row r="66" spans="1:10" x14ac:dyDescent="0.2">
      <c r="A66" s="224">
        <v>2017</v>
      </c>
      <c r="B66" s="224">
        <v>8</v>
      </c>
      <c r="C66" s="225">
        <v>9781449462260</v>
      </c>
      <c r="D66" s="224" t="s">
        <v>331</v>
      </c>
      <c r="E66" s="224">
        <v>1</v>
      </c>
      <c r="F66" s="224">
        <v>74</v>
      </c>
      <c r="G66" s="224">
        <v>501</v>
      </c>
      <c r="H66" s="224">
        <v>415050</v>
      </c>
      <c r="I66" s="211">
        <v>-18907.11</v>
      </c>
      <c r="J66" s="224">
        <v>-74</v>
      </c>
    </row>
    <row r="67" spans="1:10" x14ac:dyDescent="0.2">
      <c r="A67" s="224">
        <v>2017</v>
      </c>
      <c r="B67" s="224">
        <v>8</v>
      </c>
      <c r="C67" s="225">
        <v>9781449464899</v>
      </c>
      <c r="D67" s="224" t="s">
        <v>310</v>
      </c>
      <c r="E67" s="224">
        <v>1</v>
      </c>
      <c r="F67" s="224">
        <v>74</v>
      </c>
      <c r="G67" s="224">
        <v>501</v>
      </c>
      <c r="H67" s="224">
        <v>415050</v>
      </c>
      <c r="I67" s="211">
        <v>-22031.22</v>
      </c>
      <c r="J67" s="224">
        <v>-72</v>
      </c>
    </row>
    <row r="68" spans="1:10" x14ac:dyDescent="0.2">
      <c r="A68" s="224">
        <v>2017</v>
      </c>
      <c r="B68" s="224">
        <v>8</v>
      </c>
      <c r="C68" s="225">
        <v>9781449470791</v>
      </c>
      <c r="D68" s="224" t="s">
        <v>364</v>
      </c>
      <c r="E68" s="224">
        <v>1</v>
      </c>
      <c r="F68" s="224">
        <v>74</v>
      </c>
      <c r="G68" s="224">
        <v>501</v>
      </c>
      <c r="H68" s="224">
        <v>415050</v>
      </c>
      <c r="I68" s="211">
        <v>-4582.3500000000004</v>
      </c>
      <c r="J68" s="224">
        <v>-15</v>
      </c>
    </row>
    <row r="69" spans="1:10" x14ac:dyDescent="0.2">
      <c r="A69" s="224">
        <v>2017</v>
      </c>
      <c r="B69" s="224">
        <v>8</v>
      </c>
      <c r="C69" s="225">
        <v>9781449471927</v>
      </c>
      <c r="D69" s="224" t="s">
        <v>325</v>
      </c>
      <c r="E69" s="224">
        <v>1</v>
      </c>
      <c r="F69" s="224">
        <v>74</v>
      </c>
      <c r="G69" s="224">
        <v>501</v>
      </c>
      <c r="H69" s="224">
        <v>415050</v>
      </c>
      <c r="I69" s="211">
        <v>-103638.98</v>
      </c>
      <c r="J69" s="224">
        <v>-332</v>
      </c>
    </row>
    <row r="70" spans="1:10" x14ac:dyDescent="0.2">
      <c r="A70" s="224">
        <v>2017</v>
      </c>
      <c r="B70" s="224">
        <v>8</v>
      </c>
      <c r="C70" s="225">
        <v>9781449472399</v>
      </c>
      <c r="D70" s="224" t="s">
        <v>326</v>
      </c>
      <c r="E70" s="224">
        <v>1</v>
      </c>
      <c r="F70" s="224">
        <v>74</v>
      </c>
      <c r="G70" s="224">
        <v>501</v>
      </c>
      <c r="H70" s="224">
        <v>415050</v>
      </c>
      <c r="I70" s="211">
        <v>-23625</v>
      </c>
      <c r="J70" s="224">
        <v>-60</v>
      </c>
    </row>
    <row r="71" spans="1:10" x14ac:dyDescent="0.2">
      <c r="A71" s="224">
        <v>2017</v>
      </c>
      <c r="B71" s="224">
        <v>8</v>
      </c>
      <c r="C71" s="225">
        <v>9781449474119</v>
      </c>
      <c r="D71" s="224" t="s">
        <v>365</v>
      </c>
      <c r="E71" s="224">
        <v>1</v>
      </c>
      <c r="F71" s="224">
        <v>74</v>
      </c>
      <c r="G71" s="224">
        <v>501</v>
      </c>
      <c r="H71" s="224">
        <v>415050</v>
      </c>
      <c r="I71" s="211">
        <v>-6535.09</v>
      </c>
      <c r="J71" s="224">
        <v>-21</v>
      </c>
    </row>
    <row r="72" spans="1:10" x14ac:dyDescent="0.2">
      <c r="A72" s="224">
        <v>2017</v>
      </c>
      <c r="B72" s="224">
        <v>8</v>
      </c>
      <c r="C72" s="225">
        <v>9781449474188</v>
      </c>
      <c r="D72" s="224" t="s">
        <v>375</v>
      </c>
      <c r="E72" s="224">
        <v>1</v>
      </c>
      <c r="F72" s="224">
        <v>74</v>
      </c>
      <c r="G72" s="224">
        <v>501</v>
      </c>
      <c r="H72" s="224">
        <v>415050</v>
      </c>
      <c r="I72" s="211">
        <v>-3611.97</v>
      </c>
      <c r="J72" s="224">
        <v>-12</v>
      </c>
    </row>
    <row r="73" spans="1:10" x14ac:dyDescent="0.2">
      <c r="A73" s="224">
        <v>2017</v>
      </c>
      <c r="B73" s="224">
        <v>8</v>
      </c>
      <c r="C73" s="225">
        <v>9781449474195</v>
      </c>
      <c r="D73" s="224" t="s">
        <v>339</v>
      </c>
      <c r="E73" s="224">
        <v>1</v>
      </c>
      <c r="F73" s="224">
        <v>74</v>
      </c>
      <c r="G73" s="224">
        <v>501</v>
      </c>
      <c r="H73" s="224">
        <v>415050</v>
      </c>
      <c r="I73" s="211">
        <v>-50918</v>
      </c>
      <c r="J73" s="224">
        <v>-178</v>
      </c>
    </row>
    <row r="74" spans="1:10" x14ac:dyDescent="0.2">
      <c r="A74" s="224">
        <v>2017</v>
      </c>
      <c r="B74" s="224">
        <v>8</v>
      </c>
      <c r="C74" s="225">
        <v>9781449474201</v>
      </c>
      <c r="D74" s="224" t="s">
        <v>376</v>
      </c>
      <c r="E74" s="224">
        <v>1</v>
      </c>
      <c r="F74" s="224">
        <v>74</v>
      </c>
      <c r="G74" s="224">
        <v>501</v>
      </c>
      <c r="H74" s="224">
        <v>415050</v>
      </c>
      <c r="I74" s="211">
        <v>-916.47</v>
      </c>
      <c r="J74" s="224">
        <v>-3</v>
      </c>
    </row>
    <row r="75" spans="1:10" x14ac:dyDescent="0.2">
      <c r="A75" s="224">
        <v>2017</v>
      </c>
      <c r="B75" s="224">
        <v>8</v>
      </c>
      <c r="C75" s="225">
        <v>9781449474256</v>
      </c>
      <c r="D75" s="224" t="s">
        <v>366</v>
      </c>
      <c r="E75" s="224">
        <v>1</v>
      </c>
      <c r="F75" s="224">
        <v>74</v>
      </c>
      <c r="G75" s="224">
        <v>503</v>
      </c>
      <c r="H75" s="224">
        <v>415050</v>
      </c>
      <c r="I75" s="211">
        <v>-653235.91</v>
      </c>
      <c r="J75" s="224">
        <v>-2504</v>
      </c>
    </row>
    <row r="76" spans="1:10" x14ac:dyDescent="0.2">
      <c r="A76" s="224">
        <v>2017</v>
      </c>
      <c r="B76" s="224">
        <v>8</v>
      </c>
      <c r="C76" s="225">
        <v>9781449475581</v>
      </c>
      <c r="D76" s="224" t="s">
        <v>377</v>
      </c>
      <c r="E76" s="224">
        <v>1</v>
      </c>
      <c r="F76" s="224">
        <v>74</v>
      </c>
      <c r="G76" s="224">
        <v>501</v>
      </c>
      <c r="H76" s="224">
        <v>415050</v>
      </c>
      <c r="I76" s="211">
        <v>-3012.97</v>
      </c>
      <c r="J76" s="224">
        <v>-10</v>
      </c>
    </row>
    <row r="77" spans="1:10" x14ac:dyDescent="0.2">
      <c r="A77" s="224">
        <v>2017</v>
      </c>
      <c r="B77" s="224">
        <v>8</v>
      </c>
      <c r="C77" s="225">
        <v>9781449478001</v>
      </c>
      <c r="D77" s="224" t="s">
        <v>378</v>
      </c>
      <c r="E77" s="224">
        <v>1</v>
      </c>
      <c r="F77" s="224">
        <v>74</v>
      </c>
      <c r="G77" s="224">
        <v>501</v>
      </c>
      <c r="H77" s="224">
        <v>415050</v>
      </c>
      <c r="I77" s="211">
        <v>-2413.9699999999998</v>
      </c>
      <c r="J77" s="224">
        <v>-8</v>
      </c>
    </row>
    <row r="78" spans="1:10" x14ac:dyDescent="0.2">
      <c r="A78" s="224">
        <v>2017</v>
      </c>
      <c r="B78" s="224">
        <v>8</v>
      </c>
      <c r="C78" s="225">
        <v>9781449479701</v>
      </c>
      <c r="D78" s="224" t="s">
        <v>367</v>
      </c>
      <c r="E78" s="224">
        <v>1</v>
      </c>
      <c r="F78" s="224">
        <v>74</v>
      </c>
      <c r="G78" s="224">
        <v>501</v>
      </c>
      <c r="H78" s="224">
        <v>415050</v>
      </c>
      <c r="I78" s="211">
        <v>-6229.6</v>
      </c>
      <c r="J78" s="224">
        <v>-20</v>
      </c>
    </row>
    <row r="79" spans="1:10" x14ac:dyDescent="0.2">
      <c r="A79" s="224">
        <v>2017</v>
      </c>
      <c r="B79" s="224">
        <v>8</v>
      </c>
      <c r="C79" s="225">
        <v>9781449480127</v>
      </c>
      <c r="D79" s="224" t="s">
        <v>394</v>
      </c>
      <c r="E79" s="224">
        <v>1</v>
      </c>
      <c r="F79" s="224">
        <v>74</v>
      </c>
      <c r="G79" s="224">
        <v>501</v>
      </c>
      <c r="H79" s="224">
        <v>415050</v>
      </c>
      <c r="I79" s="211">
        <v>-9625.93</v>
      </c>
      <c r="J79" s="224">
        <v>-31</v>
      </c>
    </row>
    <row r="80" spans="1:10" x14ac:dyDescent="0.2">
      <c r="A80" s="224">
        <v>2017</v>
      </c>
      <c r="B80" s="224">
        <v>8</v>
      </c>
      <c r="C80" s="225">
        <v>9781449480356</v>
      </c>
      <c r="D80" s="224" t="s">
        <v>368</v>
      </c>
      <c r="E80" s="224">
        <v>1</v>
      </c>
      <c r="F80" s="224">
        <v>74</v>
      </c>
      <c r="G80" s="224">
        <v>501</v>
      </c>
      <c r="H80" s="224">
        <v>415050</v>
      </c>
      <c r="I80" s="211">
        <v>-38773.269999999997</v>
      </c>
      <c r="J80" s="224">
        <v>-131</v>
      </c>
    </row>
    <row r="81" spans="1:10" x14ac:dyDescent="0.2">
      <c r="A81" s="224">
        <v>2017</v>
      </c>
      <c r="B81" s="224">
        <v>8</v>
      </c>
      <c r="C81" s="225">
        <v>9781449481001</v>
      </c>
      <c r="D81" s="224" t="s">
        <v>371</v>
      </c>
      <c r="E81" s="224">
        <v>1</v>
      </c>
      <c r="F81" s="224">
        <v>74</v>
      </c>
      <c r="G81" s="224">
        <v>501</v>
      </c>
      <c r="H81" s="224">
        <v>415050</v>
      </c>
      <c r="I81" s="211">
        <v>-44379.92</v>
      </c>
      <c r="J81" s="224">
        <v>-153</v>
      </c>
    </row>
    <row r="82" spans="1:10" x14ac:dyDescent="0.2">
      <c r="A82" s="224">
        <v>2017</v>
      </c>
      <c r="B82" s="224">
        <v>8</v>
      </c>
      <c r="C82" s="225">
        <v>9781449481018</v>
      </c>
      <c r="D82" s="224" t="s">
        <v>396</v>
      </c>
      <c r="E82" s="224">
        <v>1</v>
      </c>
      <c r="F82" s="224">
        <v>74</v>
      </c>
      <c r="G82" s="224">
        <v>501</v>
      </c>
      <c r="H82" s="224">
        <v>415050</v>
      </c>
      <c r="I82" s="211">
        <v>-27778.63</v>
      </c>
      <c r="J82" s="224">
        <v>-95</v>
      </c>
    </row>
    <row r="83" spans="1:10" x14ac:dyDescent="0.2">
      <c r="A83" s="224">
        <v>2017</v>
      </c>
      <c r="B83" s="224">
        <v>8</v>
      </c>
      <c r="C83" s="225">
        <v>9781449481322</v>
      </c>
      <c r="D83" s="224" t="s">
        <v>397</v>
      </c>
      <c r="E83" s="224">
        <v>1</v>
      </c>
      <c r="F83" s="224">
        <v>74</v>
      </c>
      <c r="G83" s="224">
        <v>501</v>
      </c>
      <c r="H83" s="224">
        <v>415050</v>
      </c>
      <c r="I83" s="211">
        <v>-2550</v>
      </c>
      <c r="J83" s="224">
        <v>-2</v>
      </c>
    </row>
    <row r="84" spans="1:10" x14ac:dyDescent="0.2">
      <c r="A84" s="224">
        <v>2017</v>
      </c>
      <c r="B84" s="224">
        <v>8</v>
      </c>
      <c r="C84" s="225">
        <v>9781449487768</v>
      </c>
      <c r="D84" s="224" t="s">
        <v>412</v>
      </c>
      <c r="E84" s="224">
        <v>1</v>
      </c>
      <c r="F84" s="224">
        <v>74</v>
      </c>
      <c r="G84" s="224">
        <v>501</v>
      </c>
      <c r="H84" s="224">
        <v>415050</v>
      </c>
      <c r="I84" s="211">
        <v>-91844.67</v>
      </c>
      <c r="J84" s="224">
        <v>-315</v>
      </c>
    </row>
    <row r="85" spans="1:10" x14ac:dyDescent="0.2">
      <c r="A85" s="224">
        <v>2017</v>
      </c>
      <c r="B85" s="224">
        <v>8</v>
      </c>
      <c r="C85" s="225">
        <v>9781941252093</v>
      </c>
      <c r="D85" s="224" t="s">
        <v>321</v>
      </c>
      <c r="E85" s="224">
        <v>1</v>
      </c>
      <c r="F85" s="224">
        <v>74</v>
      </c>
      <c r="G85" s="224">
        <v>501</v>
      </c>
      <c r="H85" s="224">
        <v>415050</v>
      </c>
      <c r="I85" s="211">
        <v>-7590.5</v>
      </c>
      <c r="J85" s="224">
        <v>-17</v>
      </c>
    </row>
    <row r="86" spans="1:10" x14ac:dyDescent="0.2">
      <c r="A86" s="224">
        <v>2017</v>
      </c>
      <c r="B86" s="224">
        <v>8</v>
      </c>
      <c r="C86" s="225">
        <v>9781449474256</v>
      </c>
      <c r="D86" s="224" t="s">
        <v>366</v>
      </c>
      <c r="E86" s="224">
        <v>1</v>
      </c>
      <c r="F86" s="224">
        <v>74</v>
      </c>
      <c r="G86" s="224">
        <v>503</v>
      </c>
      <c r="H86" s="224">
        <v>415150</v>
      </c>
      <c r="I86" s="211">
        <v>-37246.5</v>
      </c>
      <c r="J86" s="224">
        <v>-150</v>
      </c>
    </row>
    <row r="87" spans="1:10" x14ac:dyDescent="0.2">
      <c r="A87" s="224">
        <v>2017</v>
      </c>
      <c r="B87" s="224">
        <v>8</v>
      </c>
      <c r="C87" s="225">
        <v>9781449433253</v>
      </c>
      <c r="D87" s="224" t="s">
        <v>272</v>
      </c>
      <c r="E87" s="224">
        <v>1</v>
      </c>
      <c r="F87" s="224">
        <v>74</v>
      </c>
      <c r="G87" s="224">
        <v>503</v>
      </c>
      <c r="H87" s="224">
        <v>425250</v>
      </c>
      <c r="I87" s="211">
        <v>2939.51</v>
      </c>
      <c r="J87" s="224">
        <v>1</v>
      </c>
    </row>
    <row r="88" spans="1:10" x14ac:dyDescent="0.2">
      <c r="A88" s="224">
        <v>2017</v>
      </c>
      <c r="B88" s="224">
        <v>8</v>
      </c>
      <c r="C88" s="225">
        <v>9781449460365</v>
      </c>
      <c r="D88" s="224" t="s">
        <v>319</v>
      </c>
      <c r="E88" s="224">
        <v>1</v>
      </c>
      <c r="F88" s="224">
        <v>74</v>
      </c>
      <c r="G88" s="224">
        <v>501</v>
      </c>
      <c r="H88" s="224">
        <v>425250</v>
      </c>
      <c r="I88" s="211">
        <v>45840.01</v>
      </c>
      <c r="J88" s="224">
        <v>105</v>
      </c>
    </row>
    <row r="89" spans="1:10" x14ac:dyDescent="0.2">
      <c r="A89" s="224">
        <v>2017</v>
      </c>
      <c r="B89" s="224">
        <v>8</v>
      </c>
      <c r="C89" s="225">
        <v>9781449470791</v>
      </c>
      <c r="D89" s="224" t="s">
        <v>364</v>
      </c>
      <c r="E89" s="224">
        <v>1</v>
      </c>
      <c r="F89" s="224">
        <v>74</v>
      </c>
      <c r="G89" s="224">
        <v>501</v>
      </c>
      <c r="H89" s="224">
        <v>425250</v>
      </c>
      <c r="I89" s="211">
        <v>293.51</v>
      </c>
      <c r="J89" s="224">
        <v>1</v>
      </c>
    </row>
    <row r="90" spans="1:10" x14ac:dyDescent="0.2">
      <c r="A90" s="224">
        <v>2017</v>
      </c>
      <c r="B90" s="224">
        <v>8</v>
      </c>
      <c r="C90" s="225">
        <v>9781449471958</v>
      </c>
      <c r="D90" s="224" t="s">
        <v>399</v>
      </c>
      <c r="E90" s="224">
        <v>1</v>
      </c>
      <c r="F90" s="224">
        <v>74</v>
      </c>
      <c r="G90" s="224">
        <v>501</v>
      </c>
      <c r="H90" s="224">
        <v>425250</v>
      </c>
      <c r="I90" s="211">
        <v>34462.74</v>
      </c>
      <c r="J90" s="224">
        <v>26</v>
      </c>
    </row>
    <row r="91" spans="1:10" x14ac:dyDescent="0.2">
      <c r="A91" s="224">
        <v>2017</v>
      </c>
      <c r="B91" s="224">
        <v>8</v>
      </c>
      <c r="C91" s="225">
        <v>9781449474119</v>
      </c>
      <c r="D91" s="224" t="s">
        <v>365</v>
      </c>
      <c r="E91" s="224">
        <v>1</v>
      </c>
      <c r="F91" s="224">
        <v>74</v>
      </c>
      <c r="G91" s="224">
        <v>501</v>
      </c>
      <c r="H91" s="224">
        <v>425250</v>
      </c>
      <c r="I91" s="211">
        <v>587.02</v>
      </c>
      <c r="J91" s="224">
        <v>2</v>
      </c>
    </row>
    <row r="92" spans="1:10" x14ac:dyDescent="0.2">
      <c r="A92" s="224">
        <v>2017</v>
      </c>
      <c r="B92" s="224">
        <v>8</v>
      </c>
      <c r="C92" s="225">
        <v>9781449479701</v>
      </c>
      <c r="D92" s="224" t="s">
        <v>367</v>
      </c>
      <c r="E92" s="224">
        <v>1</v>
      </c>
      <c r="F92" s="224">
        <v>74</v>
      </c>
      <c r="G92" s="224">
        <v>501</v>
      </c>
      <c r="H92" s="224">
        <v>425250</v>
      </c>
      <c r="I92" s="211">
        <v>293.51</v>
      </c>
      <c r="J92" s="224">
        <v>1</v>
      </c>
    </row>
    <row r="93" spans="1:10" x14ac:dyDescent="0.2">
      <c r="A93" s="224">
        <v>2017</v>
      </c>
      <c r="B93" s="224">
        <v>8</v>
      </c>
      <c r="C93" s="225">
        <v>9781449436353</v>
      </c>
      <c r="D93" s="224" t="s">
        <v>287</v>
      </c>
      <c r="E93" s="224">
        <v>1</v>
      </c>
      <c r="F93" s="224">
        <v>74</v>
      </c>
      <c r="G93" s="224">
        <v>504</v>
      </c>
      <c r="H93" s="224">
        <v>425350</v>
      </c>
      <c r="I93" s="211">
        <v>198.65</v>
      </c>
      <c r="J93" s="224">
        <v>1</v>
      </c>
    </row>
    <row r="94" spans="1:10" x14ac:dyDescent="0.2">
      <c r="A94" s="224"/>
      <c r="B94" s="224"/>
      <c r="C94" s="225"/>
      <c r="D94" s="224"/>
      <c r="E94" s="224"/>
      <c r="F94" s="224"/>
      <c r="G94" s="224"/>
      <c r="H94" s="224"/>
      <c r="I94" s="224"/>
      <c r="J94" s="224"/>
    </row>
    <row r="96" spans="1:10" x14ac:dyDescent="0.2">
      <c r="I96" s="228">
        <f>SUM(I2:I95)</f>
        <v>-2793047.2600000012</v>
      </c>
      <c r="J96" s="284">
        <f>SUM(J2:J95)</f>
        <v>-6208</v>
      </c>
    </row>
    <row r="98" spans="7:11" x14ac:dyDescent="0.2">
      <c r="G98" s="226" t="s">
        <v>63</v>
      </c>
      <c r="I98" s="285">
        <v>0.22500000000000001</v>
      </c>
      <c r="J98" s="227"/>
      <c r="K98" s="227"/>
    </row>
    <row r="99" spans="7:11" ht="13.5" thickBot="1" x14ac:dyDescent="0.25">
      <c r="G99" s="227"/>
      <c r="H99" s="227"/>
      <c r="I99" s="227"/>
      <c r="J99" s="227"/>
      <c r="K99" s="227"/>
    </row>
    <row r="100" spans="7:11" ht="15" x14ac:dyDescent="0.25">
      <c r="G100" s="286" t="s">
        <v>50</v>
      </c>
      <c r="H100" s="287" t="s">
        <v>51</v>
      </c>
      <c r="I100" s="288">
        <f>-I96*I98</f>
        <v>628435.63350000023</v>
      </c>
      <c r="J100" s="289"/>
      <c r="K100" s="290"/>
    </row>
    <row r="101" spans="7:11" ht="15" x14ac:dyDescent="0.25">
      <c r="G101" s="291"/>
      <c r="H101" s="292" t="s">
        <v>52</v>
      </c>
      <c r="I101" s="293">
        <f>I100/K101</f>
        <v>7568.8325171671886</v>
      </c>
      <c r="J101" s="294" t="s">
        <v>53</v>
      </c>
      <c r="K101" s="295">
        <v>83.029401440000001</v>
      </c>
    </row>
    <row r="102" spans="7:11" ht="15.75" thickBot="1" x14ac:dyDescent="0.3">
      <c r="G102" s="296"/>
      <c r="H102" s="297" t="s">
        <v>61</v>
      </c>
      <c r="I102" s="298">
        <f>I100/K102</f>
        <v>9821.3170742761449</v>
      </c>
      <c r="J102" s="299" t="s">
        <v>53</v>
      </c>
      <c r="K102" s="300">
        <v>63.986899999999999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42"/>
  <dimension ref="A1:K72"/>
  <sheetViews>
    <sheetView workbookViewId="0">
      <selection activeCell="J123" sqref="J123:J135"/>
    </sheetView>
  </sheetViews>
  <sheetFormatPr defaultColWidth="9.140625" defaultRowHeight="12.75" x14ac:dyDescent="0.2"/>
  <cols>
    <col min="1" max="2" width="9.140625" style="134"/>
    <col min="3" max="3" width="14.140625" style="134" bestFit="1" customWidth="1"/>
    <col min="4" max="4" width="39.140625" style="134" bestFit="1" customWidth="1"/>
    <col min="5" max="8" width="9.140625" style="134"/>
    <col min="9" max="9" width="14.85546875" style="202" bestFit="1" customWidth="1"/>
    <col min="10" max="10" width="9.140625" style="134"/>
    <col min="11" max="11" width="12.28515625" style="134" bestFit="1" customWidth="1"/>
    <col min="12" max="16384" width="9.140625" style="134"/>
  </cols>
  <sheetData>
    <row r="1" spans="1:11" x14ac:dyDescent="0.2">
      <c r="A1" s="130" t="s">
        <v>34</v>
      </c>
      <c r="B1" s="131" t="s">
        <v>35</v>
      </c>
      <c r="C1" s="131" t="s">
        <v>36</v>
      </c>
      <c r="D1" s="131" t="s">
        <v>37</v>
      </c>
      <c r="E1" s="131" t="s">
        <v>38</v>
      </c>
      <c r="F1" s="131" t="s">
        <v>39</v>
      </c>
      <c r="G1" s="131" t="s">
        <v>40</v>
      </c>
      <c r="H1" s="131" t="s">
        <v>41</v>
      </c>
      <c r="I1" s="200" t="s">
        <v>18</v>
      </c>
      <c r="J1" s="131" t="s">
        <v>42</v>
      </c>
      <c r="K1" s="131"/>
    </row>
    <row r="2" spans="1:11" x14ac:dyDescent="0.2">
      <c r="A2" s="132">
        <v>2017</v>
      </c>
      <c r="B2" s="132">
        <v>7</v>
      </c>
      <c r="C2" s="133">
        <v>9780740700033</v>
      </c>
      <c r="D2" s="132" t="s">
        <v>343</v>
      </c>
      <c r="E2" s="132">
        <v>1</v>
      </c>
      <c r="F2" s="132">
        <v>74</v>
      </c>
      <c r="G2" s="132">
        <v>503</v>
      </c>
      <c r="H2" s="132">
        <v>415050</v>
      </c>
      <c r="I2" s="132">
        <v>-363.48</v>
      </c>
      <c r="J2" s="132">
        <v>-1</v>
      </c>
    </row>
    <row r="3" spans="1:11" x14ac:dyDescent="0.2">
      <c r="A3" s="132">
        <v>2017</v>
      </c>
      <c r="B3" s="132">
        <v>7</v>
      </c>
      <c r="C3" s="133">
        <v>9780740705311</v>
      </c>
      <c r="D3" s="132" t="s">
        <v>344</v>
      </c>
      <c r="E3" s="132">
        <v>1</v>
      </c>
      <c r="F3" s="132">
        <v>74</v>
      </c>
      <c r="G3" s="132">
        <v>503</v>
      </c>
      <c r="H3" s="132">
        <v>415050</v>
      </c>
      <c r="I3" s="132">
        <v>-1090.44</v>
      </c>
      <c r="J3" s="132">
        <v>-3</v>
      </c>
    </row>
    <row r="4" spans="1:11" x14ac:dyDescent="0.2">
      <c r="A4" s="132">
        <v>2017</v>
      </c>
      <c r="B4" s="132">
        <v>7</v>
      </c>
      <c r="C4" s="133">
        <v>9780740713903</v>
      </c>
      <c r="D4" s="132" t="s">
        <v>345</v>
      </c>
      <c r="E4" s="132">
        <v>1</v>
      </c>
      <c r="F4" s="132">
        <v>74</v>
      </c>
      <c r="G4" s="132">
        <v>503</v>
      </c>
      <c r="H4" s="132">
        <v>415050</v>
      </c>
      <c r="I4" s="132">
        <v>-468</v>
      </c>
      <c r="J4" s="132">
        <v>-2</v>
      </c>
    </row>
    <row r="5" spans="1:11" x14ac:dyDescent="0.2">
      <c r="A5" s="132">
        <v>2017</v>
      </c>
      <c r="B5" s="132">
        <v>7</v>
      </c>
      <c r="C5" s="133">
        <v>9780740746581</v>
      </c>
      <c r="D5" s="132" t="s">
        <v>348</v>
      </c>
      <c r="E5" s="132">
        <v>1</v>
      </c>
      <c r="F5" s="132">
        <v>74</v>
      </c>
      <c r="G5" s="132">
        <v>503</v>
      </c>
      <c r="H5" s="132">
        <v>415050</v>
      </c>
      <c r="I5" s="132">
        <v>-1090.44</v>
      </c>
      <c r="J5" s="132">
        <v>-3</v>
      </c>
    </row>
    <row r="6" spans="1:11" x14ac:dyDescent="0.2">
      <c r="A6" s="132">
        <v>2017</v>
      </c>
      <c r="B6" s="132">
        <v>7</v>
      </c>
      <c r="C6" s="133">
        <v>9780740748479</v>
      </c>
      <c r="D6" s="132" t="s">
        <v>272</v>
      </c>
      <c r="E6" s="132">
        <v>1</v>
      </c>
      <c r="F6" s="132">
        <v>74</v>
      </c>
      <c r="G6" s="132">
        <v>503</v>
      </c>
      <c r="H6" s="132">
        <v>415050</v>
      </c>
      <c r="I6" s="132">
        <v>-252208.47</v>
      </c>
      <c r="J6" s="132">
        <v>-61</v>
      </c>
    </row>
    <row r="7" spans="1:11" x14ac:dyDescent="0.2">
      <c r="A7" s="132">
        <v>2017</v>
      </c>
      <c r="B7" s="132">
        <v>7</v>
      </c>
      <c r="C7" s="133">
        <v>9780740768491</v>
      </c>
      <c r="D7" s="132" t="s">
        <v>350</v>
      </c>
      <c r="E7" s="132">
        <v>1</v>
      </c>
      <c r="F7" s="132">
        <v>74</v>
      </c>
      <c r="G7" s="132">
        <v>503</v>
      </c>
      <c r="H7" s="132">
        <v>415050</v>
      </c>
      <c r="I7" s="132">
        <v>-247.5</v>
      </c>
      <c r="J7" s="132">
        <v>-1</v>
      </c>
    </row>
    <row r="8" spans="1:11" x14ac:dyDescent="0.2">
      <c r="A8" s="132">
        <v>2017</v>
      </c>
      <c r="B8" s="132">
        <v>7</v>
      </c>
      <c r="C8" s="133">
        <v>9780740777356</v>
      </c>
      <c r="D8" s="132" t="s">
        <v>274</v>
      </c>
      <c r="E8" s="132">
        <v>1</v>
      </c>
      <c r="F8" s="132">
        <v>74</v>
      </c>
      <c r="G8" s="132">
        <v>503</v>
      </c>
      <c r="H8" s="132">
        <v>415050</v>
      </c>
      <c r="I8" s="132">
        <v>-21560</v>
      </c>
      <c r="J8" s="132">
        <v>-12</v>
      </c>
    </row>
    <row r="9" spans="1:11" x14ac:dyDescent="0.2">
      <c r="A9" s="132">
        <v>2017</v>
      </c>
      <c r="B9" s="132">
        <v>7</v>
      </c>
      <c r="C9" s="133">
        <v>9780740778155</v>
      </c>
      <c r="D9" s="132" t="s">
        <v>351</v>
      </c>
      <c r="E9" s="132">
        <v>1</v>
      </c>
      <c r="F9" s="132">
        <v>74</v>
      </c>
      <c r="G9" s="132">
        <v>503</v>
      </c>
      <c r="H9" s="132">
        <v>415050</v>
      </c>
      <c r="I9" s="132">
        <v>-1102.5</v>
      </c>
      <c r="J9" s="132">
        <v>-4</v>
      </c>
    </row>
    <row r="10" spans="1:11" x14ac:dyDescent="0.2">
      <c r="A10" s="132">
        <v>2017</v>
      </c>
      <c r="B10" s="132">
        <v>7</v>
      </c>
      <c r="C10" s="133">
        <v>9780740785344</v>
      </c>
      <c r="D10" s="132" t="s">
        <v>352</v>
      </c>
      <c r="E10" s="132">
        <v>1</v>
      </c>
      <c r="F10" s="132">
        <v>74</v>
      </c>
      <c r="G10" s="132">
        <v>503</v>
      </c>
      <c r="H10" s="132">
        <v>415050</v>
      </c>
      <c r="I10" s="132">
        <v>-1090.44</v>
      </c>
      <c r="J10" s="132">
        <v>-3</v>
      </c>
    </row>
    <row r="11" spans="1:11" x14ac:dyDescent="0.2">
      <c r="A11" s="132">
        <v>2017</v>
      </c>
      <c r="B11" s="132">
        <v>7</v>
      </c>
      <c r="C11" s="133">
        <v>9780740785481</v>
      </c>
      <c r="D11" s="132" t="s">
        <v>275</v>
      </c>
      <c r="E11" s="132">
        <v>1</v>
      </c>
      <c r="F11" s="132">
        <v>74</v>
      </c>
      <c r="G11" s="132">
        <v>503</v>
      </c>
      <c r="H11" s="132">
        <v>415050</v>
      </c>
      <c r="I11" s="132">
        <v>-10946.35</v>
      </c>
      <c r="J11" s="132">
        <v>-7</v>
      </c>
    </row>
    <row r="12" spans="1:11" x14ac:dyDescent="0.2">
      <c r="A12" s="132">
        <v>2017</v>
      </c>
      <c r="B12" s="132">
        <v>7</v>
      </c>
      <c r="C12" s="133">
        <v>9780836204155</v>
      </c>
      <c r="D12" s="132" t="s">
        <v>353</v>
      </c>
      <c r="E12" s="132">
        <v>1</v>
      </c>
      <c r="F12" s="132">
        <v>74</v>
      </c>
      <c r="G12" s="132">
        <v>503</v>
      </c>
      <c r="H12" s="132">
        <v>415050</v>
      </c>
      <c r="I12" s="132">
        <v>-726.96</v>
      </c>
      <c r="J12" s="132">
        <v>-2</v>
      </c>
    </row>
    <row r="13" spans="1:11" x14ac:dyDescent="0.2">
      <c r="A13" s="132">
        <v>2017</v>
      </c>
      <c r="B13" s="132">
        <v>7</v>
      </c>
      <c r="C13" s="133">
        <v>9780836228991</v>
      </c>
      <c r="D13" s="132" t="s">
        <v>354</v>
      </c>
      <c r="E13" s="132">
        <v>1</v>
      </c>
      <c r="F13" s="132">
        <v>74</v>
      </c>
      <c r="G13" s="132">
        <v>503</v>
      </c>
      <c r="H13" s="132">
        <v>415050</v>
      </c>
      <c r="I13" s="132">
        <v>-273</v>
      </c>
      <c r="J13" s="132">
        <v>-1</v>
      </c>
    </row>
    <row r="14" spans="1:11" x14ac:dyDescent="0.2">
      <c r="A14" s="132">
        <v>2017</v>
      </c>
      <c r="B14" s="132">
        <v>7</v>
      </c>
      <c r="C14" s="133">
        <v>9780836267457</v>
      </c>
      <c r="D14" s="132" t="s">
        <v>356</v>
      </c>
      <c r="E14" s="132">
        <v>1</v>
      </c>
      <c r="F14" s="132">
        <v>74</v>
      </c>
      <c r="G14" s="132">
        <v>503</v>
      </c>
      <c r="H14" s="132">
        <v>415050</v>
      </c>
      <c r="I14" s="132">
        <v>-1090.44</v>
      </c>
      <c r="J14" s="132">
        <v>-3</v>
      </c>
    </row>
    <row r="15" spans="1:11" x14ac:dyDescent="0.2">
      <c r="A15" s="132">
        <v>2017</v>
      </c>
      <c r="B15" s="132">
        <v>7</v>
      </c>
      <c r="C15" s="133">
        <v>9781449401023</v>
      </c>
      <c r="D15" s="132" t="s">
        <v>357</v>
      </c>
      <c r="E15" s="132">
        <v>1</v>
      </c>
      <c r="F15" s="132">
        <v>74</v>
      </c>
      <c r="G15" s="132">
        <v>503</v>
      </c>
      <c r="H15" s="132">
        <v>415050</v>
      </c>
      <c r="I15" s="132">
        <v>-1090.44</v>
      </c>
      <c r="J15" s="132">
        <v>-3</v>
      </c>
    </row>
    <row r="16" spans="1:11" x14ac:dyDescent="0.2">
      <c r="A16" s="132">
        <v>2017</v>
      </c>
      <c r="B16" s="132">
        <v>7</v>
      </c>
      <c r="C16" s="133">
        <v>9781449401160</v>
      </c>
      <c r="D16" s="132" t="s">
        <v>276</v>
      </c>
      <c r="E16" s="132">
        <v>1</v>
      </c>
      <c r="F16" s="132">
        <v>74</v>
      </c>
      <c r="G16" s="132">
        <v>503</v>
      </c>
      <c r="H16" s="132">
        <v>415050</v>
      </c>
      <c r="I16" s="132">
        <v>-305.49</v>
      </c>
      <c r="J16" s="132">
        <v>-1</v>
      </c>
    </row>
    <row r="17" spans="1:10" x14ac:dyDescent="0.2">
      <c r="A17" s="132">
        <v>2017</v>
      </c>
      <c r="B17" s="132">
        <v>7</v>
      </c>
      <c r="C17" s="133">
        <v>9781449402327</v>
      </c>
      <c r="D17" s="132" t="s">
        <v>277</v>
      </c>
      <c r="E17" s="132">
        <v>1</v>
      </c>
      <c r="F17" s="132">
        <v>74</v>
      </c>
      <c r="G17" s="132">
        <v>504</v>
      </c>
      <c r="H17" s="132">
        <v>415050</v>
      </c>
      <c r="I17" s="132">
        <v>-829.92</v>
      </c>
      <c r="J17" s="132">
        <v>-4</v>
      </c>
    </row>
    <row r="18" spans="1:10" x14ac:dyDescent="0.2">
      <c r="A18" s="132">
        <v>2017</v>
      </c>
      <c r="B18" s="132">
        <v>7</v>
      </c>
      <c r="C18" s="133">
        <v>9781449407186</v>
      </c>
      <c r="D18" s="132" t="s">
        <v>278</v>
      </c>
      <c r="E18" s="132">
        <v>1</v>
      </c>
      <c r="F18" s="132">
        <v>74</v>
      </c>
      <c r="G18" s="132">
        <v>504</v>
      </c>
      <c r="H18" s="132">
        <v>415050</v>
      </c>
      <c r="I18" s="132">
        <v>-414.96</v>
      </c>
      <c r="J18" s="132">
        <v>-2</v>
      </c>
    </row>
    <row r="19" spans="1:10" x14ac:dyDescent="0.2">
      <c r="A19" s="132">
        <v>2017</v>
      </c>
      <c r="B19" s="132">
        <v>7</v>
      </c>
      <c r="C19" s="133">
        <v>9781449407940</v>
      </c>
      <c r="D19" s="132" t="s">
        <v>358</v>
      </c>
      <c r="E19" s="132">
        <v>1</v>
      </c>
      <c r="F19" s="132">
        <v>74</v>
      </c>
      <c r="G19" s="132">
        <v>503</v>
      </c>
      <c r="H19" s="132">
        <v>415050</v>
      </c>
      <c r="I19" s="132">
        <v>-247.5</v>
      </c>
      <c r="J19" s="132">
        <v>-1</v>
      </c>
    </row>
    <row r="20" spans="1:10" x14ac:dyDescent="0.2">
      <c r="A20" s="132">
        <v>2017</v>
      </c>
      <c r="B20" s="132">
        <v>7</v>
      </c>
      <c r="C20" s="133">
        <v>9781449409777</v>
      </c>
      <c r="D20" s="132" t="s">
        <v>293</v>
      </c>
      <c r="E20" s="132">
        <v>1</v>
      </c>
      <c r="F20" s="132">
        <v>74</v>
      </c>
      <c r="G20" s="132">
        <v>503</v>
      </c>
      <c r="H20" s="132">
        <v>415050</v>
      </c>
      <c r="I20" s="132">
        <v>-768.9</v>
      </c>
      <c r="J20" s="132">
        <v>-2</v>
      </c>
    </row>
    <row r="21" spans="1:10" x14ac:dyDescent="0.2">
      <c r="A21" s="132">
        <v>2017</v>
      </c>
      <c r="B21" s="132">
        <v>7</v>
      </c>
      <c r="C21" s="133">
        <v>9781449410186</v>
      </c>
      <c r="D21" s="132" t="s">
        <v>334</v>
      </c>
      <c r="E21" s="132">
        <v>1</v>
      </c>
      <c r="F21" s="132">
        <v>74</v>
      </c>
      <c r="G21" s="132">
        <v>503</v>
      </c>
      <c r="H21" s="132">
        <v>415050</v>
      </c>
      <c r="I21" s="132">
        <v>-1333.5</v>
      </c>
      <c r="J21" s="132">
        <v>-5</v>
      </c>
    </row>
    <row r="22" spans="1:10" x14ac:dyDescent="0.2">
      <c r="A22" s="132">
        <v>2017</v>
      </c>
      <c r="B22" s="132">
        <v>7</v>
      </c>
      <c r="C22" s="133">
        <v>9781449418243</v>
      </c>
      <c r="D22" s="132" t="s">
        <v>304</v>
      </c>
      <c r="E22" s="132">
        <v>1</v>
      </c>
      <c r="F22" s="132">
        <v>74</v>
      </c>
      <c r="G22" s="132">
        <v>503</v>
      </c>
      <c r="H22" s="132">
        <v>415050</v>
      </c>
      <c r="I22" s="132">
        <v>-152.49</v>
      </c>
      <c r="J22" s="132">
        <v>-1</v>
      </c>
    </row>
    <row r="23" spans="1:10" x14ac:dyDescent="0.2">
      <c r="A23" s="132">
        <v>2017</v>
      </c>
      <c r="B23" s="132">
        <v>7</v>
      </c>
      <c r="C23" s="133">
        <v>9781449418465</v>
      </c>
      <c r="D23" s="132" t="s">
        <v>338</v>
      </c>
      <c r="E23" s="132">
        <v>1</v>
      </c>
      <c r="F23" s="132">
        <v>74</v>
      </c>
      <c r="G23" s="132">
        <v>503</v>
      </c>
      <c r="H23" s="132">
        <v>415050</v>
      </c>
      <c r="I23" s="132">
        <v>-1958.25</v>
      </c>
      <c r="J23" s="132">
        <v>-7</v>
      </c>
    </row>
    <row r="24" spans="1:10" x14ac:dyDescent="0.2">
      <c r="A24" s="132">
        <v>2017</v>
      </c>
      <c r="B24" s="132">
        <v>7</v>
      </c>
      <c r="C24" s="133">
        <v>9781449420437</v>
      </c>
      <c r="D24" s="132" t="s">
        <v>280</v>
      </c>
      <c r="E24" s="132">
        <v>1</v>
      </c>
      <c r="F24" s="132">
        <v>74</v>
      </c>
      <c r="G24" s="132">
        <v>504</v>
      </c>
      <c r="H24" s="132">
        <v>415050</v>
      </c>
      <c r="I24" s="132">
        <v>-1061.3399999999999</v>
      </c>
      <c r="J24" s="132">
        <v>-5</v>
      </c>
    </row>
    <row r="25" spans="1:10" x14ac:dyDescent="0.2">
      <c r="A25" s="132">
        <v>2017</v>
      </c>
      <c r="B25" s="132">
        <v>7</v>
      </c>
      <c r="C25" s="133">
        <v>9781449425586</v>
      </c>
      <c r="D25" s="132" t="s">
        <v>297</v>
      </c>
      <c r="E25" s="132">
        <v>1</v>
      </c>
      <c r="F25" s="132">
        <v>74</v>
      </c>
      <c r="G25" s="132">
        <v>504</v>
      </c>
      <c r="H25" s="132">
        <v>415050</v>
      </c>
      <c r="I25" s="132">
        <v>-192.5</v>
      </c>
      <c r="J25" s="132">
        <v>-1</v>
      </c>
    </row>
    <row r="26" spans="1:10" x14ac:dyDescent="0.2">
      <c r="A26" s="132">
        <v>2017</v>
      </c>
      <c r="B26" s="132">
        <v>7</v>
      </c>
      <c r="C26" s="133">
        <v>9781449425661</v>
      </c>
      <c r="D26" s="132" t="s">
        <v>282</v>
      </c>
      <c r="E26" s="132">
        <v>1</v>
      </c>
      <c r="F26" s="132">
        <v>74</v>
      </c>
      <c r="G26" s="132">
        <v>504</v>
      </c>
      <c r="H26" s="132">
        <v>415050</v>
      </c>
      <c r="I26" s="132">
        <v>-438.9</v>
      </c>
      <c r="J26" s="132">
        <v>-2</v>
      </c>
    </row>
    <row r="27" spans="1:10" x14ac:dyDescent="0.2">
      <c r="A27" s="132">
        <v>2017</v>
      </c>
      <c r="B27" s="132">
        <v>7</v>
      </c>
      <c r="C27" s="133">
        <v>9781449427740</v>
      </c>
      <c r="D27" s="132" t="s">
        <v>401</v>
      </c>
      <c r="E27" s="132">
        <v>1</v>
      </c>
      <c r="F27" s="132">
        <v>74</v>
      </c>
      <c r="G27" s="132">
        <v>503</v>
      </c>
      <c r="H27" s="132">
        <v>415050</v>
      </c>
      <c r="I27" s="132">
        <v>-1134</v>
      </c>
      <c r="J27" s="132">
        <v>-5</v>
      </c>
    </row>
    <row r="28" spans="1:10" x14ac:dyDescent="0.2">
      <c r="A28" s="132">
        <v>2017</v>
      </c>
      <c r="B28" s="132">
        <v>7</v>
      </c>
      <c r="C28" s="133">
        <v>9781449427771</v>
      </c>
      <c r="D28" s="132" t="s">
        <v>284</v>
      </c>
      <c r="E28" s="132">
        <v>1</v>
      </c>
      <c r="F28" s="132">
        <v>74</v>
      </c>
      <c r="G28" s="132">
        <v>504</v>
      </c>
      <c r="H28" s="132">
        <v>415050</v>
      </c>
      <c r="I28" s="132">
        <v>-438.9</v>
      </c>
      <c r="J28" s="132">
        <v>-2</v>
      </c>
    </row>
    <row r="29" spans="1:10" x14ac:dyDescent="0.2">
      <c r="A29" s="132">
        <v>2017</v>
      </c>
      <c r="B29" s="132">
        <v>7</v>
      </c>
      <c r="C29" s="133">
        <v>9781449429379</v>
      </c>
      <c r="D29" s="132" t="s">
        <v>285</v>
      </c>
      <c r="E29" s="132">
        <v>1</v>
      </c>
      <c r="F29" s="132">
        <v>74</v>
      </c>
      <c r="G29" s="132">
        <v>503</v>
      </c>
      <c r="H29" s="132">
        <v>415050</v>
      </c>
      <c r="I29" s="132">
        <v>-749</v>
      </c>
      <c r="J29" s="132">
        <v>-4</v>
      </c>
    </row>
    <row r="30" spans="1:10" x14ac:dyDescent="0.2">
      <c r="A30" s="132">
        <v>2017</v>
      </c>
      <c r="B30" s="132">
        <v>7</v>
      </c>
      <c r="C30" s="133">
        <v>9781449433253</v>
      </c>
      <c r="D30" s="132" t="s">
        <v>272</v>
      </c>
      <c r="E30" s="132">
        <v>1</v>
      </c>
      <c r="F30" s="132">
        <v>74</v>
      </c>
      <c r="G30" s="132">
        <v>503</v>
      </c>
      <c r="H30" s="132">
        <v>415050</v>
      </c>
      <c r="I30" s="132">
        <v>-290291.61</v>
      </c>
      <c r="J30" s="132">
        <v>-93</v>
      </c>
    </row>
    <row r="31" spans="1:10" x14ac:dyDescent="0.2">
      <c r="A31" s="132">
        <v>2017</v>
      </c>
      <c r="B31" s="132">
        <v>7</v>
      </c>
      <c r="C31" s="133">
        <v>9781449433833</v>
      </c>
      <c r="D31" s="132" t="s">
        <v>306</v>
      </c>
      <c r="E31" s="132">
        <v>1</v>
      </c>
      <c r="F31" s="132">
        <v>74</v>
      </c>
      <c r="G31" s="132">
        <v>503</v>
      </c>
      <c r="H31" s="132">
        <v>415050</v>
      </c>
      <c r="I31" s="132">
        <v>-316.94</v>
      </c>
      <c r="J31" s="132">
        <v>-2</v>
      </c>
    </row>
    <row r="32" spans="1:10" x14ac:dyDescent="0.2">
      <c r="A32" s="132">
        <v>2017</v>
      </c>
      <c r="B32" s="132">
        <v>7</v>
      </c>
      <c r="C32" s="133">
        <v>9781449436346</v>
      </c>
      <c r="D32" s="132" t="s">
        <v>242</v>
      </c>
      <c r="E32" s="132">
        <v>1</v>
      </c>
      <c r="F32" s="132">
        <v>74</v>
      </c>
      <c r="G32" s="132">
        <v>501</v>
      </c>
      <c r="H32" s="132">
        <v>415050</v>
      </c>
      <c r="I32" s="132">
        <v>-385</v>
      </c>
      <c r="J32" s="132">
        <v>-2</v>
      </c>
    </row>
    <row r="33" spans="1:10" x14ac:dyDescent="0.2">
      <c r="A33" s="132">
        <v>2017</v>
      </c>
      <c r="B33" s="132">
        <v>7</v>
      </c>
      <c r="C33" s="133">
        <v>9781449436353</v>
      </c>
      <c r="D33" s="132" t="s">
        <v>287</v>
      </c>
      <c r="E33" s="132">
        <v>1</v>
      </c>
      <c r="F33" s="132">
        <v>74</v>
      </c>
      <c r="G33" s="132">
        <v>504</v>
      </c>
      <c r="H33" s="132">
        <v>415050</v>
      </c>
      <c r="I33" s="132">
        <v>-1268.82</v>
      </c>
      <c r="J33" s="132">
        <v>-6</v>
      </c>
    </row>
    <row r="34" spans="1:10" x14ac:dyDescent="0.2">
      <c r="A34" s="132">
        <v>2017</v>
      </c>
      <c r="B34" s="132">
        <v>7</v>
      </c>
      <c r="C34" s="133">
        <v>9781449438821</v>
      </c>
      <c r="D34" s="132" t="s">
        <v>330</v>
      </c>
      <c r="E34" s="132">
        <v>1</v>
      </c>
      <c r="F34" s="132">
        <v>74</v>
      </c>
      <c r="G34" s="132">
        <v>503</v>
      </c>
      <c r="H34" s="132">
        <v>415050</v>
      </c>
      <c r="I34" s="132">
        <v>-1855</v>
      </c>
      <c r="J34" s="132">
        <v>-1</v>
      </c>
    </row>
    <row r="35" spans="1:10" x14ac:dyDescent="0.2">
      <c r="A35" s="132">
        <v>2017</v>
      </c>
      <c r="B35" s="132">
        <v>7</v>
      </c>
      <c r="C35" s="133">
        <v>9781449446604</v>
      </c>
      <c r="D35" s="132" t="s">
        <v>244</v>
      </c>
      <c r="E35" s="132">
        <v>1</v>
      </c>
      <c r="F35" s="132">
        <v>74</v>
      </c>
      <c r="G35" s="132">
        <v>501</v>
      </c>
      <c r="H35" s="132">
        <v>415050</v>
      </c>
      <c r="I35" s="132">
        <v>-1402.44</v>
      </c>
      <c r="J35" s="132">
        <v>-3</v>
      </c>
    </row>
    <row r="36" spans="1:10" x14ac:dyDescent="0.2">
      <c r="A36" s="132">
        <v>2017</v>
      </c>
      <c r="B36" s="132">
        <v>7</v>
      </c>
      <c r="C36" s="133">
        <v>9781449447151</v>
      </c>
      <c r="D36" s="132" t="s">
        <v>289</v>
      </c>
      <c r="E36" s="132">
        <v>1</v>
      </c>
      <c r="F36" s="132">
        <v>74</v>
      </c>
      <c r="G36" s="132">
        <v>503</v>
      </c>
      <c r="H36" s="132">
        <v>415050</v>
      </c>
      <c r="I36" s="132">
        <v>-1785</v>
      </c>
      <c r="J36" s="132">
        <v>-1</v>
      </c>
    </row>
    <row r="37" spans="1:10" x14ac:dyDescent="0.2">
      <c r="A37" s="132">
        <v>2017</v>
      </c>
      <c r="B37" s="132">
        <v>7</v>
      </c>
      <c r="C37" s="133">
        <v>9781449450632</v>
      </c>
      <c r="D37" s="132" t="s">
        <v>251</v>
      </c>
      <c r="E37" s="132">
        <v>1</v>
      </c>
      <c r="F37" s="132">
        <v>74</v>
      </c>
      <c r="G37" s="132">
        <v>501</v>
      </c>
      <c r="H37" s="132">
        <v>425250</v>
      </c>
      <c r="I37" s="132">
        <v>299</v>
      </c>
      <c r="J37" s="132">
        <v>2</v>
      </c>
    </row>
    <row r="38" spans="1:10" x14ac:dyDescent="0.2">
      <c r="A38" s="132">
        <v>2017</v>
      </c>
      <c r="B38" s="132">
        <v>7</v>
      </c>
      <c r="C38" s="133">
        <v>9781449456146</v>
      </c>
      <c r="D38" s="132" t="s">
        <v>292</v>
      </c>
      <c r="E38" s="132">
        <v>1</v>
      </c>
      <c r="F38" s="132">
        <v>74</v>
      </c>
      <c r="G38" s="132">
        <v>503</v>
      </c>
      <c r="H38" s="132">
        <v>415050</v>
      </c>
      <c r="I38" s="132">
        <v>-14280.16</v>
      </c>
      <c r="J38" s="132">
        <v>-46</v>
      </c>
    </row>
    <row r="39" spans="1:10" x14ac:dyDescent="0.2">
      <c r="A39" s="132">
        <v>2017</v>
      </c>
      <c r="B39" s="132">
        <v>7</v>
      </c>
      <c r="C39" s="133">
        <v>9781449460044</v>
      </c>
      <c r="D39" s="132" t="s">
        <v>260</v>
      </c>
      <c r="E39" s="132">
        <v>1</v>
      </c>
      <c r="F39" s="132">
        <v>74</v>
      </c>
      <c r="G39" s="132">
        <v>501</v>
      </c>
      <c r="H39" s="132">
        <v>415050</v>
      </c>
      <c r="I39" s="132">
        <v>-37193.800000000003</v>
      </c>
      <c r="J39" s="132">
        <v>-12</v>
      </c>
    </row>
    <row r="40" spans="1:10" x14ac:dyDescent="0.2">
      <c r="A40" s="132">
        <v>2017</v>
      </c>
      <c r="B40" s="132">
        <v>7</v>
      </c>
      <c r="C40" s="133">
        <v>9781449460365</v>
      </c>
      <c r="D40" s="132" t="s">
        <v>319</v>
      </c>
      <c r="E40" s="132">
        <v>1</v>
      </c>
      <c r="F40" s="132">
        <v>74</v>
      </c>
      <c r="G40" s="132">
        <v>501</v>
      </c>
      <c r="H40" s="132">
        <v>415050</v>
      </c>
      <c r="I40" s="132">
        <v>-10086.780000000001</v>
      </c>
      <c r="J40" s="132">
        <v>-22</v>
      </c>
    </row>
    <row r="41" spans="1:10" x14ac:dyDescent="0.2">
      <c r="A41" s="132">
        <v>2017</v>
      </c>
      <c r="B41" s="132">
        <v>7</v>
      </c>
      <c r="C41" s="133">
        <v>9781449461072</v>
      </c>
      <c r="D41" s="132" t="s">
        <v>386</v>
      </c>
      <c r="E41" s="132">
        <v>1</v>
      </c>
      <c r="F41" s="132">
        <v>74</v>
      </c>
      <c r="G41" s="132">
        <v>503</v>
      </c>
      <c r="H41" s="132">
        <v>415050</v>
      </c>
      <c r="I41" s="132">
        <v>-11866.19</v>
      </c>
      <c r="J41" s="132">
        <v>-37</v>
      </c>
    </row>
    <row r="42" spans="1:10" x14ac:dyDescent="0.2">
      <c r="A42" s="132">
        <v>2017</v>
      </c>
      <c r="B42" s="132">
        <v>7</v>
      </c>
      <c r="C42" s="133">
        <v>9781449462253</v>
      </c>
      <c r="D42" s="132" t="s">
        <v>320</v>
      </c>
      <c r="E42" s="132">
        <v>1</v>
      </c>
      <c r="F42" s="132">
        <v>74</v>
      </c>
      <c r="G42" s="132">
        <v>501</v>
      </c>
      <c r="H42" s="132">
        <v>415050</v>
      </c>
      <c r="I42" s="132">
        <v>-438.9</v>
      </c>
      <c r="J42" s="132">
        <v>-2</v>
      </c>
    </row>
    <row r="43" spans="1:10" x14ac:dyDescent="0.2">
      <c r="A43" s="132">
        <v>2017</v>
      </c>
      <c r="B43" s="132">
        <v>7</v>
      </c>
      <c r="C43" s="133">
        <v>9781449462260</v>
      </c>
      <c r="D43" s="132" t="s">
        <v>331</v>
      </c>
      <c r="E43" s="132">
        <v>1</v>
      </c>
      <c r="F43" s="132">
        <v>74</v>
      </c>
      <c r="G43" s="132">
        <v>501</v>
      </c>
      <c r="H43" s="132">
        <v>415050</v>
      </c>
      <c r="I43" s="132">
        <v>-1586.82</v>
      </c>
      <c r="J43" s="132">
        <v>-6</v>
      </c>
    </row>
    <row r="44" spans="1:10" x14ac:dyDescent="0.2">
      <c r="A44" s="132">
        <v>2017</v>
      </c>
      <c r="B44" s="132">
        <v>7</v>
      </c>
      <c r="C44" s="133">
        <v>9781449464899</v>
      </c>
      <c r="D44" s="132" t="s">
        <v>310</v>
      </c>
      <c r="E44" s="132">
        <v>1</v>
      </c>
      <c r="F44" s="132">
        <v>74</v>
      </c>
      <c r="G44" s="132">
        <v>501</v>
      </c>
      <c r="H44" s="132">
        <v>415050</v>
      </c>
      <c r="I44" s="132">
        <v>-934.44</v>
      </c>
      <c r="J44" s="132">
        <v>-3</v>
      </c>
    </row>
    <row r="45" spans="1:10" x14ac:dyDescent="0.2">
      <c r="A45" s="132">
        <v>2017</v>
      </c>
      <c r="B45" s="132">
        <v>7</v>
      </c>
      <c r="C45" s="133">
        <v>9781449470791</v>
      </c>
      <c r="D45" s="132" t="s">
        <v>364</v>
      </c>
      <c r="E45" s="132">
        <v>1</v>
      </c>
      <c r="F45" s="132">
        <v>74</v>
      </c>
      <c r="G45" s="132">
        <v>501</v>
      </c>
      <c r="H45" s="132">
        <v>415050</v>
      </c>
      <c r="I45" s="132">
        <v>-1527.45</v>
      </c>
      <c r="J45" s="132">
        <v>-5</v>
      </c>
    </row>
    <row r="46" spans="1:10" x14ac:dyDescent="0.2">
      <c r="A46" s="132">
        <v>2017</v>
      </c>
      <c r="B46" s="132">
        <v>7</v>
      </c>
      <c r="C46" s="133">
        <v>9781449471927</v>
      </c>
      <c r="D46" s="132" t="s">
        <v>325</v>
      </c>
      <c r="E46" s="132">
        <v>1</v>
      </c>
      <c r="F46" s="132">
        <v>74</v>
      </c>
      <c r="G46" s="132">
        <v>501</v>
      </c>
      <c r="H46" s="132">
        <v>415050</v>
      </c>
      <c r="I46" s="132">
        <v>-20929.060000000001</v>
      </c>
      <c r="J46" s="132">
        <v>-68</v>
      </c>
    </row>
    <row r="47" spans="1:10" x14ac:dyDescent="0.2">
      <c r="A47" s="132">
        <v>2017</v>
      </c>
      <c r="B47" s="132">
        <v>7</v>
      </c>
      <c r="C47" s="133">
        <v>9781449474119</v>
      </c>
      <c r="D47" s="132" t="s">
        <v>365</v>
      </c>
      <c r="E47" s="132">
        <v>1</v>
      </c>
      <c r="F47" s="132">
        <v>74</v>
      </c>
      <c r="G47" s="132">
        <v>501</v>
      </c>
      <c r="H47" s="132">
        <v>415050</v>
      </c>
      <c r="I47" s="132">
        <v>-1527.45</v>
      </c>
      <c r="J47" s="132">
        <v>-5</v>
      </c>
    </row>
    <row r="48" spans="1:10" x14ac:dyDescent="0.2">
      <c r="A48" s="132">
        <v>2017</v>
      </c>
      <c r="B48" s="132">
        <v>7</v>
      </c>
      <c r="C48" s="133">
        <v>9781449474188</v>
      </c>
      <c r="D48" s="132" t="s">
        <v>375</v>
      </c>
      <c r="E48" s="132">
        <v>1</v>
      </c>
      <c r="F48" s="132">
        <v>74</v>
      </c>
      <c r="G48" s="132">
        <v>501</v>
      </c>
      <c r="H48" s="132">
        <v>415050</v>
      </c>
      <c r="I48" s="132">
        <v>-2132.44</v>
      </c>
      <c r="J48" s="132">
        <v>-7</v>
      </c>
    </row>
    <row r="49" spans="1:10" x14ac:dyDescent="0.2">
      <c r="A49" s="132">
        <v>2017</v>
      </c>
      <c r="B49" s="132">
        <v>7</v>
      </c>
      <c r="C49" s="133">
        <v>9781449474195</v>
      </c>
      <c r="D49" s="132" t="s">
        <v>339</v>
      </c>
      <c r="E49" s="132">
        <v>1</v>
      </c>
      <c r="F49" s="132">
        <v>74</v>
      </c>
      <c r="G49" s="132">
        <v>501</v>
      </c>
      <c r="H49" s="132">
        <v>415050</v>
      </c>
      <c r="I49" s="132">
        <v>-1527.45</v>
      </c>
      <c r="J49" s="132">
        <v>-5</v>
      </c>
    </row>
    <row r="50" spans="1:10" x14ac:dyDescent="0.2">
      <c r="A50" s="132">
        <v>2017</v>
      </c>
      <c r="B50" s="132">
        <v>7</v>
      </c>
      <c r="C50" s="133">
        <v>9781449474201</v>
      </c>
      <c r="D50" s="132" t="s">
        <v>376</v>
      </c>
      <c r="E50" s="132">
        <v>1</v>
      </c>
      <c r="F50" s="132">
        <v>74</v>
      </c>
      <c r="G50" s="132">
        <v>501</v>
      </c>
      <c r="H50" s="132">
        <v>415050</v>
      </c>
      <c r="I50" s="132">
        <v>-1527.45</v>
      </c>
      <c r="J50" s="132">
        <v>-5</v>
      </c>
    </row>
    <row r="51" spans="1:10" x14ac:dyDescent="0.2">
      <c r="A51" s="132">
        <v>2017</v>
      </c>
      <c r="B51" s="132">
        <v>7</v>
      </c>
      <c r="C51" s="133">
        <v>9781449474256</v>
      </c>
      <c r="D51" s="132" t="s">
        <v>366</v>
      </c>
      <c r="E51" s="132">
        <v>1</v>
      </c>
      <c r="F51" s="132">
        <v>74</v>
      </c>
      <c r="G51" s="132">
        <v>503</v>
      </c>
      <c r="H51" s="132">
        <v>415050</v>
      </c>
      <c r="I51" s="132">
        <v>-669702.91</v>
      </c>
      <c r="J51" s="132">
        <v>-2595</v>
      </c>
    </row>
    <row r="52" spans="1:10" x14ac:dyDescent="0.2">
      <c r="A52" s="132">
        <v>2017</v>
      </c>
      <c r="B52" s="132">
        <v>7</v>
      </c>
      <c r="C52" s="133">
        <v>9781449474256</v>
      </c>
      <c r="D52" s="132" t="s">
        <v>366</v>
      </c>
      <c r="E52" s="132">
        <v>1</v>
      </c>
      <c r="F52" s="132">
        <v>74</v>
      </c>
      <c r="G52" s="132">
        <v>503</v>
      </c>
      <c r="H52" s="132">
        <v>415150</v>
      </c>
      <c r="I52" s="132">
        <v>-87383.19</v>
      </c>
      <c r="J52" s="132">
        <v>-350</v>
      </c>
    </row>
    <row r="53" spans="1:10" x14ac:dyDescent="0.2">
      <c r="A53" s="132">
        <v>2017</v>
      </c>
      <c r="B53" s="132">
        <v>7</v>
      </c>
      <c r="C53" s="133">
        <v>9781449475581</v>
      </c>
      <c r="D53" s="132" t="s">
        <v>377</v>
      </c>
      <c r="E53" s="132">
        <v>1</v>
      </c>
      <c r="F53" s="132">
        <v>74</v>
      </c>
      <c r="G53" s="132">
        <v>501</v>
      </c>
      <c r="H53" s="132">
        <v>415050</v>
      </c>
      <c r="I53" s="132">
        <v>-1527.45</v>
      </c>
      <c r="J53" s="132">
        <v>-5</v>
      </c>
    </row>
    <row r="54" spans="1:10" x14ac:dyDescent="0.2">
      <c r="A54" s="132">
        <v>2017</v>
      </c>
      <c r="B54" s="132">
        <v>7</v>
      </c>
      <c r="C54" s="133">
        <v>9781449478001</v>
      </c>
      <c r="D54" s="132" t="s">
        <v>378</v>
      </c>
      <c r="E54" s="132">
        <v>1</v>
      </c>
      <c r="F54" s="132">
        <v>74</v>
      </c>
      <c r="G54" s="132">
        <v>501</v>
      </c>
      <c r="H54" s="132">
        <v>415050</v>
      </c>
      <c r="I54" s="132">
        <v>-1826.95</v>
      </c>
      <c r="J54" s="132">
        <v>-6</v>
      </c>
    </row>
    <row r="55" spans="1:10" x14ac:dyDescent="0.2">
      <c r="A55" s="132">
        <v>2017</v>
      </c>
      <c r="B55" s="132">
        <v>7</v>
      </c>
      <c r="C55" s="133">
        <v>9781449479701</v>
      </c>
      <c r="D55" s="132" t="s">
        <v>367</v>
      </c>
      <c r="E55" s="132">
        <v>1</v>
      </c>
      <c r="F55" s="132">
        <v>74</v>
      </c>
      <c r="G55" s="132">
        <v>501</v>
      </c>
      <c r="H55" s="132">
        <v>415050</v>
      </c>
      <c r="I55" s="132">
        <v>-3665.88</v>
      </c>
      <c r="J55" s="132">
        <v>-12</v>
      </c>
    </row>
    <row r="56" spans="1:10" x14ac:dyDescent="0.2">
      <c r="A56" s="132">
        <v>2017</v>
      </c>
      <c r="B56" s="132">
        <v>7</v>
      </c>
      <c r="C56" s="133">
        <v>9781449480127</v>
      </c>
      <c r="D56" s="132" t="s">
        <v>394</v>
      </c>
      <c r="E56" s="132">
        <v>1</v>
      </c>
      <c r="F56" s="132">
        <v>74</v>
      </c>
      <c r="G56" s="132">
        <v>501</v>
      </c>
      <c r="H56" s="132">
        <v>415050</v>
      </c>
      <c r="I56" s="132">
        <v>-28895.759999999998</v>
      </c>
      <c r="J56" s="132">
        <v>-94</v>
      </c>
    </row>
    <row r="57" spans="1:10" x14ac:dyDescent="0.2">
      <c r="A57" s="132">
        <v>2017</v>
      </c>
      <c r="B57" s="132">
        <v>7</v>
      </c>
      <c r="C57" s="133">
        <v>9781449481001</v>
      </c>
      <c r="D57" s="132" t="s">
        <v>371</v>
      </c>
      <c r="E57" s="132">
        <v>1</v>
      </c>
      <c r="F57" s="132">
        <v>74</v>
      </c>
      <c r="G57" s="132">
        <v>501</v>
      </c>
      <c r="H57" s="132">
        <v>415050</v>
      </c>
      <c r="I57" s="132">
        <v>-3054.9</v>
      </c>
      <c r="J57" s="132">
        <v>-10</v>
      </c>
    </row>
    <row r="58" spans="1:10" x14ac:dyDescent="0.2">
      <c r="A58" s="132">
        <v>2017</v>
      </c>
      <c r="B58" s="132">
        <v>7</v>
      </c>
      <c r="C58" s="133">
        <v>9781449481018</v>
      </c>
      <c r="D58" s="132" t="s">
        <v>396</v>
      </c>
      <c r="E58" s="132">
        <v>1</v>
      </c>
      <c r="F58" s="132">
        <v>74</v>
      </c>
      <c r="G58" s="132">
        <v>501</v>
      </c>
      <c r="H58" s="132">
        <v>415050</v>
      </c>
      <c r="I58" s="132">
        <v>-3360.39</v>
      </c>
      <c r="J58" s="132">
        <v>-11</v>
      </c>
    </row>
    <row r="59" spans="1:10" x14ac:dyDescent="0.2">
      <c r="A59" s="132">
        <v>2017</v>
      </c>
      <c r="B59" s="132">
        <v>7</v>
      </c>
      <c r="C59" s="133">
        <v>9781449481322</v>
      </c>
      <c r="D59" s="132" t="s">
        <v>397</v>
      </c>
      <c r="E59" s="132">
        <v>1</v>
      </c>
      <c r="F59" s="132">
        <v>74</v>
      </c>
      <c r="G59" s="132">
        <v>501</v>
      </c>
      <c r="H59" s="132">
        <v>415050</v>
      </c>
      <c r="I59" s="132">
        <v>-1275</v>
      </c>
      <c r="J59" s="132">
        <v>-1</v>
      </c>
    </row>
    <row r="60" spans="1:10" x14ac:dyDescent="0.2">
      <c r="A60" s="132">
        <v>2017</v>
      </c>
      <c r="B60" s="132">
        <v>7</v>
      </c>
      <c r="C60" s="133">
        <v>9781449486419</v>
      </c>
      <c r="D60" s="132" t="s">
        <v>414</v>
      </c>
      <c r="E60" s="132">
        <v>1</v>
      </c>
      <c r="F60" s="132">
        <v>74</v>
      </c>
      <c r="G60" s="132">
        <v>501</v>
      </c>
      <c r="H60" s="132">
        <v>415040</v>
      </c>
      <c r="I60" s="132">
        <v>-1844.92</v>
      </c>
      <c r="J60" s="132">
        <v>-6</v>
      </c>
    </row>
    <row r="61" spans="1:10" x14ac:dyDescent="0.2">
      <c r="A61" s="132">
        <v>2017</v>
      </c>
      <c r="B61" s="132">
        <v>7</v>
      </c>
      <c r="C61" s="133">
        <v>9781449486419</v>
      </c>
      <c r="D61" s="132" t="s">
        <v>414</v>
      </c>
      <c r="E61" s="132">
        <v>1</v>
      </c>
      <c r="F61" s="132">
        <v>74</v>
      </c>
      <c r="G61" s="132">
        <v>501</v>
      </c>
      <c r="H61" s="132">
        <v>415140</v>
      </c>
      <c r="I61" s="132">
        <v>-2994.66</v>
      </c>
      <c r="J61" s="132">
        <v>-10</v>
      </c>
    </row>
    <row r="62" spans="1:10" x14ac:dyDescent="0.2">
      <c r="A62" s="132">
        <v>2017</v>
      </c>
      <c r="B62" s="132">
        <v>7</v>
      </c>
      <c r="C62" s="133">
        <v>9781449486761</v>
      </c>
      <c r="D62" s="132" t="s">
        <v>415</v>
      </c>
      <c r="E62" s="132">
        <v>1</v>
      </c>
      <c r="F62" s="132">
        <v>74</v>
      </c>
      <c r="G62" s="132">
        <v>501</v>
      </c>
      <c r="H62" s="132">
        <v>415040</v>
      </c>
      <c r="I62" s="132">
        <v>-75653.7</v>
      </c>
      <c r="J62" s="132">
        <v>-236</v>
      </c>
    </row>
    <row r="63" spans="1:10" x14ac:dyDescent="0.2">
      <c r="A63" s="132">
        <v>2017</v>
      </c>
      <c r="B63" s="132">
        <v>7</v>
      </c>
      <c r="C63" s="133">
        <v>9781449487768</v>
      </c>
      <c r="D63" s="132" t="s">
        <v>412</v>
      </c>
      <c r="E63" s="132">
        <v>1</v>
      </c>
      <c r="F63" s="132">
        <v>74</v>
      </c>
      <c r="G63" s="132">
        <v>501</v>
      </c>
      <c r="H63" s="132">
        <v>415050</v>
      </c>
      <c r="I63" s="132">
        <v>-4552.3999999999996</v>
      </c>
      <c r="J63" s="132">
        <v>-15</v>
      </c>
    </row>
    <row r="64" spans="1:10" x14ac:dyDescent="0.2">
      <c r="A64" s="132">
        <v>2017</v>
      </c>
      <c r="B64" s="132">
        <v>7</v>
      </c>
      <c r="C64" s="133">
        <v>9781941252093</v>
      </c>
      <c r="D64" s="132" t="s">
        <v>321</v>
      </c>
      <c r="E64" s="132">
        <v>1</v>
      </c>
      <c r="F64" s="132">
        <v>74</v>
      </c>
      <c r="G64" s="132">
        <v>501</v>
      </c>
      <c r="H64" s="132">
        <v>415050</v>
      </c>
      <c r="I64" s="132">
        <v>-38751.5</v>
      </c>
      <c r="J64" s="132">
        <v>-94</v>
      </c>
    </row>
    <row r="66" spans="7:11" x14ac:dyDescent="0.2">
      <c r="I66" s="135">
        <f t="shared" ref="I66:J66" si="0">SUM(I2:I65)</f>
        <v>-1630427.919999999</v>
      </c>
      <c r="J66" s="182">
        <f t="shared" si="0"/>
        <v>-3922</v>
      </c>
    </row>
    <row r="68" spans="7:11" x14ac:dyDescent="0.2">
      <c r="G68" s="134" t="s">
        <v>63</v>
      </c>
      <c r="I68" s="158">
        <v>0.22500000000000001</v>
      </c>
      <c r="J68"/>
      <c r="K68"/>
    </row>
    <row r="69" spans="7:11" ht="13.5" thickBot="1" x14ac:dyDescent="0.25">
      <c r="G69"/>
      <c r="H69"/>
      <c r="I69"/>
      <c r="J69"/>
      <c r="K69"/>
    </row>
    <row r="70" spans="7:11" ht="15" x14ac:dyDescent="0.25">
      <c r="G70" s="137" t="s">
        <v>50</v>
      </c>
      <c r="H70" s="85" t="s">
        <v>51</v>
      </c>
      <c r="I70" s="221">
        <f>-I66*I68</f>
        <v>366846.28199999977</v>
      </c>
      <c r="J70" s="139"/>
      <c r="K70" s="140"/>
    </row>
    <row r="71" spans="7:11" ht="15" x14ac:dyDescent="0.25">
      <c r="G71" s="141"/>
      <c r="H71" s="89" t="s">
        <v>52</v>
      </c>
      <c r="I71" s="160">
        <f>I70/K71</f>
        <v>4379.0591803387215</v>
      </c>
      <c r="J71" s="143" t="s">
        <v>53</v>
      </c>
      <c r="K71" s="171">
        <v>83.772853229999996</v>
      </c>
    </row>
    <row r="72" spans="7:11" ht="15.75" thickBot="1" x14ac:dyDescent="0.3">
      <c r="G72" s="145"/>
      <c r="H72" s="94" t="s">
        <v>61</v>
      </c>
      <c r="I72" s="161">
        <f>I70/K72</f>
        <v>5688.8357811780324</v>
      </c>
      <c r="J72" s="147" t="s">
        <v>53</v>
      </c>
      <c r="K72" s="148">
        <v>64.485299999999995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43"/>
  <dimension ref="A1:L176"/>
  <sheetViews>
    <sheetView zoomScale="80" zoomScaleNormal="80" workbookViewId="0">
      <pane ySplit="1" topLeftCell="A139" activePane="bottomLeft" state="frozen"/>
      <selection activeCell="J123" sqref="J123:J135"/>
      <selection pane="bottomLeft" activeCell="J123" sqref="J123:J135"/>
    </sheetView>
  </sheetViews>
  <sheetFormatPr defaultColWidth="9.140625" defaultRowHeight="12.75" x14ac:dyDescent="0.2"/>
  <cols>
    <col min="1" max="1" width="5.5703125" style="268" bestFit="1" customWidth="1"/>
    <col min="2" max="2" width="7" style="261" bestFit="1" customWidth="1"/>
    <col min="3" max="3" width="15.28515625" style="261" bestFit="1" customWidth="1"/>
    <col min="4" max="4" width="41.42578125" style="261" bestFit="1" customWidth="1"/>
    <col min="5" max="5" width="8.85546875" style="261" bestFit="1" customWidth="1"/>
    <col min="6" max="6" width="6.28515625" style="261" bestFit="1" customWidth="1"/>
    <col min="7" max="7" width="15.140625" style="261" bestFit="1" customWidth="1"/>
    <col min="8" max="8" width="9.5703125" style="261" bestFit="1" customWidth="1"/>
    <col min="9" max="9" width="13.5703125" style="267" bestFit="1" customWidth="1"/>
    <col min="10" max="10" width="9.85546875" style="261" bestFit="1" customWidth="1"/>
    <col min="11" max="11" width="8.7109375" style="261" bestFit="1" customWidth="1"/>
    <col min="12" max="16384" width="9.140625" style="261"/>
  </cols>
  <sheetData>
    <row r="1" spans="1:11" x14ac:dyDescent="0.2">
      <c r="A1" s="258" t="s">
        <v>34</v>
      </c>
      <c r="B1" s="259" t="s">
        <v>35</v>
      </c>
      <c r="C1" s="259" t="s">
        <v>36</v>
      </c>
      <c r="D1" s="259" t="s">
        <v>37</v>
      </c>
      <c r="E1" s="259" t="s">
        <v>38</v>
      </c>
      <c r="F1" s="259" t="s">
        <v>39</v>
      </c>
      <c r="G1" s="259" t="s">
        <v>40</v>
      </c>
      <c r="H1" s="259" t="s">
        <v>41</v>
      </c>
      <c r="I1" s="260" t="s">
        <v>18</v>
      </c>
      <c r="J1" s="259" t="s">
        <v>42</v>
      </c>
      <c r="K1" s="259"/>
    </row>
    <row r="2" spans="1:11" x14ac:dyDescent="0.2">
      <c r="A2" s="262">
        <v>2017</v>
      </c>
      <c r="B2" s="263">
        <v>6</v>
      </c>
      <c r="C2" s="264">
        <v>9781449462284</v>
      </c>
      <c r="D2" s="263" t="s">
        <v>405</v>
      </c>
      <c r="E2" s="263">
        <v>1</v>
      </c>
      <c r="F2" s="261">
        <v>74</v>
      </c>
      <c r="G2" s="263">
        <v>501</v>
      </c>
      <c r="H2" s="263">
        <v>415040</v>
      </c>
      <c r="I2" s="265">
        <v>-9975</v>
      </c>
      <c r="J2" s="265">
        <v>-48</v>
      </c>
    </row>
    <row r="3" spans="1:11" x14ac:dyDescent="0.2">
      <c r="A3" s="262">
        <v>2017</v>
      </c>
      <c r="B3" s="263">
        <v>6</v>
      </c>
      <c r="C3" s="264">
        <v>9781449462291</v>
      </c>
      <c r="D3" s="263" t="s">
        <v>406</v>
      </c>
      <c r="E3" s="263">
        <v>1</v>
      </c>
      <c r="F3" s="261">
        <v>74</v>
      </c>
      <c r="G3" s="263">
        <v>501</v>
      </c>
      <c r="H3" s="263">
        <v>415040</v>
      </c>
      <c r="I3" s="265">
        <v>-5290.74</v>
      </c>
      <c r="J3" s="265">
        <v>-25</v>
      </c>
    </row>
    <row r="4" spans="1:11" x14ac:dyDescent="0.2">
      <c r="A4" s="262">
        <v>2017</v>
      </c>
      <c r="B4" s="263">
        <v>6</v>
      </c>
      <c r="C4" s="264">
        <v>9781449484590</v>
      </c>
      <c r="D4" s="263" t="s">
        <v>409</v>
      </c>
      <c r="E4" s="263">
        <v>1</v>
      </c>
      <c r="F4" s="261">
        <v>74</v>
      </c>
      <c r="G4" s="263">
        <v>501</v>
      </c>
      <c r="H4" s="263">
        <v>415040</v>
      </c>
      <c r="I4" s="265">
        <v>-7205.97</v>
      </c>
      <c r="J4" s="265">
        <v>-23</v>
      </c>
    </row>
    <row r="5" spans="1:11" x14ac:dyDescent="0.2">
      <c r="A5" s="262">
        <v>2017</v>
      </c>
      <c r="B5" s="263">
        <v>6</v>
      </c>
      <c r="C5" s="264">
        <v>9781449486419</v>
      </c>
      <c r="D5" s="263" t="s">
        <v>414</v>
      </c>
      <c r="E5" s="263">
        <v>1</v>
      </c>
      <c r="F5" s="261">
        <v>74</v>
      </c>
      <c r="G5" s="263">
        <v>501</v>
      </c>
      <c r="H5" s="263">
        <v>415040</v>
      </c>
      <c r="I5" s="265">
        <v>-5301.15</v>
      </c>
      <c r="J5" s="265">
        <v>-17</v>
      </c>
    </row>
    <row r="6" spans="1:11" x14ac:dyDescent="0.2">
      <c r="A6" s="262">
        <v>2017</v>
      </c>
      <c r="B6" s="263">
        <v>6</v>
      </c>
      <c r="C6" s="264">
        <v>9781449486761</v>
      </c>
      <c r="D6" s="263" t="s">
        <v>415</v>
      </c>
      <c r="E6" s="263">
        <v>1</v>
      </c>
      <c r="F6" s="261">
        <v>74</v>
      </c>
      <c r="G6" s="263">
        <v>501</v>
      </c>
      <c r="H6" s="263">
        <v>415040</v>
      </c>
      <c r="I6" s="265">
        <v>-5301.15</v>
      </c>
      <c r="J6" s="265">
        <v>-17</v>
      </c>
    </row>
    <row r="7" spans="1:11" x14ac:dyDescent="0.2">
      <c r="A7" s="262">
        <v>2017</v>
      </c>
      <c r="B7" s="263">
        <v>6</v>
      </c>
      <c r="C7" s="264">
        <v>9780740700033</v>
      </c>
      <c r="D7" s="263" t="s">
        <v>343</v>
      </c>
      <c r="E7" s="263">
        <v>1</v>
      </c>
      <c r="F7" s="261">
        <v>74</v>
      </c>
      <c r="G7" s="263">
        <v>503</v>
      </c>
      <c r="H7" s="263">
        <v>415050</v>
      </c>
      <c r="I7" s="265">
        <v>-1065.98</v>
      </c>
      <c r="J7" s="265">
        <v>-3</v>
      </c>
    </row>
    <row r="8" spans="1:11" x14ac:dyDescent="0.2">
      <c r="A8" s="262">
        <v>2017</v>
      </c>
      <c r="B8" s="263">
        <v>6</v>
      </c>
      <c r="C8" s="264">
        <v>9780740705311</v>
      </c>
      <c r="D8" s="263" t="s">
        <v>344</v>
      </c>
      <c r="E8" s="263">
        <v>1</v>
      </c>
      <c r="F8" s="261">
        <v>74</v>
      </c>
      <c r="G8" s="263">
        <v>503</v>
      </c>
      <c r="H8" s="263">
        <v>415050</v>
      </c>
      <c r="I8" s="265">
        <v>-2470.9699999999998</v>
      </c>
      <c r="J8" s="265">
        <v>-7</v>
      </c>
    </row>
    <row r="9" spans="1:11" x14ac:dyDescent="0.2">
      <c r="A9" s="262">
        <v>2017</v>
      </c>
      <c r="B9" s="263">
        <v>6</v>
      </c>
      <c r="C9" s="264">
        <v>9780740713903</v>
      </c>
      <c r="D9" s="263" t="s">
        <v>345</v>
      </c>
      <c r="E9" s="263">
        <v>1</v>
      </c>
      <c r="F9" s="261">
        <v>74</v>
      </c>
      <c r="G9" s="263">
        <v>503</v>
      </c>
      <c r="H9" s="263">
        <v>415050</v>
      </c>
      <c r="I9" s="265">
        <v>-236.25</v>
      </c>
      <c r="J9" s="265">
        <v>-1</v>
      </c>
    </row>
    <row r="10" spans="1:11" x14ac:dyDescent="0.2">
      <c r="A10" s="262">
        <v>2017</v>
      </c>
      <c r="B10" s="263">
        <v>6</v>
      </c>
      <c r="C10" s="264">
        <v>9780740738401</v>
      </c>
      <c r="D10" s="263" t="s">
        <v>389</v>
      </c>
      <c r="E10" s="263">
        <v>1</v>
      </c>
      <c r="F10" s="261">
        <v>74</v>
      </c>
      <c r="G10" s="263">
        <v>503</v>
      </c>
      <c r="H10" s="263">
        <v>415050</v>
      </c>
      <c r="I10" s="265">
        <v>-418.95</v>
      </c>
      <c r="J10" s="265">
        <v>-2</v>
      </c>
    </row>
    <row r="11" spans="1:11" x14ac:dyDescent="0.2">
      <c r="A11" s="262">
        <v>2017</v>
      </c>
      <c r="B11" s="263">
        <v>6</v>
      </c>
      <c r="C11" s="264">
        <v>9780740748479</v>
      </c>
      <c r="D11" s="263" t="s">
        <v>272</v>
      </c>
      <c r="E11" s="263">
        <v>1</v>
      </c>
      <c r="F11" s="261">
        <v>74</v>
      </c>
      <c r="G11" s="263">
        <v>503</v>
      </c>
      <c r="H11" s="263">
        <v>415050</v>
      </c>
      <c r="I11" s="265">
        <v>-253488.31</v>
      </c>
      <c r="J11" s="265">
        <v>-61</v>
      </c>
    </row>
    <row r="12" spans="1:11" x14ac:dyDescent="0.2">
      <c r="A12" s="262">
        <v>2017</v>
      </c>
      <c r="B12" s="263">
        <v>6</v>
      </c>
      <c r="C12" s="264">
        <v>9780740754722</v>
      </c>
      <c r="D12" s="263" t="s">
        <v>390</v>
      </c>
      <c r="E12" s="263">
        <v>1</v>
      </c>
      <c r="F12" s="261">
        <v>74</v>
      </c>
      <c r="G12" s="263">
        <v>503</v>
      </c>
      <c r="H12" s="263">
        <v>415050</v>
      </c>
      <c r="I12" s="265">
        <v>-418.95</v>
      </c>
      <c r="J12" s="265">
        <v>-2</v>
      </c>
    </row>
    <row r="13" spans="1:11" x14ac:dyDescent="0.2">
      <c r="A13" s="262">
        <v>2017</v>
      </c>
      <c r="B13" s="263">
        <v>6</v>
      </c>
      <c r="C13" s="264">
        <v>9780740761584</v>
      </c>
      <c r="D13" s="263" t="s">
        <v>379</v>
      </c>
      <c r="E13" s="263">
        <v>1</v>
      </c>
      <c r="F13" s="261">
        <v>74</v>
      </c>
      <c r="G13" s="263">
        <v>504</v>
      </c>
      <c r="H13" s="263">
        <v>415050</v>
      </c>
      <c r="I13" s="265">
        <v>-418.95</v>
      </c>
      <c r="J13" s="265">
        <v>-2</v>
      </c>
    </row>
    <row r="14" spans="1:11" x14ac:dyDescent="0.2">
      <c r="A14" s="262">
        <v>2017</v>
      </c>
      <c r="B14" s="263">
        <v>6</v>
      </c>
      <c r="C14" s="264">
        <v>9780740768491</v>
      </c>
      <c r="D14" s="263" t="s">
        <v>350</v>
      </c>
      <c r="E14" s="263">
        <v>1</v>
      </c>
      <c r="F14" s="261">
        <v>74</v>
      </c>
      <c r="G14" s="263">
        <v>503</v>
      </c>
      <c r="H14" s="263">
        <v>415050</v>
      </c>
      <c r="I14" s="265">
        <v>-236.25</v>
      </c>
      <c r="J14" s="265">
        <v>-1</v>
      </c>
    </row>
    <row r="15" spans="1:11" x14ac:dyDescent="0.2">
      <c r="A15" s="262">
        <v>2017</v>
      </c>
      <c r="B15" s="263">
        <v>6</v>
      </c>
      <c r="C15" s="264">
        <v>9780740771118</v>
      </c>
      <c r="D15" s="263" t="s">
        <v>380</v>
      </c>
      <c r="E15" s="263">
        <v>1</v>
      </c>
      <c r="F15" s="261">
        <v>74</v>
      </c>
      <c r="G15" s="263">
        <v>503</v>
      </c>
      <c r="H15" s="263">
        <v>415050</v>
      </c>
      <c r="I15" s="265">
        <v>-418.95</v>
      </c>
      <c r="J15" s="265">
        <v>-2</v>
      </c>
    </row>
    <row r="16" spans="1:11" x14ac:dyDescent="0.2">
      <c r="A16" s="262">
        <v>2017</v>
      </c>
      <c r="B16" s="263">
        <v>6</v>
      </c>
      <c r="C16" s="264">
        <v>9780740777356</v>
      </c>
      <c r="D16" s="263" t="s">
        <v>274</v>
      </c>
      <c r="E16" s="263">
        <v>1</v>
      </c>
      <c r="F16" s="261">
        <v>74</v>
      </c>
      <c r="G16" s="263">
        <v>503</v>
      </c>
      <c r="H16" s="263">
        <v>415050</v>
      </c>
      <c r="I16" s="265">
        <v>-1837.5</v>
      </c>
      <c r="J16" s="265">
        <v>-1</v>
      </c>
    </row>
    <row r="17" spans="1:10" x14ac:dyDescent="0.2">
      <c r="A17" s="262">
        <v>2017</v>
      </c>
      <c r="B17" s="263">
        <v>6</v>
      </c>
      <c r="C17" s="264">
        <v>9780740778155</v>
      </c>
      <c r="D17" s="263" t="s">
        <v>351</v>
      </c>
      <c r="E17" s="263">
        <v>1</v>
      </c>
      <c r="F17" s="261">
        <v>74</v>
      </c>
      <c r="G17" s="263">
        <v>503</v>
      </c>
      <c r="H17" s="263">
        <v>415050</v>
      </c>
      <c r="I17" s="265">
        <v>-275.63</v>
      </c>
      <c r="J17" s="265">
        <v>-1</v>
      </c>
    </row>
    <row r="18" spans="1:10" x14ac:dyDescent="0.2">
      <c r="A18" s="262">
        <v>2017</v>
      </c>
      <c r="B18" s="263">
        <v>6</v>
      </c>
      <c r="C18" s="264">
        <v>9780740785344</v>
      </c>
      <c r="D18" s="263" t="s">
        <v>352</v>
      </c>
      <c r="E18" s="263">
        <v>1</v>
      </c>
      <c r="F18" s="261">
        <v>74</v>
      </c>
      <c r="G18" s="263">
        <v>503</v>
      </c>
      <c r="H18" s="263">
        <v>415050</v>
      </c>
      <c r="I18" s="265">
        <v>-366.98</v>
      </c>
      <c r="J18" s="265">
        <v>-1</v>
      </c>
    </row>
    <row r="19" spans="1:10" x14ac:dyDescent="0.2">
      <c r="A19" s="262">
        <v>2017</v>
      </c>
      <c r="B19" s="263">
        <v>6</v>
      </c>
      <c r="C19" s="264">
        <v>9780740785481</v>
      </c>
      <c r="D19" s="263" t="s">
        <v>275</v>
      </c>
      <c r="E19" s="263">
        <v>1</v>
      </c>
      <c r="F19" s="261">
        <v>74</v>
      </c>
      <c r="G19" s="263">
        <v>503</v>
      </c>
      <c r="H19" s="263">
        <v>415050</v>
      </c>
      <c r="I19" s="265">
        <v>-7797.4</v>
      </c>
      <c r="J19" s="265">
        <v>-5</v>
      </c>
    </row>
    <row r="20" spans="1:10" x14ac:dyDescent="0.2">
      <c r="A20" s="262">
        <v>2017</v>
      </c>
      <c r="B20" s="263">
        <v>6</v>
      </c>
      <c r="C20" s="264">
        <v>9780836204155</v>
      </c>
      <c r="D20" s="263" t="s">
        <v>353</v>
      </c>
      <c r="E20" s="263">
        <v>1</v>
      </c>
      <c r="F20" s="261">
        <v>74</v>
      </c>
      <c r="G20" s="263">
        <v>503</v>
      </c>
      <c r="H20" s="263">
        <v>415050</v>
      </c>
      <c r="I20" s="265">
        <v>-366.98</v>
      </c>
      <c r="J20" s="265">
        <v>-1</v>
      </c>
    </row>
    <row r="21" spans="1:10" x14ac:dyDescent="0.2">
      <c r="A21" s="262">
        <v>2017</v>
      </c>
      <c r="B21" s="263">
        <v>6</v>
      </c>
      <c r="C21" s="264">
        <v>9780836228991</v>
      </c>
      <c r="D21" s="263" t="s">
        <v>354</v>
      </c>
      <c r="E21" s="263">
        <v>1</v>
      </c>
      <c r="F21" s="261">
        <v>74</v>
      </c>
      <c r="G21" s="263">
        <v>503</v>
      </c>
      <c r="H21" s="263">
        <v>415050</v>
      </c>
      <c r="I21" s="265">
        <v>-275.63</v>
      </c>
      <c r="J21" s="265">
        <v>-1</v>
      </c>
    </row>
    <row r="22" spans="1:10" x14ac:dyDescent="0.2">
      <c r="A22" s="262">
        <v>2017</v>
      </c>
      <c r="B22" s="263">
        <v>6</v>
      </c>
      <c r="C22" s="264">
        <v>9780836267457</v>
      </c>
      <c r="D22" s="263" t="s">
        <v>356</v>
      </c>
      <c r="E22" s="263">
        <v>1</v>
      </c>
      <c r="F22" s="261">
        <v>74</v>
      </c>
      <c r="G22" s="263">
        <v>503</v>
      </c>
      <c r="H22" s="263">
        <v>415050</v>
      </c>
      <c r="I22" s="265">
        <v>-366.98</v>
      </c>
      <c r="J22" s="265">
        <v>-1</v>
      </c>
    </row>
    <row r="23" spans="1:10" x14ac:dyDescent="0.2">
      <c r="A23" s="262">
        <v>2017</v>
      </c>
      <c r="B23" s="263">
        <v>6</v>
      </c>
      <c r="C23" s="264">
        <v>9781449401023</v>
      </c>
      <c r="D23" s="263" t="s">
        <v>357</v>
      </c>
      <c r="E23" s="263">
        <v>1</v>
      </c>
      <c r="F23" s="261">
        <v>74</v>
      </c>
      <c r="G23" s="263">
        <v>503</v>
      </c>
      <c r="H23" s="263">
        <v>415050</v>
      </c>
      <c r="I23" s="265">
        <v>-1107.92</v>
      </c>
      <c r="J23" s="265">
        <v>-3</v>
      </c>
    </row>
    <row r="24" spans="1:10" x14ac:dyDescent="0.2">
      <c r="A24" s="262">
        <v>2017</v>
      </c>
      <c r="B24" s="263">
        <v>6</v>
      </c>
      <c r="C24" s="264">
        <v>9781449401160</v>
      </c>
      <c r="D24" s="263" t="s">
        <v>276</v>
      </c>
      <c r="E24" s="263">
        <v>1</v>
      </c>
      <c r="F24" s="261">
        <v>74</v>
      </c>
      <c r="G24" s="263">
        <v>503</v>
      </c>
      <c r="H24" s="263">
        <v>415050</v>
      </c>
      <c r="I24" s="265">
        <v>-628.95000000000005</v>
      </c>
      <c r="J24" s="265">
        <v>-2</v>
      </c>
    </row>
    <row r="25" spans="1:10" x14ac:dyDescent="0.2">
      <c r="A25" s="262">
        <v>2017</v>
      </c>
      <c r="B25" s="263">
        <v>6</v>
      </c>
      <c r="C25" s="264">
        <v>9781449401177</v>
      </c>
      <c r="D25" s="263" t="s">
        <v>392</v>
      </c>
      <c r="E25" s="263">
        <v>1</v>
      </c>
      <c r="F25" s="261">
        <v>74</v>
      </c>
      <c r="G25" s="263">
        <v>503</v>
      </c>
      <c r="H25" s="263">
        <v>415050</v>
      </c>
      <c r="I25" s="265">
        <v>-367.5</v>
      </c>
      <c r="J25" s="265">
        <v>-2</v>
      </c>
    </row>
    <row r="26" spans="1:10" x14ac:dyDescent="0.2">
      <c r="A26" s="262">
        <v>2017</v>
      </c>
      <c r="B26" s="263">
        <v>6</v>
      </c>
      <c r="C26" s="264">
        <v>9781449402327</v>
      </c>
      <c r="D26" s="263" t="s">
        <v>277</v>
      </c>
      <c r="E26" s="263">
        <v>1</v>
      </c>
      <c r="F26" s="261">
        <v>74</v>
      </c>
      <c r="G26" s="263">
        <v>504</v>
      </c>
      <c r="H26" s="263">
        <v>415050</v>
      </c>
      <c r="I26" s="265">
        <v>-8189.48</v>
      </c>
      <c r="J26" s="265">
        <v>-39</v>
      </c>
    </row>
    <row r="27" spans="1:10" x14ac:dyDescent="0.2">
      <c r="A27" s="262">
        <v>2017</v>
      </c>
      <c r="B27" s="263">
        <v>6</v>
      </c>
      <c r="C27" s="264">
        <v>9781449407186</v>
      </c>
      <c r="D27" s="263" t="s">
        <v>278</v>
      </c>
      <c r="E27" s="263">
        <v>1</v>
      </c>
      <c r="F27" s="261">
        <v>74</v>
      </c>
      <c r="G27" s="263">
        <v>504</v>
      </c>
      <c r="H27" s="263">
        <v>415050</v>
      </c>
      <c r="I27" s="265">
        <v>-3451.35</v>
      </c>
      <c r="J27" s="265">
        <v>-16</v>
      </c>
    </row>
    <row r="28" spans="1:10" x14ac:dyDescent="0.2">
      <c r="A28" s="262">
        <v>2017</v>
      </c>
      <c r="B28" s="263">
        <v>6</v>
      </c>
      <c r="C28" s="264">
        <v>9781449407940</v>
      </c>
      <c r="D28" s="263" t="s">
        <v>358</v>
      </c>
      <c r="E28" s="263">
        <v>1</v>
      </c>
      <c r="F28" s="261">
        <v>74</v>
      </c>
      <c r="G28" s="263">
        <v>503</v>
      </c>
      <c r="H28" s="263">
        <v>415050</v>
      </c>
      <c r="I28" s="265">
        <v>-236.25</v>
      </c>
      <c r="J28" s="265">
        <v>-1</v>
      </c>
    </row>
    <row r="29" spans="1:10" x14ac:dyDescent="0.2">
      <c r="A29" s="262">
        <v>2017</v>
      </c>
      <c r="B29" s="263">
        <v>6</v>
      </c>
      <c r="C29" s="264">
        <v>9781449409777</v>
      </c>
      <c r="D29" s="263" t="s">
        <v>293</v>
      </c>
      <c r="E29" s="263">
        <v>1</v>
      </c>
      <c r="F29" s="261">
        <v>74</v>
      </c>
      <c r="G29" s="263">
        <v>503</v>
      </c>
      <c r="H29" s="263">
        <v>415050</v>
      </c>
      <c r="I29" s="265">
        <v>-366.98</v>
      </c>
      <c r="J29" s="265">
        <v>-1</v>
      </c>
    </row>
    <row r="30" spans="1:10" x14ac:dyDescent="0.2">
      <c r="A30" s="262">
        <v>2017</v>
      </c>
      <c r="B30" s="263">
        <v>6</v>
      </c>
      <c r="C30" s="264">
        <v>9781449410186</v>
      </c>
      <c r="D30" s="263" t="s">
        <v>334</v>
      </c>
      <c r="E30" s="263">
        <v>1</v>
      </c>
      <c r="F30" s="261">
        <v>74</v>
      </c>
      <c r="G30" s="263">
        <v>503</v>
      </c>
      <c r="H30" s="263">
        <v>415050</v>
      </c>
      <c r="I30" s="265">
        <v>-1945.13</v>
      </c>
      <c r="J30" s="265">
        <v>-7</v>
      </c>
    </row>
    <row r="31" spans="1:10" x14ac:dyDescent="0.2">
      <c r="A31" s="262">
        <v>2017</v>
      </c>
      <c r="B31" s="263">
        <v>6</v>
      </c>
      <c r="C31" s="264">
        <v>9781449414085</v>
      </c>
      <c r="D31" s="263" t="s">
        <v>384</v>
      </c>
      <c r="E31" s="263">
        <v>1</v>
      </c>
      <c r="F31" s="261">
        <v>74</v>
      </c>
      <c r="G31" s="263">
        <v>503</v>
      </c>
      <c r="H31" s="263">
        <v>415050</v>
      </c>
      <c r="I31" s="265">
        <v>-208.95</v>
      </c>
      <c r="J31" s="265">
        <v>-2</v>
      </c>
    </row>
    <row r="32" spans="1:10" x14ac:dyDescent="0.2">
      <c r="A32" s="262">
        <v>2017</v>
      </c>
      <c r="B32" s="263">
        <v>6</v>
      </c>
      <c r="C32" s="264">
        <v>9781449414849</v>
      </c>
      <c r="D32" s="263" t="s">
        <v>294</v>
      </c>
      <c r="E32" s="263">
        <v>1</v>
      </c>
      <c r="F32" s="261">
        <v>74</v>
      </c>
      <c r="G32" s="263">
        <v>503</v>
      </c>
      <c r="H32" s="263">
        <v>415050</v>
      </c>
      <c r="I32" s="265">
        <v>-622.44000000000005</v>
      </c>
      <c r="J32" s="265">
        <v>-3</v>
      </c>
    </row>
    <row r="33" spans="1:10" x14ac:dyDescent="0.2">
      <c r="A33" s="262">
        <v>2017</v>
      </c>
      <c r="B33" s="263">
        <v>6</v>
      </c>
      <c r="C33" s="264">
        <v>9781449418465</v>
      </c>
      <c r="D33" s="263" t="s">
        <v>338</v>
      </c>
      <c r="E33" s="263">
        <v>1</v>
      </c>
      <c r="F33" s="261">
        <v>74</v>
      </c>
      <c r="G33" s="263">
        <v>503</v>
      </c>
      <c r="H33" s="263">
        <v>415050</v>
      </c>
      <c r="I33" s="265">
        <v>-1905.75</v>
      </c>
      <c r="J33" s="265">
        <v>-7</v>
      </c>
    </row>
    <row r="34" spans="1:10" x14ac:dyDescent="0.2">
      <c r="A34" s="262">
        <v>2017</v>
      </c>
      <c r="B34" s="263">
        <v>6</v>
      </c>
      <c r="C34" s="264">
        <v>9781449420437</v>
      </c>
      <c r="D34" s="263" t="s">
        <v>280</v>
      </c>
      <c r="E34" s="263">
        <v>1</v>
      </c>
      <c r="F34" s="261">
        <v>74</v>
      </c>
      <c r="G34" s="263">
        <v>504</v>
      </c>
      <c r="H34" s="263">
        <v>415050</v>
      </c>
      <c r="I34" s="265">
        <v>-10154.549999999999</v>
      </c>
      <c r="J34" s="265">
        <v>-53</v>
      </c>
    </row>
    <row r="35" spans="1:10" x14ac:dyDescent="0.2">
      <c r="A35" s="262">
        <v>2017</v>
      </c>
      <c r="B35" s="263">
        <v>6</v>
      </c>
      <c r="C35" s="264">
        <v>9781449423032</v>
      </c>
      <c r="D35" s="263" t="s">
        <v>295</v>
      </c>
      <c r="E35" s="263">
        <v>1</v>
      </c>
      <c r="F35" s="261">
        <v>74</v>
      </c>
      <c r="G35" s="263">
        <v>504</v>
      </c>
      <c r="H35" s="263">
        <v>415050</v>
      </c>
      <c r="I35" s="265">
        <v>-367.5</v>
      </c>
      <c r="J35" s="265">
        <v>-2</v>
      </c>
    </row>
    <row r="36" spans="1:10" x14ac:dyDescent="0.2">
      <c r="A36" s="262">
        <v>2017</v>
      </c>
      <c r="B36" s="263">
        <v>6</v>
      </c>
      <c r="C36" s="264">
        <v>9781449425586</v>
      </c>
      <c r="D36" s="263" t="s">
        <v>297</v>
      </c>
      <c r="E36" s="263">
        <v>1</v>
      </c>
      <c r="F36" s="261">
        <v>74</v>
      </c>
      <c r="G36" s="263">
        <v>504</v>
      </c>
      <c r="H36" s="263">
        <v>415050</v>
      </c>
      <c r="I36" s="265">
        <v>-183.75</v>
      </c>
      <c r="J36" s="265">
        <v>-1</v>
      </c>
    </row>
    <row r="37" spans="1:10" x14ac:dyDescent="0.2">
      <c r="A37" s="262">
        <v>2017</v>
      </c>
      <c r="B37" s="263">
        <v>6</v>
      </c>
      <c r="C37" s="264">
        <v>9781449425678</v>
      </c>
      <c r="D37" s="263" t="s">
        <v>318</v>
      </c>
      <c r="E37" s="263">
        <v>1</v>
      </c>
      <c r="F37" s="261">
        <v>74</v>
      </c>
      <c r="G37" s="263">
        <v>504</v>
      </c>
      <c r="H37" s="263">
        <v>415050</v>
      </c>
      <c r="I37" s="265">
        <v>-2306.6999999999998</v>
      </c>
      <c r="J37" s="265">
        <v>-6</v>
      </c>
    </row>
    <row r="38" spans="1:10" x14ac:dyDescent="0.2">
      <c r="A38" s="262">
        <v>2017</v>
      </c>
      <c r="B38" s="263">
        <v>6</v>
      </c>
      <c r="C38" s="264">
        <v>9781449427740</v>
      </c>
      <c r="D38" s="263" t="s">
        <v>401</v>
      </c>
      <c r="E38" s="263">
        <v>1</v>
      </c>
      <c r="F38" s="261">
        <v>74</v>
      </c>
      <c r="G38" s="263">
        <v>503</v>
      </c>
      <c r="H38" s="263">
        <v>415050</v>
      </c>
      <c r="I38" s="265">
        <v>-229.5</v>
      </c>
      <c r="J38" s="265">
        <v>-1</v>
      </c>
    </row>
    <row r="39" spans="1:10" x14ac:dyDescent="0.2">
      <c r="A39" s="262">
        <v>2017</v>
      </c>
      <c r="B39" s="263">
        <v>6</v>
      </c>
      <c r="C39" s="264">
        <v>9781449427757</v>
      </c>
      <c r="D39" s="263" t="s">
        <v>283</v>
      </c>
      <c r="E39" s="263">
        <v>1</v>
      </c>
      <c r="F39" s="261">
        <v>74</v>
      </c>
      <c r="G39" s="263">
        <v>503</v>
      </c>
      <c r="H39" s="263">
        <v>415050</v>
      </c>
      <c r="I39" s="265">
        <v>-236.25</v>
      </c>
      <c r="J39" s="265">
        <v>-1</v>
      </c>
    </row>
    <row r="40" spans="1:10" x14ac:dyDescent="0.2">
      <c r="A40" s="262">
        <v>2017</v>
      </c>
      <c r="B40" s="263">
        <v>6</v>
      </c>
      <c r="C40" s="264">
        <v>9781449427771</v>
      </c>
      <c r="D40" s="263" t="s">
        <v>284</v>
      </c>
      <c r="E40" s="263">
        <v>1</v>
      </c>
      <c r="F40" s="261">
        <v>74</v>
      </c>
      <c r="G40" s="263">
        <v>504</v>
      </c>
      <c r="H40" s="263">
        <v>415050</v>
      </c>
      <c r="I40" s="265">
        <v>-9795.4500000000007</v>
      </c>
      <c r="J40" s="265">
        <v>-51</v>
      </c>
    </row>
    <row r="41" spans="1:10" x14ac:dyDescent="0.2">
      <c r="A41" s="262">
        <v>2017</v>
      </c>
      <c r="B41" s="263">
        <v>6</v>
      </c>
      <c r="C41" s="264">
        <v>9781449429386</v>
      </c>
      <c r="D41" s="263" t="s">
        <v>286</v>
      </c>
      <c r="E41" s="263">
        <v>1</v>
      </c>
      <c r="F41" s="261">
        <v>74</v>
      </c>
      <c r="G41" s="263">
        <v>503</v>
      </c>
      <c r="H41" s="263">
        <v>415050</v>
      </c>
      <c r="I41" s="265">
        <v>-236.25</v>
      </c>
      <c r="J41" s="265">
        <v>-1</v>
      </c>
    </row>
    <row r="42" spans="1:10" x14ac:dyDescent="0.2">
      <c r="A42" s="262">
        <v>2017</v>
      </c>
      <c r="B42" s="263">
        <v>6</v>
      </c>
      <c r="C42" s="264">
        <v>9781449433253</v>
      </c>
      <c r="D42" s="263" t="s">
        <v>272</v>
      </c>
      <c r="E42" s="263">
        <v>1</v>
      </c>
      <c r="F42" s="261">
        <v>74</v>
      </c>
      <c r="G42" s="263">
        <v>503</v>
      </c>
      <c r="H42" s="263">
        <v>415050</v>
      </c>
      <c r="I42" s="265">
        <v>-289811.69</v>
      </c>
      <c r="J42" s="265">
        <v>-93</v>
      </c>
    </row>
    <row r="43" spans="1:10" x14ac:dyDescent="0.2">
      <c r="A43" s="262">
        <v>2017</v>
      </c>
      <c r="B43" s="263">
        <v>6</v>
      </c>
      <c r="C43" s="264">
        <v>9781449438821</v>
      </c>
      <c r="D43" s="263" t="s">
        <v>330</v>
      </c>
      <c r="E43" s="263">
        <v>1</v>
      </c>
      <c r="F43" s="261">
        <v>74</v>
      </c>
      <c r="G43" s="263">
        <v>503</v>
      </c>
      <c r="H43" s="263">
        <v>415050</v>
      </c>
      <c r="I43" s="265">
        <v>-7630</v>
      </c>
      <c r="J43" s="265">
        <v>-4</v>
      </c>
    </row>
    <row r="44" spans="1:10" x14ac:dyDescent="0.2">
      <c r="A44" s="262">
        <v>2017</v>
      </c>
      <c r="B44" s="263">
        <v>6</v>
      </c>
      <c r="C44" s="264">
        <v>9781449446604</v>
      </c>
      <c r="D44" s="263" t="s">
        <v>244</v>
      </c>
      <c r="E44" s="263">
        <v>1</v>
      </c>
      <c r="F44" s="261">
        <v>74</v>
      </c>
      <c r="G44" s="263">
        <v>501</v>
      </c>
      <c r="H44" s="263">
        <v>415050</v>
      </c>
      <c r="I44" s="265">
        <v>-471.98</v>
      </c>
      <c r="J44" s="265">
        <v>-1</v>
      </c>
    </row>
    <row r="45" spans="1:10" x14ac:dyDescent="0.2">
      <c r="A45" s="262">
        <v>2017</v>
      </c>
      <c r="B45" s="263">
        <v>6</v>
      </c>
      <c r="C45" s="264">
        <v>9781449456146</v>
      </c>
      <c r="D45" s="263" t="s">
        <v>292</v>
      </c>
      <c r="E45" s="263">
        <v>1</v>
      </c>
      <c r="F45" s="261">
        <v>74</v>
      </c>
      <c r="G45" s="263">
        <v>503</v>
      </c>
      <c r="H45" s="263">
        <v>415050</v>
      </c>
      <c r="I45" s="265">
        <v>-31962.639999999999</v>
      </c>
      <c r="J45" s="265">
        <v>-103</v>
      </c>
    </row>
    <row r="46" spans="1:10" x14ac:dyDescent="0.2">
      <c r="A46" s="262">
        <v>2017</v>
      </c>
      <c r="B46" s="263">
        <v>6</v>
      </c>
      <c r="C46" s="264">
        <v>9781449457952</v>
      </c>
      <c r="D46" s="263" t="s">
        <v>271</v>
      </c>
      <c r="E46" s="263">
        <v>1</v>
      </c>
      <c r="F46" s="261">
        <v>74</v>
      </c>
      <c r="G46" s="263">
        <v>501</v>
      </c>
      <c r="H46" s="263">
        <v>415050</v>
      </c>
      <c r="I46" s="265">
        <v>-34724.03</v>
      </c>
      <c r="J46" s="265">
        <v>-111</v>
      </c>
    </row>
    <row r="47" spans="1:10" x14ac:dyDescent="0.2">
      <c r="A47" s="262">
        <v>2017</v>
      </c>
      <c r="B47" s="263">
        <v>6</v>
      </c>
      <c r="C47" s="264">
        <v>9781449459956</v>
      </c>
      <c r="D47" s="263" t="s">
        <v>258</v>
      </c>
      <c r="E47" s="263">
        <v>1</v>
      </c>
      <c r="F47" s="261">
        <v>74</v>
      </c>
      <c r="G47" s="263">
        <v>501</v>
      </c>
      <c r="H47" s="263">
        <v>415050</v>
      </c>
      <c r="I47" s="265">
        <v>-1222.47</v>
      </c>
      <c r="J47" s="265">
        <v>-3</v>
      </c>
    </row>
    <row r="48" spans="1:10" x14ac:dyDescent="0.2">
      <c r="A48" s="262">
        <v>2017</v>
      </c>
      <c r="B48" s="263">
        <v>6</v>
      </c>
      <c r="C48" s="264">
        <v>9781449460365</v>
      </c>
      <c r="D48" s="263" t="s">
        <v>319</v>
      </c>
      <c r="E48" s="263">
        <v>1</v>
      </c>
      <c r="F48" s="261">
        <v>74</v>
      </c>
      <c r="G48" s="263">
        <v>501</v>
      </c>
      <c r="H48" s="263">
        <v>415050</v>
      </c>
      <c r="I48" s="265">
        <v>-14563.8</v>
      </c>
      <c r="J48" s="265">
        <v>-31</v>
      </c>
    </row>
    <row r="49" spans="1:10" x14ac:dyDescent="0.2">
      <c r="A49" s="262">
        <v>2017</v>
      </c>
      <c r="B49" s="263">
        <v>6</v>
      </c>
      <c r="C49" s="264">
        <v>9781449461072</v>
      </c>
      <c r="D49" s="263" t="s">
        <v>386</v>
      </c>
      <c r="E49" s="263">
        <v>1</v>
      </c>
      <c r="F49" s="261">
        <v>74</v>
      </c>
      <c r="G49" s="263">
        <v>503</v>
      </c>
      <c r="H49" s="263">
        <v>415050</v>
      </c>
      <c r="I49" s="265">
        <v>-38359.96</v>
      </c>
      <c r="J49" s="265">
        <v>-123</v>
      </c>
    </row>
    <row r="50" spans="1:10" x14ac:dyDescent="0.2">
      <c r="A50" s="262">
        <v>2017</v>
      </c>
      <c r="B50" s="263">
        <v>6</v>
      </c>
      <c r="C50" s="264">
        <v>9781449462253</v>
      </c>
      <c r="D50" s="263" t="s">
        <v>320</v>
      </c>
      <c r="E50" s="263">
        <v>1</v>
      </c>
      <c r="F50" s="261">
        <v>74</v>
      </c>
      <c r="G50" s="263">
        <v>501</v>
      </c>
      <c r="H50" s="263">
        <v>415050</v>
      </c>
      <c r="I50" s="265">
        <v>-7660.8</v>
      </c>
      <c r="J50" s="265">
        <v>-39</v>
      </c>
    </row>
    <row r="51" spans="1:10" x14ac:dyDescent="0.2">
      <c r="A51" s="262">
        <v>2017</v>
      </c>
      <c r="B51" s="263">
        <v>6</v>
      </c>
      <c r="C51" s="264">
        <v>9781449462260</v>
      </c>
      <c r="D51" s="263" t="s">
        <v>331</v>
      </c>
      <c r="E51" s="263">
        <v>1</v>
      </c>
      <c r="F51" s="261">
        <v>74</v>
      </c>
      <c r="G51" s="263">
        <v>501</v>
      </c>
      <c r="H51" s="263">
        <v>415050</v>
      </c>
      <c r="I51" s="265">
        <v>-9785.39</v>
      </c>
      <c r="J51" s="265">
        <v>-42</v>
      </c>
    </row>
    <row r="52" spans="1:10" x14ac:dyDescent="0.2">
      <c r="A52" s="262">
        <v>2017</v>
      </c>
      <c r="B52" s="263">
        <v>6</v>
      </c>
      <c r="C52" s="264">
        <v>9781449464899</v>
      </c>
      <c r="D52" s="263" t="s">
        <v>310</v>
      </c>
      <c r="E52" s="263">
        <v>1</v>
      </c>
      <c r="F52" s="261">
        <v>74</v>
      </c>
      <c r="G52" s="263">
        <v>501</v>
      </c>
      <c r="H52" s="263">
        <v>415050</v>
      </c>
      <c r="I52" s="265">
        <v>-2276.1999999999998</v>
      </c>
      <c r="J52" s="265">
        <v>-7</v>
      </c>
    </row>
    <row r="53" spans="1:10" x14ac:dyDescent="0.2">
      <c r="A53" s="262">
        <v>2017</v>
      </c>
      <c r="B53" s="263">
        <v>6</v>
      </c>
      <c r="C53" s="264">
        <v>9781449470791</v>
      </c>
      <c r="D53" s="263" t="s">
        <v>364</v>
      </c>
      <c r="E53" s="263">
        <v>1</v>
      </c>
      <c r="F53" s="261">
        <v>74</v>
      </c>
      <c r="G53" s="263">
        <v>501</v>
      </c>
      <c r="H53" s="263">
        <v>415050</v>
      </c>
      <c r="I53" s="265">
        <v>-3378.36</v>
      </c>
      <c r="J53" s="265">
        <v>-11</v>
      </c>
    </row>
    <row r="54" spans="1:10" x14ac:dyDescent="0.2">
      <c r="A54" s="262">
        <v>2017</v>
      </c>
      <c r="B54" s="263">
        <v>6</v>
      </c>
      <c r="C54" s="264">
        <v>9781449471927</v>
      </c>
      <c r="D54" s="263" t="s">
        <v>325</v>
      </c>
      <c r="E54" s="263">
        <v>1</v>
      </c>
      <c r="F54" s="261">
        <v>74</v>
      </c>
      <c r="G54" s="263">
        <v>501</v>
      </c>
      <c r="H54" s="263">
        <v>415050</v>
      </c>
      <c r="I54" s="265">
        <v>-56030.46</v>
      </c>
      <c r="J54" s="265">
        <v>-180</v>
      </c>
    </row>
    <row r="55" spans="1:10" x14ac:dyDescent="0.2">
      <c r="A55" s="262">
        <v>2017</v>
      </c>
      <c r="B55" s="263">
        <v>6</v>
      </c>
      <c r="C55" s="264">
        <v>9781449474119</v>
      </c>
      <c r="D55" s="263" t="s">
        <v>365</v>
      </c>
      <c r="E55" s="263">
        <v>1</v>
      </c>
      <c r="F55" s="261">
        <v>74</v>
      </c>
      <c r="G55" s="263">
        <v>501</v>
      </c>
      <c r="H55" s="263">
        <v>415050</v>
      </c>
      <c r="I55" s="265">
        <v>-2156.4</v>
      </c>
      <c r="J55" s="265">
        <v>-7</v>
      </c>
    </row>
    <row r="56" spans="1:10" x14ac:dyDescent="0.2">
      <c r="A56" s="262">
        <v>2017</v>
      </c>
      <c r="B56" s="263">
        <v>6</v>
      </c>
      <c r="C56" s="264">
        <v>9781449474140</v>
      </c>
      <c r="D56" s="263" t="s">
        <v>395</v>
      </c>
      <c r="E56" s="263">
        <v>1</v>
      </c>
      <c r="F56" s="261">
        <v>74</v>
      </c>
      <c r="G56" s="263">
        <v>501</v>
      </c>
      <c r="H56" s="263">
        <v>415050</v>
      </c>
      <c r="I56" s="265">
        <v>-838.95</v>
      </c>
      <c r="J56" s="265">
        <v>-2</v>
      </c>
    </row>
    <row r="57" spans="1:10" x14ac:dyDescent="0.2">
      <c r="A57" s="262">
        <v>2017</v>
      </c>
      <c r="B57" s="263">
        <v>6</v>
      </c>
      <c r="C57" s="264">
        <v>9781449474195</v>
      </c>
      <c r="D57" s="263" t="s">
        <v>339</v>
      </c>
      <c r="E57" s="263">
        <v>1</v>
      </c>
      <c r="F57" s="261">
        <v>74</v>
      </c>
      <c r="G57" s="263">
        <v>501</v>
      </c>
      <c r="H57" s="263">
        <v>415050</v>
      </c>
      <c r="I57" s="265">
        <v>-628.95000000000005</v>
      </c>
      <c r="J57" s="265">
        <v>-2</v>
      </c>
    </row>
    <row r="58" spans="1:10" x14ac:dyDescent="0.2">
      <c r="A58" s="262">
        <v>2017</v>
      </c>
      <c r="B58" s="263">
        <v>6</v>
      </c>
      <c r="C58" s="264">
        <v>9781449474256</v>
      </c>
      <c r="D58" s="263" t="s">
        <v>366</v>
      </c>
      <c r="E58" s="263">
        <v>1</v>
      </c>
      <c r="F58" s="261">
        <v>74</v>
      </c>
      <c r="G58" s="263">
        <v>503</v>
      </c>
      <c r="H58" s="263">
        <v>415050</v>
      </c>
      <c r="I58" s="265">
        <v>-1295284.1399999999</v>
      </c>
      <c r="J58" s="265">
        <v>-5079</v>
      </c>
    </row>
    <row r="59" spans="1:10" x14ac:dyDescent="0.2">
      <c r="A59" s="262">
        <v>2017</v>
      </c>
      <c r="B59" s="263">
        <v>6</v>
      </c>
      <c r="C59" s="264">
        <v>9781449479701</v>
      </c>
      <c r="D59" s="263" t="s">
        <v>367</v>
      </c>
      <c r="E59" s="263">
        <v>1</v>
      </c>
      <c r="F59" s="261">
        <v>74</v>
      </c>
      <c r="G59" s="263">
        <v>501</v>
      </c>
      <c r="H59" s="263">
        <v>415050</v>
      </c>
      <c r="I59" s="265">
        <v>-2156.4</v>
      </c>
      <c r="J59" s="265">
        <v>-7</v>
      </c>
    </row>
    <row r="60" spans="1:10" x14ac:dyDescent="0.2">
      <c r="A60" s="262">
        <v>2017</v>
      </c>
      <c r="B60" s="263">
        <v>6</v>
      </c>
      <c r="C60" s="264">
        <v>9781449480127</v>
      </c>
      <c r="D60" s="263" t="s">
        <v>394</v>
      </c>
      <c r="E60" s="263">
        <v>1</v>
      </c>
      <c r="F60" s="261">
        <v>74</v>
      </c>
      <c r="G60" s="263">
        <v>501</v>
      </c>
      <c r="H60" s="263">
        <v>415050</v>
      </c>
      <c r="I60" s="265">
        <v>-26445.85</v>
      </c>
      <c r="J60" s="265">
        <v>-89</v>
      </c>
    </row>
    <row r="61" spans="1:10" x14ac:dyDescent="0.2">
      <c r="A61" s="262">
        <v>2017</v>
      </c>
      <c r="B61" s="263">
        <v>6</v>
      </c>
      <c r="C61" s="264">
        <v>9781449481001</v>
      </c>
      <c r="D61" s="263" t="s">
        <v>371</v>
      </c>
      <c r="E61" s="263">
        <v>1</v>
      </c>
      <c r="F61" s="261">
        <v>74</v>
      </c>
      <c r="G61" s="263">
        <v>501</v>
      </c>
      <c r="H61" s="263">
        <v>415050</v>
      </c>
      <c r="I61" s="265">
        <v>-2156.4</v>
      </c>
      <c r="J61" s="265">
        <v>-7</v>
      </c>
    </row>
    <row r="62" spans="1:10" x14ac:dyDescent="0.2">
      <c r="A62" s="262">
        <v>2017</v>
      </c>
      <c r="B62" s="263">
        <v>6</v>
      </c>
      <c r="C62" s="264">
        <v>9781449481018</v>
      </c>
      <c r="D62" s="263" t="s">
        <v>396</v>
      </c>
      <c r="E62" s="263">
        <v>1</v>
      </c>
      <c r="F62" s="261">
        <v>74</v>
      </c>
      <c r="G62" s="263">
        <v>501</v>
      </c>
      <c r="H62" s="263">
        <v>415050</v>
      </c>
      <c r="I62" s="265">
        <v>-2156.4</v>
      </c>
      <c r="J62" s="265">
        <v>-7</v>
      </c>
    </row>
    <row r="63" spans="1:10" x14ac:dyDescent="0.2">
      <c r="A63" s="262">
        <v>2017</v>
      </c>
      <c r="B63" s="263">
        <v>6</v>
      </c>
      <c r="C63" s="264">
        <v>9781449481322</v>
      </c>
      <c r="D63" s="263" t="s">
        <v>397</v>
      </c>
      <c r="E63" s="263">
        <v>1</v>
      </c>
      <c r="F63" s="261">
        <v>74</v>
      </c>
      <c r="G63" s="263">
        <v>501</v>
      </c>
      <c r="H63" s="263">
        <v>415050</v>
      </c>
      <c r="I63" s="265">
        <v>-1275</v>
      </c>
      <c r="J63" s="265">
        <v>-1</v>
      </c>
    </row>
    <row r="64" spans="1:10" x14ac:dyDescent="0.2">
      <c r="A64" s="262">
        <v>2017</v>
      </c>
      <c r="B64" s="263">
        <v>6</v>
      </c>
      <c r="C64" s="264">
        <v>9781449487768</v>
      </c>
      <c r="D64" s="263" t="s">
        <v>412</v>
      </c>
      <c r="E64" s="263">
        <v>1</v>
      </c>
      <c r="F64" s="261">
        <v>74</v>
      </c>
      <c r="G64" s="263">
        <v>501</v>
      </c>
      <c r="H64" s="263">
        <v>415050</v>
      </c>
      <c r="I64" s="265">
        <v>-139231.56</v>
      </c>
      <c r="J64" s="265">
        <v>-447</v>
      </c>
    </row>
    <row r="65" spans="1:12" x14ac:dyDescent="0.2">
      <c r="A65" s="262">
        <v>2017</v>
      </c>
      <c r="B65" s="263">
        <v>6</v>
      </c>
      <c r="C65" s="264">
        <v>9781941252093</v>
      </c>
      <c r="D65" s="263" t="s">
        <v>321</v>
      </c>
      <c r="E65" s="263">
        <v>1</v>
      </c>
      <c r="F65" s="261">
        <v>74</v>
      </c>
      <c r="G65" s="263">
        <v>501</v>
      </c>
      <c r="H65" s="263">
        <v>415050</v>
      </c>
      <c r="I65" s="265">
        <v>-8019.75</v>
      </c>
      <c r="J65" s="265">
        <v>-18</v>
      </c>
    </row>
    <row r="66" spans="1:12" x14ac:dyDescent="0.2">
      <c r="A66" s="262">
        <v>2017</v>
      </c>
      <c r="B66" s="263">
        <v>6</v>
      </c>
      <c r="C66" s="264">
        <v>9780740748479</v>
      </c>
      <c r="D66" s="261" t="s">
        <v>272</v>
      </c>
      <c r="E66" s="266">
        <v>1</v>
      </c>
      <c r="F66" s="261">
        <v>74</v>
      </c>
      <c r="G66" s="266">
        <v>503</v>
      </c>
      <c r="H66" s="266">
        <v>415050</v>
      </c>
      <c r="I66" s="267">
        <v>-12238.470000000001</v>
      </c>
      <c r="J66" s="267">
        <v>-3</v>
      </c>
      <c r="L66" s="266"/>
    </row>
    <row r="67" spans="1:12" x14ac:dyDescent="0.2">
      <c r="A67" s="262">
        <v>2017</v>
      </c>
      <c r="B67" s="263">
        <v>6</v>
      </c>
      <c r="C67" s="264">
        <v>9780740777356</v>
      </c>
      <c r="D67" s="261" t="s">
        <v>274</v>
      </c>
      <c r="E67" s="266">
        <v>1</v>
      </c>
      <c r="F67" s="261">
        <v>74</v>
      </c>
      <c r="G67" s="266">
        <v>503</v>
      </c>
      <c r="H67" s="266">
        <v>415050</v>
      </c>
      <c r="I67" s="267">
        <v>-3710</v>
      </c>
      <c r="J67" s="267">
        <v>-2</v>
      </c>
    </row>
    <row r="68" spans="1:12" x14ac:dyDescent="0.2">
      <c r="A68" s="262">
        <v>2017</v>
      </c>
      <c r="B68" s="263">
        <v>6</v>
      </c>
      <c r="C68" s="264">
        <v>9781449407186</v>
      </c>
      <c r="D68" s="261" t="s">
        <v>278</v>
      </c>
      <c r="E68" s="266">
        <v>1</v>
      </c>
      <c r="F68" s="261">
        <v>74</v>
      </c>
      <c r="G68" s="266">
        <v>504</v>
      </c>
      <c r="H68" s="266">
        <v>415050</v>
      </c>
      <c r="I68" s="267">
        <v>-1197</v>
      </c>
      <c r="J68" s="267">
        <v>-6</v>
      </c>
    </row>
    <row r="69" spans="1:12" x14ac:dyDescent="0.2">
      <c r="A69" s="262">
        <v>2017</v>
      </c>
      <c r="B69" s="263">
        <v>6</v>
      </c>
      <c r="C69" s="264">
        <v>9781449433253</v>
      </c>
      <c r="D69" s="261" t="s">
        <v>272</v>
      </c>
      <c r="E69" s="266">
        <v>1</v>
      </c>
      <c r="F69" s="261">
        <v>74</v>
      </c>
      <c r="G69" s="266">
        <v>503</v>
      </c>
      <c r="H69" s="266">
        <v>415050</v>
      </c>
      <c r="I69" s="267">
        <v>-37793.699999999953</v>
      </c>
      <c r="J69" s="267">
        <v>-12</v>
      </c>
    </row>
    <row r="70" spans="1:12" x14ac:dyDescent="0.2">
      <c r="A70" s="262">
        <v>2017</v>
      </c>
      <c r="B70" s="263">
        <v>6</v>
      </c>
      <c r="C70" s="264">
        <v>9781449433833</v>
      </c>
      <c r="D70" s="261" t="s">
        <v>306</v>
      </c>
      <c r="E70" s="266">
        <v>1</v>
      </c>
      <c r="F70" s="261">
        <v>74</v>
      </c>
      <c r="G70" s="266">
        <v>503</v>
      </c>
      <c r="H70" s="266">
        <v>415050</v>
      </c>
      <c r="I70" s="267">
        <v>-316.93999999999994</v>
      </c>
      <c r="J70" s="267">
        <v>-2</v>
      </c>
    </row>
    <row r="71" spans="1:12" x14ac:dyDescent="0.2">
      <c r="A71" s="262">
        <v>2017</v>
      </c>
      <c r="B71" s="263">
        <v>6</v>
      </c>
      <c r="C71" s="264">
        <v>9781449462291</v>
      </c>
      <c r="D71" s="261" t="s">
        <v>406</v>
      </c>
      <c r="E71" s="266">
        <v>1</v>
      </c>
      <c r="F71" s="261">
        <v>74</v>
      </c>
      <c r="G71" s="266">
        <v>501</v>
      </c>
      <c r="H71" s="266">
        <v>415050</v>
      </c>
      <c r="I71" s="267">
        <v>-1691.7600000000002</v>
      </c>
      <c r="J71" s="267">
        <v>-8</v>
      </c>
    </row>
    <row r="72" spans="1:12" x14ac:dyDescent="0.2">
      <c r="A72" s="262">
        <v>2017</v>
      </c>
      <c r="B72" s="263">
        <v>6</v>
      </c>
      <c r="C72" s="264">
        <v>9781449471958</v>
      </c>
      <c r="D72" s="261" t="s">
        <v>399</v>
      </c>
      <c r="E72" s="266">
        <v>1</v>
      </c>
      <c r="F72" s="261">
        <v>74</v>
      </c>
      <c r="G72" s="266">
        <v>501</v>
      </c>
      <c r="H72" s="266">
        <v>415050</v>
      </c>
      <c r="I72" s="267">
        <v>-2858.9</v>
      </c>
      <c r="J72" s="267">
        <v>-2</v>
      </c>
    </row>
    <row r="73" spans="1:12" x14ac:dyDescent="0.2">
      <c r="A73" s="262">
        <v>2017</v>
      </c>
      <c r="B73" s="263">
        <v>6</v>
      </c>
      <c r="C73" s="264">
        <v>9781449480127</v>
      </c>
      <c r="D73" s="261" t="s">
        <v>394</v>
      </c>
      <c r="E73" s="266">
        <v>1</v>
      </c>
      <c r="F73" s="261">
        <v>74</v>
      </c>
      <c r="G73" s="266">
        <v>501</v>
      </c>
      <c r="H73" s="266">
        <v>415050</v>
      </c>
      <c r="I73" s="267">
        <v>-952.40999999999985</v>
      </c>
      <c r="J73" s="267">
        <v>-3</v>
      </c>
    </row>
    <row r="74" spans="1:12" x14ac:dyDescent="0.2">
      <c r="A74" s="262">
        <v>2017</v>
      </c>
      <c r="B74" s="263">
        <v>6</v>
      </c>
      <c r="C74" s="264">
        <v>9781449484590</v>
      </c>
      <c r="D74" s="261" t="s">
        <v>409</v>
      </c>
      <c r="E74" s="266">
        <v>1</v>
      </c>
      <c r="F74" s="261">
        <v>74</v>
      </c>
      <c r="G74" s="266">
        <v>501</v>
      </c>
      <c r="H74" s="266">
        <v>415050</v>
      </c>
      <c r="I74" s="267">
        <v>-1587.3499999999985</v>
      </c>
      <c r="J74" s="267">
        <v>-5</v>
      </c>
    </row>
    <row r="75" spans="1:12" x14ac:dyDescent="0.2">
      <c r="A75" s="262">
        <v>2017</v>
      </c>
      <c r="B75" s="263">
        <v>6</v>
      </c>
      <c r="C75" s="264">
        <v>9781449487768</v>
      </c>
      <c r="D75" s="261" t="s">
        <v>412</v>
      </c>
      <c r="E75" s="266">
        <v>1</v>
      </c>
      <c r="F75" s="261">
        <v>74</v>
      </c>
      <c r="G75" s="266">
        <v>501</v>
      </c>
      <c r="H75" s="266">
        <v>415050</v>
      </c>
      <c r="I75" s="267">
        <v>-53597.31</v>
      </c>
      <c r="J75" s="267">
        <v>-180</v>
      </c>
    </row>
    <row r="76" spans="1:12" x14ac:dyDescent="0.2">
      <c r="A76" s="262">
        <v>2017</v>
      </c>
      <c r="B76" s="263">
        <v>6</v>
      </c>
      <c r="C76" s="264">
        <v>9781941252093</v>
      </c>
      <c r="D76" s="261" t="s">
        <v>321</v>
      </c>
      <c r="E76" s="266">
        <v>1</v>
      </c>
      <c r="F76" s="261">
        <v>74</v>
      </c>
      <c r="G76" s="266">
        <v>501</v>
      </c>
      <c r="H76" s="266">
        <v>415050</v>
      </c>
      <c r="I76" s="267">
        <v>-1351.5</v>
      </c>
      <c r="J76" s="267">
        <v>-3</v>
      </c>
    </row>
    <row r="77" spans="1:12" x14ac:dyDescent="0.2">
      <c r="A77" s="262">
        <v>2017</v>
      </c>
      <c r="B77" s="263">
        <v>6</v>
      </c>
      <c r="C77" s="264">
        <v>9780740748479</v>
      </c>
      <c r="D77" s="263" t="s">
        <v>272</v>
      </c>
      <c r="E77" s="266">
        <v>1</v>
      </c>
      <c r="F77" s="261">
        <v>74</v>
      </c>
      <c r="G77" s="266">
        <v>503</v>
      </c>
      <c r="H77" s="266">
        <v>415050</v>
      </c>
      <c r="I77" s="267">
        <v>4079.49</v>
      </c>
      <c r="J77" s="267">
        <v>1</v>
      </c>
    </row>
    <row r="78" spans="1:12" x14ac:dyDescent="0.2">
      <c r="A78" s="262">
        <v>2017</v>
      </c>
      <c r="B78" s="263">
        <v>6</v>
      </c>
      <c r="C78" s="264">
        <v>9780740755668</v>
      </c>
      <c r="D78" s="263" t="s">
        <v>273</v>
      </c>
      <c r="E78" s="263">
        <v>1</v>
      </c>
      <c r="F78" s="261">
        <v>74</v>
      </c>
      <c r="G78" s="263">
        <v>503</v>
      </c>
      <c r="H78" s="263">
        <v>415150</v>
      </c>
      <c r="I78" s="265">
        <v>-1095.24</v>
      </c>
      <c r="J78" s="265">
        <v>-5</v>
      </c>
    </row>
    <row r="79" spans="1:12" x14ac:dyDescent="0.2">
      <c r="A79" s="262">
        <v>2017</v>
      </c>
      <c r="B79" s="263">
        <v>6</v>
      </c>
      <c r="C79" s="264">
        <v>9780740771118</v>
      </c>
      <c r="D79" s="263" t="s">
        <v>380</v>
      </c>
      <c r="E79" s="263">
        <v>1</v>
      </c>
      <c r="F79" s="261">
        <v>74</v>
      </c>
      <c r="G79" s="263">
        <v>503</v>
      </c>
      <c r="H79" s="263">
        <v>415150</v>
      </c>
      <c r="I79" s="265">
        <v>-2191.12</v>
      </c>
      <c r="J79" s="265">
        <v>-10</v>
      </c>
    </row>
    <row r="80" spans="1:12" x14ac:dyDescent="0.2">
      <c r="A80" s="262">
        <v>2017</v>
      </c>
      <c r="B80" s="263">
        <v>6</v>
      </c>
      <c r="C80" s="264">
        <v>9781449414054</v>
      </c>
      <c r="D80" s="263" t="s">
        <v>393</v>
      </c>
      <c r="E80" s="263">
        <v>1</v>
      </c>
      <c r="F80" s="261">
        <v>74</v>
      </c>
      <c r="G80" s="263">
        <v>504</v>
      </c>
      <c r="H80" s="263">
        <v>415150</v>
      </c>
      <c r="I80" s="265">
        <v>-1093.95</v>
      </c>
      <c r="J80" s="265">
        <v>-10</v>
      </c>
    </row>
    <row r="81" spans="1:10" x14ac:dyDescent="0.2">
      <c r="A81" s="262">
        <v>2017</v>
      </c>
      <c r="B81" s="263">
        <v>6</v>
      </c>
      <c r="C81" s="264">
        <v>9781449414085</v>
      </c>
      <c r="D81" s="263" t="s">
        <v>384</v>
      </c>
      <c r="E81" s="263">
        <v>1</v>
      </c>
      <c r="F81" s="261">
        <v>74</v>
      </c>
      <c r="G81" s="263">
        <v>503</v>
      </c>
      <c r="H81" s="263">
        <v>415150</v>
      </c>
      <c r="I81" s="265">
        <v>-1093.95</v>
      </c>
      <c r="J81" s="265">
        <v>-10</v>
      </c>
    </row>
    <row r="82" spans="1:10" x14ac:dyDescent="0.2">
      <c r="A82" s="262">
        <v>2017</v>
      </c>
      <c r="B82" s="263">
        <v>6</v>
      </c>
      <c r="C82" s="264">
        <v>9781449457952</v>
      </c>
      <c r="D82" s="263" t="s">
        <v>271</v>
      </c>
      <c r="E82" s="263">
        <v>1</v>
      </c>
      <c r="F82" s="261">
        <v>74</v>
      </c>
      <c r="G82" s="263">
        <v>501</v>
      </c>
      <c r="H82" s="263">
        <v>415150</v>
      </c>
      <c r="I82" s="265">
        <v>-986.49</v>
      </c>
      <c r="J82" s="265">
        <v>-3</v>
      </c>
    </row>
    <row r="83" spans="1:10" x14ac:dyDescent="0.2">
      <c r="A83" s="262">
        <v>2017</v>
      </c>
      <c r="B83" s="263">
        <v>6</v>
      </c>
      <c r="C83" s="264">
        <v>9781449471927</v>
      </c>
      <c r="D83" s="263" t="s">
        <v>325</v>
      </c>
      <c r="E83" s="263">
        <v>1</v>
      </c>
      <c r="F83" s="261">
        <v>74</v>
      </c>
      <c r="G83" s="263">
        <v>501</v>
      </c>
      <c r="H83" s="263">
        <v>415150</v>
      </c>
      <c r="I83" s="265">
        <v>-986.49</v>
      </c>
      <c r="J83" s="265">
        <v>-3</v>
      </c>
    </row>
    <row r="84" spans="1:10" x14ac:dyDescent="0.2">
      <c r="A84" s="262">
        <v>2017</v>
      </c>
      <c r="B84" s="263">
        <v>6</v>
      </c>
      <c r="C84" s="264">
        <v>9781449474256</v>
      </c>
      <c r="D84" s="263" t="s">
        <v>366</v>
      </c>
      <c r="E84" s="263">
        <v>1</v>
      </c>
      <c r="F84" s="261">
        <v>74</v>
      </c>
      <c r="G84" s="263">
        <v>503</v>
      </c>
      <c r="H84" s="263">
        <v>415150</v>
      </c>
      <c r="I84" s="265">
        <v>-87105.46</v>
      </c>
      <c r="J84" s="265">
        <v>-349</v>
      </c>
    </row>
    <row r="85" spans="1:10" x14ac:dyDescent="0.2">
      <c r="A85" s="262">
        <v>2017</v>
      </c>
      <c r="B85" s="263">
        <v>6</v>
      </c>
      <c r="C85" s="264">
        <v>9780740700033</v>
      </c>
      <c r="D85" s="263" t="s">
        <v>343</v>
      </c>
      <c r="E85" s="263">
        <v>1</v>
      </c>
      <c r="F85" s="261">
        <v>74</v>
      </c>
      <c r="G85" s="263">
        <v>503</v>
      </c>
      <c r="H85" s="263">
        <v>425250</v>
      </c>
      <c r="I85" s="265">
        <v>356.49</v>
      </c>
      <c r="J85" s="265">
        <v>1</v>
      </c>
    </row>
    <row r="86" spans="1:10" x14ac:dyDescent="0.2">
      <c r="A86" s="262">
        <v>2017</v>
      </c>
      <c r="B86" s="263">
        <v>6</v>
      </c>
      <c r="C86" s="264">
        <v>9780740705311</v>
      </c>
      <c r="D86" s="263" t="s">
        <v>344</v>
      </c>
      <c r="E86" s="263">
        <v>1</v>
      </c>
      <c r="F86" s="261">
        <v>74</v>
      </c>
      <c r="G86" s="263">
        <v>503</v>
      </c>
      <c r="H86" s="263">
        <v>425250</v>
      </c>
      <c r="I86" s="265">
        <v>1013.55</v>
      </c>
      <c r="J86" s="265">
        <v>3</v>
      </c>
    </row>
    <row r="87" spans="1:10" x14ac:dyDescent="0.2">
      <c r="A87" s="262">
        <v>2017</v>
      </c>
      <c r="B87" s="263">
        <v>6</v>
      </c>
      <c r="C87" s="264">
        <v>9780740713903</v>
      </c>
      <c r="D87" s="263" t="s">
        <v>345</v>
      </c>
      <c r="E87" s="263">
        <v>1</v>
      </c>
      <c r="F87" s="261">
        <v>74</v>
      </c>
      <c r="G87" s="263">
        <v>503</v>
      </c>
      <c r="H87" s="263">
        <v>425250</v>
      </c>
      <c r="I87" s="265">
        <v>688.5</v>
      </c>
      <c r="J87" s="265">
        <v>3</v>
      </c>
    </row>
    <row r="88" spans="1:10" x14ac:dyDescent="0.2">
      <c r="A88" s="262">
        <v>2017</v>
      </c>
      <c r="B88" s="263">
        <v>6</v>
      </c>
      <c r="C88" s="264">
        <v>9780740718397</v>
      </c>
      <c r="D88" s="263" t="s">
        <v>333</v>
      </c>
      <c r="E88" s="263">
        <v>1</v>
      </c>
      <c r="F88" s="261">
        <v>74</v>
      </c>
      <c r="G88" s="263">
        <v>503</v>
      </c>
      <c r="H88" s="263">
        <v>425250</v>
      </c>
      <c r="I88" s="265">
        <v>450</v>
      </c>
      <c r="J88" s="265">
        <v>2</v>
      </c>
    </row>
    <row r="89" spans="1:10" x14ac:dyDescent="0.2">
      <c r="A89" s="262">
        <v>2017</v>
      </c>
      <c r="B89" s="263">
        <v>6</v>
      </c>
      <c r="C89" s="264">
        <v>9780740721946</v>
      </c>
      <c r="D89" s="263" t="s">
        <v>361</v>
      </c>
      <c r="E89" s="263">
        <v>1</v>
      </c>
      <c r="F89" s="261">
        <v>74</v>
      </c>
      <c r="G89" s="263">
        <v>503</v>
      </c>
      <c r="H89" s="263">
        <v>425250</v>
      </c>
      <c r="I89" s="265">
        <v>267.75</v>
      </c>
      <c r="J89" s="265">
        <v>1</v>
      </c>
    </row>
    <row r="90" spans="1:10" x14ac:dyDescent="0.2">
      <c r="A90" s="262">
        <v>2017</v>
      </c>
      <c r="B90" s="263">
        <v>6</v>
      </c>
      <c r="C90" s="264">
        <v>9780740732980</v>
      </c>
      <c r="D90" s="263" t="s">
        <v>346</v>
      </c>
      <c r="E90" s="263">
        <v>1</v>
      </c>
      <c r="F90" s="261">
        <v>74</v>
      </c>
      <c r="G90" s="263">
        <v>503</v>
      </c>
      <c r="H90" s="263">
        <v>425250</v>
      </c>
      <c r="I90" s="265">
        <v>803.25</v>
      </c>
      <c r="J90" s="265">
        <v>3</v>
      </c>
    </row>
    <row r="91" spans="1:10" x14ac:dyDescent="0.2">
      <c r="A91" s="262">
        <v>2017</v>
      </c>
      <c r="B91" s="263">
        <v>6</v>
      </c>
      <c r="C91" s="264">
        <v>9780740738050</v>
      </c>
      <c r="D91" s="263" t="s">
        <v>347</v>
      </c>
      <c r="E91" s="263">
        <v>1</v>
      </c>
      <c r="F91" s="261">
        <v>74</v>
      </c>
      <c r="G91" s="263">
        <v>503</v>
      </c>
      <c r="H91" s="263">
        <v>425250</v>
      </c>
      <c r="I91" s="265">
        <v>267.75</v>
      </c>
      <c r="J91" s="265">
        <v>1</v>
      </c>
    </row>
    <row r="92" spans="1:10" x14ac:dyDescent="0.2">
      <c r="A92" s="262">
        <v>2017</v>
      </c>
      <c r="B92" s="263">
        <v>6</v>
      </c>
      <c r="C92" s="264">
        <v>9780740738401</v>
      </c>
      <c r="D92" s="263" t="s">
        <v>389</v>
      </c>
      <c r="E92" s="263">
        <v>1</v>
      </c>
      <c r="F92" s="261">
        <v>74</v>
      </c>
      <c r="G92" s="263">
        <v>503</v>
      </c>
      <c r="H92" s="263">
        <v>425250</v>
      </c>
      <c r="I92" s="265">
        <v>197.51</v>
      </c>
      <c r="J92" s="265">
        <v>1</v>
      </c>
    </row>
    <row r="93" spans="1:10" x14ac:dyDescent="0.2">
      <c r="A93" s="262">
        <v>2017</v>
      </c>
      <c r="B93" s="263">
        <v>6</v>
      </c>
      <c r="C93" s="264">
        <v>9780740754722</v>
      </c>
      <c r="D93" s="263" t="s">
        <v>390</v>
      </c>
      <c r="E93" s="263">
        <v>1</v>
      </c>
      <c r="F93" s="261">
        <v>74</v>
      </c>
      <c r="G93" s="263">
        <v>503</v>
      </c>
      <c r="H93" s="263">
        <v>425250</v>
      </c>
      <c r="I93" s="265">
        <v>626.42999999999995</v>
      </c>
      <c r="J93" s="265">
        <v>3</v>
      </c>
    </row>
    <row r="94" spans="1:10" x14ac:dyDescent="0.2">
      <c r="A94" s="262">
        <v>2017</v>
      </c>
      <c r="B94" s="263">
        <v>6</v>
      </c>
      <c r="C94" s="264">
        <v>9780740755668</v>
      </c>
      <c r="D94" s="263" t="s">
        <v>273</v>
      </c>
      <c r="E94" s="263">
        <v>1</v>
      </c>
      <c r="F94" s="261">
        <v>74</v>
      </c>
      <c r="G94" s="263">
        <v>503</v>
      </c>
      <c r="H94" s="263">
        <v>425250</v>
      </c>
      <c r="I94" s="265">
        <v>1037.4000000000001</v>
      </c>
      <c r="J94" s="265">
        <v>5</v>
      </c>
    </row>
    <row r="95" spans="1:10" x14ac:dyDescent="0.2">
      <c r="A95" s="262">
        <v>2017</v>
      </c>
      <c r="B95" s="263">
        <v>6</v>
      </c>
      <c r="C95" s="264">
        <v>9780740761584</v>
      </c>
      <c r="D95" s="263" t="s">
        <v>379</v>
      </c>
      <c r="E95" s="263">
        <v>1</v>
      </c>
      <c r="F95" s="261">
        <v>74</v>
      </c>
      <c r="G95" s="263">
        <v>504</v>
      </c>
      <c r="H95" s="263">
        <v>425250</v>
      </c>
      <c r="I95" s="265">
        <v>1039.4000000000001</v>
      </c>
      <c r="J95" s="265">
        <v>5</v>
      </c>
    </row>
    <row r="96" spans="1:10" x14ac:dyDescent="0.2">
      <c r="A96" s="262">
        <v>2017</v>
      </c>
      <c r="B96" s="263">
        <v>6</v>
      </c>
      <c r="C96" s="264">
        <v>9780740761904</v>
      </c>
      <c r="D96" s="263" t="s">
        <v>349</v>
      </c>
      <c r="E96" s="263">
        <v>1</v>
      </c>
      <c r="F96" s="261">
        <v>74</v>
      </c>
      <c r="G96" s="263">
        <v>503</v>
      </c>
      <c r="H96" s="263">
        <v>425250</v>
      </c>
      <c r="I96" s="265">
        <v>535.5</v>
      </c>
      <c r="J96" s="265">
        <v>2</v>
      </c>
    </row>
    <row r="97" spans="1:10" x14ac:dyDescent="0.2">
      <c r="A97" s="262">
        <v>2017</v>
      </c>
      <c r="B97" s="263">
        <v>6</v>
      </c>
      <c r="C97" s="264">
        <v>9780740763793</v>
      </c>
      <c r="D97" s="263" t="s">
        <v>372</v>
      </c>
      <c r="E97" s="263">
        <v>1</v>
      </c>
      <c r="F97" s="261">
        <v>74</v>
      </c>
      <c r="G97" s="263">
        <v>503</v>
      </c>
      <c r="H97" s="263">
        <v>425250</v>
      </c>
      <c r="I97" s="265">
        <v>267.75</v>
      </c>
      <c r="J97" s="265">
        <v>1</v>
      </c>
    </row>
    <row r="98" spans="1:10" x14ac:dyDescent="0.2">
      <c r="A98" s="262">
        <v>2017</v>
      </c>
      <c r="B98" s="263">
        <v>6</v>
      </c>
      <c r="C98" s="264">
        <v>9780740768491</v>
      </c>
      <c r="D98" s="263" t="s">
        <v>350</v>
      </c>
      <c r="E98" s="263">
        <v>1</v>
      </c>
      <c r="F98" s="261">
        <v>74</v>
      </c>
      <c r="G98" s="263">
        <v>503</v>
      </c>
      <c r="H98" s="263">
        <v>425250</v>
      </c>
      <c r="I98" s="265">
        <v>936</v>
      </c>
      <c r="J98" s="265">
        <v>4</v>
      </c>
    </row>
    <row r="99" spans="1:10" x14ac:dyDescent="0.2">
      <c r="A99" s="262">
        <v>2017</v>
      </c>
      <c r="B99" s="263">
        <v>6</v>
      </c>
      <c r="C99" s="264">
        <v>9780740771118</v>
      </c>
      <c r="D99" s="263" t="s">
        <v>380</v>
      </c>
      <c r="E99" s="263">
        <v>1</v>
      </c>
      <c r="F99" s="261">
        <v>74</v>
      </c>
      <c r="G99" s="263">
        <v>503</v>
      </c>
      <c r="H99" s="263">
        <v>425250</v>
      </c>
      <c r="I99" s="265">
        <v>626.42999999999995</v>
      </c>
      <c r="J99" s="265">
        <v>3</v>
      </c>
    </row>
    <row r="100" spans="1:10" x14ac:dyDescent="0.2">
      <c r="A100" s="262">
        <v>2017</v>
      </c>
      <c r="B100" s="263">
        <v>6</v>
      </c>
      <c r="C100" s="264">
        <v>9780740773655</v>
      </c>
      <c r="D100" s="263" t="s">
        <v>362</v>
      </c>
      <c r="E100" s="263">
        <v>1</v>
      </c>
      <c r="F100" s="261">
        <v>74</v>
      </c>
      <c r="G100" s="263">
        <v>503</v>
      </c>
      <c r="H100" s="263">
        <v>425250</v>
      </c>
      <c r="I100" s="265">
        <v>1344</v>
      </c>
      <c r="J100" s="265">
        <v>5</v>
      </c>
    </row>
    <row r="101" spans="1:10" x14ac:dyDescent="0.2">
      <c r="A101" s="262">
        <v>2017</v>
      </c>
      <c r="B101" s="263">
        <v>6</v>
      </c>
      <c r="C101" s="264">
        <v>9780740777356</v>
      </c>
      <c r="D101" s="263" t="s">
        <v>274</v>
      </c>
      <c r="E101" s="263">
        <v>1</v>
      </c>
      <c r="F101" s="261">
        <v>74</v>
      </c>
      <c r="G101" s="263">
        <v>503</v>
      </c>
      <c r="H101" s="263">
        <v>425250</v>
      </c>
      <c r="I101" s="265">
        <v>3850</v>
      </c>
      <c r="J101" s="265">
        <v>2</v>
      </c>
    </row>
    <row r="102" spans="1:10" x14ac:dyDescent="0.2">
      <c r="A102" s="262">
        <v>2017</v>
      </c>
      <c r="B102" s="263">
        <v>6</v>
      </c>
      <c r="C102" s="264">
        <v>9780740778155</v>
      </c>
      <c r="D102" s="263" t="s">
        <v>351</v>
      </c>
      <c r="E102" s="263">
        <v>1</v>
      </c>
      <c r="F102" s="261">
        <v>74</v>
      </c>
      <c r="G102" s="263">
        <v>503</v>
      </c>
      <c r="H102" s="263">
        <v>425250</v>
      </c>
      <c r="I102" s="265">
        <v>267.75</v>
      </c>
      <c r="J102" s="265">
        <v>1</v>
      </c>
    </row>
    <row r="103" spans="1:10" x14ac:dyDescent="0.2">
      <c r="A103" s="262">
        <v>2017</v>
      </c>
      <c r="B103" s="263">
        <v>6</v>
      </c>
      <c r="C103" s="264">
        <v>9780740779893</v>
      </c>
      <c r="D103" s="263" t="s">
        <v>317</v>
      </c>
      <c r="E103" s="263">
        <v>1</v>
      </c>
      <c r="F103" s="261">
        <v>74</v>
      </c>
      <c r="G103" s="263">
        <v>503</v>
      </c>
      <c r="H103" s="263">
        <v>425250</v>
      </c>
      <c r="I103" s="265">
        <v>152.49</v>
      </c>
      <c r="J103" s="265">
        <v>1</v>
      </c>
    </row>
    <row r="104" spans="1:10" x14ac:dyDescent="0.2">
      <c r="A104" s="262">
        <v>2017</v>
      </c>
      <c r="B104" s="263">
        <v>6</v>
      </c>
      <c r="C104" s="264">
        <v>9780740785344</v>
      </c>
      <c r="D104" s="263" t="s">
        <v>352</v>
      </c>
      <c r="E104" s="263">
        <v>1</v>
      </c>
      <c r="F104" s="261">
        <v>74</v>
      </c>
      <c r="G104" s="263">
        <v>503</v>
      </c>
      <c r="H104" s="263">
        <v>425250</v>
      </c>
      <c r="I104" s="265">
        <v>1810.41</v>
      </c>
      <c r="J104" s="265">
        <v>5</v>
      </c>
    </row>
    <row r="105" spans="1:10" x14ac:dyDescent="0.2">
      <c r="A105" s="262">
        <v>2017</v>
      </c>
      <c r="B105" s="263">
        <v>6</v>
      </c>
      <c r="C105" s="264">
        <v>9780740791208</v>
      </c>
      <c r="D105" s="263" t="s">
        <v>301</v>
      </c>
      <c r="E105" s="263">
        <v>1</v>
      </c>
      <c r="F105" s="261">
        <v>74</v>
      </c>
      <c r="G105" s="263">
        <v>503</v>
      </c>
      <c r="H105" s="263">
        <v>425250</v>
      </c>
      <c r="I105" s="265">
        <v>155.47999999999999</v>
      </c>
      <c r="J105" s="265">
        <v>1</v>
      </c>
    </row>
    <row r="106" spans="1:10" x14ac:dyDescent="0.2">
      <c r="A106" s="262">
        <v>2017</v>
      </c>
      <c r="B106" s="263">
        <v>6</v>
      </c>
      <c r="C106" s="264">
        <v>9780836228991</v>
      </c>
      <c r="D106" s="263" t="s">
        <v>354</v>
      </c>
      <c r="E106" s="263">
        <v>1</v>
      </c>
      <c r="F106" s="261">
        <v>74</v>
      </c>
      <c r="G106" s="263">
        <v>503</v>
      </c>
      <c r="H106" s="263">
        <v>425250</v>
      </c>
      <c r="I106" s="265">
        <v>267.75</v>
      </c>
      <c r="J106" s="265">
        <v>1</v>
      </c>
    </row>
    <row r="107" spans="1:10" x14ac:dyDescent="0.2">
      <c r="A107" s="262">
        <v>2017</v>
      </c>
      <c r="B107" s="263">
        <v>6</v>
      </c>
      <c r="C107" s="264">
        <v>9781449401023</v>
      </c>
      <c r="D107" s="263" t="s">
        <v>357</v>
      </c>
      <c r="E107" s="263">
        <v>1</v>
      </c>
      <c r="F107" s="261">
        <v>74</v>
      </c>
      <c r="G107" s="263">
        <v>503</v>
      </c>
      <c r="H107" s="263">
        <v>425250</v>
      </c>
      <c r="I107" s="265">
        <v>712.98</v>
      </c>
      <c r="J107" s="265">
        <v>2</v>
      </c>
    </row>
    <row r="108" spans="1:10" x14ac:dyDescent="0.2">
      <c r="A108" s="262">
        <v>2017</v>
      </c>
      <c r="B108" s="263">
        <v>6</v>
      </c>
      <c r="C108" s="264">
        <v>9781449401177</v>
      </c>
      <c r="D108" s="263" t="s">
        <v>392</v>
      </c>
      <c r="E108" s="263">
        <v>1</v>
      </c>
      <c r="F108" s="261">
        <v>74</v>
      </c>
      <c r="G108" s="263">
        <v>503</v>
      </c>
      <c r="H108" s="263">
        <v>425250</v>
      </c>
      <c r="I108" s="265">
        <v>371</v>
      </c>
      <c r="J108" s="265">
        <v>2</v>
      </c>
    </row>
    <row r="109" spans="1:10" x14ac:dyDescent="0.2">
      <c r="A109" s="262">
        <v>2017</v>
      </c>
      <c r="B109" s="263">
        <v>6</v>
      </c>
      <c r="C109" s="264">
        <v>9781449401375</v>
      </c>
      <c r="D109" s="263" t="s">
        <v>302</v>
      </c>
      <c r="E109" s="263">
        <v>1</v>
      </c>
      <c r="F109" s="261">
        <v>74</v>
      </c>
      <c r="G109" s="263">
        <v>503</v>
      </c>
      <c r="H109" s="263">
        <v>425250</v>
      </c>
      <c r="I109" s="265">
        <v>1324.57</v>
      </c>
      <c r="J109" s="265">
        <v>9</v>
      </c>
    </row>
    <row r="110" spans="1:10" x14ac:dyDescent="0.2">
      <c r="A110" s="262">
        <v>2017</v>
      </c>
      <c r="B110" s="263">
        <v>6</v>
      </c>
      <c r="C110" s="264">
        <v>9781449401382</v>
      </c>
      <c r="D110" s="263" t="s">
        <v>302</v>
      </c>
      <c r="E110" s="263">
        <v>1</v>
      </c>
      <c r="F110" s="261">
        <v>74</v>
      </c>
      <c r="G110" s="263">
        <v>503</v>
      </c>
      <c r="H110" s="263">
        <v>425250</v>
      </c>
      <c r="I110" s="265">
        <v>2652.13</v>
      </c>
      <c r="J110" s="265">
        <v>18</v>
      </c>
    </row>
    <row r="111" spans="1:10" x14ac:dyDescent="0.2">
      <c r="A111" s="262">
        <v>2017</v>
      </c>
      <c r="B111" s="263">
        <v>6</v>
      </c>
      <c r="C111" s="264">
        <v>9781449401399</v>
      </c>
      <c r="D111" s="263" t="s">
        <v>302</v>
      </c>
      <c r="E111" s="263">
        <v>1</v>
      </c>
      <c r="F111" s="261">
        <v>74</v>
      </c>
      <c r="G111" s="263">
        <v>503</v>
      </c>
      <c r="H111" s="263">
        <v>425250</v>
      </c>
      <c r="I111" s="265">
        <v>861.12</v>
      </c>
      <c r="J111" s="265">
        <v>6</v>
      </c>
    </row>
    <row r="112" spans="1:10" x14ac:dyDescent="0.2">
      <c r="A112" s="262">
        <v>2017</v>
      </c>
      <c r="B112" s="263">
        <v>6</v>
      </c>
      <c r="C112" s="264">
        <v>9781449401405</v>
      </c>
      <c r="D112" s="263" t="s">
        <v>302</v>
      </c>
      <c r="E112" s="263">
        <v>1</v>
      </c>
      <c r="F112" s="261">
        <v>74</v>
      </c>
      <c r="G112" s="263">
        <v>503</v>
      </c>
      <c r="H112" s="263">
        <v>425250</v>
      </c>
      <c r="I112" s="265">
        <v>1749.15</v>
      </c>
      <c r="J112" s="265">
        <v>12</v>
      </c>
    </row>
    <row r="113" spans="1:10" x14ac:dyDescent="0.2">
      <c r="A113" s="262">
        <v>2017</v>
      </c>
      <c r="B113" s="263">
        <v>6</v>
      </c>
      <c r="C113" s="264">
        <v>9781449402327</v>
      </c>
      <c r="D113" s="263" t="s">
        <v>277</v>
      </c>
      <c r="E113" s="263">
        <v>1</v>
      </c>
      <c r="F113" s="261">
        <v>74</v>
      </c>
      <c r="G113" s="263">
        <v>504</v>
      </c>
      <c r="H113" s="263">
        <v>425250</v>
      </c>
      <c r="I113" s="265">
        <v>809.97</v>
      </c>
      <c r="J113" s="265">
        <v>4</v>
      </c>
    </row>
    <row r="114" spans="1:10" x14ac:dyDescent="0.2">
      <c r="A114" s="262">
        <v>2017</v>
      </c>
      <c r="B114" s="263">
        <v>6</v>
      </c>
      <c r="C114" s="264">
        <v>9781449403102</v>
      </c>
      <c r="D114" s="263" t="s">
        <v>303</v>
      </c>
      <c r="E114" s="263">
        <v>1</v>
      </c>
      <c r="F114" s="261">
        <v>74</v>
      </c>
      <c r="G114" s="263">
        <v>503</v>
      </c>
      <c r="H114" s="263">
        <v>425250</v>
      </c>
      <c r="I114" s="265">
        <v>1351.48</v>
      </c>
      <c r="J114" s="265">
        <v>9</v>
      </c>
    </row>
    <row r="115" spans="1:10" x14ac:dyDescent="0.2">
      <c r="A115" s="262">
        <v>2017</v>
      </c>
      <c r="B115" s="263">
        <v>6</v>
      </c>
      <c r="C115" s="264">
        <v>9781449407186</v>
      </c>
      <c r="D115" s="263" t="s">
        <v>278</v>
      </c>
      <c r="E115" s="263">
        <v>1</v>
      </c>
      <c r="F115" s="261">
        <v>74</v>
      </c>
      <c r="G115" s="263">
        <v>504</v>
      </c>
      <c r="H115" s="263">
        <v>425250</v>
      </c>
      <c r="I115" s="265">
        <v>395.01</v>
      </c>
      <c r="J115" s="265">
        <v>2</v>
      </c>
    </row>
    <row r="116" spans="1:10" x14ac:dyDescent="0.2">
      <c r="A116" s="262">
        <v>2017</v>
      </c>
      <c r="B116" s="263">
        <v>6</v>
      </c>
      <c r="C116" s="264">
        <v>9781449408176</v>
      </c>
      <c r="D116" s="263" t="s">
        <v>359</v>
      </c>
      <c r="E116" s="263">
        <v>1</v>
      </c>
      <c r="F116" s="261">
        <v>74</v>
      </c>
      <c r="G116" s="263">
        <v>503</v>
      </c>
      <c r="H116" s="263">
        <v>425250</v>
      </c>
      <c r="I116" s="265">
        <v>234</v>
      </c>
      <c r="J116" s="265">
        <v>1</v>
      </c>
    </row>
    <row r="117" spans="1:10" x14ac:dyDescent="0.2">
      <c r="A117" s="262">
        <v>2017</v>
      </c>
      <c r="B117" s="263">
        <v>6</v>
      </c>
      <c r="C117" s="264">
        <v>9781449408190</v>
      </c>
      <c r="D117" s="263" t="s">
        <v>360</v>
      </c>
      <c r="E117" s="263">
        <v>1</v>
      </c>
      <c r="F117" s="261">
        <v>74</v>
      </c>
      <c r="G117" s="263">
        <v>503</v>
      </c>
      <c r="H117" s="263">
        <v>425250</v>
      </c>
      <c r="I117" s="265">
        <v>267.75</v>
      </c>
      <c r="J117" s="265">
        <v>1</v>
      </c>
    </row>
    <row r="118" spans="1:10" x14ac:dyDescent="0.2">
      <c r="A118" s="262">
        <v>2017</v>
      </c>
      <c r="B118" s="263">
        <v>6</v>
      </c>
      <c r="C118" s="264">
        <v>9781449409777</v>
      </c>
      <c r="D118" s="263" t="s">
        <v>293</v>
      </c>
      <c r="E118" s="263">
        <v>1</v>
      </c>
      <c r="F118" s="261">
        <v>74</v>
      </c>
      <c r="G118" s="263">
        <v>503</v>
      </c>
      <c r="H118" s="263">
        <v>425250</v>
      </c>
      <c r="I118" s="265">
        <v>356.49</v>
      </c>
      <c r="J118" s="265">
        <v>1</v>
      </c>
    </row>
    <row r="119" spans="1:10" x14ac:dyDescent="0.2">
      <c r="A119" s="262">
        <v>2017</v>
      </c>
      <c r="B119" s="263">
        <v>6</v>
      </c>
      <c r="C119" s="264">
        <v>9781449410186</v>
      </c>
      <c r="D119" s="263" t="s">
        <v>334</v>
      </c>
      <c r="E119" s="263">
        <v>1</v>
      </c>
      <c r="F119" s="261">
        <v>74</v>
      </c>
      <c r="G119" s="263">
        <v>503</v>
      </c>
      <c r="H119" s="263">
        <v>425250</v>
      </c>
      <c r="I119" s="265">
        <v>267.75</v>
      </c>
      <c r="J119" s="265">
        <v>1</v>
      </c>
    </row>
    <row r="120" spans="1:10" x14ac:dyDescent="0.2">
      <c r="A120" s="262">
        <v>2017</v>
      </c>
      <c r="B120" s="263">
        <v>6</v>
      </c>
      <c r="C120" s="264">
        <v>9781449410230</v>
      </c>
      <c r="D120" s="263" t="s">
        <v>398</v>
      </c>
      <c r="E120" s="263">
        <v>1</v>
      </c>
      <c r="F120" s="261">
        <v>74</v>
      </c>
      <c r="G120" s="263">
        <v>503</v>
      </c>
      <c r="H120" s="263">
        <v>425250</v>
      </c>
      <c r="I120" s="265">
        <v>742.5</v>
      </c>
      <c r="J120" s="265">
        <v>3</v>
      </c>
    </row>
    <row r="121" spans="1:10" x14ac:dyDescent="0.2">
      <c r="A121" s="262">
        <v>2017</v>
      </c>
      <c r="B121" s="263">
        <v>6</v>
      </c>
      <c r="C121" s="264">
        <v>9781449414047</v>
      </c>
      <c r="D121" s="263" t="s">
        <v>416</v>
      </c>
      <c r="E121" s="263">
        <v>1</v>
      </c>
      <c r="F121" s="261">
        <v>74</v>
      </c>
      <c r="G121" s="263">
        <v>503</v>
      </c>
      <c r="H121" s="263">
        <v>425250</v>
      </c>
      <c r="I121" s="265">
        <v>98.51</v>
      </c>
      <c r="J121" s="265">
        <v>1</v>
      </c>
    </row>
    <row r="122" spans="1:10" x14ac:dyDescent="0.2">
      <c r="A122" s="262">
        <v>2017</v>
      </c>
      <c r="B122" s="263">
        <v>6</v>
      </c>
      <c r="C122" s="264">
        <v>9781449414054</v>
      </c>
      <c r="D122" s="263" t="s">
        <v>393</v>
      </c>
      <c r="E122" s="263">
        <v>1</v>
      </c>
      <c r="F122" s="261">
        <v>74</v>
      </c>
      <c r="G122" s="263">
        <v>504</v>
      </c>
      <c r="H122" s="263">
        <v>425250</v>
      </c>
      <c r="I122" s="265">
        <v>98.51</v>
      </c>
      <c r="J122" s="265">
        <v>1</v>
      </c>
    </row>
    <row r="123" spans="1:10" x14ac:dyDescent="0.2">
      <c r="A123" s="262">
        <v>2017</v>
      </c>
      <c r="B123" s="263">
        <v>6</v>
      </c>
      <c r="C123" s="264">
        <v>9781449414078</v>
      </c>
      <c r="D123" s="263" t="s">
        <v>383</v>
      </c>
      <c r="E123" s="263">
        <v>1</v>
      </c>
      <c r="F123" s="261">
        <v>74</v>
      </c>
      <c r="G123" s="263">
        <v>503</v>
      </c>
      <c r="H123" s="263">
        <v>425250</v>
      </c>
      <c r="I123" s="265">
        <v>98.51</v>
      </c>
      <c r="J123" s="265">
        <v>1</v>
      </c>
    </row>
    <row r="124" spans="1:10" x14ac:dyDescent="0.2">
      <c r="A124" s="262">
        <v>2017</v>
      </c>
      <c r="B124" s="263">
        <v>6</v>
      </c>
      <c r="C124" s="264">
        <v>9781449414085</v>
      </c>
      <c r="D124" s="263" t="s">
        <v>384</v>
      </c>
      <c r="E124" s="263">
        <v>1</v>
      </c>
      <c r="F124" s="261">
        <v>74</v>
      </c>
      <c r="G124" s="263">
        <v>503</v>
      </c>
      <c r="H124" s="263">
        <v>425250</v>
      </c>
      <c r="I124" s="265">
        <v>509.44</v>
      </c>
      <c r="J124" s="265">
        <v>5</v>
      </c>
    </row>
    <row r="125" spans="1:10" x14ac:dyDescent="0.2">
      <c r="A125" s="262">
        <v>2017</v>
      </c>
      <c r="B125" s="263">
        <v>6</v>
      </c>
      <c r="C125" s="264">
        <v>9781449414092</v>
      </c>
      <c r="D125" s="263" t="s">
        <v>385</v>
      </c>
      <c r="E125" s="263">
        <v>1</v>
      </c>
      <c r="F125" s="261">
        <v>74</v>
      </c>
      <c r="G125" s="263">
        <v>503</v>
      </c>
      <c r="H125" s="263">
        <v>425250</v>
      </c>
      <c r="I125" s="265">
        <v>405.97</v>
      </c>
      <c r="J125" s="265">
        <v>4</v>
      </c>
    </row>
    <row r="126" spans="1:10" x14ac:dyDescent="0.2">
      <c r="A126" s="262">
        <v>2017</v>
      </c>
      <c r="B126" s="263">
        <v>6</v>
      </c>
      <c r="C126" s="264">
        <v>9781449414108</v>
      </c>
      <c r="D126" s="263" t="s">
        <v>279</v>
      </c>
      <c r="E126" s="263">
        <v>1</v>
      </c>
      <c r="F126" s="261">
        <v>74</v>
      </c>
      <c r="G126" s="263">
        <v>504</v>
      </c>
      <c r="H126" s="263">
        <v>425250</v>
      </c>
      <c r="I126" s="265">
        <v>4009.54</v>
      </c>
      <c r="J126" s="265">
        <v>9</v>
      </c>
    </row>
    <row r="127" spans="1:10" x14ac:dyDescent="0.2">
      <c r="A127" s="262">
        <v>2017</v>
      </c>
      <c r="B127" s="263">
        <v>6</v>
      </c>
      <c r="C127" s="264">
        <v>9781449414849</v>
      </c>
      <c r="D127" s="263" t="s">
        <v>294</v>
      </c>
      <c r="E127" s="263">
        <v>1</v>
      </c>
      <c r="F127" s="261">
        <v>74</v>
      </c>
      <c r="G127" s="263">
        <v>503</v>
      </c>
      <c r="H127" s="263">
        <v>425250</v>
      </c>
      <c r="I127" s="265">
        <v>203.49</v>
      </c>
      <c r="J127" s="265">
        <v>1</v>
      </c>
    </row>
    <row r="128" spans="1:10" x14ac:dyDescent="0.2">
      <c r="A128" s="262">
        <v>2017</v>
      </c>
      <c r="B128" s="263">
        <v>6</v>
      </c>
      <c r="C128" s="264">
        <v>9781449418243</v>
      </c>
      <c r="D128" s="263" t="s">
        <v>304</v>
      </c>
      <c r="E128" s="263">
        <v>1</v>
      </c>
      <c r="F128" s="261">
        <v>74</v>
      </c>
      <c r="G128" s="263">
        <v>503</v>
      </c>
      <c r="H128" s="263">
        <v>425250</v>
      </c>
      <c r="I128" s="265">
        <v>2185.69</v>
      </c>
      <c r="J128" s="265">
        <v>15</v>
      </c>
    </row>
    <row r="129" spans="1:10" x14ac:dyDescent="0.2">
      <c r="A129" s="262">
        <v>2017</v>
      </c>
      <c r="B129" s="263">
        <v>6</v>
      </c>
      <c r="C129" s="264">
        <v>9781449418465</v>
      </c>
      <c r="D129" s="263" t="s">
        <v>338</v>
      </c>
      <c r="E129" s="263">
        <v>1</v>
      </c>
      <c r="F129" s="261">
        <v>74</v>
      </c>
      <c r="G129" s="263">
        <v>503</v>
      </c>
      <c r="H129" s="263">
        <v>425250</v>
      </c>
      <c r="I129" s="265">
        <v>1044.75</v>
      </c>
      <c r="J129" s="265">
        <v>4</v>
      </c>
    </row>
    <row r="130" spans="1:10" x14ac:dyDescent="0.2">
      <c r="A130" s="262">
        <v>2017</v>
      </c>
      <c r="B130" s="263">
        <v>6</v>
      </c>
      <c r="C130" s="264">
        <v>9781449420437</v>
      </c>
      <c r="D130" s="263" t="s">
        <v>280</v>
      </c>
      <c r="E130" s="263">
        <v>1</v>
      </c>
      <c r="F130" s="261">
        <v>74</v>
      </c>
      <c r="G130" s="263">
        <v>504</v>
      </c>
      <c r="H130" s="263">
        <v>425250</v>
      </c>
      <c r="I130" s="265">
        <v>402.99</v>
      </c>
      <c r="J130" s="265">
        <v>2</v>
      </c>
    </row>
    <row r="131" spans="1:10" x14ac:dyDescent="0.2">
      <c r="A131" s="262">
        <v>2017</v>
      </c>
      <c r="B131" s="263">
        <v>6</v>
      </c>
      <c r="C131" s="264">
        <v>9781449423094</v>
      </c>
      <c r="D131" s="263" t="s">
        <v>337</v>
      </c>
      <c r="E131" s="263">
        <v>1</v>
      </c>
      <c r="F131" s="261">
        <v>74</v>
      </c>
      <c r="G131" s="263">
        <v>503</v>
      </c>
      <c r="H131" s="263">
        <v>425250</v>
      </c>
      <c r="I131" s="265">
        <v>356.49</v>
      </c>
      <c r="J131" s="265">
        <v>1</v>
      </c>
    </row>
    <row r="132" spans="1:10" x14ac:dyDescent="0.2">
      <c r="A132" s="262">
        <v>2017</v>
      </c>
      <c r="B132" s="263">
        <v>6</v>
      </c>
      <c r="C132" s="264">
        <v>9781449425586</v>
      </c>
      <c r="D132" s="263" t="s">
        <v>297</v>
      </c>
      <c r="E132" s="263">
        <v>1</v>
      </c>
      <c r="F132" s="261">
        <v>74</v>
      </c>
      <c r="G132" s="263">
        <v>504</v>
      </c>
      <c r="H132" s="263">
        <v>425250</v>
      </c>
      <c r="I132" s="265">
        <v>371</v>
      </c>
      <c r="J132" s="265">
        <v>2</v>
      </c>
    </row>
    <row r="133" spans="1:10" x14ac:dyDescent="0.2">
      <c r="A133" s="262">
        <v>2017</v>
      </c>
      <c r="B133" s="263">
        <v>6</v>
      </c>
      <c r="C133" s="264">
        <v>9781449425661</v>
      </c>
      <c r="D133" s="263" t="s">
        <v>282</v>
      </c>
      <c r="E133" s="263">
        <v>1</v>
      </c>
      <c r="F133" s="261">
        <v>74</v>
      </c>
      <c r="G133" s="263">
        <v>504</v>
      </c>
      <c r="H133" s="263">
        <v>425250</v>
      </c>
      <c r="I133" s="265">
        <v>319.2</v>
      </c>
      <c r="J133" s="265">
        <v>2</v>
      </c>
    </row>
    <row r="134" spans="1:10" x14ac:dyDescent="0.2">
      <c r="A134" s="262">
        <v>2017</v>
      </c>
      <c r="B134" s="263">
        <v>6</v>
      </c>
      <c r="C134" s="264">
        <v>9781449425678</v>
      </c>
      <c r="D134" s="263" t="s">
        <v>318</v>
      </c>
      <c r="E134" s="263">
        <v>1</v>
      </c>
      <c r="F134" s="261">
        <v>74</v>
      </c>
      <c r="G134" s="263">
        <v>504</v>
      </c>
      <c r="H134" s="263">
        <v>425250</v>
      </c>
      <c r="I134" s="265">
        <v>4519.04</v>
      </c>
      <c r="J134" s="265">
        <v>13</v>
      </c>
    </row>
    <row r="135" spans="1:10" x14ac:dyDescent="0.2">
      <c r="A135" s="262">
        <v>2017</v>
      </c>
      <c r="B135" s="263">
        <v>6</v>
      </c>
      <c r="C135" s="264">
        <v>9781449427399</v>
      </c>
      <c r="D135" s="263" t="s">
        <v>305</v>
      </c>
      <c r="E135" s="263">
        <v>1</v>
      </c>
      <c r="F135" s="261">
        <v>74</v>
      </c>
      <c r="G135" s="263">
        <v>503</v>
      </c>
      <c r="H135" s="263">
        <v>425250</v>
      </c>
      <c r="I135" s="265">
        <v>1300.6500000000001</v>
      </c>
      <c r="J135" s="265">
        <v>9</v>
      </c>
    </row>
    <row r="136" spans="1:10" x14ac:dyDescent="0.2">
      <c r="A136" s="262">
        <v>2017</v>
      </c>
      <c r="B136" s="263">
        <v>6</v>
      </c>
      <c r="C136" s="264">
        <v>9781449427740</v>
      </c>
      <c r="D136" s="263" t="s">
        <v>401</v>
      </c>
      <c r="E136" s="263">
        <v>1</v>
      </c>
      <c r="F136" s="261">
        <v>74</v>
      </c>
      <c r="G136" s="263">
        <v>503</v>
      </c>
      <c r="H136" s="263">
        <v>425250</v>
      </c>
      <c r="I136" s="265">
        <v>234</v>
      </c>
      <c r="J136" s="265">
        <v>1</v>
      </c>
    </row>
    <row r="137" spans="1:10" x14ac:dyDescent="0.2">
      <c r="A137" s="262">
        <v>2017</v>
      </c>
      <c r="B137" s="263">
        <v>6</v>
      </c>
      <c r="C137" s="264">
        <v>9781449427757</v>
      </c>
      <c r="D137" s="263" t="s">
        <v>283</v>
      </c>
      <c r="E137" s="263">
        <v>1</v>
      </c>
      <c r="F137" s="261">
        <v>74</v>
      </c>
      <c r="G137" s="263">
        <v>503</v>
      </c>
      <c r="H137" s="263">
        <v>425250</v>
      </c>
      <c r="I137" s="265">
        <v>234</v>
      </c>
      <c r="J137" s="265">
        <v>1</v>
      </c>
    </row>
    <row r="138" spans="1:10" x14ac:dyDescent="0.2">
      <c r="A138" s="262">
        <v>2017</v>
      </c>
      <c r="B138" s="263">
        <v>6</v>
      </c>
      <c r="C138" s="264">
        <v>9781449427771</v>
      </c>
      <c r="D138" s="263" t="s">
        <v>284</v>
      </c>
      <c r="E138" s="263">
        <v>1</v>
      </c>
      <c r="F138" s="261">
        <v>74</v>
      </c>
      <c r="G138" s="263">
        <v>504</v>
      </c>
      <c r="H138" s="263">
        <v>425250</v>
      </c>
      <c r="I138" s="265">
        <v>169.58</v>
      </c>
      <c r="J138" s="265">
        <v>1</v>
      </c>
    </row>
    <row r="139" spans="1:10" x14ac:dyDescent="0.2">
      <c r="A139" s="262">
        <v>2017</v>
      </c>
      <c r="B139" s="263">
        <v>6</v>
      </c>
      <c r="C139" s="264">
        <v>9781449429379</v>
      </c>
      <c r="D139" s="263" t="s">
        <v>285</v>
      </c>
      <c r="E139" s="263">
        <v>1</v>
      </c>
      <c r="F139" s="261">
        <v>74</v>
      </c>
      <c r="G139" s="263">
        <v>503</v>
      </c>
      <c r="H139" s="263">
        <v>425250</v>
      </c>
      <c r="I139" s="265">
        <v>171.5</v>
      </c>
      <c r="J139" s="265">
        <v>1</v>
      </c>
    </row>
    <row r="140" spans="1:10" x14ac:dyDescent="0.2">
      <c r="A140" s="262">
        <v>2017</v>
      </c>
      <c r="B140" s="263">
        <v>6</v>
      </c>
      <c r="C140" s="264">
        <v>9781449429386</v>
      </c>
      <c r="D140" s="263" t="s">
        <v>286</v>
      </c>
      <c r="E140" s="263">
        <v>1</v>
      </c>
      <c r="F140" s="261">
        <v>74</v>
      </c>
      <c r="G140" s="263">
        <v>503</v>
      </c>
      <c r="H140" s="263">
        <v>425250</v>
      </c>
      <c r="I140" s="265">
        <v>229.5</v>
      </c>
      <c r="J140" s="265">
        <v>1</v>
      </c>
    </row>
    <row r="141" spans="1:10" x14ac:dyDescent="0.2">
      <c r="A141" s="262">
        <v>2017</v>
      </c>
      <c r="B141" s="263">
        <v>6</v>
      </c>
      <c r="C141" s="264">
        <v>9781449433253</v>
      </c>
      <c r="D141" s="263" t="s">
        <v>272</v>
      </c>
      <c r="E141" s="263">
        <v>1</v>
      </c>
      <c r="F141" s="261">
        <v>74</v>
      </c>
      <c r="G141" s="263">
        <v>503</v>
      </c>
      <c r="H141" s="263">
        <v>425250</v>
      </c>
      <c r="I141" s="265">
        <v>16077.32</v>
      </c>
      <c r="J141" s="265">
        <v>5</v>
      </c>
    </row>
    <row r="142" spans="1:10" x14ac:dyDescent="0.2">
      <c r="A142" s="262">
        <v>2017</v>
      </c>
      <c r="B142" s="263">
        <v>6</v>
      </c>
      <c r="C142" s="264">
        <v>9781449433833</v>
      </c>
      <c r="D142" s="263" t="s">
        <v>306</v>
      </c>
      <c r="E142" s="263">
        <v>1</v>
      </c>
      <c r="F142" s="261">
        <v>74</v>
      </c>
      <c r="G142" s="263">
        <v>503</v>
      </c>
      <c r="H142" s="263">
        <v>425250</v>
      </c>
      <c r="I142" s="265">
        <v>735.54</v>
      </c>
      <c r="J142" s="265">
        <v>5</v>
      </c>
    </row>
    <row r="143" spans="1:10" x14ac:dyDescent="0.2">
      <c r="A143" s="262">
        <v>2017</v>
      </c>
      <c r="B143" s="263">
        <v>6</v>
      </c>
      <c r="C143" s="264">
        <v>9781449433918</v>
      </c>
      <c r="D143" s="263" t="s">
        <v>307</v>
      </c>
      <c r="E143" s="263">
        <v>1</v>
      </c>
      <c r="F143" s="261">
        <v>74</v>
      </c>
      <c r="G143" s="263">
        <v>503</v>
      </c>
      <c r="H143" s="263">
        <v>425250</v>
      </c>
      <c r="I143" s="265">
        <v>1468.09</v>
      </c>
      <c r="J143" s="265">
        <v>10</v>
      </c>
    </row>
    <row r="144" spans="1:10" x14ac:dyDescent="0.2">
      <c r="A144" s="262">
        <v>2017</v>
      </c>
      <c r="B144" s="263">
        <v>6</v>
      </c>
      <c r="C144" s="264">
        <v>9781449433963</v>
      </c>
      <c r="D144" s="263" t="s">
        <v>308</v>
      </c>
      <c r="E144" s="263">
        <v>1</v>
      </c>
      <c r="F144" s="261">
        <v>74</v>
      </c>
      <c r="G144" s="263">
        <v>503</v>
      </c>
      <c r="H144" s="263">
        <v>425250</v>
      </c>
      <c r="I144" s="265">
        <v>1288.69</v>
      </c>
      <c r="J144" s="265">
        <v>9</v>
      </c>
    </row>
    <row r="145" spans="1:10" x14ac:dyDescent="0.2">
      <c r="A145" s="262">
        <v>2017</v>
      </c>
      <c r="B145" s="263">
        <v>6</v>
      </c>
      <c r="C145" s="264">
        <v>9781449436346</v>
      </c>
      <c r="D145" s="263" t="s">
        <v>242</v>
      </c>
      <c r="E145" s="263">
        <v>1</v>
      </c>
      <c r="F145" s="261">
        <v>74</v>
      </c>
      <c r="G145" s="263">
        <v>501</v>
      </c>
      <c r="H145" s="263">
        <v>425250</v>
      </c>
      <c r="I145" s="265">
        <v>175</v>
      </c>
      <c r="J145" s="265">
        <v>1</v>
      </c>
    </row>
    <row r="146" spans="1:10" x14ac:dyDescent="0.2">
      <c r="A146" s="262">
        <v>2017</v>
      </c>
      <c r="B146" s="263">
        <v>6</v>
      </c>
      <c r="C146" s="264">
        <v>9781449436353</v>
      </c>
      <c r="D146" s="263" t="s">
        <v>287</v>
      </c>
      <c r="E146" s="263">
        <v>1</v>
      </c>
      <c r="F146" s="261">
        <v>74</v>
      </c>
      <c r="G146" s="263">
        <v>504</v>
      </c>
      <c r="H146" s="263">
        <v>425250</v>
      </c>
      <c r="I146" s="265">
        <v>375.06</v>
      </c>
      <c r="J146" s="265">
        <v>2</v>
      </c>
    </row>
    <row r="147" spans="1:10" x14ac:dyDescent="0.2">
      <c r="A147" s="262">
        <v>2017</v>
      </c>
      <c r="B147" s="263">
        <v>6</v>
      </c>
      <c r="C147" s="264">
        <v>9781449447151</v>
      </c>
      <c r="D147" s="263" t="s">
        <v>289</v>
      </c>
      <c r="E147" s="263">
        <v>1</v>
      </c>
      <c r="F147" s="261">
        <v>74</v>
      </c>
      <c r="G147" s="263">
        <v>503</v>
      </c>
      <c r="H147" s="263">
        <v>425250</v>
      </c>
      <c r="I147" s="265">
        <v>19460</v>
      </c>
      <c r="J147" s="265">
        <v>11</v>
      </c>
    </row>
    <row r="148" spans="1:10" x14ac:dyDescent="0.2">
      <c r="A148" s="262">
        <v>2017</v>
      </c>
      <c r="B148" s="263">
        <v>6</v>
      </c>
      <c r="C148" s="264">
        <v>9781449447953</v>
      </c>
      <c r="D148" s="263" t="s">
        <v>246</v>
      </c>
      <c r="E148" s="263">
        <v>1</v>
      </c>
      <c r="F148" s="261">
        <v>74</v>
      </c>
      <c r="G148" s="263">
        <v>501</v>
      </c>
      <c r="H148" s="263">
        <v>425250</v>
      </c>
      <c r="I148" s="265">
        <v>12035.31</v>
      </c>
      <c r="J148" s="265">
        <v>13</v>
      </c>
    </row>
    <row r="149" spans="1:10" x14ac:dyDescent="0.2">
      <c r="A149" s="262">
        <v>2017</v>
      </c>
      <c r="B149" s="263">
        <v>6</v>
      </c>
      <c r="C149" s="264">
        <v>9781449450304</v>
      </c>
      <c r="D149" s="263" t="s">
        <v>309</v>
      </c>
      <c r="E149" s="263">
        <v>1</v>
      </c>
      <c r="F149" s="261">
        <v>74</v>
      </c>
      <c r="G149" s="263">
        <v>503</v>
      </c>
      <c r="H149" s="263">
        <v>425250</v>
      </c>
      <c r="I149" s="265">
        <v>1010.62</v>
      </c>
      <c r="J149" s="265">
        <v>7</v>
      </c>
    </row>
    <row r="150" spans="1:10" x14ac:dyDescent="0.2">
      <c r="A150" s="262">
        <v>2017</v>
      </c>
      <c r="B150" s="263">
        <v>6</v>
      </c>
      <c r="C150" s="264">
        <v>9781449450625</v>
      </c>
      <c r="D150" s="263" t="s">
        <v>249</v>
      </c>
      <c r="E150" s="263">
        <v>1</v>
      </c>
      <c r="F150" s="261">
        <v>74</v>
      </c>
      <c r="G150" s="263">
        <v>501</v>
      </c>
      <c r="H150" s="263">
        <v>425250</v>
      </c>
      <c r="I150" s="265">
        <v>2338.1799999999998</v>
      </c>
      <c r="J150" s="265">
        <v>16</v>
      </c>
    </row>
    <row r="151" spans="1:10" x14ac:dyDescent="0.2">
      <c r="A151" s="262">
        <v>2017</v>
      </c>
      <c r="B151" s="263">
        <v>6</v>
      </c>
      <c r="C151" s="264">
        <v>9781449450632</v>
      </c>
      <c r="D151" s="263" t="s">
        <v>251</v>
      </c>
      <c r="E151" s="263">
        <v>1</v>
      </c>
      <c r="F151" s="261">
        <v>74</v>
      </c>
      <c r="G151" s="263">
        <v>501</v>
      </c>
      <c r="H151" s="263">
        <v>425250</v>
      </c>
      <c r="I151" s="265">
        <v>1279.72</v>
      </c>
      <c r="J151" s="265">
        <v>9</v>
      </c>
    </row>
    <row r="152" spans="1:10" x14ac:dyDescent="0.2">
      <c r="A152" s="262">
        <v>2017</v>
      </c>
      <c r="B152" s="263">
        <v>6</v>
      </c>
      <c r="C152" s="264">
        <v>9781449450854</v>
      </c>
      <c r="D152" s="263" t="s">
        <v>253</v>
      </c>
      <c r="E152" s="263">
        <v>1</v>
      </c>
      <c r="F152" s="261">
        <v>74</v>
      </c>
      <c r="G152" s="263">
        <v>501</v>
      </c>
      <c r="H152" s="263">
        <v>425250</v>
      </c>
      <c r="I152" s="265">
        <v>1447.16</v>
      </c>
      <c r="J152" s="265">
        <v>10</v>
      </c>
    </row>
    <row r="153" spans="1:10" x14ac:dyDescent="0.2">
      <c r="A153" s="262">
        <v>2017</v>
      </c>
      <c r="B153" s="263">
        <v>6</v>
      </c>
      <c r="C153" s="264">
        <v>9781449451004</v>
      </c>
      <c r="D153" s="263" t="s">
        <v>221</v>
      </c>
      <c r="E153" s="263">
        <v>1</v>
      </c>
      <c r="F153" s="261">
        <v>74</v>
      </c>
      <c r="G153" s="263">
        <v>501</v>
      </c>
      <c r="H153" s="263">
        <v>425250</v>
      </c>
      <c r="I153" s="265">
        <v>2807.61</v>
      </c>
      <c r="J153" s="265">
        <v>19</v>
      </c>
    </row>
    <row r="154" spans="1:10" x14ac:dyDescent="0.2">
      <c r="A154" s="262">
        <v>2017</v>
      </c>
      <c r="B154" s="263">
        <v>6</v>
      </c>
      <c r="C154" s="264">
        <v>9781449457952</v>
      </c>
      <c r="D154" s="263" t="s">
        <v>271</v>
      </c>
      <c r="E154" s="263">
        <v>1</v>
      </c>
      <c r="F154" s="261">
        <v>74</v>
      </c>
      <c r="G154" s="263">
        <v>501</v>
      </c>
      <c r="H154" s="263">
        <v>425250</v>
      </c>
      <c r="I154" s="265">
        <v>2875.2</v>
      </c>
      <c r="J154" s="265">
        <v>10</v>
      </c>
    </row>
    <row r="155" spans="1:10" x14ac:dyDescent="0.2">
      <c r="A155" s="262">
        <v>2017</v>
      </c>
      <c r="B155" s="263">
        <v>6</v>
      </c>
      <c r="C155" s="264">
        <v>9781449458263</v>
      </c>
      <c r="D155" s="263" t="s">
        <v>256</v>
      </c>
      <c r="E155" s="263">
        <v>1</v>
      </c>
      <c r="F155" s="261">
        <v>74</v>
      </c>
      <c r="G155" s="263">
        <v>501</v>
      </c>
      <c r="H155" s="263">
        <v>425250</v>
      </c>
      <c r="I155" s="265">
        <v>182</v>
      </c>
      <c r="J155" s="265">
        <v>1</v>
      </c>
    </row>
    <row r="156" spans="1:10" x14ac:dyDescent="0.2">
      <c r="A156" s="262">
        <v>2017</v>
      </c>
      <c r="B156" s="263">
        <v>6</v>
      </c>
      <c r="C156" s="264">
        <v>9781449460044</v>
      </c>
      <c r="D156" s="263" t="s">
        <v>260</v>
      </c>
      <c r="E156" s="263">
        <v>1</v>
      </c>
      <c r="F156" s="261">
        <v>74</v>
      </c>
      <c r="G156" s="263">
        <v>501</v>
      </c>
      <c r="H156" s="263">
        <v>425250</v>
      </c>
      <c r="I156" s="265">
        <v>5939.01</v>
      </c>
      <c r="J156" s="265">
        <v>2</v>
      </c>
    </row>
    <row r="157" spans="1:10" x14ac:dyDescent="0.2">
      <c r="A157" s="262">
        <v>2017</v>
      </c>
      <c r="B157" s="263">
        <v>6</v>
      </c>
      <c r="C157" s="264">
        <v>9781449460365</v>
      </c>
      <c r="D157" s="263" t="s">
        <v>319</v>
      </c>
      <c r="E157" s="263">
        <v>1</v>
      </c>
      <c r="F157" s="261">
        <v>74</v>
      </c>
      <c r="G157" s="263">
        <v>501</v>
      </c>
      <c r="H157" s="263">
        <v>425250</v>
      </c>
      <c r="I157" s="265">
        <v>4171.3599999999997</v>
      </c>
      <c r="J157" s="265">
        <v>9</v>
      </c>
    </row>
    <row r="158" spans="1:10" x14ac:dyDescent="0.2">
      <c r="A158" s="262">
        <v>2017</v>
      </c>
      <c r="B158" s="263">
        <v>6</v>
      </c>
      <c r="C158" s="264">
        <v>9781449461072</v>
      </c>
      <c r="D158" s="263" t="s">
        <v>386</v>
      </c>
      <c r="E158" s="263">
        <v>1</v>
      </c>
      <c r="F158" s="261">
        <v>74</v>
      </c>
      <c r="G158" s="263">
        <v>503</v>
      </c>
      <c r="H158" s="263">
        <v>425250</v>
      </c>
      <c r="I158" s="265">
        <v>305.49</v>
      </c>
      <c r="J158" s="265">
        <v>1</v>
      </c>
    </row>
    <row r="159" spans="1:10" x14ac:dyDescent="0.2">
      <c r="A159" s="262">
        <v>2017</v>
      </c>
      <c r="B159" s="263">
        <v>6</v>
      </c>
      <c r="C159" s="264">
        <v>9781449462147</v>
      </c>
      <c r="D159" s="263" t="s">
        <v>220</v>
      </c>
      <c r="E159" s="263">
        <v>1</v>
      </c>
      <c r="F159" s="261">
        <v>74</v>
      </c>
      <c r="G159" s="263">
        <v>501</v>
      </c>
      <c r="H159" s="263">
        <v>425250</v>
      </c>
      <c r="I159" s="265">
        <v>2978.51</v>
      </c>
      <c r="J159" s="265">
        <v>3</v>
      </c>
    </row>
    <row r="160" spans="1:10" x14ac:dyDescent="0.2">
      <c r="A160" s="262">
        <v>2017</v>
      </c>
      <c r="B160" s="263">
        <v>6</v>
      </c>
      <c r="C160" s="264">
        <v>9781449462253</v>
      </c>
      <c r="D160" s="263" t="s">
        <v>320</v>
      </c>
      <c r="E160" s="263">
        <v>1</v>
      </c>
      <c r="F160" s="261">
        <v>74</v>
      </c>
      <c r="G160" s="263">
        <v>501</v>
      </c>
      <c r="H160" s="263">
        <v>425250</v>
      </c>
      <c r="I160" s="265">
        <v>414.96</v>
      </c>
      <c r="J160" s="265">
        <v>2</v>
      </c>
    </row>
    <row r="161" spans="1:11" x14ac:dyDescent="0.2">
      <c r="A161" s="262">
        <v>2017</v>
      </c>
      <c r="B161" s="263">
        <v>6</v>
      </c>
      <c r="C161" s="264">
        <v>9781449462260</v>
      </c>
      <c r="D161" s="263" t="s">
        <v>331</v>
      </c>
      <c r="E161" s="263">
        <v>1</v>
      </c>
      <c r="F161" s="261">
        <v>74</v>
      </c>
      <c r="G161" s="263">
        <v>501</v>
      </c>
      <c r="H161" s="263">
        <v>425250</v>
      </c>
      <c r="I161" s="265">
        <v>249.5</v>
      </c>
      <c r="J161" s="265">
        <v>1</v>
      </c>
    </row>
    <row r="162" spans="1:11" x14ac:dyDescent="0.2">
      <c r="A162" s="262">
        <v>2017</v>
      </c>
      <c r="B162" s="263">
        <v>6</v>
      </c>
      <c r="C162" s="264">
        <v>9781449464899</v>
      </c>
      <c r="D162" s="263" t="s">
        <v>310</v>
      </c>
      <c r="E162" s="263">
        <v>1</v>
      </c>
      <c r="F162" s="261">
        <v>74</v>
      </c>
      <c r="G162" s="263">
        <v>501</v>
      </c>
      <c r="H162" s="263">
        <v>425250</v>
      </c>
      <c r="I162" s="265">
        <v>1521.46</v>
      </c>
      <c r="J162" s="265">
        <v>5</v>
      </c>
    </row>
    <row r="163" spans="1:11" x14ac:dyDescent="0.2">
      <c r="A163" s="262">
        <v>2017</v>
      </c>
      <c r="B163" s="263">
        <v>6</v>
      </c>
      <c r="C163" s="264">
        <v>9781449471927</v>
      </c>
      <c r="D163" s="263" t="s">
        <v>325</v>
      </c>
      <c r="E163" s="263">
        <v>1</v>
      </c>
      <c r="F163" s="261">
        <v>74</v>
      </c>
      <c r="G163" s="263">
        <v>501</v>
      </c>
      <c r="H163" s="263">
        <v>425250</v>
      </c>
      <c r="I163" s="265">
        <v>862.56</v>
      </c>
      <c r="J163" s="265">
        <v>3</v>
      </c>
    </row>
    <row r="164" spans="1:11" x14ac:dyDescent="0.2">
      <c r="A164" s="262">
        <v>2017</v>
      </c>
      <c r="B164" s="263">
        <v>6</v>
      </c>
      <c r="C164" s="264">
        <v>9781449472399</v>
      </c>
      <c r="D164" s="263" t="s">
        <v>326</v>
      </c>
      <c r="E164" s="263">
        <v>1</v>
      </c>
      <c r="F164" s="261">
        <v>74</v>
      </c>
      <c r="G164" s="263">
        <v>501</v>
      </c>
      <c r="H164" s="263">
        <v>425250</v>
      </c>
      <c r="I164" s="265">
        <v>1492.5</v>
      </c>
      <c r="J164" s="265">
        <v>4</v>
      </c>
    </row>
    <row r="165" spans="1:11" x14ac:dyDescent="0.2">
      <c r="A165" s="262">
        <v>2017</v>
      </c>
      <c r="B165" s="263">
        <v>6</v>
      </c>
      <c r="C165" s="264">
        <v>9781449474119</v>
      </c>
      <c r="D165" s="263" t="s">
        <v>365</v>
      </c>
      <c r="E165" s="263">
        <v>1</v>
      </c>
      <c r="F165" s="261">
        <v>74</v>
      </c>
      <c r="G165" s="263">
        <v>501</v>
      </c>
      <c r="H165" s="263">
        <v>425250</v>
      </c>
      <c r="I165" s="265">
        <v>2331.94</v>
      </c>
      <c r="J165" s="265">
        <v>8</v>
      </c>
    </row>
    <row r="166" spans="1:11" x14ac:dyDescent="0.2">
      <c r="A166" s="262">
        <v>2017</v>
      </c>
      <c r="B166" s="263">
        <v>6</v>
      </c>
      <c r="C166" s="264">
        <v>9781449474256</v>
      </c>
      <c r="D166" s="263" t="s">
        <v>366</v>
      </c>
      <c r="E166" s="263">
        <v>1</v>
      </c>
      <c r="F166" s="261">
        <v>74</v>
      </c>
      <c r="G166" s="263">
        <v>503</v>
      </c>
      <c r="H166" s="263">
        <v>425250</v>
      </c>
      <c r="I166" s="265">
        <v>203.49</v>
      </c>
      <c r="J166" s="265">
        <v>1</v>
      </c>
    </row>
    <row r="167" spans="1:11" x14ac:dyDescent="0.2">
      <c r="A167" s="262">
        <v>2017</v>
      </c>
      <c r="B167" s="263">
        <v>6</v>
      </c>
      <c r="C167" s="264">
        <v>9781449479701</v>
      </c>
      <c r="D167" s="263" t="s">
        <v>367</v>
      </c>
      <c r="E167" s="263">
        <v>1</v>
      </c>
      <c r="F167" s="261">
        <v>74</v>
      </c>
      <c r="G167" s="263">
        <v>501</v>
      </c>
      <c r="H167" s="263">
        <v>425250</v>
      </c>
      <c r="I167" s="265">
        <v>2392.92</v>
      </c>
      <c r="J167" s="265">
        <v>8</v>
      </c>
    </row>
    <row r="168" spans="1:11" x14ac:dyDescent="0.2">
      <c r="A168" s="262">
        <v>2017</v>
      </c>
      <c r="B168" s="263">
        <v>6</v>
      </c>
      <c r="C168" s="264">
        <v>9781449480356</v>
      </c>
      <c r="D168" s="263" t="s">
        <v>368</v>
      </c>
      <c r="E168" s="263">
        <v>1</v>
      </c>
      <c r="F168" s="261">
        <v>74</v>
      </c>
      <c r="G168" s="263">
        <v>501</v>
      </c>
      <c r="H168" s="263">
        <v>425250</v>
      </c>
      <c r="I168" s="265">
        <v>599</v>
      </c>
      <c r="J168" s="265">
        <v>2</v>
      </c>
    </row>
    <row r="169" spans="1:11" x14ac:dyDescent="0.2">
      <c r="A169" s="262">
        <v>2017</v>
      </c>
      <c r="B169" s="263">
        <v>6</v>
      </c>
      <c r="C169" s="264">
        <v>9781941252093</v>
      </c>
      <c r="D169" s="263" t="s">
        <v>321</v>
      </c>
      <c r="E169" s="263">
        <v>1</v>
      </c>
      <c r="F169" s="261">
        <v>74</v>
      </c>
      <c r="G169" s="263">
        <v>501</v>
      </c>
      <c r="H169" s="263">
        <v>425250</v>
      </c>
      <c r="I169" s="265">
        <v>1300.5</v>
      </c>
      <c r="J169" s="265">
        <v>3</v>
      </c>
    </row>
    <row r="170" spans="1:11" x14ac:dyDescent="0.2">
      <c r="I170" s="269">
        <f>SUM(I2:I169)</f>
        <v>-2397732.9000000004</v>
      </c>
      <c r="J170" s="269">
        <f>SUM(J2:J169)</f>
        <v>-7070</v>
      </c>
    </row>
    <row r="172" spans="1:11" x14ac:dyDescent="0.2">
      <c r="G172" s="261" t="s">
        <v>63</v>
      </c>
      <c r="I172" s="270">
        <v>0.22500000000000001</v>
      </c>
    </row>
    <row r="173" spans="1:11" ht="13.5" thickBot="1" x14ac:dyDescent="0.25">
      <c r="I173" s="261"/>
    </row>
    <row r="174" spans="1:11" ht="15" x14ac:dyDescent="0.25">
      <c r="G174" s="271" t="s">
        <v>50</v>
      </c>
      <c r="H174" s="59" t="s">
        <v>51</v>
      </c>
      <c r="I174" s="272">
        <f>-I170*I172</f>
        <v>539489.90250000008</v>
      </c>
      <c r="J174" s="273"/>
      <c r="K174" s="274"/>
    </row>
    <row r="175" spans="1:11" ht="15" x14ac:dyDescent="0.25">
      <c r="G175" s="275"/>
      <c r="H175" s="64" t="s">
        <v>52</v>
      </c>
      <c r="I175" s="276">
        <f>I174/K175</f>
        <v>6478.6316964832922</v>
      </c>
      <c r="J175" s="277" t="s">
        <v>53</v>
      </c>
      <c r="K175" s="278">
        <v>83.27219817000001</v>
      </c>
    </row>
    <row r="176" spans="1:11" ht="15.75" thickBot="1" x14ac:dyDescent="0.3">
      <c r="G176" s="279"/>
      <c r="H176" s="69" t="s">
        <v>61</v>
      </c>
      <c r="I176" s="280">
        <f>I174/K176</f>
        <v>8376.2229203832485</v>
      </c>
      <c r="J176" s="281" t="s">
        <v>53</v>
      </c>
      <c r="K176" s="282">
        <v>64.407300000000006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44"/>
  <dimension ref="A1:N132"/>
  <sheetViews>
    <sheetView workbookViewId="0">
      <pane ySplit="1" topLeftCell="A104" activePane="bottomLeft" state="frozen"/>
      <selection activeCell="J123" sqref="J123:J135"/>
      <selection pane="bottomLeft" activeCell="J123" sqref="J123:J135"/>
    </sheetView>
  </sheetViews>
  <sheetFormatPr defaultColWidth="9.140625" defaultRowHeight="12.75" x14ac:dyDescent="0.2"/>
  <cols>
    <col min="1" max="2" width="9.140625" style="244"/>
    <col min="3" max="3" width="14.140625" style="134" bestFit="1" customWidth="1"/>
    <col min="4" max="4" width="39.140625" style="134" bestFit="1" customWidth="1"/>
    <col min="5" max="8" width="9.140625" style="134"/>
    <col min="9" max="9" width="14.85546875" style="248" bestFit="1" customWidth="1"/>
    <col min="10" max="10" width="9.140625" style="246"/>
    <col min="11" max="11" width="12.28515625" style="134" bestFit="1" customWidth="1"/>
    <col min="12" max="16384" width="9.140625" style="134"/>
  </cols>
  <sheetData>
    <row r="1" spans="1:11" x14ac:dyDescent="0.2">
      <c r="A1" s="237" t="s">
        <v>34</v>
      </c>
      <c r="B1" s="238" t="s">
        <v>35</v>
      </c>
      <c r="C1" s="131" t="s">
        <v>36</v>
      </c>
      <c r="D1" s="131" t="s">
        <v>37</v>
      </c>
      <c r="E1" s="131" t="s">
        <v>38</v>
      </c>
      <c r="F1" s="131" t="s">
        <v>39</v>
      </c>
      <c r="G1" s="131" t="s">
        <v>40</v>
      </c>
      <c r="H1" s="131" t="s">
        <v>41</v>
      </c>
      <c r="I1" s="239" t="s">
        <v>18</v>
      </c>
      <c r="J1" s="240" t="s">
        <v>42</v>
      </c>
      <c r="K1" s="131"/>
    </row>
    <row r="2" spans="1:11" x14ac:dyDescent="0.2">
      <c r="A2" s="241">
        <v>2017</v>
      </c>
      <c r="B2" s="241">
        <v>5</v>
      </c>
      <c r="C2" s="133">
        <v>9781449462284</v>
      </c>
      <c r="D2" s="132" t="s">
        <v>405</v>
      </c>
      <c r="E2" s="132">
        <v>1</v>
      </c>
      <c r="F2" s="132">
        <v>74</v>
      </c>
      <c r="G2" s="132">
        <v>501</v>
      </c>
      <c r="H2" s="132">
        <v>415040</v>
      </c>
      <c r="I2" s="242">
        <v>-14296.17</v>
      </c>
      <c r="J2" s="243">
        <v>-69</v>
      </c>
    </row>
    <row r="3" spans="1:11" x14ac:dyDescent="0.2">
      <c r="A3" s="241">
        <v>2017</v>
      </c>
      <c r="B3" s="241">
        <v>5</v>
      </c>
      <c r="C3" s="133">
        <v>9781449462291</v>
      </c>
      <c r="D3" s="132" t="s">
        <v>406</v>
      </c>
      <c r="E3" s="132">
        <v>1</v>
      </c>
      <c r="F3" s="132">
        <v>74</v>
      </c>
      <c r="G3" s="132">
        <v>501</v>
      </c>
      <c r="H3" s="132">
        <v>415040</v>
      </c>
      <c r="I3" s="242">
        <v>-5342.61</v>
      </c>
      <c r="J3" s="243">
        <v>-25</v>
      </c>
    </row>
    <row r="4" spans="1:11" x14ac:dyDescent="0.2">
      <c r="A4" s="241">
        <v>2017</v>
      </c>
      <c r="B4" s="241">
        <v>5</v>
      </c>
      <c r="C4" s="133">
        <v>9781449479619</v>
      </c>
      <c r="D4" s="132" t="s">
        <v>407</v>
      </c>
      <c r="E4" s="132">
        <v>1</v>
      </c>
      <c r="F4" s="132">
        <v>74</v>
      </c>
      <c r="G4" s="132">
        <v>501</v>
      </c>
      <c r="H4" s="132">
        <v>415040</v>
      </c>
      <c r="I4" s="242">
        <v>-4672.2</v>
      </c>
      <c r="J4" s="243">
        <v>-15</v>
      </c>
    </row>
    <row r="5" spans="1:11" x14ac:dyDescent="0.2">
      <c r="A5" s="241">
        <v>2017</v>
      </c>
      <c r="B5" s="241">
        <v>5</v>
      </c>
      <c r="C5" s="133">
        <v>9781449484590</v>
      </c>
      <c r="D5" s="132" t="s">
        <v>409</v>
      </c>
      <c r="E5" s="132">
        <v>1</v>
      </c>
      <c r="F5" s="132">
        <v>74</v>
      </c>
      <c r="G5" s="132">
        <v>501</v>
      </c>
      <c r="H5" s="132">
        <v>415040</v>
      </c>
      <c r="I5" s="242">
        <v>-24151.68</v>
      </c>
      <c r="J5" s="243">
        <v>-76</v>
      </c>
    </row>
    <row r="6" spans="1:11" x14ac:dyDescent="0.2">
      <c r="A6" s="241">
        <v>2017</v>
      </c>
      <c r="B6" s="241">
        <v>5</v>
      </c>
      <c r="C6" s="133">
        <v>9780740705311</v>
      </c>
      <c r="D6" s="132" t="s">
        <v>344</v>
      </c>
      <c r="E6" s="132">
        <v>1</v>
      </c>
      <c r="F6" s="132">
        <v>74</v>
      </c>
      <c r="G6" s="132">
        <v>503</v>
      </c>
      <c r="H6" s="132">
        <v>415050</v>
      </c>
      <c r="I6" s="242">
        <v>-356.49</v>
      </c>
      <c r="J6" s="243">
        <v>-1</v>
      </c>
    </row>
    <row r="7" spans="1:11" x14ac:dyDescent="0.2">
      <c r="A7" s="241">
        <v>2017</v>
      </c>
      <c r="B7" s="241">
        <v>5</v>
      </c>
      <c r="C7" s="133">
        <v>9780740713903</v>
      </c>
      <c r="D7" s="132" t="s">
        <v>345</v>
      </c>
      <c r="E7" s="132">
        <v>1</v>
      </c>
      <c r="F7" s="132">
        <v>74</v>
      </c>
      <c r="G7" s="132">
        <v>503</v>
      </c>
      <c r="H7" s="132">
        <v>415050</v>
      </c>
      <c r="I7" s="242">
        <v>-1147.5</v>
      </c>
      <c r="J7" s="243">
        <v>-5</v>
      </c>
    </row>
    <row r="8" spans="1:11" x14ac:dyDescent="0.2">
      <c r="A8" s="241">
        <v>2017</v>
      </c>
      <c r="B8" s="241">
        <v>5</v>
      </c>
      <c r="C8" s="133">
        <v>9780740732980</v>
      </c>
      <c r="D8" s="132" t="s">
        <v>346</v>
      </c>
      <c r="E8" s="132">
        <v>1</v>
      </c>
      <c r="F8" s="132">
        <v>74</v>
      </c>
      <c r="G8" s="132">
        <v>503</v>
      </c>
      <c r="H8" s="132">
        <v>415050</v>
      </c>
      <c r="I8" s="242">
        <v>-8032.5</v>
      </c>
      <c r="J8" s="243">
        <v>-30</v>
      </c>
    </row>
    <row r="9" spans="1:11" x14ac:dyDescent="0.2">
      <c r="A9" s="241">
        <v>2017</v>
      </c>
      <c r="B9" s="241">
        <v>5</v>
      </c>
      <c r="C9" s="133">
        <v>9780740748479</v>
      </c>
      <c r="D9" s="132" t="s">
        <v>272</v>
      </c>
      <c r="E9" s="132">
        <v>1</v>
      </c>
      <c r="F9" s="132">
        <v>74</v>
      </c>
      <c r="G9" s="132">
        <v>503</v>
      </c>
      <c r="H9" s="132">
        <v>415050</v>
      </c>
      <c r="I9" s="242">
        <v>-125984.25</v>
      </c>
      <c r="J9" s="243">
        <v>-31</v>
      </c>
    </row>
    <row r="10" spans="1:11" x14ac:dyDescent="0.2">
      <c r="A10" s="241">
        <v>2017</v>
      </c>
      <c r="B10" s="241">
        <v>5</v>
      </c>
      <c r="C10" s="133">
        <v>9780740754722</v>
      </c>
      <c r="D10" s="132" t="s">
        <v>390</v>
      </c>
      <c r="E10" s="132">
        <v>1</v>
      </c>
      <c r="F10" s="132">
        <v>74</v>
      </c>
      <c r="G10" s="132">
        <v>503</v>
      </c>
      <c r="H10" s="132">
        <v>415050</v>
      </c>
      <c r="I10" s="242">
        <v>-406.98</v>
      </c>
      <c r="J10" s="243">
        <v>-2</v>
      </c>
    </row>
    <row r="11" spans="1:11" x14ac:dyDescent="0.2">
      <c r="A11" s="241">
        <v>2017</v>
      </c>
      <c r="B11" s="241">
        <v>5</v>
      </c>
      <c r="C11" s="133">
        <v>9780740755668</v>
      </c>
      <c r="D11" s="132" t="s">
        <v>273</v>
      </c>
      <c r="E11" s="132">
        <v>1</v>
      </c>
      <c r="F11" s="132">
        <v>74</v>
      </c>
      <c r="G11" s="132">
        <v>503</v>
      </c>
      <c r="H11" s="132">
        <v>415050</v>
      </c>
      <c r="I11" s="242">
        <v>-610.47</v>
      </c>
      <c r="J11" s="243">
        <v>-3</v>
      </c>
    </row>
    <row r="12" spans="1:11" x14ac:dyDescent="0.2">
      <c r="A12" s="241">
        <v>2017</v>
      </c>
      <c r="B12" s="241">
        <v>5</v>
      </c>
      <c r="C12" s="133">
        <v>9780740761584</v>
      </c>
      <c r="D12" s="132" t="s">
        <v>379</v>
      </c>
      <c r="E12" s="132">
        <v>1</v>
      </c>
      <c r="F12" s="132">
        <v>74</v>
      </c>
      <c r="G12" s="132">
        <v>504</v>
      </c>
      <c r="H12" s="132">
        <v>415050</v>
      </c>
      <c r="I12" s="242">
        <v>-610.47</v>
      </c>
      <c r="J12" s="243">
        <v>-3</v>
      </c>
    </row>
    <row r="13" spans="1:11" x14ac:dyDescent="0.2">
      <c r="A13" s="241">
        <v>2017</v>
      </c>
      <c r="B13" s="241">
        <v>5</v>
      </c>
      <c r="C13" s="133">
        <v>9780740768491</v>
      </c>
      <c r="D13" s="132" t="s">
        <v>350</v>
      </c>
      <c r="E13" s="132">
        <v>1</v>
      </c>
      <c r="F13" s="132">
        <v>74</v>
      </c>
      <c r="G13" s="132">
        <v>503</v>
      </c>
      <c r="H13" s="132">
        <v>415050</v>
      </c>
      <c r="I13" s="242">
        <v>-238.5</v>
      </c>
      <c r="J13" s="243">
        <v>-1</v>
      </c>
    </row>
    <row r="14" spans="1:11" x14ac:dyDescent="0.2">
      <c r="A14" s="241">
        <v>2017</v>
      </c>
      <c r="B14" s="241">
        <v>5</v>
      </c>
      <c r="C14" s="133">
        <v>9780740771118</v>
      </c>
      <c r="D14" s="132" t="s">
        <v>380</v>
      </c>
      <c r="E14" s="132">
        <v>1</v>
      </c>
      <c r="F14" s="132">
        <v>74</v>
      </c>
      <c r="G14" s="132">
        <v>503</v>
      </c>
      <c r="H14" s="132">
        <v>415050</v>
      </c>
      <c r="I14" s="242">
        <v>-203.49</v>
      </c>
      <c r="J14" s="243">
        <v>-1</v>
      </c>
    </row>
    <row r="15" spans="1:11" x14ac:dyDescent="0.2">
      <c r="A15" s="241">
        <v>2017</v>
      </c>
      <c r="B15" s="241">
        <v>5</v>
      </c>
      <c r="C15" s="133">
        <v>9780740773655</v>
      </c>
      <c r="D15" s="132" t="s">
        <v>362</v>
      </c>
      <c r="E15" s="132">
        <v>1</v>
      </c>
      <c r="F15" s="132">
        <v>74</v>
      </c>
      <c r="G15" s="132">
        <v>503</v>
      </c>
      <c r="H15" s="132">
        <v>415050</v>
      </c>
      <c r="I15" s="242">
        <v>-535.5</v>
      </c>
      <c r="J15" s="243">
        <v>-2</v>
      </c>
    </row>
    <row r="16" spans="1:11" x14ac:dyDescent="0.2">
      <c r="A16" s="241">
        <v>2017</v>
      </c>
      <c r="B16" s="241">
        <v>5</v>
      </c>
      <c r="C16" s="133">
        <v>9780740777356</v>
      </c>
      <c r="D16" s="132" t="s">
        <v>274</v>
      </c>
      <c r="E16" s="132">
        <v>1</v>
      </c>
      <c r="F16" s="132">
        <v>74</v>
      </c>
      <c r="G16" s="132">
        <v>503</v>
      </c>
      <c r="H16" s="132">
        <v>415050</v>
      </c>
      <c r="I16" s="242">
        <v>-5320</v>
      </c>
      <c r="J16" s="243">
        <v>-3</v>
      </c>
    </row>
    <row r="17" spans="1:10" x14ac:dyDescent="0.2">
      <c r="A17" s="241">
        <v>2017</v>
      </c>
      <c r="B17" s="241">
        <v>5</v>
      </c>
      <c r="C17" s="133">
        <v>9780740785344</v>
      </c>
      <c r="D17" s="132" t="s">
        <v>352</v>
      </c>
      <c r="E17" s="132">
        <v>1</v>
      </c>
      <c r="F17" s="132">
        <v>74</v>
      </c>
      <c r="G17" s="132">
        <v>503</v>
      </c>
      <c r="H17" s="132">
        <v>415050</v>
      </c>
      <c r="I17" s="242">
        <v>-356.49</v>
      </c>
      <c r="J17" s="243">
        <v>-1</v>
      </c>
    </row>
    <row r="18" spans="1:10" x14ac:dyDescent="0.2">
      <c r="A18" s="241">
        <v>2017</v>
      </c>
      <c r="B18" s="241">
        <v>5</v>
      </c>
      <c r="C18" s="133">
        <v>9780740785481</v>
      </c>
      <c r="D18" s="132" t="s">
        <v>275</v>
      </c>
      <c r="E18" s="132">
        <v>1</v>
      </c>
      <c r="F18" s="132">
        <v>74</v>
      </c>
      <c r="G18" s="132">
        <v>503</v>
      </c>
      <c r="H18" s="132">
        <v>415050</v>
      </c>
      <c r="I18" s="242">
        <v>-10676.44</v>
      </c>
      <c r="J18" s="243">
        <v>-7</v>
      </c>
    </row>
    <row r="19" spans="1:10" x14ac:dyDescent="0.2">
      <c r="A19" s="241">
        <v>2017</v>
      </c>
      <c r="B19" s="241">
        <v>5</v>
      </c>
      <c r="C19" s="133">
        <v>9780836228991</v>
      </c>
      <c r="D19" s="132" t="s">
        <v>354</v>
      </c>
      <c r="E19" s="132">
        <v>1</v>
      </c>
      <c r="F19" s="132">
        <v>74</v>
      </c>
      <c r="G19" s="132">
        <v>503</v>
      </c>
      <c r="H19" s="132">
        <v>415050</v>
      </c>
      <c r="I19" s="242">
        <v>-267.75</v>
      </c>
      <c r="J19" s="243">
        <v>-1</v>
      </c>
    </row>
    <row r="20" spans="1:10" x14ac:dyDescent="0.2">
      <c r="A20" s="241">
        <v>2017</v>
      </c>
      <c r="B20" s="241">
        <v>5</v>
      </c>
      <c r="C20" s="133">
        <v>9781449401023</v>
      </c>
      <c r="D20" s="132" t="s">
        <v>357</v>
      </c>
      <c r="E20" s="132">
        <v>1</v>
      </c>
      <c r="F20" s="132">
        <v>74</v>
      </c>
      <c r="G20" s="132">
        <v>503</v>
      </c>
      <c r="H20" s="132">
        <v>415050</v>
      </c>
      <c r="I20" s="242">
        <v>-356.49</v>
      </c>
      <c r="J20" s="243">
        <v>-1</v>
      </c>
    </row>
    <row r="21" spans="1:10" x14ac:dyDescent="0.2">
      <c r="A21" s="241">
        <v>2017</v>
      </c>
      <c r="B21" s="241">
        <v>5</v>
      </c>
      <c r="C21" s="133">
        <v>9781449401160</v>
      </c>
      <c r="D21" s="132" t="s">
        <v>276</v>
      </c>
      <c r="E21" s="132">
        <v>1</v>
      </c>
      <c r="F21" s="132">
        <v>74</v>
      </c>
      <c r="G21" s="132">
        <v>503</v>
      </c>
      <c r="H21" s="132">
        <v>415050</v>
      </c>
      <c r="I21" s="242">
        <v>-2156.4</v>
      </c>
      <c r="J21" s="243">
        <v>-7</v>
      </c>
    </row>
    <row r="22" spans="1:10" x14ac:dyDescent="0.2">
      <c r="A22" s="241">
        <v>2017</v>
      </c>
      <c r="B22" s="241">
        <v>5</v>
      </c>
      <c r="C22" s="133">
        <v>9781449401177</v>
      </c>
      <c r="D22" s="132" t="s">
        <v>392</v>
      </c>
      <c r="E22" s="132">
        <v>1</v>
      </c>
      <c r="F22" s="132">
        <v>74</v>
      </c>
      <c r="G22" s="132">
        <v>503</v>
      </c>
      <c r="H22" s="132">
        <v>415050</v>
      </c>
      <c r="I22" s="242">
        <v>-178.5</v>
      </c>
      <c r="J22" s="243">
        <v>-1</v>
      </c>
    </row>
    <row r="23" spans="1:10" x14ac:dyDescent="0.2">
      <c r="A23" s="241">
        <v>2017</v>
      </c>
      <c r="B23" s="241">
        <v>5</v>
      </c>
      <c r="C23" s="133">
        <v>9781449401375</v>
      </c>
      <c r="D23" s="132" t="s">
        <v>302</v>
      </c>
      <c r="E23" s="132">
        <v>1</v>
      </c>
      <c r="F23" s="132">
        <v>74</v>
      </c>
      <c r="G23" s="132">
        <v>503</v>
      </c>
      <c r="H23" s="132">
        <v>415050</v>
      </c>
      <c r="I23" s="242">
        <v>-454.48</v>
      </c>
      <c r="J23" s="243">
        <v>-3</v>
      </c>
    </row>
    <row r="24" spans="1:10" x14ac:dyDescent="0.2">
      <c r="A24" s="241">
        <v>2017</v>
      </c>
      <c r="B24" s="241">
        <v>5</v>
      </c>
      <c r="C24" s="133">
        <v>9781449401382</v>
      </c>
      <c r="D24" s="132" t="s">
        <v>302</v>
      </c>
      <c r="E24" s="132">
        <v>1</v>
      </c>
      <c r="F24" s="132">
        <v>74</v>
      </c>
      <c r="G24" s="132">
        <v>503</v>
      </c>
      <c r="H24" s="132">
        <v>415050</v>
      </c>
      <c r="I24" s="242">
        <v>-149.5</v>
      </c>
      <c r="J24" s="243">
        <v>-1</v>
      </c>
    </row>
    <row r="25" spans="1:10" x14ac:dyDescent="0.2">
      <c r="A25" s="241">
        <v>2017</v>
      </c>
      <c r="B25" s="241">
        <v>5</v>
      </c>
      <c r="C25" s="133">
        <v>9781449401399</v>
      </c>
      <c r="D25" s="132" t="s">
        <v>302</v>
      </c>
      <c r="E25" s="132">
        <v>1</v>
      </c>
      <c r="F25" s="132">
        <v>74</v>
      </c>
      <c r="G25" s="132">
        <v>503</v>
      </c>
      <c r="H25" s="132">
        <v>415050</v>
      </c>
      <c r="I25" s="242">
        <v>-301.99</v>
      </c>
      <c r="J25" s="243">
        <v>-2</v>
      </c>
    </row>
    <row r="26" spans="1:10" x14ac:dyDescent="0.2">
      <c r="A26" s="241">
        <v>2017</v>
      </c>
      <c r="B26" s="241">
        <v>5</v>
      </c>
      <c r="C26" s="133">
        <v>9781449401405</v>
      </c>
      <c r="D26" s="132" t="s">
        <v>302</v>
      </c>
      <c r="E26" s="132">
        <v>1</v>
      </c>
      <c r="F26" s="132">
        <v>74</v>
      </c>
      <c r="G26" s="132">
        <v>503</v>
      </c>
      <c r="H26" s="132">
        <v>415050</v>
      </c>
      <c r="I26" s="242">
        <v>-759.46</v>
      </c>
      <c r="J26" s="243">
        <v>-5</v>
      </c>
    </row>
    <row r="27" spans="1:10" x14ac:dyDescent="0.2">
      <c r="A27" s="241">
        <v>2017</v>
      </c>
      <c r="B27" s="241">
        <v>5</v>
      </c>
      <c r="C27" s="133">
        <v>9781449402327</v>
      </c>
      <c r="D27" s="132" t="s">
        <v>277</v>
      </c>
      <c r="E27" s="132">
        <v>1</v>
      </c>
      <c r="F27" s="132">
        <v>74</v>
      </c>
      <c r="G27" s="132">
        <v>504</v>
      </c>
      <c r="H27" s="132">
        <v>415050</v>
      </c>
      <c r="I27" s="242">
        <v>-5119.17</v>
      </c>
      <c r="J27" s="243">
        <v>-25</v>
      </c>
    </row>
    <row r="28" spans="1:10" x14ac:dyDescent="0.2">
      <c r="A28" s="241">
        <v>2017</v>
      </c>
      <c r="B28" s="241">
        <v>5</v>
      </c>
      <c r="C28" s="133">
        <v>9781449403102</v>
      </c>
      <c r="D28" s="132" t="s">
        <v>303</v>
      </c>
      <c r="E28" s="132">
        <v>1</v>
      </c>
      <c r="F28" s="132">
        <v>74</v>
      </c>
      <c r="G28" s="132">
        <v>503</v>
      </c>
      <c r="H28" s="132">
        <v>415050</v>
      </c>
      <c r="I28" s="242">
        <v>-914.94</v>
      </c>
      <c r="J28" s="243">
        <v>-6</v>
      </c>
    </row>
    <row r="29" spans="1:10" x14ac:dyDescent="0.2">
      <c r="A29" s="241">
        <v>2017</v>
      </c>
      <c r="B29" s="241">
        <v>5</v>
      </c>
      <c r="C29" s="133">
        <v>9781449407186</v>
      </c>
      <c r="D29" s="132" t="s">
        <v>278</v>
      </c>
      <c r="E29" s="132">
        <v>1</v>
      </c>
      <c r="F29" s="132">
        <v>74</v>
      </c>
      <c r="G29" s="132">
        <v>504</v>
      </c>
      <c r="H29" s="132">
        <v>415050</v>
      </c>
      <c r="I29" s="242">
        <v>-3507.21</v>
      </c>
      <c r="J29" s="243">
        <v>-17</v>
      </c>
    </row>
    <row r="30" spans="1:10" x14ac:dyDescent="0.2">
      <c r="A30" s="241">
        <v>2017</v>
      </c>
      <c r="B30" s="241">
        <v>5</v>
      </c>
      <c r="C30" s="133">
        <v>9781449409777</v>
      </c>
      <c r="D30" s="132" t="s">
        <v>293</v>
      </c>
      <c r="E30" s="132">
        <v>1</v>
      </c>
      <c r="F30" s="132">
        <v>74</v>
      </c>
      <c r="G30" s="132">
        <v>503</v>
      </c>
      <c r="H30" s="132">
        <v>415050</v>
      </c>
      <c r="I30" s="242">
        <v>-2166.9</v>
      </c>
      <c r="J30" s="243">
        <v>-6</v>
      </c>
    </row>
    <row r="31" spans="1:10" x14ac:dyDescent="0.2">
      <c r="A31" s="241">
        <v>2017</v>
      </c>
      <c r="B31" s="241">
        <v>5</v>
      </c>
      <c r="C31" s="133">
        <v>9781449410186</v>
      </c>
      <c r="D31" s="132" t="s">
        <v>334</v>
      </c>
      <c r="E31" s="132">
        <v>1</v>
      </c>
      <c r="F31" s="132">
        <v>74</v>
      </c>
      <c r="G31" s="132">
        <v>503</v>
      </c>
      <c r="H31" s="132">
        <v>415050</v>
      </c>
      <c r="I31" s="242">
        <v>-267.75</v>
      </c>
      <c r="J31" s="243">
        <v>-1</v>
      </c>
    </row>
    <row r="32" spans="1:10" x14ac:dyDescent="0.2">
      <c r="A32" s="241">
        <v>2017</v>
      </c>
      <c r="B32" s="241">
        <v>5</v>
      </c>
      <c r="C32" s="133">
        <v>9781449414054</v>
      </c>
      <c r="D32" s="132" t="s">
        <v>393</v>
      </c>
      <c r="E32" s="132">
        <v>1</v>
      </c>
      <c r="F32" s="132">
        <v>74</v>
      </c>
      <c r="G32" s="132">
        <v>504</v>
      </c>
      <c r="H32" s="132">
        <v>415050</v>
      </c>
      <c r="I32" s="242">
        <v>-101.49</v>
      </c>
      <c r="J32" s="243">
        <v>-1</v>
      </c>
    </row>
    <row r="33" spans="1:10" x14ac:dyDescent="0.2">
      <c r="A33" s="241">
        <v>2017</v>
      </c>
      <c r="B33" s="241">
        <v>5</v>
      </c>
      <c r="C33" s="133">
        <v>9781449414085</v>
      </c>
      <c r="D33" s="132" t="s">
        <v>384</v>
      </c>
      <c r="E33" s="132">
        <v>1</v>
      </c>
      <c r="F33" s="132">
        <v>74</v>
      </c>
      <c r="G33" s="132">
        <v>503</v>
      </c>
      <c r="H33" s="132">
        <v>415050</v>
      </c>
      <c r="I33" s="242">
        <v>-202.98</v>
      </c>
      <c r="J33" s="243">
        <v>-2</v>
      </c>
    </row>
    <row r="34" spans="1:10" x14ac:dyDescent="0.2">
      <c r="A34" s="241">
        <v>2017</v>
      </c>
      <c r="B34" s="241">
        <v>5</v>
      </c>
      <c r="C34" s="133">
        <v>9781449414092</v>
      </c>
      <c r="D34" s="132" t="s">
        <v>385</v>
      </c>
      <c r="E34" s="132">
        <v>1</v>
      </c>
      <c r="F34" s="132">
        <v>74</v>
      </c>
      <c r="G34" s="132">
        <v>503</v>
      </c>
      <c r="H34" s="132">
        <v>415050</v>
      </c>
      <c r="I34" s="242">
        <v>-101.49</v>
      </c>
      <c r="J34" s="243">
        <v>-1</v>
      </c>
    </row>
    <row r="35" spans="1:10" x14ac:dyDescent="0.2">
      <c r="A35" s="241">
        <v>2017</v>
      </c>
      <c r="B35" s="241">
        <v>5</v>
      </c>
      <c r="C35" s="133">
        <v>9781449414849</v>
      </c>
      <c r="D35" s="132" t="s">
        <v>294</v>
      </c>
      <c r="E35" s="132">
        <v>1</v>
      </c>
      <c r="F35" s="132">
        <v>74</v>
      </c>
      <c r="G35" s="132">
        <v>503</v>
      </c>
      <c r="H35" s="132">
        <v>415050</v>
      </c>
      <c r="I35" s="242">
        <v>-1017.45</v>
      </c>
      <c r="J35" s="243">
        <v>-5</v>
      </c>
    </row>
    <row r="36" spans="1:10" x14ac:dyDescent="0.2">
      <c r="A36" s="241">
        <v>2017</v>
      </c>
      <c r="B36" s="241">
        <v>5</v>
      </c>
      <c r="C36" s="133">
        <v>9781449418243</v>
      </c>
      <c r="D36" s="132" t="s">
        <v>304</v>
      </c>
      <c r="E36" s="132">
        <v>1</v>
      </c>
      <c r="F36" s="132">
        <v>74</v>
      </c>
      <c r="G36" s="132">
        <v>503</v>
      </c>
      <c r="H36" s="132">
        <v>415050</v>
      </c>
      <c r="I36" s="242">
        <v>-149.5</v>
      </c>
      <c r="J36" s="243">
        <v>-1</v>
      </c>
    </row>
    <row r="37" spans="1:10" x14ac:dyDescent="0.2">
      <c r="A37" s="241">
        <v>2017</v>
      </c>
      <c r="B37" s="241">
        <v>5</v>
      </c>
      <c r="C37" s="133">
        <v>9781449418465</v>
      </c>
      <c r="D37" s="132" t="s">
        <v>338</v>
      </c>
      <c r="E37" s="132">
        <v>1</v>
      </c>
      <c r="F37" s="132">
        <v>74</v>
      </c>
      <c r="G37" s="132">
        <v>503</v>
      </c>
      <c r="H37" s="132">
        <v>415050</v>
      </c>
      <c r="I37" s="242">
        <v>-2667</v>
      </c>
      <c r="J37" s="243">
        <v>-10</v>
      </c>
    </row>
    <row r="38" spans="1:10" x14ac:dyDescent="0.2">
      <c r="A38" s="241">
        <v>2017</v>
      </c>
      <c r="B38" s="241">
        <v>5</v>
      </c>
      <c r="C38" s="133">
        <v>9781449420437</v>
      </c>
      <c r="D38" s="132" t="s">
        <v>280</v>
      </c>
      <c r="E38" s="132">
        <v>1</v>
      </c>
      <c r="F38" s="132">
        <v>74</v>
      </c>
      <c r="G38" s="132">
        <v>504</v>
      </c>
      <c r="H38" s="132">
        <v>415050</v>
      </c>
      <c r="I38" s="242">
        <v>-4101.72</v>
      </c>
      <c r="J38" s="243">
        <v>-20</v>
      </c>
    </row>
    <row r="39" spans="1:10" x14ac:dyDescent="0.2">
      <c r="A39" s="241">
        <v>2017</v>
      </c>
      <c r="B39" s="241">
        <v>5</v>
      </c>
      <c r="C39" s="133">
        <v>9781449423025</v>
      </c>
      <c r="D39" s="132" t="s">
        <v>281</v>
      </c>
      <c r="E39" s="132">
        <v>1</v>
      </c>
      <c r="F39" s="132">
        <v>74</v>
      </c>
      <c r="G39" s="132">
        <v>503</v>
      </c>
      <c r="H39" s="132">
        <v>415050</v>
      </c>
      <c r="I39" s="242">
        <v>-356.49</v>
      </c>
      <c r="J39" s="243">
        <v>-1</v>
      </c>
    </row>
    <row r="40" spans="1:10" x14ac:dyDescent="0.2">
      <c r="A40" s="241">
        <v>2017</v>
      </c>
      <c r="B40" s="241">
        <v>5</v>
      </c>
      <c r="C40" s="133">
        <v>9781449423032</v>
      </c>
      <c r="D40" s="132" t="s">
        <v>295</v>
      </c>
      <c r="E40" s="132">
        <v>1</v>
      </c>
      <c r="F40" s="132">
        <v>74</v>
      </c>
      <c r="G40" s="132">
        <v>504</v>
      </c>
      <c r="H40" s="132">
        <v>415050</v>
      </c>
      <c r="I40" s="242">
        <v>-178.5</v>
      </c>
      <c r="J40" s="243">
        <v>-1</v>
      </c>
    </row>
    <row r="41" spans="1:10" x14ac:dyDescent="0.2">
      <c r="A41" s="241">
        <v>2017</v>
      </c>
      <c r="B41" s="241">
        <v>5</v>
      </c>
      <c r="C41" s="133">
        <v>9781449425586</v>
      </c>
      <c r="D41" s="132" t="s">
        <v>297</v>
      </c>
      <c r="E41" s="132">
        <v>1</v>
      </c>
      <c r="F41" s="132">
        <v>74</v>
      </c>
      <c r="G41" s="132">
        <v>504</v>
      </c>
      <c r="H41" s="132">
        <v>415050</v>
      </c>
      <c r="I41" s="242">
        <v>-364</v>
      </c>
      <c r="J41" s="243">
        <v>-2</v>
      </c>
    </row>
    <row r="42" spans="1:10" x14ac:dyDescent="0.2">
      <c r="A42" s="241">
        <v>2017</v>
      </c>
      <c r="B42" s="241">
        <v>5</v>
      </c>
      <c r="C42" s="133">
        <v>9781449425661</v>
      </c>
      <c r="D42" s="132" t="s">
        <v>282</v>
      </c>
      <c r="E42" s="132">
        <v>1</v>
      </c>
      <c r="F42" s="132">
        <v>74</v>
      </c>
      <c r="G42" s="132">
        <v>504</v>
      </c>
      <c r="H42" s="132">
        <v>415050</v>
      </c>
      <c r="I42" s="242">
        <v>-2693.25</v>
      </c>
      <c r="J42" s="243">
        <v>-13</v>
      </c>
    </row>
    <row r="43" spans="1:10" x14ac:dyDescent="0.2">
      <c r="A43" s="241">
        <v>2017</v>
      </c>
      <c r="B43" s="241">
        <v>5</v>
      </c>
      <c r="C43" s="133">
        <v>9781449425678</v>
      </c>
      <c r="D43" s="132" t="s">
        <v>318</v>
      </c>
      <c r="E43" s="132">
        <v>1</v>
      </c>
      <c r="F43" s="132">
        <v>74</v>
      </c>
      <c r="G43" s="132">
        <v>504</v>
      </c>
      <c r="H43" s="132">
        <v>415050</v>
      </c>
      <c r="I43" s="242">
        <v>-3564.9</v>
      </c>
      <c r="J43" s="243">
        <v>-10</v>
      </c>
    </row>
    <row r="44" spans="1:10" x14ac:dyDescent="0.2">
      <c r="A44" s="241">
        <v>2017</v>
      </c>
      <c r="B44" s="241">
        <v>5</v>
      </c>
      <c r="C44" s="133">
        <v>9781449427757</v>
      </c>
      <c r="D44" s="132" t="s">
        <v>283</v>
      </c>
      <c r="E44" s="132">
        <v>1</v>
      </c>
      <c r="F44" s="132">
        <v>74</v>
      </c>
      <c r="G44" s="132">
        <v>503</v>
      </c>
      <c r="H44" s="132">
        <v>415050</v>
      </c>
      <c r="I44" s="242">
        <v>-688.5</v>
      </c>
      <c r="J44" s="243">
        <v>-3</v>
      </c>
    </row>
    <row r="45" spans="1:10" x14ac:dyDescent="0.2">
      <c r="A45" s="241">
        <v>2017</v>
      </c>
      <c r="B45" s="241">
        <v>5</v>
      </c>
      <c r="C45" s="133">
        <v>9781449427771</v>
      </c>
      <c r="D45" s="132" t="s">
        <v>284</v>
      </c>
      <c r="E45" s="132">
        <v>1</v>
      </c>
      <c r="F45" s="132">
        <v>74</v>
      </c>
      <c r="G45" s="132">
        <v>504</v>
      </c>
      <c r="H45" s="132">
        <v>415050</v>
      </c>
      <c r="I45" s="242">
        <v>-3092.25</v>
      </c>
      <c r="J45" s="243">
        <v>-15</v>
      </c>
    </row>
    <row r="46" spans="1:10" x14ac:dyDescent="0.2">
      <c r="A46" s="241">
        <v>2017</v>
      </c>
      <c r="B46" s="241">
        <v>5</v>
      </c>
      <c r="C46" s="133">
        <v>9781449429362</v>
      </c>
      <c r="D46" s="132" t="s">
        <v>323</v>
      </c>
      <c r="E46" s="132">
        <v>1</v>
      </c>
      <c r="F46" s="132">
        <v>74</v>
      </c>
      <c r="G46" s="132">
        <v>503</v>
      </c>
      <c r="H46" s="132">
        <v>415050</v>
      </c>
      <c r="I46" s="242">
        <v>-918</v>
      </c>
      <c r="J46" s="243">
        <v>-4</v>
      </c>
    </row>
    <row r="47" spans="1:10" x14ac:dyDescent="0.2">
      <c r="A47" s="241">
        <v>2017</v>
      </c>
      <c r="B47" s="241">
        <v>5</v>
      </c>
      <c r="C47" s="133">
        <v>9781449429379</v>
      </c>
      <c r="D47" s="132" t="s">
        <v>285</v>
      </c>
      <c r="E47" s="132">
        <v>1</v>
      </c>
      <c r="F47" s="132">
        <v>74</v>
      </c>
      <c r="G47" s="132">
        <v>503</v>
      </c>
      <c r="H47" s="132">
        <v>415050</v>
      </c>
      <c r="I47" s="242">
        <v>-2149</v>
      </c>
      <c r="J47" s="243">
        <v>-12</v>
      </c>
    </row>
    <row r="48" spans="1:10" x14ac:dyDescent="0.2">
      <c r="A48" s="241">
        <v>2017</v>
      </c>
      <c r="B48" s="241">
        <v>5</v>
      </c>
      <c r="C48" s="133">
        <v>9781449429386</v>
      </c>
      <c r="D48" s="132" t="s">
        <v>286</v>
      </c>
      <c r="E48" s="132">
        <v>1</v>
      </c>
      <c r="F48" s="132">
        <v>74</v>
      </c>
      <c r="G48" s="132">
        <v>503</v>
      </c>
      <c r="H48" s="132">
        <v>415050</v>
      </c>
      <c r="I48" s="242">
        <v>-454.5</v>
      </c>
      <c r="J48" s="243">
        <v>-2</v>
      </c>
    </row>
    <row r="49" spans="1:10" x14ac:dyDescent="0.2">
      <c r="A49" s="241">
        <v>2017</v>
      </c>
      <c r="B49" s="241">
        <v>5</v>
      </c>
      <c r="C49" s="133">
        <v>9781449433253</v>
      </c>
      <c r="D49" s="132" t="s">
        <v>272</v>
      </c>
      <c r="E49" s="132">
        <v>1</v>
      </c>
      <c r="F49" s="132">
        <v>74</v>
      </c>
      <c r="G49" s="132">
        <v>503</v>
      </c>
      <c r="H49" s="132">
        <v>415050</v>
      </c>
      <c r="I49" s="242">
        <v>-536550.56000000006</v>
      </c>
      <c r="J49" s="243">
        <v>-175</v>
      </c>
    </row>
    <row r="50" spans="1:10" x14ac:dyDescent="0.2">
      <c r="A50" s="241">
        <v>2017</v>
      </c>
      <c r="B50" s="241">
        <v>5</v>
      </c>
      <c r="C50" s="133">
        <v>9781449433833</v>
      </c>
      <c r="D50" s="132" t="s">
        <v>306</v>
      </c>
      <c r="E50" s="132">
        <v>1</v>
      </c>
      <c r="F50" s="132">
        <v>74</v>
      </c>
      <c r="G50" s="132">
        <v>503</v>
      </c>
      <c r="H50" s="132">
        <v>415050</v>
      </c>
      <c r="I50" s="242">
        <v>-454.48</v>
      </c>
      <c r="J50" s="243">
        <v>-3</v>
      </c>
    </row>
    <row r="51" spans="1:10" x14ac:dyDescent="0.2">
      <c r="A51" s="241">
        <v>2017</v>
      </c>
      <c r="B51" s="241">
        <v>5</v>
      </c>
      <c r="C51" s="133">
        <v>9781449433918</v>
      </c>
      <c r="D51" s="132" t="s">
        <v>307</v>
      </c>
      <c r="E51" s="132">
        <v>1</v>
      </c>
      <c r="F51" s="132">
        <v>74</v>
      </c>
      <c r="G51" s="132">
        <v>503</v>
      </c>
      <c r="H51" s="132">
        <v>415050</v>
      </c>
      <c r="I51" s="242">
        <v>-753.48</v>
      </c>
      <c r="J51" s="243">
        <v>-5</v>
      </c>
    </row>
    <row r="52" spans="1:10" x14ac:dyDescent="0.2">
      <c r="A52" s="241">
        <v>2017</v>
      </c>
      <c r="B52" s="241">
        <v>5</v>
      </c>
      <c r="C52" s="133">
        <v>9781449433963</v>
      </c>
      <c r="D52" s="132" t="s">
        <v>308</v>
      </c>
      <c r="E52" s="132">
        <v>1</v>
      </c>
      <c r="F52" s="132">
        <v>74</v>
      </c>
      <c r="G52" s="132">
        <v>503</v>
      </c>
      <c r="H52" s="132">
        <v>415050</v>
      </c>
      <c r="I52" s="242">
        <v>-152.49</v>
      </c>
      <c r="J52" s="243">
        <v>-1</v>
      </c>
    </row>
    <row r="53" spans="1:10" x14ac:dyDescent="0.2">
      <c r="A53" s="241">
        <v>2017</v>
      </c>
      <c r="B53" s="241">
        <v>5</v>
      </c>
      <c r="C53" s="133">
        <v>9781449436346</v>
      </c>
      <c r="D53" s="132" t="s">
        <v>242</v>
      </c>
      <c r="E53" s="132">
        <v>1</v>
      </c>
      <c r="F53" s="132">
        <v>74</v>
      </c>
      <c r="G53" s="132">
        <v>501</v>
      </c>
      <c r="H53" s="132">
        <v>415050</v>
      </c>
      <c r="I53" s="242">
        <v>-2726.5</v>
      </c>
      <c r="J53" s="243">
        <v>-15</v>
      </c>
    </row>
    <row r="54" spans="1:10" x14ac:dyDescent="0.2">
      <c r="A54" s="241">
        <v>2017</v>
      </c>
      <c r="B54" s="241">
        <v>5</v>
      </c>
      <c r="C54" s="133">
        <v>9781449436353</v>
      </c>
      <c r="D54" s="132" t="s">
        <v>287</v>
      </c>
      <c r="E54" s="132">
        <v>1</v>
      </c>
      <c r="F54" s="132">
        <v>74</v>
      </c>
      <c r="G54" s="132">
        <v>504</v>
      </c>
      <c r="H54" s="132">
        <v>415050</v>
      </c>
      <c r="I54" s="242">
        <v>-5402.46</v>
      </c>
      <c r="J54" s="243">
        <v>-26</v>
      </c>
    </row>
    <row r="55" spans="1:10" x14ac:dyDescent="0.2">
      <c r="A55" s="241">
        <v>2017</v>
      </c>
      <c r="B55" s="241">
        <v>5</v>
      </c>
      <c r="C55" s="133">
        <v>9781449438821</v>
      </c>
      <c r="D55" s="132" t="s">
        <v>330</v>
      </c>
      <c r="E55" s="132">
        <v>1</v>
      </c>
      <c r="F55" s="132">
        <v>74</v>
      </c>
      <c r="G55" s="132">
        <v>503</v>
      </c>
      <c r="H55" s="132">
        <v>415050</v>
      </c>
      <c r="I55" s="242">
        <v>-1785</v>
      </c>
      <c r="J55" s="243">
        <v>-1</v>
      </c>
    </row>
    <row r="56" spans="1:10" x14ac:dyDescent="0.2">
      <c r="A56" s="241">
        <v>2017</v>
      </c>
      <c r="B56" s="241">
        <v>5</v>
      </c>
      <c r="C56" s="133">
        <v>9781449446598</v>
      </c>
      <c r="D56" s="132" t="s">
        <v>288</v>
      </c>
      <c r="E56" s="132">
        <v>1</v>
      </c>
      <c r="F56" s="132">
        <v>74</v>
      </c>
      <c r="G56" s="132">
        <v>503</v>
      </c>
      <c r="H56" s="132">
        <v>415050</v>
      </c>
      <c r="I56" s="242">
        <v>-1069.47</v>
      </c>
      <c r="J56" s="243">
        <v>-3</v>
      </c>
    </row>
    <row r="57" spans="1:10" x14ac:dyDescent="0.2">
      <c r="A57" s="241">
        <v>2017</v>
      </c>
      <c r="B57" s="241">
        <v>5</v>
      </c>
      <c r="C57" s="133">
        <v>9781449446604</v>
      </c>
      <c r="D57" s="132" t="s">
        <v>244</v>
      </c>
      <c r="E57" s="132">
        <v>1</v>
      </c>
      <c r="F57" s="132">
        <v>74</v>
      </c>
      <c r="G57" s="132">
        <v>501</v>
      </c>
      <c r="H57" s="132">
        <v>415050</v>
      </c>
      <c r="I57" s="242">
        <v>-458.49</v>
      </c>
      <c r="J57" s="243">
        <v>-1</v>
      </c>
    </row>
    <row r="58" spans="1:10" x14ac:dyDescent="0.2">
      <c r="A58" s="241">
        <v>2017</v>
      </c>
      <c r="B58" s="241">
        <v>5</v>
      </c>
      <c r="C58" s="133">
        <v>9781449447953</v>
      </c>
      <c r="D58" s="132" t="s">
        <v>246</v>
      </c>
      <c r="E58" s="132">
        <v>1</v>
      </c>
      <c r="F58" s="132">
        <v>74</v>
      </c>
      <c r="G58" s="132">
        <v>501</v>
      </c>
      <c r="H58" s="132">
        <v>415050</v>
      </c>
      <c r="I58" s="242">
        <v>-8257.41</v>
      </c>
      <c r="J58" s="243">
        <v>-9</v>
      </c>
    </row>
    <row r="59" spans="1:10" x14ac:dyDescent="0.2">
      <c r="A59" s="241">
        <v>2017</v>
      </c>
      <c r="B59" s="241">
        <v>5</v>
      </c>
      <c r="C59" s="133">
        <v>9781449450304</v>
      </c>
      <c r="D59" s="132" t="s">
        <v>309</v>
      </c>
      <c r="E59" s="132">
        <v>1</v>
      </c>
      <c r="F59" s="132">
        <v>74</v>
      </c>
      <c r="G59" s="132">
        <v>503</v>
      </c>
      <c r="H59" s="132">
        <v>415050</v>
      </c>
      <c r="I59" s="242">
        <v>-301.99</v>
      </c>
      <c r="J59" s="243">
        <v>-2</v>
      </c>
    </row>
    <row r="60" spans="1:10" x14ac:dyDescent="0.2">
      <c r="A60" s="241">
        <v>2017</v>
      </c>
      <c r="B60" s="241">
        <v>5</v>
      </c>
      <c r="C60" s="133">
        <v>9781449450625</v>
      </c>
      <c r="D60" s="132" t="s">
        <v>249</v>
      </c>
      <c r="E60" s="132">
        <v>1</v>
      </c>
      <c r="F60" s="132">
        <v>74</v>
      </c>
      <c r="G60" s="132">
        <v>501</v>
      </c>
      <c r="H60" s="132">
        <v>415050</v>
      </c>
      <c r="I60" s="242">
        <v>-152.49</v>
      </c>
      <c r="J60" s="243">
        <v>-1</v>
      </c>
    </row>
    <row r="61" spans="1:10" x14ac:dyDescent="0.2">
      <c r="A61" s="241">
        <v>2017</v>
      </c>
      <c r="B61" s="241">
        <v>5</v>
      </c>
      <c r="C61" s="133">
        <v>9781449450632</v>
      </c>
      <c r="D61" s="132" t="s">
        <v>251</v>
      </c>
      <c r="E61" s="132">
        <v>1</v>
      </c>
      <c r="F61" s="132">
        <v>74</v>
      </c>
      <c r="G61" s="132">
        <v>501</v>
      </c>
      <c r="H61" s="132">
        <v>415050</v>
      </c>
      <c r="I61" s="242">
        <v>-149.5</v>
      </c>
      <c r="J61" s="243">
        <v>-1</v>
      </c>
    </row>
    <row r="62" spans="1:10" x14ac:dyDescent="0.2">
      <c r="A62" s="241">
        <v>2017</v>
      </c>
      <c r="B62" s="241">
        <v>5</v>
      </c>
      <c r="C62" s="133">
        <v>9781449450854</v>
      </c>
      <c r="D62" s="132" t="s">
        <v>253</v>
      </c>
      <c r="E62" s="132">
        <v>1</v>
      </c>
      <c r="F62" s="132">
        <v>74</v>
      </c>
      <c r="G62" s="132">
        <v>501</v>
      </c>
      <c r="H62" s="132">
        <v>415050</v>
      </c>
      <c r="I62" s="242">
        <v>-149.5</v>
      </c>
      <c r="J62" s="243">
        <v>-1</v>
      </c>
    </row>
    <row r="63" spans="1:10" x14ac:dyDescent="0.2">
      <c r="A63" s="241">
        <v>2017</v>
      </c>
      <c r="B63" s="241">
        <v>5</v>
      </c>
      <c r="C63" s="133">
        <v>9781449451004</v>
      </c>
      <c r="D63" s="132" t="s">
        <v>221</v>
      </c>
      <c r="E63" s="132">
        <v>1</v>
      </c>
      <c r="F63" s="132">
        <v>74</v>
      </c>
      <c r="G63" s="132">
        <v>501</v>
      </c>
      <c r="H63" s="132">
        <v>415050</v>
      </c>
      <c r="I63" s="242">
        <v>-454.48</v>
      </c>
      <c r="J63" s="243">
        <v>-3</v>
      </c>
    </row>
    <row r="64" spans="1:10" x14ac:dyDescent="0.2">
      <c r="A64" s="241">
        <v>2017</v>
      </c>
      <c r="B64" s="241">
        <v>5</v>
      </c>
      <c r="C64" s="133">
        <v>9781449456146</v>
      </c>
      <c r="D64" s="132" t="s">
        <v>292</v>
      </c>
      <c r="E64" s="132">
        <v>1</v>
      </c>
      <c r="F64" s="132">
        <v>74</v>
      </c>
      <c r="G64" s="132">
        <v>503</v>
      </c>
      <c r="H64" s="132">
        <v>415050</v>
      </c>
      <c r="I64" s="242">
        <v>-30788.6</v>
      </c>
      <c r="J64" s="243">
        <v>-99</v>
      </c>
    </row>
    <row r="65" spans="1:10" x14ac:dyDescent="0.2">
      <c r="A65" s="241">
        <v>2017</v>
      </c>
      <c r="B65" s="241">
        <v>5</v>
      </c>
      <c r="C65" s="133">
        <v>9781449457952</v>
      </c>
      <c r="D65" s="132" t="s">
        <v>271</v>
      </c>
      <c r="E65" s="132">
        <v>1</v>
      </c>
      <c r="F65" s="132">
        <v>74</v>
      </c>
      <c r="G65" s="132">
        <v>501</v>
      </c>
      <c r="H65" s="132">
        <v>415050</v>
      </c>
      <c r="I65" s="242">
        <v>-60079.7</v>
      </c>
      <c r="J65" s="243">
        <v>-194</v>
      </c>
    </row>
    <row r="66" spans="1:10" x14ac:dyDescent="0.2">
      <c r="A66" s="241">
        <v>2017</v>
      </c>
      <c r="B66" s="241">
        <v>5</v>
      </c>
      <c r="C66" s="133">
        <v>9781449459956</v>
      </c>
      <c r="D66" s="132" t="s">
        <v>258</v>
      </c>
      <c r="E66" s="132">
        <v>1</v>
      </c>
      <c r="F66" s="132">
        <v>74</v>
      </c>
      <c r="G66" s="132">
        <v>501</v>
      </c>
      <c r="H66" s="132">
        <v>415050</v>
      </c>
      <c r="I66" s="242">
        <v>-799</v>
      </c>
      <c r="J66" s="243">
        <v>-2</v>
      </c>
    </row>
    <row r="67" spans="1:10" x14ac:dyDescent="0.2">
      <c r="A67" s="241">
        <v>2017</v>
      </c>
      <c r="B67" s="241">
        <v>5</v>
      </c>
      <c r="C67" s="133">
        <v>9781449460044</v>
      </c>
      <c r="D67" s="132" t="s">
        <v>260</v>
      </c>
      <c r="E67" s="132">
        <v>1</v>
      </c>
      <c r="F67" s="132">
        <v>74</v>
      </c>
      <c r="G67" s="132">
        <v>501</v>
      </c>
      <c r="H67" s="132">
        <v>415050</v>
      </c>
      <c r="I67" s="242">
        <v>-18296.95</v>
      </c>
      <c r="J67" s="243">
        <v>-6</v>
      </c>
    </row>
    <row r="68" spans="1:10" x14ac:dyDescent="0.2">
      <c r="A68" s="241">
        <v>2017</v>
      </c>
      <c r="B68" s="241">
        <v>5</v>
      </c>
      <c r="C68" s="133">
        <v>9781449460365</v>
      </c>
      <c r="D68" s="132" t="s">
        <v>319</v>
      </c>
      <c r="E68" s="132">
        <v>1</v>
      </c>
      <c r="F68" s="132">
        <v>74</v>
      </c>
      <c r="G68" s="132">
        <v>501</v>
      </c>
      <c r="H68" s="132">
        <v>415050</v>
      </c>
      <c r="I68" s="242">
        <v>-5510.87</v>
      </c>
      <c r="J68" s="243">
        <v>-12</v>
      </c>
    </row>
    <row r="69" spans="1:10" x14ac:dyDescent="0.2">
      <c r="A69" s="241">
        <v>2017</v>
      </c>
      <c r="B69" s="241">
        <v>5</v>
      </c>
      <c r="C69" s="133">
        <v>9781449461072</v>
      </c>
      <c r="D69" s="132" t="s">
        <v>386</v>
      </c>
      <c r="E69" s="132">
        <v>1</v>
      </c>
      <c r="F69" s="132">
        <v>74</v>
      </c>
      <c r="G69" s="132">
        <v>503</v>
      </c>
      <c r="H69" s="132">
        <v>415050</v>
      </c>
      <c r="I69" s="242">
        <v>-15154.7</v>
      </c>
      <c r="J69" s="243">
        <v>-49</v>
      </c>
    </row>
    <row r="70" spans="1:10" x14ac:dyDescent="0.2">
      <c r="A70" s="241">
        <v>2017</v>
      </c>
      <c r="B70" s="241">
        <v>5</v>
      </c>
      <c r="C70" s="133">
        <v>9781449462147</v>
      </c>
      <c r="D70" s="132" t="s">
        <v>220</v>
      </c>
      <c r="E70" s="132">
        <v>1</v>
      </c>
      <c r="F70" s="132">
        <v>74</v>
      </c>
      <c r="G70" s="132">
        <v>501</v>
      </c>
      <c r="H70" s="132">
        <v>415050</v>
      </c>
      <c r="I70" s="242">
        <v>-5097.45</v>
      </c>
      <c r="J70" s="243">
        <v>-5</v>
      </c>
    </row>
    <row r="71" spans="1:10" x14ac:dyDescent="0.2">
      <c r="A71" s="241">
        <v>2017</v>
      </c>
      <c r="B71" s="241">
        <v>5</v>
      </c>
      <c r="C71" s="133">
        <v>9781449462253</v>
      </c>
      <c r="D71" s="132" t="s">
        <v>320</v>
      </c>
      <c r="E71" s="132">
        <v>1</v>
      </c>
      <c r="F71" s="132">
        <v>74</v>
      </c>
      <c r="G71" s="132">
        <v>501</v>
      </c>
      <c r="H71" s="132">
        <v>415050</v>
      </c>
      <c r="I71" s="242">
        <v>-4716.18</v>
      </c>
      <c r="J71" s="243">
        <v>-23</v>
      </c>
    </row>
    <row r="72" spans="1:10" x14ac:dyDescent="0.2">
      <c r="A72" s="241">
        <v>2017</v>
      </c>
      <c r="B72" s="241">
        <v>5</v>
      </c>
      <c r="C72" s="133">
        <v>9781449462260</v>
      </c>
      <c r="D72" s="132" t="s">
        <v>331</v>
      </c>
      <c r="E72" s="132">
        <v>1</v>
      </c>
      <c r="F72" s="132">
        <v>74</v>
      </c>
      <c r="G72" s="132">
        <v>501</v>
      </c>
      <c r="H72" s="132">
        <v>415050</v>
      </c>
      <c r="I72" s="242">
        <v>-5938.1</v>
      </c>
      <c r="J72" s="243">
        <v>-23</v>
      </c>
    </row>
    <row r="73" spans="1:10" x14ac:dyDescent="0.2">
      <c r="A73" s="241">
        <v>2017</v>
      </c>
      <c r="B73" s="241">
        <v>5</v>
      </c>
      <c r="C73" s="133">
        <v>9781449464899</v>
      </c>
      <c r="D73" s="132" t="s">
        <v>310</v>
      </c>
      <c r="E73" s="132">
        <v>1</v>
      </c>
      <c r="F73" s="132">
        <v>74</v>
      </c>
      <c r="G73" s="132">
        <v>501</v>
      </c>
      <c r="H73" s="132">
        <v>415050</v>
      </c>
      <c r="I73" s="242">
        <v>-8661.5400000000009</v>
      </c>
      <c r="J73" s="243">
        <v>-28</v>
      </c>
    </row>
    <row r="74" spans="1:10" x14ac:dyDescent="0.2">
      <c r="A74" s="241">
        <v>2017</v>
      </c>
      <c r="B74" s="241">
        <v>5</v>
      </c>
      <c r="C74" s="133">
        <v>9781449470791</v>
      </c>
      <c r="D74" s="132" t="s">
        <v>364</v>
      </c>
      <c r="E74" s="132">
        <v>1</v>
      </c>
      <c r="F74" s="132">
        <v>74</v>
      </c>
      <c r="G74" s="132">
        <v>501</v>
      </c>
      <c r="H74" s="132">
        <v>415050</v>
      </c>
      <c r="I74" s="242">
        <v>-4288.84</v>
      </c>
      <c r="J74" s="243">
        <v>-14</v>
      </c>
    </row>
    <row r="75" spans="1:10" x14ac:dyDescent="0.2">
      <c r="A75" s="241">
        <v>2017</v>
      </c>
      <c r="B75" s="241">
        <v>5</v>
      </c>
      <c r="C75" s="133">
        <v>9781449471927</v>
      </c>
      <c r="D75" s="132" t="s">
        <v>325</v>
      </c>
      <c r="E75" s="132">
        <v>1</v>
      </c>
      <c r="F75" s="132">
        <v>74</v>
      </c>
      <c r="G75" s="132">
        <v>501</v>
      </c>
      <c r="H75" s="132">
        <v>415050</v>
      </c>
      <c r="I75" s="242">
        <v>-32028.53</v>
      </c>
      <c r="J75" s="243">
        <v>-103</v>
      </c>
    </row>
    <row r="76" spans="1:10" x14ac:dyDescent="0.2">
      <c r="A76" s="241">
        <v>2017</v>
      </c>
      <c r="B76" s="241">
        <v>5</v>
      </c>
      <c r="C76" s="133">
        <v>9781449472399</v>
      </c>
      <c r="D76" s="132" t="s">
        <v>326</v>
      </c>
      <c r="E76" s="132">
        <v>1</v>
      </c>
      <c r="F76" s="132">
        <v>74</v>
      </c>
      <c r="G76" s="132">
        <v>501</v>
      </c>
      <c r="H76" s="132">
        <v>415050</v>
      </c>
      <c r="I76" s="242">
        <v>-17475</v>
      </c>
      <c r="J76" s="243">
        <v>-45</v>
      </c>
    </row>
    <row r="77" spans="1:10" x14ac:dyDescent="0.2">
      <c r="A77" s="241">
        <v>2017</v>
      </c>
      <c r="B77" s="241">
        <v>5</v>
      </c>
      <c r="C77" s="133">
        <v>9781449474119</v>
      </c>
      <c r="D77" s="132" t="s">
        <v>365</v>
      </c>
      <c r="E77" s="132">
        <v>1</v>
      </c>
      <c r="F77" s="132">
        <v>74</v>
      </c>
      <c r="G77" s="132">
        <v>501</v>
      </c>
      <c r="H77" s="132">
        <v>415050</v>
      </c>
      <c r="I77" s="242">
        <v>-928.45</v>
      </c>
      <c r="J77" s="243">
        <v>-3</v>
      </c>
    </row>
    <row r="78" spans="1:10" x14ac:dyDescent="0.2">
      <c r="A78" s="241">
        <v>2017</v>
      </c>
      <c r="B78" s="241">
        <v>5</v>
      </c>
      <c r="C78" s="133">
        <v>9781449474140</v>
      </c>
      <c r="D78" s="132" t="s">
        <v>395</v>
      </c>
      <c r="E78" s="132">
        <v>1</v>
      </c>
      <c r="F78" s="132">
        <v>74</v>
      </c>
      <c r="G78" s="132">
        <v>501</v>
      </c>
      <c r="H78" s="132">
        <v>415050</v>
      </c>
      <c r="I78" s="242">
        <v>-806.99</v>
      </c>
      <c r="J78" s="243">
        <v>-2</v>
      </c>
    </row>
    <row r="79" spans="1:10" x14ac:dyDescent="0.2">
      <c r="A79" s="241">
        <v>2017</v>
      </c>
      <c r="B79" s="241">
        <v>5</v>
      </c>
      <c r="C79" s="133">
        <v>9781449474188</v>
      </c>
      <c r="D79" s="132" t="s">
        <v>375</v>
      </c>
      <c r="E79" s="132">
        <v>1</v>
      </c>
      <c r="F79" s="132">
        <v>74</v>
      </c>
      <c r="G79" s="132">
        <v>501</v>
      </c>
      <c r="H79" s="132">
        <v>415050</v>
      </c>
      <c r="I79" s="242">
        <v>-1515.47</v>
      </c>
      <c r="J79" s="243">
        <v>-5</v>
      </c>
    </row>
    <row r="80" spans="1:10" x14ac:dyDescent="0.2">
      <c r="A80" s="241">
        <v>2017</v>
      </c>
      <c r="B80" s="241">
        <v>5</v>
      </c>
      <c r="C80" s="133">
        <v>9781449474195</v>
      </c>
      <c r="D80" s="132" t="s">
        <v>339</v>
      </c>
      <c r="E80" s="132">
        <v>1</v>
      </c>
      <c r="F80" s="132">
        <v>74</v>
      </c>
      <c r="G80" s="132">
        <v>501</v>
      </c>
      <c r="H80" s="132">
        <v>415050</v>
      </c>
      <c r="I80" s="242">
        <v>-4582.3500000000004</v>
      </c>
      <c r="J80" s="243">
        <v>-15</v>
      </c>
    </row>
    <row r="81" spans="1:10" x14ac:dyDescent="0.2">
      <c r="A81" s="241">
        <v>2017</v>
      </c>
      <c r="B81" s="241">
        <v>5</v>
      </c>
      <c r="C81" s="133">
        <v>9781449474201</v>
      </c>
      <c r="D81" s="132" t="s">
        <v>376</v>
      </c>
      <c r="E81" s="132">
        <v>1</v>
      </c>
      <c r="F81" s="132">
        <v>74</v>
      </c>
      <c r="G81" s="132">
        <v>501</v>
      </c>
      <c r="H81" s="132">
        <v>415050</v>
      </c>
      <c r="I81" s="242">
        <v>-904.49</v>
      </c>
      <c r="J81" s="243">
        <v>-3</v>
      </c>
    </row>
    <row r="82" spans="1:10" x14ac:dyDescent="0.2">
      <c r="A82" s="241">
        <v>2017</v>
      </c>
      <c r="B82" s="241">
        <v>5</v>
      </c>
      <c r="C82" s="133">
        <v>9781449474256</v>
      </c>
      <c r="D82" s="132" t="s">
        <v>366</v>
      </c>
      <c r="E82" s="132">
        <v>1</v>
      </c>
      <c r="F82" s="132">
        <v>74</v>
      </c>
      <c r="G82" s="132">
        <v>503</v>
      </c>
      <c r="H82" s="132">
        <v>415050</v>
      </c>
      <c r="I82" s="242">
        <v>-615329.81999999995</v>
      </c>
      <c r="J82" s="243">
        <v>-2981</v>
      </c>
    </row>
    <row r="83" spans="1:10" x14ac:dyDescent="0.2">
      <c r="A83" s="241">
        <v>2017</v>
      </c>
      <c r="B83" s="241">
        <v>5</v>
      </c>
      <c r="C83" s="133">
        <v>9781449475581</v>
      </c>
      <c r="D83" s="132" t="s">
        <v>377</v>
      </c>
      <c r="E83" s="132">
        <v>1</v>
      </c>
      <c r="F83" s="132">
        <v>74</v>
      </c>
      <c r="G83" s="132">
        <v>501</v>
      </c>
      <c r="H83" s="132">
        <v>415050</v>
      </c>
      <c r="I83" s="242">
        <v>-904.49</v>
      </c>
      <c r="J83" s="243">
        <v>-3</v>
      </c>
    </row>
    <row r="84" spans="1:10" x14ac:dyDescent="0.2">
      <c r="A84" s="241">
        <v>2017</v>
      </c>
      <c r="B84" s="241">
        <v>5</v>
      </c>
      <c r="C84" s="133">
        <v>9781449478001</v>
      </c>
      <c r="D84" s="132" t="s">
        <v>378</v>
      </c>
      <c r="E84" s="132">
        <v>1</v>
      </c>
      <c r="F84" s="132">
        <v>74</v>
      </c>
      <c r="G84" s="132">
        <v>501</v>
      </c>
      <c r="H84" s="132">
        <v>415050</v>
      </c>
      <c r="I84" s="242">
        <v>-904.49</v>
      </c>
      <c r="J84" s="243">
        <v>-3</v>
      </c>
    </row>
    <row r="85" spans="1:10" x14ac:dyDescent="0.2">
      <c r="A85" s="241">
        <v>2017</v>
      </c>
      <c r="B85" s="241">
        <v>5</v>
      </c>
      <c r="C85" s="133">
        <v>9781449479701</v>
      </c>
      <c r="D85" s="132" t="s">
        <v>367</v>
      </c>
      <c r="E85" s="132">
        <v>1</v>
      </c>
      <c r="F85" s="132">
        <v>74</v>
      </c>
      <c r="G85" s="132">
        <v>501</v>
      </c>
      <c r="H85" s="132">
        <v>415050</v>
      </c>
      <c r="I85" s="242">
        <v>-317.47000000000003</v>
      </c>
      <c r="J85" s="243">
        <v>-1</v>
      </c>
    </row>
    <row r="86" spans="1:10" x14ac:dyDescent="0.2">
      <c r="A86" s="241">
        <v>2017</v>
      </c>
      <c r="B86" s="241">
        <v>5</v>
      </c>
      <c r="C86" s="133">
        <v>9781449480127</v>
      </c>
      <c r="D86" s="132" t="s">
        <v>394</v>
      </c>
      <c r="E86" s="132">
        <v>1</v>
      </c>
      <c r="F86" s="132">
        <v>74</v>
      </c>
      <c r="G86" s="132">
        <v>501</v>
      </c>
      <c r="H86" s="132">
        <v>415050</v>
      </c>
      <c r="I86" s="242">
        <v>-25673.14</v>
      </c>
      <c r="J86" s="243">
        <v>-83</v>
      </c>
    </row>
    <row r="87" spans="1:10" x14ac:dyDescent="0.2">
      <c r="A87" s="241">
        <v>2017</v>
      </c>
      <c r="B87" s="241">
        <v>5</v>
      </c>
      <c r="C87" s="133">
        <v>9781449480356</v>
      </c>
      <c r="D87" s="132" t="s">
        <v>368</v>
      </c>
      <c r="E87" s="132">
        <v>1</v>
      </c>
      <c r="F87" s="132">
        <v>74</v>
      </c>
      <c r="G87" s="132">
        <v>501</v>
      </c>
      <c r="H87" s="132">
        <v>415050</v>
      </c>
      <c r="I87" s="242">
        <v>-15753.7</v>
      </c>
      <c r="J87" s="243">
        <v>-50</v>
      </c>
    </row>
    <row r="88" spans="1:10" x14ac:dyDescent="0.2">
      <c r="A88" s="241">
        <v>2017</v>
      </c>
      <c r="B88" s="241">
        <v>5</v>
      </c>
      <c r="C88" s="133">
        <v>9781449481018</v>
      </c>
      <c r="D88" s="132" t="s">
        <v>396</v>
      </c>
      <c r="E88" s="132">
        <v>1</v>
      </c>
      <c r="F88" s="132">
        <v>74</v>
      </c>
      <c r="G88" s="132">
        <v>501</v>
      </c>
      <c r="H88" s="132">
        <v>415050</v>
      </c>
      <c r="I88" s="242">
        <v>-13213.94</v>
      </c>
      <c r="J88" s="243">
        <v>-42</v>
      </c>
    </row>
    <row r="89" spans="1:10" x14ac:dyDescent="0.2">
      <c r="A89" s="241">
        <v>2017</v>
      </c>
      <c r="B89" s="241">
        <v>5</v>
      </c>
      <c r="C89" s="133">
        <v>9781449481322</v>
      </c>
      <c r="D89" s="132" t="s">
        <v>397</v>
      </c>
      <c r="E89" s="132">
        <v>1</v>
      </c>
      <c r="F89" s="132">
        <v>74</v>
      </c>
      <c r="G89" s="132">
        <v>501</v>
      </c>
      <c r="H89" s="132">
        <v>415050</v>
      </c>
      <c r="I89" s="242">
        <v>-2500</v>
      </c>
      <c r="J89" s="243">
        <v>-2</v>
      </c>
    </row>
    <row r="90" spans="1:10" x14ac:dyDescent="0.2">
      <c r="A90" s="241">
        <v>2017</v>
      </c>
      <c r="B90" s="241">
        <v>5</v>
      </c>
      <c r="C90" s="133">
        <v>9781449487768</v>
      </c>
      <c r="D90" s="132" t="s">
        <v>412</v>
      </c>
      <c r="E90" s="132">
        <v>1</v>
      </c>
      <c r="F90" s="132">
        <v>74</v>
      </c>
      <c r="G90" s="132">
        <v>501</v>
      </c>
      <c r="H90" s="132">
        <v>415050</v>
      </c>
      <c r="I90" s="242">
        <v>-364461.55</v>
      </c>
      <c r="J90" s="243">
        <v>-1139</v>
      </c>
    </row>
    <row r="91" spans="1:10" x14ac:dyDescent="0.2">
      <c r="A91" s="241">
        <v>2017</v>
      </c>
      <c r="B91" s="241">
        <v>5</v>
      </c>
      <c r="C91" s="133">
        <v>9781941252093</v>
      </c>
      <c r="D91" s="132" t="s">
        <v>321</v>
      </c>
      <c r="E91" s="132">
        <v>1</v>
      </c>
      <c r="F91" s="132">
        <v>74</v>
      </c>
      <c r="G91" s="132">
        <v>501</v>
      </c>
      <c r="H91" s="132">
        <v>415050</v>
      </c>
      <c r="I91" s="242">
        <v>-10531.5</v>
      </c>
      <c r="J91" s="243">
        <v>-24</v>
      </c>
    </row>
    <row r="92" spans="1:10" x14ac:dyDescent="0.2">
      <c r="A92" s="241">
        <v>2017</v>
      </c>
      <c r="B92" s="241">
        <v>5</v>
      </c>
      <c r="C92" s="133">
        <v>9781449481001</v>
      </c>
      <c r="D92" s="132" t="s">
        <v>371</v>
      </c>
      <c r="E92" s="132">
        <v>1</v>
      </c>
      <c r="F92" s="132">
        <v>74</v>
      </c>
      <c r="G92" s="132">
        <v>501</v>
      </c>
      <c r="H92" s="132">
        <v>415050</v>
      </c>
      <c r="I92" s="242">
        <v>-10793.98</v>
      </c>
      <c r="J92" s="243">
        <v>-34</v>
      </c>
    </row>
    <row r="93" spans="1:10" x14ac:dyDescent="0.2">
      <c r="A93" s="241">
        <v>2017</v>
      </c>
      <c r="B93" s="241">
        <v>5</v>
      </c>
      <c r="C93" s="133">
        <v>9781449436353</v>
      </c>
      <c r="D93" s="132" t="s">
        <v>287</v>
      </c>
      <c r="E93" s="132">
        <v>1</v>
      </c>
      <c r="F93" s="132">
        <v>74</v>
      </c>
      <c r="G93" s="132">
        <v>504</v>
      </c>
      <c r="H93" s="132">
        <v>415150</v>
      </c>
      <c r="I93" s="242">
        <v>-2985.45</v>
      </c>
      <c r="J93" s="243">
        <v>-15</v>
      </c>
    </row>
    <row r="94" spans="1:10" x14ac:dyDescent="0.2">
      <c r="A94" s="241">
        <v>2017</v>
      </c>
      <c r="B94" s="241">
        <v>5</v>
      </c>
      <c r="C94" s="133">
        <v>9780740748479</v>
      </c>
      <c r="D94" s="132" t="s">
        <v>272</v>
      </c>
      <c r="E94" s="132">
        <v>1</v>
      </c>
      <c r="F94" s="132">
        <v>74</v>
      </c>
      <c r="G94" s="132">
        <v>503</v>
      </c>
      <c r="H94" s="132">
        <v>425250</v>
      </c>
      <c r="I94" s="242">
        <v>11758.53</v>
      </c>
      <c r="J94" s="243">
        <v>3</v>
      </c>
    </row>
    <row r="95" spans="1:10" x14ac:dyDescent="0.2">
      <c r="A95" s="241">
        <v>2017</v>
      </c>
      <c r="B95" s="241">
        <v>5</v>
      </c>
      <c r="C95" s="133">
        <v>9780740779893</v>
      </c>
      <c r="D95" s="132" t="s">
        <v>317</v>
      </c>
      <c r="E95" s="132">
        <v>1</v>
      </c>
      <c r="F95" s="132">
        <v>74</v>
      </c>
      <c r="G95" s="132">
        <v>503</v>
      </c>
      <c r="H95" s="132">
        <v>425250</v>
      </c>
      <c r="I95" s="242">
        <v>149.5</v>
      </c>
      <c r="J95" s="243">
        <v>1</v>
      </c>
    </row>
    <row r="96" spans="1:10" x14ac:dyDescent="0.2">
      <c r="A96" s="241">
        <v>2017</v>
      </c>
      <c r="B96" s="241">
        <v>5</v>
      </c>
      <c r="C96" s="133">
        <v>9780836204254</v>
      </c>
      <c r="D96" s="132" t="s">
        <v>413</v>
      </c>
      <c r="E96" s="132">
        <v>1</v>
      </c>
      <c r="F96" s="132">
        <v>74</v>
      </c>
      <c r="G96" s="132">
        <v>503</v>
      </c>
      <c r="H96" s="132">
        <v>425250</v>
      </c>
      <c r="I96" s="242">
        <v>399.5</v>
      </c>
      <c r="J96" s="243">
        <v>1</v>
      </c>
    </row>
    <row r="97" spans="1:10" x14ac:dyDescent="0.2">
      <c r="A97" s="241">
        <v>2017</v>
      </c>
      <c r="B97" s="241">
        <v>5</v>
      </c>
      <c r="C97" s="133">
        <v>9781449401375</v>
      </c>
      <c r="D97" s="132" t="s">
        <v>302</v>
      </c>
      <c r="E97" s="132">
        <v>1</v>
      </c>
      <c r="F97" s="132">
        <v>74</v>
      </c>
      <c r="G97" s="132">
        <v>503</v>
      </c>
      <c r="H97" s="132">
        <v>425250</v>
      </c>
      <c r="I97" s="242">
        <v>149.5</v>
      </c>
      <c r="J97" s="243">
        <v>1</v>
      </c>
    </row>
    <row r="98" spans="1:10" x14ac:dyDescent="0.2">
      <c r="A98" s="241">
        <v>2017</v>
      </c>
      <c r="B98" s="241">
        <v>5</v>
      </c>
      <c r="C98" s="133">
        <v>9781449401382</v>
      </c>
      <c r="D98" s="132" t="s">
        <v>302</v>
      </c>
      <c r="E98" s="132">
        <v>1</v>
      </c>
      <c r="F98" s="132">
        <v>74</v>
      </c>
      <c r="G98" s="132">
        <v>503</v>
      </c>
      <c r="H98" s="132">
        <v>425250</v>
      </c>
      <c r="I98" s="242">
        <v>747.5</v>
      </c>
      <c r="J98" s="243">
        <v>5</v>
      </c>
    </row>
    <row r="99" spans="1:10" x14ac:dyDescent="0.2">
      <c r="A99" s="241">
        <v>2017</v>
      </c>
      <c r="B99" s="241">
        <v>5</v>
      </c>
      <c r="C99" s="133">
        <v>9781449401405</v>
      </c>
      <c r="D99" s="132" t="s">
        <v>302</v>
      </c>
      <c r="E99" s="132">
        <v>1</v>
      </c>
      <c r="F99" s="132">
        <v>74</v>
      </c>
      <c r="G99" s="132">
        <v>503</v>
      </c>
      <c r="H99" s="132">
        <v>425250</v>
      </c>
      <c r="I99" s="242">
        <v>598</v>
      </c>
      <c r="J99" s="243">
        <v>4</v>
      </c>
    </row>
    <row r="100" spans="1:10" x14ac:dyDescent="0.2">
      <c r="A100" s="241">
        <v>2017</v>
      </c>
      <c r="B100" s="241">
        <v>5</v>
      </c>
      <c r="C100" s="133">
        <v>9781449402327</v>
      </c>
      <c r="D100" s="132" t="s">
        <v>277</v>
      </c>
      <c r="E100" s="132">
        <v>1</v>
      </c>
      <c r="F100" s="132">
        <v>74</v>
      </c>
      <c r="G100" s="132">
        <v>504</v>
      </c>
      <c r="H100" s="132">
        <v>425250</v>
      </c>
      <c r="I100" s="242">
        <v>159.6</v>
      </c>
      <c r="J100" s="243">
        <v>1</v>
      </c>
    </row>
    <row r="101" spans="1:10" x14ac:dyDescent="0.2">
      <c r="A101" s="241">
        <v>2017</v>
      </c>
      <c r="B101" s="241">
        <v>5</v>
      </c>
      <c r="C101" s="133">
        <v>9781449407186</v>
      </c>
      <c r="D101" s="132" t="s">
        <v>278</v>
      </c>
      <c r="E101" s="132">
        <v>1</v>
      </c>
      <c r="F101" s="132">
        <v>74</v>
      </c>
      <c r="G101" s="132">
        <v>504</v>
      </c>
      <c r="H101" s="132">
        <v>425250</v>
      </c>
      <c r="I101" s="242">
        <v>179.55</v>
      </c>
      <c r="J101" s="243">
        <v>1</v>
      </c>
    </row>
    <row r="102" spans="1:10" x14ac:dyDescent="0.2">
      <c r="A102" s="241">
        <v>2017</v>
      </c>
      <c r="B102" s="241">
        <v>5</v>
      </c>
      <c r="C102" s="133">
        <v>9781449425661</v>
      </c>
      <c r="D102" s="132" t="s">
        <v>282</v>
      </c>
      <c r="E102" s="132">
        <v>1</v>
      </c>
      <c r="F102" s="132">
        <v>74</v>
      </c>
      <c r="G102" s="132">
        <v>504</v>
      </c>
      <c r="H102" s="132">
        <v>425250</v>
      </c>
      <c r="I102" s="242">
        <v>207.48</v>
      </c>
      <c r="J102" s="243">
        <v>1</v>
      </c>
    </row>
    <row r="103" spans="1:10" x14ac:dyDescent="0.2">
      <c r="A103" s="241">
        <v>2017</v>
      </c>
      <c r="B103" s="241">
        <v>5</v>
      </c>
      <c r="C103" s="133">
        <v>9781449425678</v>
      </c>
      <c r="D103" s="132" t="s">
        <v>318</v>
      </c>
      <c r="E103" s="132">
        <v>1</v>
      </c>
      <c r="F103" s="132">
        <v>74</v>
      </c>
      <c r="G103" s="132">
        <v>504</v>
      </c>
      <c r="H103" s="132">
        <v>425250</v>
      </c>
      <c r="I103" s="242">
        <v>1188.3</v>
      </c>
      <c r="J103" s="243">
        <v>4</v>
      </c>
    </row>
    <row r="104" spans="1:10" x14ac:dyDescent="0.2">
      <c r="A104" s="241">
        <v>2017</v>
      </c>
      <c r="B104" s="241">
        <v>5</v>
      </c>
      <c r="C104" s="133">
        <v>9781449427771</v>
      </c>
      <c r="D104" s="132" t="s">
        <v>284</v>
      </c>
      <c r="E104" s="132">
        <v>1</v>
      </c>
      <c r="F104" s="132">
        <v>74</v>
      </c>
      <c r="G104" s="132">
        <v>504</v>
      </c>
      <c r="H104" s="132">
        <v>425250</v>
      </c>
      <c r="I104" s="242">
        <v>169.58</v>
      </c>
      <c r="J104" s="243">
        <v>1</v>
      </c>
    </row>
    <row r="105" spans="1:10" x14ac:dyDescent="0.2">
      <c r="A105" s="241">
        <v>2017</v>
      </c>
      <c r="B105" s="241">
        <v>5</v>
      </c>
      <c r="C105" s="133">
        <v>9781449433253</v>
      </c>
      <c r="D105" s="132" t="s">
        <v>272</v>
      </c>
      <c r="E105" s="132">
        <v>1</v>
      </c>
      <c r="F105" s="132">
        <v>74</v>
      </c>
      <c r="G105" s="132">
        <v>503</v>
      </c>
      <c r="H105" s="132">
        <v>425250</v>
      </c>
      <c r="I105" s="242">
        <v>5759.04</v>
      </c>
      <c r="J105" s="243">
        <v>2</v>
      </c>
    </row>
    <row r="106" spans="1:10" x14ac:dyDescent="0.2">
      <c r="A106" s="241">
        <v>2017</v>
      </c>
      <c r="B106" s="241">
        <v>5</v>
      </c>
      <c r="C106" s="133">
        <v>9781449450625</v>
      </c>
      <c r="D106" s="132" t="s">
        <v>249</v>
      </c>
      <c r="E106" s="132">
        <v>1</v>
      </c>
      <c r="F106" s="132">
        <v>74</v>
      </c>
      <c r="G106" s="132">
        <v>501</v>
      </c>
      <c r="H106" s="132">
        <v>425250</v>
      </c>
      <c r="I106" s="242">
        <v>1495</v>
      </c>
      <c r="J106" s="243">
        <v>10</v>
      </c>
    </row>
    <row r="107" spans="1:10" x14ac:dyDescent="0.2">
      <c r="A107" s="241">
        <v>2017</v>
      </c>
      <c r="B107" s="241">
        <v>5</v>
      </c>
      <c r="C107" s="133">
        <v>9781449450854</v>
      </c>
      <c r="D107" s="132" t="s">
        <v>253</v>
      </c>
      <c r="E107" s="132">
        <v>1</v>
      </c>
      <c r="F107" s="132">
        <v>74</v>
      </c>
      <c r="G107" s="132">
        <v>501</v>
      </c>
      <c r="H107" s="132">
        <v>425250</v>
      </c>
      <c r="I107" s="242">
        <v>1794</v>
      </c>
      <c r="J107" s="243">
        <v>12</v>
      </c>
    </row>
    <row r="108" spans="1:10" x14ac:dyDescent="0.2">
      <c r="A108" s="241">
        <v>2017</v>
      </c>
      <c r="B108" s="241">
        <v>5</v>
      </c>
      <c r="C108" s="133">
        <v>9781449451004</v>
      </c>
      <c r="D108" s="132" t="s">
        <v>221</v>
      </c>
      <c r="E108" s="132">
        <v>1</v>
      </c>
      <c r="F108" s="132">
        <v>74</v>
      </c>
      <c r="G108" s="132">
        <v>501</v>
      </c>
      <c r="H108" s="132">
        <v>425250</v>
      </c>
      <c r="I108" s="242">
        <v>1196</v>
      </c>
      <c r="J108" s="243">
        <v>8</v>
      </c>
    </row>
    <row r="109" spans="1:10" x14ac:dyDescent="0.2">
      <c r="A109" s="241">
        <v>2017</v>
      </c>
      <c r="B109" s="241">
        <v>5</v>
      </c>
      <c r="C109" s="133">
        <v>9781449460365</v>
      </c>
      <c r="D109" s="132" t="s">
        <v>319</v>
      </c>
      <c r="E109" s="132">
        <v>1</v>
      </c>
      <c r="F109" s="132">
        <v>74</v>
      </c>
      <c r="G109" s="132">
        <v>501</v>
      </c>
      <c r="H109" s="132">
        <v>425250</v>
      </c>
      <c r="I109" s="242">
        <v>431.52</v>
      </c>
      <c r="J109" s="243">
        <v>1</v>
      </c>
    </row>
    <row r="110" spans="1:10" x14ac:dyDescent="0.2">
      <c r="A110" s="241">
        <v>2017</v>
      </c>
      <c r="B110" s="241">
        <v>5</v>
      </c>
      <c r="C110" s="133">
        <v>9781449462147</v>
      </c>
      <c r="D110" s="132" t="s">
        <v>220</v>
      </c>
      <c r="E110" s="132">
        <v>1</v>
      </c>
      <c r="F110" s="132">
        <v>74</v>
      </c>
      <c r="G110" s="132">
        <v>501</v>
      </c>
      <c r="H110" s="132">
        <v>425250</v>
      </c>
      <c r="I110" s="242">
        <v>959.52</v>
      </c>
      <c r="J110" s="243">
        <v>1</v>
      </c>
    </row>
    <row r="111" spans="1:10" x14ac:dyDescent="0.2">
      <c r="A111" s="241">
        <v>2017</v>
      </c>
      <c r="B111" s="241">
        <v>5</v>
      </c>
      <c r="C111" s="133">
        <v>9781449464899</v>
      </c>
      <c r="D111" s="132" t="s">
        <v>310</v>
      </c>
      <c r="E111" s="132">
        <v>1</v>
      </c>
      <c r="F111" s="132">
        <v>74</v>
      </c>
      <c r="G111" s="132">
        <v>501</v>
      </c>
      <c r="H111" s="132">
        <v>425250</v>
      </c>
      <c r="I111" s="242">
        <v>509.15</v>
      </c>
      <c r="J111" s="243">
        <v>2</v>
      </c>
    </row>
    <row r="112" spans="1:10" x14ac:dyDescent="0.2">
      <c r="A112" s="241">
        <v>2017</v>
      </c>
      <c r="B112" s="241">
        <v>5</v>
      </c>
      <c r="C112" s="133">
        <v>9781449474188</v>
      </c>
      <c r="D112" s="132" t="s">
        <v>375</v>
      </c>
      <c r="E112" s="132">
        <v>1</v>
      </c>
      <c r="F112" s="132">
        <v>74</v>
      </c>
      <c r="G112" s="132">
        <v>501</v>
      </c>
      <c r="H112" s="132">
        <v>425250</v>
      </c>
      <c r="I112" s="242">
        <v>2491.84</v>
      </c>
      <c r="J112" s="243">
        <v>8</v>
      </c>
    </row>
    <row r="113" spans="1:14" x14ac:dyDescent="0.2">
      <c r="A113" s="241">
        <v>2017</v>
      </c>
      <c r="B113" s="241">
        <v>5</v>
      </c>
      <c r="C113" s="133">
        <v>9781449474201</v>
      </c>
      <c r="D113" s="132" t="s">
        <v>376</v>
      </c>
      <c r="E113" s="132">
        <v>1</v>
      </c>
      <c r="F113" s="132">
        <v>74</v>
      </c>
      <c r="G113" s="132">
        <v>501</v>
      </c>
      <c r="H113" s="132">
        <v>425250</v>
      </c>
      <c r="I113" s="242">
        <v>4672.2</v>
      </c>
      <c r="J113" s="243">
        <v>15</v>
      </c>
    </row>
    <row r="114" spans="1:14" x14ac:dyDescent="0.2">
      <c r="A114" s="241">
        <v>2017</v>
      </c>
      <c r="B114" s="241">
        <v>5</v>
      </c>
      <c r="C114" s="133">
        <v>9781449474256</v>
      </c>
      <c r="D114" s="132" t="s">
        <v>366</v>
      </c>
      <c r="E114" s="132">
        <v>1</v>
      </c>
      <c r="F114" s="132">
        <v>74</v>
      </c>
      <c r="G114" s="132">
        <v>503</v>
      </c>
      <c r="H114" s="132">
        <v>425250</v>
      </c>
      <c r="I114" s="242">
        <v>130640.58</v>
      </c>
      <c r="J114" s="243">
        <v>642</v>
      </c>
    </row>
    <row r="115" spans="1:14" x14ac:dyDescent="0.2">
      <c r="A115" s="241">
        <v>2017</v>
      </c>
      <c r="B115" s="241">
        <v>5</v>
      </c>
      <c r="C115" s="133">
        <v>9781449475581</v>
      </c>
      <c r="D115" s="132" t="s">
        <v>377</v>
      </c>
      <c r="E115" s="132">
        <v>1</v>
      </c>
      <c r="F115" s="132">
        <v>74</v>
      </c>
      <c r="G115" s="132">
        <v>501</v>
      </c>
      <c r="H115" s="132">
        <v>425250</v>
      </c>
      <c r="I115" s="242">
        <v>4672.2</v>
      </c>
      <c r="J115" s="243">
        <v>15</v>
      </c>
    </row>
    <row r="116" spans="1:14" x14ac:dyDescent="0.2">
      <c r="A116" s="241">
        <v>2017</v>
      </c>
      <c r="B116" s="241">
        <v>5</v>
      </c>
      <c r="C116" s="133">
        <v>9781449478001</v>
      </c>
      <c r="D116" s="132" t="s">
        <v>378</v>
      </c>
      <c r="E116" s="132">
        <v>1</v>
      </c>
      <c r="F116" s="132">
        <v>74</v>
      </c>
      <c r="G116" s="132">
        <v>501</v>
      </c>
      <c r="H116" s="132">
        <v>425250</v>
      </c>
      <c r="I116" s="242">
        <v>3737.76</v>
      </c>
      <c r="J116" s="243">
        <v>12</v>
      </c>
    </row>
    <row r="117" spans="1:14" x14ac:dyDescent="0.2">
      <c r="A117" s="241">
        <v>2017</v>
      </c>
      <c r="B117" s="241">
        <v>5</v>
      </c>
      <c r="C117" s="133">
        <v>9781449480127</v>
      </c>
      <c r="D117" s="132" t="s">
        <v>394</v>
      </c>
      <c r="E117" s="132">
        <v>1</v>
      </c>
      <c r="F117" s="132">
        <v>74</v>
      </c>
      <c r="G117" s="132">
        <v>501</v>
      </c>
      <c r="H117" s="132">
        <v>425250</v>
      </c>
      <c r="I117" s="242">
        <v>17071.5</v>
      </c>
      <c r="J117" s="243">
        <v>57</v>
      </c>
    </row>
    <row r="118" spans="1:14" x14ac:dyDescent="0.2">
      <c r="A118" s="241">
        <v>2017</v>
      </c>
      <c r="B118" s="241">
        <v>5</v>
      </c>
      <c r="C118" s="133">
        <v>9781941252093</v>
      </c>
      <c r="D118" s="132" t="s">
        <v>321</v>
      </c>
      <c r="E118" s="132">
        <v>1</v>
      </c>
      <c r="F118" s="132">
        <v>74</v>
      </c>
      <c r="G118" s="132">
        <v>501</v>
      </c>
      <c r="H118" s="132">
        <v>425250</v>
      </c>
      <c r="I118" s="242">
        <v>442</v>
      </c>
      <c r="J118" s="243">
        <v>1</v>
      </c>
    </row>
    <row r="119" spans="1:14" x14ac:dyDescent="0.2">
      <c r="G119" s="226"/>
      <c r="I119" s="245">
        <f>SUM(I2:I118)</f>
        <v>-1890524.9899999988</v>
      </c>
      <c r="N119" s="247"/>
    </row>
    <row r="120" spans="1:14" x14ac:dyDescent="0.2">
      <c r="G120" s="226"/>
    </row>
    <row r="121" spans="1:14" x14ac:dyDescent="0.2">
      <c r="G121" s="134" t="s">
        <v>63</v>
      </c>
      <c r="I121" s="249">
        <v>0.22500000000000001</v>
      </c>
      <c r="J121" s="250"/>
      <c r="K121"/>
    </row>
    <row r="122" spans="1:14" ht="13.5" thickBot="1" x14ac:dyDescent="0.25">
      <c r="G122"/>
      <c r="H122"/>
      <c r="I122" s="251"/>
      <c r="J122" s="250"/>
      <c r="K122"/>
    </row>
    <row r="123" spans="1:14" ht="15" x14ac:dyDescent="0.25">
      <c r="G123" s="137" t="s">
        <v>50</v>
      </c>
      <c r="H123" s="85" t="s">
        <v>51</v>
      </c>
      <c r="I123" s="252">
        <f>-I119*I121</f>
        <v>425368.12274999975</v>
      </c>
      <c r="J123" s="253"/>
      <c r="K123" s="140"/>
    </row>
    <row r="124" spans="1:14" ht="15" x14ac:dyDescent="0.25">
      <c r="G124" s="141"/>
      <c r="H124" s="89" t="s">
        <v>52</v>
      </c>
      <c r="I124" s="254">
        <f>I123/K124</f>
        <v>5108.1649349715935</v>
      </c>
      <c r="J124" s="255" t="s">
        <v>53</v>
      </c>
      <c r="K124" s="171">
        <v>83.27219817000001</v>
      </c>
    </row>
    <row r="125" spans="1:14" ht="15.75" thickBot="1" x14ac:dyDescent="0.3">
      <c r="G125" s="145"/>
      <c r="H125" s="94" t="s">
        <v>61</v>
      </c>
      <c r="I125" s="256">
        <f>I123/K125</f>
        <v>6604.3464444247729</v>
      </c>
      <c r="J125" s="257" t="s">
        <v>53</v>
      </c>
      <c r="K125" s="148">
        <v>64.407300000000006</v>
      </c>
    </row>
    <row r="126" spans="1:14" x14ac:dyDescent="0.2">
      <c r="G126" s="226"/>
    </row>
    <row r="127" spans="1:14" x14ac:dyDescent="0.2">
      <c r="G127" s="226"/>
    </row>
    <row r="128" spans="1:14" x14ac:dyDescent="0.2">
      <c r="G128" s="226"/>
    </row>
    <row r="129" spans="7:7" x14ac:dyDescent="0.2">
      <c r="G129" s="226"/>
    </row>
    <row r="130" spans="7:7" x14ac:dyDescent="0.2">
      <c r="G130" s="226"/>
    </row>
    <row r="131" spans="7:7" x14ac:dyDescent="0.2">
      <c r="G131" s="226"/>
    </row>
    <row r="132" spans="7:7" x14ac:dyDescent="0.2">
      <c r="G132" s="226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45"/>
  <dimension ref="A1:M78"/>
  <sheetViews>
    <sheetView workbookViewId="0">
      <pane ySplit="1" topLeftCell="A56" activePane="bottomLeft" state="frozen"/>
      <selection activeCell="J123" sqref="J123:J135"/>
      <selection pane="bottomLeft" activeCell="J123" sqref="J123:J135"/>
    </sheetView>
  </sheetViews>
  <sheetFormatPr defaultRowHeight="12.75" x14ac:dyDescent="0.2"/>
  <cols>
    <col min="3" max="3" width="14.140625" bestFit="1" customWidth="1"/>
    <col min="4" max="4" width="39.140625" bestFit="1" customWidth="1"/>
    <col min="8" max="8" width="7.42578125" bestFit="1" customWidth="1"/>
    <col min="9" max="9" width="12.42578125" bestFit="1" customWidth="1"/>
    <col min="10" max="10" width="7.85546875" bestFit="1" customWidth="1"/>
    <col min="12" max="12" width="12.85546875" bestFit="1" customWidth="1"/>
  </cols>
  <sheetData>
    <row r="1" spans="1:13" x14ac:dyDescent="0.2">
      <c r="A1" s="130" t="s">
        <v>34</v>
      </c>
      <c r="B1" s="131" t="s">
        <v>35</v>
      </c>
      <c r="C1" s="131" t="s">
        <v>36</v>
      </c>
      <c r="D1" s="131" t="s">
        <v>37</v>
      </c>
      <c r="E1" s="131" t="s">
        <v>38</v>
      </c>
      <c r="F1" s="131" t="s">
        <v>39</v>
      </c>
      <c r="G1" s="131" t="s">
        <v>40</v>
      </c>
      <c r="H1" s="131" t="s">
        <v>41</v>
      </c>
      <c r="I1" s="200" t="s">
        <v>18</v>
      </c>
      <c r="J1" s="131" t="s">
        <v>42</v>
      </c>
      <c r="K1" s="131" t="s">
        <v>129</v>
      </c>
    </row>
    <row r="2" spans="1:13" x14ac:dyDescent="0.2">
      <c r="A2" s="132">
        <v>2017</v>
      </c>
      <c r="B2" s="132">
        <v>4</v>
      </c>
      <c r="C2" s="133">
        <v>9781449462284</v>
      </c>
      <c r="D2" s="132" t="s">
        <v>405</v>
      </c>
      <c r="E2" s="132">
        <v>1</v>
      </c>
      <c r="F2" s="149">
        <v>74</v>
      </c>
      <c r="G2" s="132">
        <v>501</v>
      </c>
      <c r="H2" s="132">
        <v>415040</v>
      </c>
      <c r="I2" s="151">
        <v>-2286.27</v>
      </c>
      <c r="J2" s="132">
        <v>-11</v>
      </c>
      <c r="K2" s="134"/>
    </row>
    <row r="3" spans="1:13" x14ac:dyDescent="0.2">
      <c r="A3" s="132">
        <v>2017</v>
      </c>
      <c r="B3" s="132">
        <v>4</v>
      </c>
      <c r="C3" s="133">
        <v>9781449462291</v>
      </c>
      <c r="D3" s="132" t="s">
        <v>406</v>
      </c>
      <c r="E3" s="132">
        <v>1</v>
      </c>
      <c r="F3" s="149">
        <v>74</v>
      </c>
      <c r="G3" s="132">
        <v>501</v>
      </c>
      <c r="H3" s="132">
        <v>415040</v>
      </c>
      <c r="I3" s="151">
        <v>-2286.27</v>
      </c>
      <c r="J3" s="132">
        <v>-11</v>
      </c>
      <c r="K3" s="134"/>
      <c r="L3" s="179">
        <f>-SUM(I2:I62)</f>
        <v>2632727.0400000005</v>
      </c>
      <c r="M3" s="179">
        <f>-SUM(J2:J62)</f>
        <v>5891</v>
      </c>
    </row>
    <row r="4" spans="1:13" x14ac:dyDescent="0.2">
      <c r="A4" s="132">
        <v>2017</v>
      </c>
      <c r="B4" s="132">
        <v>4</v>
      </c>
      <c r="C4" s="133">
        <v>9781449479619</v>
      </c>
      <c r="D4" s="132" t="s">
        <v>407</v>
      </c>
      <c r="E4" s="132">
        <v>1</v>
      </c>
      <c r="F4" s="149">
        <v>74</v>
      </c>
      <c r="G4" s="132">
        <v>501</v>
      </c>
      <c r="H4" s="132">
        <v>415040</v>
      </c>
      <c r="I4" s="151">
        <v>-7996.65</v>
      </c>
      <c r="J4" s="132">
        <v>-25</v>
      </c>
      <c r="K4" s="134"/>
      <c r="L4" s="179">
        <f>-SUM(I63:I71)</f>
        <v>-4983.2299999999996</v>
      </c>
      <c r="M4" s="179">
        <f>-SUM(J63:J71)</f>
        <v>-11</v>
      </c>
    </row>
    <row r="5" spans="1:13" x14ac:dyDescent="0.2">
      <c r="A5" s="132">
        <v>2017</v>
      </c>
      <c r="B5" s="132">
        <v>4</v>
      </c>
      <c r="C5" s="133">
        <v>9781449484590</v>
      </c>
      <c r="D5" s="132" t="s">
        <v>409</v>
      </c>
      <c r="E5" s="132">
        <v>1</v>
      </c>
      <c r="F5" s="149">
        <v>74</v>
      </c>
      <c r="G5" s="132">
        <v>501</v>
      </c>
      <c r="H5" s="132">
        <v>415040</v>
      </c>
      <c r="I5" s="151">
        <v>-952.41</v>
      </c>
      <c r="J5" s="132">
        <v>-3</v>
      </c>
      <c r="K5" s="134"/>
    </row>
    <row r="6" spans="1:13" x14ac:dyDescent="0.2">
      <c r="A6" s="132">
        <v>2017</v>
      </c>
      <c r="B6" s="132">
        <v>4</v>
      </c>
      <c r="C6" s="133">
        <v>9781471155246</v>
      </c>
      <c r="D6" s="132" t="s">
        <v>408</v>
      </c>
      <c r="E6" s="132">
        <v>1</v>
      </c>
      <c r="F6" s="134">
        <v>74</v>
      </c>
      <c r="G6" s="132">
        <v>503</v>
      </c>
      <c r="H6" s="132">
        <v>415040</v>
      </c>
      <c r="I6" s="151">
        <v>-12417.47</v>
      </c>
      <c r="J6" s="132">
        <v>-81</v>
      </c>
      <c r="K6" s="134"/>
    </row>
    <row r="7" spans="1:13" x14ac:dyDescent="0.2">
      <c r="A7" s="132">
        <v>2017</v>
      </c>
      <c r="B7" s="132">
        <v>4</v>
      </c>
      <c r="C7" s="133">
        <v>9780740705311</v>
      </c>
      <c r="D7" s="132" t="s">
        <v>344</v>
      </c>
      <c r="E7" s="132">
        <v>1</v>
      </c>
      <c r="F7" s="149">
        <v>74</v>
      </c>
      <c r="G7" s="132">
        <v>503</v>
      </c>
      <c r="H7" s="132">
        <v>415050</v>
      </c>
      <c r="I7" s="151">
        <v>-356.49</v>
      </c>
      <c r="J7" s="132">
        <v>-1</v>
      </c>
      <c r="K7" s="134"/>
    </row>
    <row r="8" spans="1:13" x14ac:dyDescent="0.2">
      <c r="A8" s="132">
        <v>2017</v>
      </c>
      <c r="B8" s="132">
        <v>4</v>
      </c>
      <c r="C8" s="133">
        <v>9780740748479</v>
      </c>
      <c r="D8" s="132" t="s">
        <v>272</v>
      </c>
      <c r="E8" s="132">
        <v>1</v>
      </c>
      <c r="F8" s="149">
        <v>74</v>
      </c>
      <c r="G8" s="132">
        <v>503</v>
      </c>
      <c r="H8" s="132">
        <v>415050</v>
      </c>
      <c r="I8" s="151">
        <v>-132223.47</v>
      </c>
      <c r="J8" s="132">
        <v>-32</v>
      </c>
      <c r="K8" s="134"/>
    </row>
    <row r="9" spans="1:13" x14ac:dyDescent="0.2">
      <c r="A9" s="132">
        <v>2017</v>
      </c>
      <c r="B9" s="132">
        <v>4</v>
      </c>
      <c r="C9" s="133">
        <v>9780740773655</v>
      </c>
      <c r="D9" s="132" t="s">
        <v>362</v>
      </c>
      <c r="E9" s="132">
        <v>1</v>
      </c>
      <c r="F9" s="149">
        <v>74</v>
      </c>
      <c r="G9" s="132">
        <v>503</v>
      </c>
      <c r="H9" s="132">
        <v>415050</v>
      </c>
      <c r="I9" s="151">
        <v>-267.75</v>
      </c>
      <c r="J9" s="132">
        <v>-1</v>
      </c>
      <c r="K9" s="134"/>
    </row>
    <row r="10" spans="1:13" x14ac:dyDescent="0.2">
      <c r="A10" s="132">
        <v>2017</v>
      </c>
      <c r="B10" s="132">
        <v>4</v>
      </c>
      <c r="C10" s="133">
        <v>9780740777356</v>
      </c>
      <c r="D10" s="132" t="s">
        <v>274</v>
      </c>
      <c r="E10" s="132">
        <v>1</v>
      </c>
      <c r="F10" s="134">
        <v>74</v>
      </c>
      <c r="G10" s="132">
        <v>503</v>
      </c>
      <c r="H10" s="132">
        <v>415050</v>
      </c>
      <c r="I10" s="151">
        <v>-7070</v>
      </c>
      <c r="J10" s="132">
        <v>-4</v>
      </c>
      <c r="K10" s="134"/>
    </row>
    <row r="11" spans="1:13" x14ac:dyDescent="0.2">
      <c r="A11" s="132">
        <v>2017</v>
      </c>
      <c r="B11" s="132">
        <v>4</v>
      </c>
      <c r="C11" s="133">
        <v>9780740785481</v>
      </c>
      <c r="D11" s="132" t="s">
        <v>275</v>
      </c>
      <c r="E11" s="132">
        <v>1</v>
      </c>
      <c r="F11" s="149">
        <v>74</v>
      </c>
      <c r="G11" s="132">
        <v>503</v>
      </c>
      <c r="H11" s="132">
        <v>415050</v>
      </c>
      <c r="I11" s="151">
        <v>-1529.49</v>
      </c>
      <c r="J11" s="132">
        <v>-1</v>
      </c>
      <c r="K11" s="134"/>
    </row>
    <row r="12" spans="1:13" x14ac:dyDescent="0.2">
      <c r="A12" s="132">
        <v>2017</v>
      </c>
      <c r="B12" s="132">
        <v>4</v>
      </c>
      <c r="C12" s="133">
        <v>9781449401375</v>
      </c>
      <c r="D12" s="132" t="s">
        <v>302</v>
      </c>
      <c r="E12" s="132">
        <v>1</v>
      </c>
      <c r="F12" s="149">
        <v>74</v>
      </c>
      <c r="G12" s="132">
        <v>503</v>
      </c>
      <c r="H12" s="132">
        <v>415050</v>
      </c>
      <c r="I12" s="151">
        <v>-164.45</v>
      </c>
      <c r="J12" s="132">
        <v>-1</v>
      </c>
      <c r="K12" s="134"/>
    </row>
    <row r="13" spans="1:13" x14ac:dyDescent="0.2">
      <c r="A13" s="132">
        <v>2017</v>
      </c>
      <c r="B13" s="132">
        <v>4</v>
      </c>
      <c r="C13" s="133">
        <v>9781449401382</v>
      </c>
      <c r="D13" s="132" t="s">
        <v>302</v>
      </c>
      <c r="E13" s="132">
        <v>1</v>
      </c>
      <c r="F13" s="149">
        <v>74</v>
      </c>
      <c r="G13" s="132">
        <v>503</v>
      </c>
      <c r="H13" s="132">
        <v>415050</v>
      </c>
      <c r="I13" s="151">
        <v>-164.45</v>
      </c>
      <c r="J13" s="132">
        <v>-1</v>
      </c>
      <c r="K13" s="134"/>
    </row>
    <row r="14" spans="1:13" x14ac:dyDescent="0.2">
      <c r="A14" s="132">
        <v>2017</v>
      </c>
      <c r="B14" s="132">
        <v>4</v>
      </c>
      <c r="C14" s="133">
        <v>9781449402327</v>
      </c>
      <c r="D14" s="132" t="s">
        <v>277</v>
      </c>
      <c r="E14" s="132">
        <v>1</v>
      </c>
      <c r="F14" s="149">
        <v>74</v>
      </c>
      <c r="G14" s="132">
        <v>504</v>
      </c>
      <c r="H14" s="132">
        <v>415050</v>
      </c>
      <c r="I14" s="151">
        <v>-8171.52</v>
      </c>
      <c r="J14" s="132">
        <v>-39</v>
      </c>
      <c r="K14" s="134"/>
    </row>
    <row r="15" spans="1:13" x14ac:dyDescent="0.2">
      <c r="A15" s="132">
        <v>2017</v>
      </c>
      <c r="B15" s="132">
        <v>4</v>
      </c>
      <c r="C15" s="133">
        <v>9781449407186</v>
      </c>
      <c r="D15" s="132" t="s">
        <v>278</v>
      </c>
      <c r="E15" s="132">
        <v>1</v>
      </c>
      <c r="F15" s="149">
        <v>74</v>
      </c>
      <c r="G15" s="132">
        <v>504</v>
      </c>
      <c r="H15" s="132">
        <v>415050</v>
      </c>
      <c r="I15" s="151">
        <v>-10054.799999999999</v>
      </c>
      <c r="J15" s="132">
        <v>-48</v>
      </c>
      <c r="K15" s="134"/>
    </row>
    <row r="16" spans="1:13" x14ac:dyDescent="0.2">
      <c r="A16" s="132">
        <v>2017</v>
      </c>
      <c r="B16" s="132">
        <v>4</v>
      </c>
      <c r="C16" s="133">
        <v>9781449414078</v>
      </c>
      <c r="D16" s="132" t="s">
        <v>383</v>
      </c>
      <c r="E16" s="132">
        <v>1</v>
      </c>
      <c r="F16" s="149">
        <v>74</v>
      </c>
      <c r="G16" s="132">
        <v>503</v>
      </c>
      <c r="H16" s="132">
        <v>415050</v>
      </c>
      <c r="I16" s="151">
        <v>-2109.4</v>
      </c>
      <c r="J16" s="132">
        <v>-20</v>
      </c>
      <c r="K16" s="134"/>
    </row>
    <row r="17" spans="1:11" x14ac:dyDescent="0.2">
      <c r="A17" s="132">
        <v>2017</v>
      </c>
      <c r="B17" s="132">
        <v>4</v>
      </c>
      <c r="C17" s="133">
        <v>9781449414849</v>
      </c>
      <c r="D17" s="132" t="s">
        <v>294</v>
      </c>
      <c r="E17" s="132">
        <v>1</v>
      </c>
      <c r="F17" s="149">
        <v>74</v>
      </c>
      <c r="G17" s="132">
        <v>503</v>
      </c>
      <c r="H17" s="132">
        <v>415050</v>
      </c>
      <c r="I17" s="151">
        <v>-211.47</v>
      </c>
      <c r="J17" s="132">
        <v>-1</v>
      </c>
      <c r="K17" s="134"/>
    </row>
    <row r="18" spans="1:11" x14ac:dyDescent="0.2">
      <c r="A18" s="132">
        <v>2017</v>
      </c>
      <c r="B18" s="132">
        <v>4</v>
      </c>
      <c r="C18" s="133">
        <v>9781449420437</v>
      </c>
      <c r="D18" s="132" t="s">
        <v>280</v>
      </c>
      <c r="E18" s="132">
        <v>1</v>
      </c>
      <c r="F18" s="149">
        <v>74</v>
      </c>
      <c r="G18" s="132">
        <v>504</v>
      </c>
      <c r="H18" s="132">
        <v>415050</v>
      </c>
      <c r="I18" s="151">
        <v>-8171.52</v>
      </c>
      <c r="J18" s="132">
        <v>-39</v>
      </c>
      <c r="K18" s="134"/>
    </row>
    <row r="19" spans="1:11" x14ac:dyDescent="0.2">
      <c r="A19" s="132">
        <v>2017</v>
      </c>
      <c r="B19" s="132">
        <v>4</v>
      </c>
      <c r="C19" s="133">
        <v>9781449425661</v>
      </c>
      <c r="D19" s="132" t="s">
        <v>282</v>
      </c>
      <c r="E19" s="132">
        <v>1</v>
      </c>
      <c r="F19" s="149">
        <v>74</v>
      </c>
      <c r="G19" s="132">
        <v>504</v>
      </c>
      <c r="H19" s="132">
        <v>415050</v>
      </c>
      <c r="I19" s="151">
        <v>-11555.04</v>
      </c>
      <c r="J19" s="132">
        <v>-55</v>
      </c>
      <c r="K19" s="134"/>
    </row>
    <row r="20" spans="1:11" x14ac:dyDescent="0.2">
      <c r="A20" s="132">
        <v>2017</v>
      </c>
      <c r="B20" s="132">
        <v>4</v>
      </c>
      <c r="C20" s="133">
        <v>9781449425678</v>
      </c>
      <c r="D20" s="132" t="s">
        <v>318</v>
      </c>
      <c r="E20" s="132">
        <v>1</v>
      </c>
      <c r="F20" s="149">
        <v>74</v>
      </c>
      <c r="G20" s="132">
        <v>504</v>
      </c>
      <c r="H20" s="132">
        <v>415050</v>
      </c>
      <c r="I20" s="151">
        <v>-2187.87</v>
      </c>
      <c r="J20" s="132">
        <v>-6</v>
      </c>
      <c r="K20" s="134"/>
    </row>
    <row r="21" spans="1:11" x14ac:dyDescent="0.2">
      <c r="A21" s="132">
        <v>2017</v>
      </c>
      <c r="B21" s="132">
        <v>4</v>
      </c>
      <c r="C21" s="133">
        <v>9781449427757</v>
      </c>
      <c r="D21" s="132" t="s">
        <v>283</v>
      </c>
      <c r="E21" s="132">
        <v>1</v>
      </c>
      <c r="F21" s="149">
        <v>74</v>
      </c>
      <c r="G21" s="132">
        <v>503</v>
      </c>
      <c r="H21" s="132">
        <v>415050</v>
      </c>
      <c r="I21" s="151">
        <v>-229.5</v>
      </c>
      <c r="J21" s="132">
        <v>-1</v>
      </c>
      <c r="K21" s="134"/>
    </row>
    <row r="22" spans="1:11" x14ac:dyDescent="0.2">
      <c r="A22" s="132">
        <v>2017</v>
      </c>
      <c r="B22" s="132">
        <v>4</v>
      </c>
      <c r="C22" s="133">
        <v>9781449427771</v>
      </c>
      <c r="D22" s="132" t="s">
        <v>284</v>
      </c>
      <c r="E22" s="132">
        <v>1</v>
      </c>
      <c r="F22" s="149">
        <v>74</v>
      </c>
      <c r="G22" s="132">
        <v>504</v>
      </c>
      <c r="H22" s="132">
        <v>415050</v>
      </c>
      <c r="I22" s="151">
        <v>-11343.57</v>
      </c>
      <c r="J22" s="132">
        <v>-54</v>
      </c>
      <c r="K22" s="134"/>
    </row>
    <row r="23" spans="1:11" x14ac:dyDescent="0.2">
      <c r="A23" s="132">
        <v>2017</v>
      </c>
      <c r="B23" s="132">
        <v>4</v>
      </c>
      <c r="C23" s="133">
        <v>9781449429362</v>
      </c>
      <c r="D23" s="132" t="s">
        <v>323</v>
      </c>
      <c r="E23" s="132">
        <v>1</v>
      </c>
      <c r="F23" s="149">
        <v>74</v>
      </c>
      <c r="G23" s="132">
        <v>503</v>
      </c>
      <c r="H23" s="132">
        <v>415050</v>
      </c>
      <c r="I23" s="151">
        <v>-229.5</v>
      </c>
      <c r="J23" s="132">
        <v>-1</v>
      </c>
      <c r="K23" s="134"/>
    </row>
    <row r="24" spans="1:11" x14ac:dyDescent="0.2">
      <c r="A24" s="132">
        <v>2017</v>
      </c>
      <c r="B24" s="132">
        <v>4</v>
      </c>
      <c r="C24" s="133">
        <v>9781449429379</v>
      </c>
      <c r="D24" s="132" t="s">
        <v>285</v>
      </c>
      <c r="E24" s="132">
        <v>1</v>
      </c>
      <c r="F24" s="134">
        <v>74</v>
      </c>
      <c r="G24" s="132">
        <v>503</v>
      </c>
      <c r="H24" s="132">
        <v>415050</v>
      </c>
      <c r="I24" s="151">
        <v>-7353.5</v>
      </c>
      <c r="J24" s="132">
        <v>-40</v>
      </c>
      <c r="K24" s="134"/>
    </row>
    <row r="25" spans="1:11" x14ac:dyDescent="0.2">
      <c r="A25" s="132">
        <v>2017</v>
      </c>
      <c r="B25" s="132">
        <v>4</v>
      </c>
      <c r="C25" s="133">
        <v>9781449429386</v>
      </c>
      <c r="D25" s="132" t="s">
        <v>286</v>
      </c>
      <c r="E25" s="132">
        <v>1</v>
      </c>
      <c r="F25" s="149">
        <v>74</v>
      </c>
      <c r="G25" s="132">
        <v>503</v>
      </c>
      <c r="H25" s="132">
        <v>415050</v>
      </c>
      <c r="I25" s="151">
        <v>-454.5</v>
      </c>
      <c r="J25" s="132">
        <v>-2</v>
      </c>
      <c r="K25" s="134"/>
    </row>
    <row r="26" spans="1:11" x14ac:dyDescent="0.2">
      <c r="A26" s="132">
        <v>2017</v>
      </c>
      <c r="B26" s="132">
        <v>4</v>
      </c>
      <c r="C26" s="133">
        <v>9781449433253</v>
      </c>
      <c r="D26" s="132" t="s">
        <v>272</v>
      </c>
      <c r="E26" s="132">
        <v>1</v>
      </c>
      <c r="F26" s="149">
        <v>74</v>
      </c>
      <c r="G26" s="132">
        <v>503</v>
      </c>
      <c r="H26" s="132">
        <v>415050</v>
      </c>
      <c r="I26" s="151">
        <v>-1120433.23</v>
      </c>
      <c r="J26" s="132">
        <v>-367</v>
      </c>
      <c r="K26" s="134"/>
    </row>
    <row r="27" spans="1:11" x14ac:dyDescent="0.2">
      <c r="A27" s="132">
        <v>2017</v>
      </c>
      <c r="B27" s="132">
        <v>4</v>
      </c>
      <c r="C27" s="133">
        <v>9781449436346</v>
      </c>
      <c r="D27" s="132" t="s">
        <v>242</v>
      </c>
      <c r="E27" s="132">
        <v>1</v>
      </c>
      <c r="F27" s="149">
        <v>74</v>
      </c>
      <c r="G27" s="132">
        <v>501</v>
      </c>
      <c r="H27" s="132">
        <v>415050</v>
      </c>
      <c r="I27" s="151">
        <v>-7892.5</v>
      </c>
      <c r="J27" s="132">
        <v>-43</v>
      </c>
      <c r="K27" s="134"/>
    </row>
    <row r="28" spans="1:11" x14ac:dyDescent="0.2">
      <c r="A28" s="132">
        <v>2017</v>
      </c>
      <c r="B28" s="132">
        <v>4</v>
      </c>
      <c r="C28" s="133">
        <v>9781449436353</v>
      </c>
      <c r="D28" s="132" t="s">
        <v>287</v>
      </c>
      <c r="E28" s="132">
        <v>1</v>
      </c>
      <c r="F28" s="149">
        <v>74</v>
      </c>
      <c r="G28" s="132">
        <v>504</v>
      </c>
      <c r="H28" s="132">
        <v>415050</v>
      </c>
      <c r="I28" s="151">
        <v>-10457.790000000001</v>
      </c>
      <c r="J28" s="132">
        <v>-50</v>
      </c>
      <c r="K28" s="134"/>
    </row>
    <row r="29" spans="1:11" x14ac:dyDescent="0.2">
      <c r="A29" s="132">
        <v>2017</v>
      </c>
      <c r="B29" s="132">
        <v>4</v>
      </c>
      <c r="C29" s="133">
        <v>9781449438821</v>
      </c>
      <c r="D29" s="132" t="s">
        <v>330</v>
      </c>
      <c r="E29" s="132">
        <v>1</v>
      </c>
      <c r="F29" s="134">
        <v>74</v>
      </c>
      <c r="G29" s="132">
        <v>503</v>
      </c>
      <c r="H29" s="132">
        <v>415050</v>
      </c>
      <c r="I29" s="151">
        <v>-1785</v>
      </c>
      <c r="J29" s="132">
        <v>-1</v>
      </c>
      <c r="K29" s="134"/>
    </row>
    <row r="30" spans="1:11" x14ac:dyDescent="0.2">
      <c r="A30" s="132">
        <v>2017</v>
      </c>
      <c r="B30" s="132">
        <v>4</v>
      </c>
      <c r="C30" s="133">
        <v>9781449456146</v>
      </c>
      <c r="D30" s="132" t="s">
        <v>292</v>
      </c>
      <c r="E30" s="132">
        <v>1</v>
      </c>
      <c r="F30" s="149">
        <v>74</v>
      </c>
      <c r="G30" s="132">
        <v>503</v>
      </c>
      <c r="H30" s="132">
        <v>415050</v>
      </c>
      <c r="I30" s="151">
        <v>-107316.84</v>
      </c>
      <c r="J30" s="132">
        <v>-345</v>
      </c>
      <c r="K30" s="134"/>
    </row>
    <row r="31" spans="1:11" x14ac:dyDescent="0.2">
      <c r="A31" s="132">
        <v>2017</v>
      </c>
      <c r="B31" s="132">
        <v>4</v>
      </c>
      <c r="C31" s="133">
        <v>9781449457952</v>
      </c>
      <c r="D31" s="132" t="s">
        <v>271</v>
      </c>
      <c r="E31" s="132">
        <v>1</v>
      </c>
      <c r="F31" s="149">
        <v>74</v>
      </c>
      <c r="G31" s="132">
        <v>501</v>
      </c>
      <c r="H31" s="132">
        <v>415050</v>
      </c>
      <c r="I31" s="151">
        <v>-121423.29</v>
      </c>
      <c r="J31" s="132">
        <v>-389</v>
      </c>
      <c r="K31" s="134"/>
    </row>
    <row r="32" spans="1:11" x14ac:dyDescent="0.2">
      <c r="A32" s="132">
        <v>2017</v>
      </c>
      <c r="B32" s="132">
        <v>4</v>
      </c>
      <c r="C32" s="133">
        <v>9781449459956</v>
      </c>
      <c r="D32" s="132" t="s">
        <v>258</v>
      </c>
      <c r="E32" s="132">
        <v>1</v>
      </c>
      <c r="F32" s="149">
        <v>74</v>
      </c>
      <c r="G32" s="132">
        <v>501</v>
      </c>
      <c r="H32" s="132">
        <v>415050</v>
      </c>
      <c r="I32" s="151">
        <v>-830.96</v>
      </c>
      <c r="J32" s="132">
        <v>-2</v>
      </c>
      <c r="K32" s="134"/>
    </row>
    <row r="33" spans="1:11" x14ac:dyDescent="0.2">
      <c r="A33" s="132">
        <v>2017</v>
      </c>
      <c r="B33" s="132">
        <v>4</v>
      </c>
      <c r="C33" s="133">
        <v>9781449460044</v>
      </c>
      <c r="D33" s="132" t="s">
        <v>260</v>
      </c>
      <c r="E33" s="132">
        <v>1</v>
      </c>
      <c r="F33" s="149">
        <v>74</v>
      </c>
      <c r="G33" s="132">
        <v>501</v>
      </c>
      <c r="H33" s="132">
        <v>415050</v>
      </c>
      <c r="I33" s="151">
        <v>-9658.39</v>
      </c>
      <c r="J33" s="132">
        <v>-3</v>
      </c>
      <c r="K33" s="134"/>
    </row>
    <row r="34" spans="1:11" x14ac:dyDescent="0.2">
      <c r="A34" s="132">
        <v>2017</v>
      </c>
      <c r="B34" s="132">
        <v>4</v>
      </c>
      <c r="C34" s="133">
        <v>9781449460365</v>
      </c>
      <c r="D34" s="132" t="s">
        <v>319</v>
      </c>
      <c r="E34" s="132">
        <v>1</v>
      </c>
      <c r="F34" s="149">
        <v>74</v>
      </c>
      <c r="G34" s="132">
        <v>501</v>
      </c>
      <c r="H34" s="132">
        <v>415050</v>
      </c>
      <c r="I34" s="151">
        <v>-2391.34</v>
      </c>
      <c r="J34" s="132">
        <v>-5</v>
      </c>
      <c r="K34" s="134"/>
    </row>
    <row r="35" spans="1:11" x14ac:dyDescent="0.2">
      <c r="A35" s="132">
        <v>2017</v>
      </c>
      <c r="B35" s="132">
        <v>4</v>
      </c>
      <c r="C35" s="133">
        <v>9781449461072</v>
      </c>
      <c r="D35" s="132" t="s">
        <v>386</v>
      </c>
      <c r="E35" s="132">
        <v>1</v>
      </c>
      <c r="F35" s="149">
        <v>74</v>
      </c>
      <c r="G35" s="132">
        <v>503</v>
      </c>
      <c r="H35" s="132">
        <v>415050</v>
      </c>
      <c r="I35" s="151">
        <v>-124933.43</v>
      </c>
      <c r="J35" s="132">
        <v>-402</v>
      </c>
      <c r="K35" s="134"/>
    </row>
    <row r="36" spans="1:11" x14ac:dyDescent="0.2">
      <c r="A36" s="132">
        <v>2017</v>
      </c>
      <c r="B36" s="132">
        <v>4</v>
      </c>
      <c r="C36" s="133">
        <v>9781449462147</v>
      </c>
      <c r="D36" s="132" t="s">
        <v>220</v>
      </c>
      <c r="E36" s="132">
        <v>1</v>
      </c>
      <c r="F36" s="149">
        <v>74</v>
      </c>
      <c r="G36" s="132">
        <v>501</v>
      </c>
      <c r="H36" s="132">
        <v>415050</v>
      </c>
      <c r="I36" s="151">
        <v>-1059.47</v>
      </c>
      <c r="J36" s="132">
        <v>-1</v>
      </c>
      <c r="K36" s="134"/>
    </row>
    <row r="37" spans="1:11" x14ac:dyDescent="0.2">
      <c r="A37" s="132">
        <v>2017</v>
      </c>
      <c r="B37" s="132">
        <v>4</v>
      </c>
      <c r="C37" s="133">
        <v>9781449462253</v>
      </c>
      <c r="D37" s="132" t="s">
        <v>320</v>
      </c>
      <c r="E37" s="132">
        <v>1</v>
      </c>
      <c r="F37" s="149">
        <v>74</v>
      </c>
      <c r="G37" s="132">
        <v>501</v>
      </c>
      <c r="H37" s="132">
        <v>415050</v>
      </c>
      <c r="I37" s="151">
        <v>-10441.83</v>
      </c>
      <c r="J37" s="132">
        <v>-50</v>
      </c>
      <c r="K37" s="134"/>
    </row>
    <row r="38" spans="1:11" x14ac:dyDescent="0.2">
      <c r="A38" s="132">
        <v>2017</v>
      </c>
      <c r="B38" s="132">
        <v>4</v>
      </c>
      <c r="C38" s="133">
        <v>9781449462260</v>
      </c>
      <c r="D38" s="132" t="s">
        <v>331</v>
      </c>
      <c r="E38" s="132">
        <v>1</v>
      </c>
      <c r="F38" s="149">
        <v>74</v>
      </c>
      <c r="G38" s="132">
        <v>501</v>
      </c>
      <c r="H38" s="132">
        <v>415050</v>
      </c>
      <c r="I38" s="151">
        <v>-12250.45</v>
      </c>
      <c r="J38" s="132">
        <v>-47</v>
      </c>
      <c r="K38" s="134"/>
    </row>
    <row r="39" spans="1:11" x14ac:dyDescent="0.2">
      <c r="A39" s="132">
        <v>2017</v>
      </c>
      <c r="B39" s="132">
        <v>4</v>
      </c>
      <c r="C39" s="133">
        <v>9781449464899</v>
      </c>
      <c r="D39" s="132" t="s">
        <v>310</v>
      </c>
      <c r="E39" s="132">
        <v>1</v>
      </c>
      <c r="F39" s="149">
        <v>74</v>
      </c>
      <c r="G39" s="132">
        <v>501</v>
      </c>
      <c r="H39" s="132">
        <v>415050</v>
      </c>
      <c r="I39" s="151">
        <v>-20042.54</v>
      </c>
      <c r="J39" s="132">
        <v>-64</v>
      </c>
      <c r="K39" s="134"/>
    </row>
    <row r="40" spans="1:11" x14ac:dyDescent="0.2">
      <c r="A40" s="132">
        <v>2017</v>
      </c>
      <c r="B40" s="132">
        <v>4</v>
      </c>
      <c r="C40" s="133">
        <v>9781449470791</v>
      </c>
      <c r="D40" s="132" t="s">
        <v>364</v>
      </c>
      <c r="E40" s="132">
        <v>1</v>
      </c>
      <c r="F40" s="149">
        <v>74</v>
      </c>
      <c r="G40" s="132">
        <v>501</v>
      </c>
      <c r="H40" s="132">
        <v>415050</v>
      </c>
      <c r="I40" s="151">
        <v>-10159.040000000001</v>
      </c>
      <c r="J40" s="132">
        <v>-32</v>
      </c>
      <c r="K40" s="134"/>
    </row>
    <row r="41" spans="1:11" x14ac:dyDescent="0.2">
      <c r="A41" s="132">
        <v>2017</v>
      </c>
      <c r="B41" s="132">
        <v>4</v>
      </c>
      <c r="C41" s="133">
        <v>9781449471927</v>
      </c>
      <c r="D41" s="132" t="s">
        <v>325</v>
      </c>
      <c r="E41" s="132">
        <v>1</v>
      </c>
      <c r="F41" s="134">
        <v>74</v>
      </c>
      <c r="G41" s="132">
        <v>501</v>
      </c>
      <c r="H41" s="132">
        <v>415050</v>
      </c>
      <c r="I41" s="151">
        <v>-55227.8</v>
      </c>
      <c r="J41" s="132">
        <v>-175</v>
      </c>
      <c r="K41" s="134"/>
    </row>
    <row r="42" spans="1:11" x14ac:dyDescent="0.2">
      <c r="A42" s="132">
        <v>2017</v>
      </c>
      <c r="B42" s="132">
        <v>4</v>
      </c>
      <c r="C42" s="133">
        <v>9781449471958</v>
      </c>
      <c r="D42" s="132" t="s">
        <v>399</v>
      </c>
      <c r="E42" s="132">
        <v>1</v>
      </c>
      <c r="F42" s="134">
        <v>74</v>
      </c>
      <c r="G42" s="132">
        <v>501</v>
      </c>
      <c r="H42" s="132">
        <v>415050</v>
      </c>
      <c r="I42" s="151">
        <v>-5405.92</v>
      </c>
      <c r="J42" s="132">
        <v>-4</v>
      </c>
      <c r="K42" s="134"/>
    </row>
    <row r="43" spans="1:11" x14ac:dyDescent="0.2">
      <c r="A43" s="132">
        <v>2017</v>
      </c>
      <c r="B43" s="132">
        <v>4</v>
      </c>
      <c r="C43" s="133">
        <v>9781449472399</v>
      </c>
      <c r="D43" s="132" t="s">
        <v>326</v>
      </c>
      <c r="E43" s="132">
        <v>1</v>
      </c>
      <c r="F43" s="149">
        <v>74</v>
      </c>
      <c r="G43" s="132">
        <v>501</v>
      </c>
      <c r="H43" s="132">
        <v>415050</v>
      </c>
      <c r="I43" s="151">
        <v>-99157.5</v>
      </c>
      <c r="J43" s="132">
        <v>-253</v>
      </c>
      <c r="K43" s="134"/>
    </row>
    <row r="44" spans="1:11" x14ac:dyDescent="0.2">
      <c r="A44" s="132">
        <v>2017</v>
      </c>
      <c r="B44" s="132">
        <v>4</v>
      </c>
      <c r="C44" s="133">
        <v>9781449474119</v>
      </c>
      <c r="D44" s="132" t="s">
        <v>365</v>
      </c>
      <c r="E44" s="132">
        <v>1</v>
      </c>
      <c r="F44" s="149">
        <v>74</v>
      </c>
      <c r="G44" s="132">
        <v>501</v>
      </c>
      <c r="H44" s="132">
        <v>415050</v>
      </c>
      <c r="I44" s="151">
        <v>-10159.040000000001</v>
      </c>
      <c r="J44" s="132">
        <v>-32</v>
      </c>
      <c r="K44" s="134"/>
    </row>
    <row r="45" spans="1:11" x14ac:dyDescent="0.2">
      <c r="A45" s="132">
        <v>2017</v>
      </c>
      <c r="B45" s="132">
        <v>4</v>
      </c>
      <c r="C45" s="133">
        <v>9781449474195</v>
      </c>
      <c r="D45" s="132" t="s">
        <v>339</v>
      </c>
      <c r="E45" s="132">
        <v>1</v>
      </c>
      <c r="F45" s="149">
        <v>74</v>
      </c>
      <c r="G45" s="132">
        <v>501</v>
      </c>
      <c r="H45" s="132">
        <v>415050</v>
      </c>
      <c r="I45" s="151">
        <v>-7996.65</v>
      </c>
      <c r="J45" s="132">
        <v>-25</v>
      </c>
      <c r="K45" s="134"/>
    </row>
    <row r="46" spans="1:11" x14ac:dyDescent="0.2">
      <c r="A46" s="132">
        <v>2017</v>
      </c>
      <c r="B46" s="132">
        <v>4</v>
      </c>
      <c r="C46" s="133">
        <v>9781449474256</v>
      </c>
      <c r="D46" s="132" t="s">
        <v>366</v>
      </c>
      <c r="E46" s="132">
        <v>1</v>
      </c>
      <c r="F46" s="149">
        <v>74</v>
      </c>
      <c r="G46" s="132">
        <v>503</v>
      </c>
      <c r="H46" s="132">
        <v>415050</v>
      </c>
      <c r="I46" s="151">
        <v>-413000.91</v>
      </c>
      <c r="J46" s="132">
        <v>-1982</v>
      </c>
      <c r="K46" s="134"/>
    </row>
    <row r="47" spans="1:11" x14ac:dyDescent="0.2">
      <c r="A47" s="132">
        <v>2017</v>
      </c>
      <c r="B47" s="132">
        <v>4</v>
      </c>
      <c r="C47" s="133">
        <v>9781449479701</v>
      </c>
      <c r="D47" s="132" t="s">
        <v>367</v>
      </c>
      <c r="E47" s="132">
        <v>1</v>
      </c>
      <c r="F47" s="149">
        <v>74</v>
      </c>
      <c r="G47" s="132">
        <v>501</v>
      </c>
      <c r="H47" s="132">
        <v>415050</v>
      </c>
      <c r="I47" s="151">
        <v>-10159.040000000001</v>
      </c>
      <c r="J47" s="132">
        <v>-32</v>
      </c>
      <c r="K47" s="134"/>
    </row>
    <row r="48" spans="1:11" x14ac:dyDescent="0.2">
      <c r="A48" s="132">
        <v>2017</v>
      </c>
      <c r="B48" s="132">
        <v>4</v>
      </c>
      <c r="C48" s="133">
        <v>9781449480127</v>
      </c>
      <c r="D48" s="132" t="s">
        <v>394</v>
      </c>
      <c r="E48" s="132">
        <v>1</v>
      </c>
      <c r="F48" s="149">
        <v>74</v>
      </c>
      <c r="G48" s="132">
        <v>501</v>
      </c>
      <c r="H48" s="132">
        <v>415050</v>
      </c>
      <c r="I48" s="151">
        <v>-20102.439999999999</v>
      </c>
      <c r="J48" s="132">
        <v>-64</v>
      </c>
      <c r="K48" s="134"/>
    </row>
    <row r="49" spans="1:11" x14ac:dyDescent="0.2">
      <c r="A49" s="132">
        <v>2017</v>
      </c>
      <c r="B49" s="132">
        <v>4</v>
      </c>
      <c r="C49" s="133">
        <v>9781449480356</v>
      </c>
      <c r="D49" s="132" t="s">
        <v>368</v>
      </c>
      <c r="E49" s="132">
        <v>1</v>
      </c>
      <c r="F49" s="149">
        <v>74</v>
      </c>
      <c r="G49" s="132">
        <v>501</v>
      </c>
      <c r="H49" s="132">
        <v>415050</v>
      </c>
      <c r="I49" s="151">
        <v>-8949.06</v>
      </c>
      <c r="J49" s="132">
        <v>-28</v>
      </c>
      <c r="K49" s="134"/>
    </row>
    <row r="50" spans="1:11" x14ac:dyDescent="0.2">
      <c r="A50" s="132">
        <v>2017</v>
      </c>
      <c r="B50" s="132">
        <v>4</v>
      </c>
      <c r="C50" s="133">
        <v>9781449481018</v>
      </c>
      <c r="D50" s="132" t="s">
        <v>396</v>
      </c>
      <c r="E50" s="132">
        <v>1</v>
      </c>
      <c r="F50" s="149">
        <v>74</v>
      </c>
      <c r="G50" s="132">
        <v>501</v>
      </c>
      <c r="H50" s="132">
        <v>415050</v>
      </c>
      <c r="I50" s="151">
        <v>-13016.27</v>
      </c>
      <c r="J50" s="132">
        <v>-41</v>
      </c>
      <c r="K50" s="134"/>
    </row>
    <row r="51" spans="1:11" x14ac:dyDescent="0.2">
      <c r="A51" s="132">
        <v>2017</v>
      </c>
      <c r="B51" s="132">
        <v>4</v>
      </c>
      <c r="C51" s="133">
        <v>9781941252093</v>
      </c>
      <c r="D51" s="132" t="s">
        <v>321</v>
      </c>
      <c r="E51" s="132">
        <v>1</v>
      </c>
      <c r="F51" s="134">
        <v>74</v>
      </c>
      <c r="G51" s="132">
        <v>501</v>
      </c>
      <c r="H51" s="132">
        <v>415050</v>
      </c>
      <c r="I51" s="151">
        <v>-875.5</v>
      </c>
      <c r="J51" s="132">
        <v>-2</v>
      </c>
      <c r="K51" s="134"/>
    </row>
    <row r="52" spans="1:11" x14ac:dyDescent="0.2">
      <c r="A52" s="132">
        <v>2017</v>
      </c>
      <c r="B52" s="132">
        <v>4</v>
      </c>
      <c r="C52" s="133">
        <v>9781449446598</v>
      </c>
      <c r="D52" s="132" t="s">
        <v>288</v>
      </c>
      <c r="E52" s="132">
        <v>1</v>
      </c>
      <c r="F52" s="134">
        <v>74</v>
      </c>
      <c r="G52" s="132">
        <v>503</v>
      </c>
      <c r="H52" s="132">
        <v>415050</v>
      </c>
      <c r="I52" s="132">
        <v>-356.49</v>
      </c>
      <c r="J52" s="132">
        <v>-1</v>
      </c>
      <c r="K52" s="134"/>
    </row>
    <row r="53" spans="1:11" x14ac:dyDescent="0.2">
      <c r="A53" s="132">
        <v>2017</v>
      </c>
      <c r="B53" s="132">
        <v>4</v>
      </c>
      <c r="C53" s="133">
        <v>9781449462284</v>
      </c>
      <c r="D53" s="132" t="s">
        <v>405</v>
      </c>
      <c r="E53" s="132">
        <v>1</v>
      </c>
      <c r="F53" s="149">
        <v>74</v>
      </c>
      <c r="G53" s="132">
        <v>501</v>
      </c>
      <c r="H53" s="132">
        <v>415140</v>
      </c>
      <c r="I53" s="151">
        <v>-9904</v>
      </c>
      <c r="J53" s="132">
        <v>-50</v>
      </c>
      <c r="K53" s="134"/>
    </row>
    <row r="54" spans="1:11" x14ac:dyDescent="0.2">
      <c r="A54" s="132">
        <v>2017</v>
      </c>
      <c r="B54" s="132">
        <v>4</v>
      </c>
      <c r="C54" s="133">
        <v>9781449462291</v>
      </c>
      <c r="D54" s="132" t="s">
        <v>406</v>
      </c>
      <c r="E54" s="132">
        <v>1</v>
      </c>
      <c r="F54" s="149">
        <v>74</v>
      </c>
      <c r="G54" s="132">
        <v>501</v>
      </c>
      <c r="H54" s="132">
        <v>415140</v>
      </c>
      <c r="I54" s="151">
        <v>-39568</v>
      </c>
      <c r="J54" s="132">
        <v>-200</v>
      </c>
      <c r="K54" s="134"/>
    </row>
    <row r="55" spans="1:11" x14ac:dyDescent="0.2">
      <c r="A55" s="132">
        <v>2017</v>
      </c>
      <c r="B55" s="132">
        <v>4</v>
      </c>
      <c r="C55" s="133">
        <v>9781449484590</v>
      </c>
      <c r="D55" s="132" t="s">
        <v>409</v>
      </c>
      <c r="E55" s="132">
        <v>1</v>
      </c>
      <c r="F55" s="149">
        <v>74</v>
      </c>
      <c r="G55" s="132">
        <v>501</v>
      </c>
      <c r="H55" s="132">
        <v>415140</v>
      </c>
      <c r="I55" s="151">
        <v>-892.16</v>
      </c>
      <c r="J55" s="132">
        <v>-3</v>
      </c>
      <c r="K55" s="134"/>
    </row>
    <row r="56" spans="1:11" x14ac:dyDescent="0.2">
      <c r="A56" s="132">
        <v>2017</v>
      </c>
      <c r="B56" s="132">
        <v>4</v>
      </c>
      <c r="C56" s="133">
        <v>9781449407186</v>
      </c>
      <c r="D56" s="132" t="s">
        <v>278</v>
      </c>
      <c r="E56" s="132">
        <v>1</v>
      </c>
      <c r="F56" s="149">
        <v>74</v>
      </c>
      <c r="G56" s="132">
        <v>504</v>
      </c>
      <c r="H56" s="132">
        <v>415150</v>
      </c>
      <c r="I56" s="151">
        <v>-2981.12</v>
      </c>
      <c r="J56" s="132">
        <v>-15</v>
      </c>
      <c r="K56" s="134"/>
    </row>
    <row r="57" spans="1:11" x14ac:dyDescent="0.2">
      <c r="A57" s="132">
        <v>2017</v>
      </c>
      <c r="B57" s="132">
        <v>4</v>
      </c>
      <c r="C57" s="133">
        <v>9781449425661</v>
      </c>
      <c r="D57" s="132" t="s">
        <v>282</v>
      </c>
      <c r="E57" s="132">
        <v>1</v>
      </c>
      <c r="F57" s="149">
        <v>74</v>
      </c>
      <c r="G57" s="132">
        <v>504</v>
      </c>
      <c r="H57" s="132">
        <v>415150</v>
      </c>
      <c r="I57" s="151">
        <v>-4975.04</v>
      </c>
      <c r="J57" s="132">
        <v>-25</v>
      </c>
      <c r="K57" s="134"/>
    </row>
    <row r="58" spans="1:11" x14ac:dyDescent="0.2">
      <c r="A58" s="132">
        <v>2017</v>
      </c>
      <c r="B58" s="132">
        <v>4</v>
      </c>
      <c r="C58" s="133">
        <v>9781449429379</v>
      </c>
      <c r="D58" s="132" t="s">
        <v>285</v>
      </c>
      <c r="E58" s="132">
        <v>1</v>
      </c>
      <c r="F58" s="149">
        <v>74</v>
      </c>
      <c r="G58" s="132">
        <v>503</v>
      </c>
      <c r="H58" s="132">
        <v>415150</v>
      </c>
      <c r="I58" s="151">
        <v>-8397.6200000000008</v>
      </c>
      <c r="J58" s="132">
        <v>-48</v>
      </c>
      <c r="K58" s="134"/>
    </row>
    <row r="59" spans="1:11" x14ac:dyDescent="0.2">
      <c r="A59" s="132">
        <v>2017</v>
      </c>
      <c r="B59" s="132">
        <v>4</v>
      </c>
      <c r="C59" s="133">
        <v>9781449436346</v>
      </c>
      <c r="D59" s="132" t="s">
        <v>242</v>
      </c>
      <c r="E59" s="132">
        <v>1</v>
      </c>
      <c r="F59" s="149">
        <v>74</v>
      </c>
      <c r="G59" s="132">
        <v>501</v>
      </c>
      <c r="H59" s="132">
        <v>415150</v>
      </c>
      <c r="I59" s="151">
        <v>-4373.76</v>
      </c>
      <c r="J59" s="132">
        <v>-25</v>
      </c>
      <c r="K59" s="134"/>
    </row>
    <row r="60" spans="1:11" x14ac:dyDescent="0.2">
      <c r="A60" s="132">
        <v>2017</v>
      </c>
      <c r="B60" s="132">
        <v>4</v>
      </c>
      <c r="C60" s="133">
        <v>9781449471958</v>
      </c>
      <c r="D60" s="132" t="s">
        <v>399</v>
      </c>
      <c r="E60" s="132">
        <v>1</v>
      </c>
      <c r="F60" s="149">
        <v>74</v>
      </c>
      <c r="G60" s="132">
        <v>501</v>
      </c>
      <c r="H60" s="132">
        <v>415150</v>
      </c>
      <c r="I60" s="151">
        <v>-6469.12</v>
      </c>
      <c r="J60" s="132">
        <v>-5</v>
      </c>
      <c r="K60" s="134"/>
    </row>
    <row r="61" spans="1:11" x14ac:dyDescent="0.2">
      <c r="A61" s="132">
        <v>2017</v>
      </c>
      <c r="B61" s="132">
        <v>4</v>
      </c>
      <c r="C61" s="133">
        <v>9781449472399</v>
      </c>
      <c r="D61" s="132" t="s">
        <v>326</v>
      </c>
      <c r="E61" s="132">
        <v>1</v>
      </c>
      <c r="F61" s="149">
        <v>74</v>
      </c>
      <c r="G61" s="132">
        <v>501</v>
      </c>
      <c r="H61" s="132">
        <v>415150</v>
      </c>
      <c r="I61" s="151">
        <v>-1124.96</v>
      </c>
      <c r="J61" s="132">
        <v>-3</v>
      </c>
      <c r="K61" s="134"/>
    </row>
    <row r="62" spans="1:11" x14ac:dyDescent="0.2">
      <c r="A62" s="132">
        <v>2017</v>
      </c>
      <c r="B62" s="132">
        <v>4</v>
      </c>
      <c r="C62" s="133">
        <v>9781449474256</v>
      </c>
      <c r="D62" s="132" t="s">
        <v>366</v>
      </c>
      <c r="E62" s="132">
        <v>1</v>
      </c>
      <c r="F62" s="149">
        <v>74</v>
      </c>
      <c r="G62" s="132">
        <v>503</v>
      </c>
      <c r="H62" s="132">
        <v>415150</v>
      </c>
      <c r="I62" s="151">
        <v>-118771.18</v>
      </c>
      <c r="J62" s="132">
        <v>-599</v>
      </c>
      <c r="K62" s="134"/>
    </row>
    <row r="63" spans="1:11" x14ac:dyDescent="0.2">
      <c r="A63" s="132">
        <v>2017</v>
      </c>
      <c r="B63" s="132">
        <v>4</v>
      </c>
      <c r="C63" s="133">
        <v>9780740700033</v>
      </c>
      <c r="D63" s="132" t="s">
        <v>343</v>
      </c>
      <c r="E63" s="132">
        <v>1</v>
      </c>
      <c r="F63" s="134">
        <v>74</v>
      </c>
      <c r="G63" s="132">
        <v>503</v>
      </c>
      <c r="H63" s="132">
        <v>425250</v>
      </c>
      <c r="I63" s="151">
        <v>1153.3499999999999</v>
      </c>
      <c r="J63" s="132">
        <v>3</v>
      </c>
      <c r="K63" s="134"/>
    </row>
    <row r="64" spans="1:11" x14ac:dyDescent="0.2">
      <c r="A64" s="132">
        <v>2017</v>
      </c>
      <c r="B64" s="132">
        <v>4</v>
      </c>
      <c r="C64" s="133">
        <v>9780740738050</v>
      </c>
      <c r="D64" s="132" t="s">
        <v>347</v>
      </c>
      <c r="E64" s="132">
        <v>1</v>
      </c>
      <c r="F64" s="149">
        <v>74</v>
      </c>
      <c r="G64" s="132">
        <v>503</v>
      </c>
      <c r="H64" s="132">
        <v>425250</v>
      </c>
      <c r="I64" s="151">
        <v>288.75</v>
      </c>
      <c r="J64" s="132">
        <v>1</v>
      </c>
      <c r="K64" s="134"/>
    </row>
    <row r="65" spans="1:11" x14ac:dyDescent="0.2">
      <c r="A65" s="132">
        <v>2017</v>
      </c>
      <c r="B65" s="132">
        <v>4</v>
      </c>
      <c r="C65" s="133">
        <v>9780740761904</v>
      </c>
      <c r="D65" s="132" t="s">
        <v>349</v>
      </c>
      <c r="E65" s="132">
        <v>1</v>
      </c>
      <c r="F65" s="149">
        <v>74</v>
      </c>
      <c r="G65" s="132">
        <v>503</v>
      </c>
      <c r="H65" s="132">
        <v>425250</v>
      </c>
      <c r="I65" s="151">
        <v>278.25</v>
      </c>
      <c r="J65" s="132">
        <v>1</v>
      </c>
      <c r="K65" s="134"/>
    </row>
    <row r="66" spans="1:11" x14ac:dyDescent="0.2">
      <c r="A66" s="132">
        <v>2017</v>
      </c>
      <c r="B66" s="132">
        <v>4</v>
      </c>
      <c r="C66" s="133">
        <v>9781449418465</v>
      </c>
      <c r="D66" s="132" t="s">
        <v>338</v>
      </c>
      <c r="E66" s="132">
        <v>1</v>
      </c>
      <c r="F66" s="149">
        <v>74</v>
      </c>
      <c r="G66" s="132">
        <v>503</v>
      </c>
      <c r="H66" s="132">
        <v>425250</v>
      </c>
      <c r="I66" s="151">
        <v>273</v>
      </c>
      <c r="J66" s="132">
        <v>1</v>
      </c>
      <c r="K66" s="134"/>
    </row>
    <row r="67" spans="1:11" x14ac:dyDescent="0.2">
      <c r="A67" s="132">
        <v>2017</v>
      </c>
      <c r="B67" s="132">
        <v>4</v>
      </c>
      <c r="C67" s="133">
        <v>9781449436353</v>
      </c>
      <c r="D67" s="132" t="s">
        <v>287</v>
      </c>
      <c r="E67" s="132">
        <v>1</v>
      </c>
      <c r="F67" s="149">
        <v>74</v>
      </c>
      <c r="G67" s="132">
        <v>504</v>
      </c>
      <c r="H67" s="132">
        <v>425250</v>
      </c>
      <c r="I67" s="151">
        <v>199.5</v>
      </c>
      <c r="J67" s="132">
        <v>1</v>
      </c>
      <c r="K67" s="134"/>
    </row>
    <row r="68" spans="1:11" x14ac:dyDescent="0.2">
      <c r="A68" s="132">
        <v>2017</v>
      </c>
      <c r="B68" s="132">
        <v>4</v>
      </c>
      <c r="C68" s="133">
        <v>9781449447953</v>
      </c>
      <c r="D68" s="132" t="s">
        <v>246</v>
      </c>
      <c r="E68" s="132">
        <v>1</v>
      </c>
      <c r="F68" s="149">
        <v>74</v>
      </c>
      <c r="G68" s="132">
        <v>501</v>
      </c>
      <c r="H68" s="132">
        <v>425250</v>
      </c>
      <c r="I68" s="151">
        <v>989.45</v>
      </c>
      <c r="J68" s="132">
        <v>1</v>
      </c>
      <c r="K68" s="134"/>
    </row>
    <row r="69" spans="1:11" x14ac:dyDescent="0.2">
      <c r="A69" s="132">
        <v>2017</v>
      </c>
      <c r="B69" s="132">
        <v>4</v>
      </c>
      <c r="C69" s="133">
        <v>9781449462147</v>
      </c>
      <c r="D69" s="132" t="s">
        <v>220</v>
      </c>
      <c r="E69" s="132">
        <v>1</v>
      </c>
      <c r="F69" s="149">
        <v>74</v>
      </c>
      <c r="G69" s="132">
        <v>501</v>
      </c>
      <c r="H69" s="132">
        <v>425250</v>
      </c>
      <c r="I69" s="151">
        <v>1099.45</v>
      </c>
      <c r="J69" s="132">
        <v>1</v>
      </c>
      <c r="K69" s="134"/>
    </row>
    <row r="70" spans="1:11" x14ac:dyDescent="0.2">
      <c r="A70" s="132">
        <v>2017</v>
      </c>
      <c r="B70" s="132">
        <v>4</v>
      </c>
      <c r="C70" s="133">
        <v>9781449480356</v>
      </c>
      <c r="D70" s="132" t="s">
        <v>368</v>
      </c>
      <c r="E70" s="132">
        <v>1</v>
      </c>
      <c r="F70" s="149">
        <v>74</v>
      </c>
      <c r="G70" s="132">
        <v>501</v>
      </c>
      <c r="H70" s="132">
        <v>425250</v>
      </c>
      <c r="I70" s="151">
        <v>259.48</v>
      </c>
      <c r="J70" s="132">
        <v>1</v>
      </c>
      <c r="K70" s="134"/>
    </row>
    <row r="71" spans="1:11" x14ac:dyDescent="0.2">
      <c r="A71" s="132">
        <v>2017</v>
      </c>
      <c r="B71" s="132">
        <v>4</v>
      </c>
      <c r="C71" s="133">
        <v>9781941252093</v>
      </c>
      <c r="D71" s="132" t="s">
        <v>321</v>
      </c>
      <c r="E71" s="132">
        <v>1</v>
      </c>
      <c r="F71" s="149">
        <v>74</v>
      </c>
      <c r="G71" s="132">
        <v>501</v>
      </c>
      <c r="H71" s="132">
        <v>425250</v>
      </c>
      <c r="I71" s="151">
        <v>442</v>
      </c>
      <c r="J71" s="132">
        <v>1</v>
      </c>
      <c r="K71" s="134"/>
    </row>
    <row r="72" spans="1:11" x14ac:dyDescent="0.2">
      <c r="A72" s="134"/>
      <c r="B72" s="134"/>
      <c r="C72" s="134"/>
      <c r="D72" s="134"/>
      <c r="E72" s="134"/>
      <c r="F72" s="134"/>
      <c r="G72" s="226"/>
      <c r="H72" s="134"/>
      <c r="I72" s="135">
        <f>SUM(I2:I71)</f>
        <v>-2627743.81</v>
      </c>
      <c r="J72" s="134"/>
      <c r="K72" s="134"/>
    </row>
    <row r="73" spans="1:11" x14ac:dyDescent="0.2">
      <c r="A73" s="134"/>
      <c r="B73" s="134"/>
      <c r="C73" s="134"/>
      <c r="D73" s="134"/>
      <c r="E73" s="134"/>
      <c r="F73" s="134"/>
      <c r="G73" s="226"/>
      <c r="H73" s="134"/>
      <c r="I73" s="202"/>
      <c r="J73" s="134"/>
      <c r="K73" s="134"/>
    </row>
    <row r="74" spans="1:11" x14ac:dyDescent="0.2">
      <c r="A74" s="134"/>
      <c r="B74" s="134"/>
      <c r="C74" s="134"/>
      <c r="D74" s="134"/>
      <c r="E74" s="134"/>
      <c r="F74" s="134"/>
      <c r="G74" s="134" t="s">
        <v>63</v>
      </c>
      <c r="H74" s="134"/>
      <c r="I74" s="158">
        <v>0.22500000000000001</v>
      </c>
    </row>
    <row r="75" spans="1:11" ht="13.5" thickBot="1" x14ac:dyDescent="0.25">
      <c r="A75" s="134"/>
      <c r="B75" s="134"/>
      <c r="C75" s="134"/>
      <c r="D75" s="134"/>
      <c r="E75" s="134"/>
      <c r="F75" s="134"/>
    </row>
    <row r="76" spans="1:11" ht="15" x14ac:dyDescent="0.25">
      <c r="A76" s="134"/>
      <c r="B76" s="134"/>
      <c r="C76" s="134"/>
      <c r="D76" s="134"/>
      <c r="E76" s="134"/>
      <c r="F76" s="134"/>
      <c r="G76" s="137" t="s">
        <v>50</v>
      </c>
      <c r="H76" s="85" t="s">
        <v>51</v>
      </c>
      <c r="I76" s="221">
        <f>-I72*I74</f>
        <v>591242.35725</v>
      </c>
      <c r="J76" s="139"/>
      <c r="K76" s="140"/>
    </row>
    <row r="77" spans="1:11" ht="15" x14ac:dyDescent="0.25">
      <c r="A77" s="134"/>
      <c r="B77" s="134"/>
      <c r="C77" s="134"/>
      <c r="D77" s="134"/>
      <c r="E77" s="134"/>
      <c r="F77" s="134"/>
      <c r="G77" s="141"/>
      <c r="H77" s="89" t="s">
        <v>52</v>
      </c>
      <c r="I77" s="160">
        <f>I76/K77</f>
        <v>7256.4361867285907</v>
      </c>
      <c r="J77" s="143" t="s">
        <v>53</v>
      </c>
      <c r="K77" s="171">
        <v>81.478337580000002</v>
      </c>
    </row>
    <row r="78" spans="1:11" ht="15.75" thickBot="1" x14ac:dyDescent="0.3">
      <c r="A78" s="134"/>
      <c r="B78" s="134"/>
      <c r="C78" s="134"/>
      <c r="D78" s="134"/>
      <c r="E78" s="134"/>
      <c r="F78" s="134"/>
      <c r="G78" s="145"/>
      <c r="H78" s="94" t="s">
        <v>61</v>
      </c>
      <c r="I78" s="161">
        <f>I76/K78</f>
        <v>9156.171180414136</v>
      </c>
      <c r="J78" s="147" t="s">
        <v>53</v>
      </c>
      <c r="K78" s="148">
        <v>64.573099999999997</v>
      </c>
    </row>
  </sheetData>
  <autoFilter ref="A1:K1" xr:uid="{00000000-0009-0000-0000-000033000000}">
    <sortState xmlns:xlrd2="http://schemas.microsoft.com/office/spreadsheetml/2017/richdata2" ref="A2:K72">
      <sortCondition ref="H1"/>
    </sortState>
  </autoFilter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46"/>
  <dimension ref="A1:M120"/>
  <sheetViews>
    <sheetView topLeftCell="A103" workbookViewId="0">
      <selection activeCell="J123" sqref="J123:J135"/>
    </sheetView>
  </sheetViews>
  <sheetFormatPr defaultRowHeight="12.75" x14ac:dyDescent="0.2"/>
  <cols>
    <col min="3" max="3" width="14.140625" bestFit="1" customWidth="1"/>
    <col min="9" max="9" width="14.85546875" bestFit="1" customWidth="1"/>
    <col min="12" max="12" width="10.5703125" bestFit="1" customWidth="1"/>
  </cols>
  <sheetData>
    <row r="1" spans="1:13" x14ac:dyDescent="0.2">
      <c r="A1" s="130" t="s">
        <v>34</v>
      </c>
      <c r="B1" s="131" t="s">
        <v>35</v>
      </c>
      <c r="C1" s="131" t="s">
        <v>36</v>
      </c>
      <c r="D1" s="131" t="s">
        <v>37</v>
      </c>
      <c r="E1" s="131" t="s">
        <v>38</v>
      </c>
      <c r="F1" s="131" t="s">
        <v>39</v>
      </c>
      <c r="G1" s="131" t="s">
        <v>40</v>
      </c>
      <c r="H1" s="131" t="s">
        <v>41</v>
      </c>
      <c r="I1" s="131" t="s">
        <v>18</v>
      </c>
      <c r="J1" s="131" t="s">
        <v>42</v>
      </c>
      <c r="K1" s="131" t="s">
        <v>129</v>
      </c>
    </row>
    <row r="2" spans="1:13" x14ac:dyDescent="0.2">
      <c r="A2" s="132">
        <v>2017</v>
      </c>
      <c r="B2" s="132">
        <v>3</v>
      </c>
      <c r="C2" s="133">
        <v>9781449462284</v>
      </c>
      <c r="D2" s="132" t="s">
        <v>405</v>
      </c>
      <c r="E2" s="132">
        <v>1</v>
      </c>
      <c r="F2" s="134">
        <v>74</v>
      </c>
      <c r="G2" s="132">
        <v>501</v>
      </c>
      <c r="H2" s="132">
        <v>415040</v>
      </c>
      <c r="I2" s="132">
        <v>-61388.15</v>
      </c>
      <c r="J2" s="132">
        <v>-288</v>
      </c>
      <c r="L2" s="233">
        <f>-SUM(I2:I71)</f>
        <v>1342193.9799999995</v>
      </c>
      <c r="M2">
        <f>-SUM(J2:J71)</f>
        <v>6177</v>
      </c>
    </row>
    <row r="3" spans="1:13" x14ac:dyDescent="0.2">
      <c r="A3" s="132">
        <v>2017</v>
      </c>
      <c r="B3" s="132">
        <v>3</v>
      </c>
      <c r="C3" s="133">
        <v>9781449462291</v>
      </c>
      <c r="D3" s="132" t="s">
        <v>406</v>
      </c>
      <c r="E3" s="132">
        <v>1</v>
      </c>
      <c r="F3" s="134">
        <v>74</v>
      </c>
      <c r="G3" s="132">
        <v>501</v>
      </c>
      <c r="H3" s="132">
        <v>415040</v>
      </c>
      <c r="I3" s="132">
        <v>-59840.03</v>
      </c>
      <c r="J3" s="132">
        <v>-280</v>
      </c>
      <c r="L3">
        <f>-SUM(I72:I113)</f>
        <v>-91395.170000000013</v>
      </c>
      <c r="M3">
        <f>-SUM(J72:J113)</f>
        <v>-164</v>
      </c>
    </row>
    <row r="4" spans="1:13" x14ac:dyDescent="0.2">
      <c r="A4" s="132">
        <v>2017</v>
      </c>
      <c r="B4" s="132">
        <v>3</v>
      </c>
      <c r="C4" s="133">
        <v>9781449479619</v>
      </c>
      <c r="D4" s="132" t="s">
        <v>407</v>
      </c>
      <c r="E4" s="132">
        <v>1</v>
      </c>
      <c r="F4" s="134">
        <v>74</v>
      </c>
      <c r="G4" s="132">
        <v>501</v>
      </c>
      <c r="H4" s="132">
        <v>415040</v>
      </c>
      <c r="I4" s="132">
        <v>-15124.75</v>
      </c>
      <c r="J4" s="132">
        <v>-55</v>
      </c>
    </row>
    <row r="5" spans="1:13" x14ac:dyDescent="0.2">
      <c r="A5" s="132">
        <v>2017</v>
      </c>
      <c r="B5" s="132">
        <v>3</v>
      </c>
      <c r="C5" s="133">
        <v>9781471155246</v>
      </c>
      <c r="D5" s="132" t="s">
        <v>408</v>
      </c>
      <c r="E5" s="132">
        <v>1</v>
      </c>
      <c r="F5" s="134">
        <v>74</v>
      </c>
      <c r="G5" s="132">
        <v>503</v>
      </c>
      <c r="H5" s="132">
        <v>415040</v>
      </c>
      <c r="I5" s="132">
        <v>-146252.85999999999</v>
      </c>
      <c r="J5" s="132">
        <v>-915</v>
      </c>
    </row>
    <row r="6" spans="1:13" x14ac:dyDescent="0.2">
      <c r="A6" s="132">
        <v>2017</v>
      </c>
      <c r="B6" s="132">
        <v>3</v>
      </c>
      <c r="C6" s="133">
        <v>9780740748479</v>
      </c>
      <c r="D6" s="132" t="s">
        <v>272</v>
      </c>
      <c r="E6" s="132">
        <v>1</v>
      </c>
      <c r="F6" s="149">
        <v>74</v>
      </c>
      <c r="G6" s="132">
        <v>503</v>
      </c>
      <c r="H6" s="132">
        <v>415050</v>
      </c>
      <c r="I6" s="132">
        <v>-16237.97</v>
      </c>
      <c r="J6" s="132">
        <v>-4</v>
      </c>
    </row>
    <row r="7" spans="1:13" x14ac:dyDescent="0.2">
      <c r="A7" s="132">
        <v>2017</v>
      </c>
      <c r="B7" s="132">
        <v>3</v>
      </c>
      <c r="C7" s="133">
        <v>9781449401375</v>
      </c>
      <c r="D7" s="132" t="s">
        <v>302</v>
      </c>
      <c r="E7" s="132">
        <v>1</v>
      </c>
      <c r="F7" s="149">
        <v>74</v>
      </c>
      <c r="G7" s="132">
        <v>503</v>
      </c>
      <c r="H7" s="132">
        <v>415050</v>
      </c>
      <c r="I7" s="132">
        <v>-164.45</v>
      </c>
      <c r="J7" s="132">
        <v>-1</v>
      </c>
    </row>
    <row r="8" spans="1:13" x14ac:dyDescent="0.2">
      <c r="A8" s="132">
        <v>2017</v>
      </c>
      <c r="B8" s="132">
        <v>3</v>
      </c>
      <c r="C8" s="133">
        <v>9781449401399</v>
      </c>
      <c r="D8" s="132" t="s">
        <v>302</v>
      </c>
      <c r="E8" s="132">
        <v>1</v>
      </c>
      <c r="F8" s="149">
        <v>74</v>
      </c>
      <c r="G8" s="132">
        <v>503</v>
      </c>
      <c r="H8" s="132">
        <v>415050</v>
      </c>
      <c r="I8" s="132">
        <v>-164.45</v>
      </c>
      <c r="J8" s="132">
        <v>-1</v>
      </c>
    </row>
    <row r="9" spans="1:13" x14ac:dyDescent="0.2">
      <c r="A9" s="132">
        <v>2017</v>
      </c>
      <c r="B9" s="132">
        <v>3</v>
      </c>
      <c r="C9" s="133">
        <v>9781449401405</v>
      </c>
      <c r="D9" s="132" t="s">
        <v>302</v>
      </c>
      <c r="E9" s="132">
        <v>1</v>
      </c>
      <c r="F9" s="149">
        <v>74</v>
      </c>
      <c r="G9" s="132">
        <v>503</v>
      </c>
      <c r="H9" s="132">
        <v>415050</v>
      </c>
      <c r="I9" s="132">
        <v>-164.45</v>
      </c>
      <c r="J9" s="132">
        <v>-1</v>
      </c>
    </row>
    <row r="10" spans="1:13" x14ac:dyDescent="0.2">
      <c r="A10" s="132">
        <v>2017</v>
      </c>
      <c r="B10" s="132">
        <v>3</v>
      </c>
      <c r="C10" s="133">
        <v>9781449402327</v>
      </c>
      <c r="D10" s="132" t="s">
        <v>277</v>
      </c>
      <c r="E10" s="132">
        <v>1</v>
      </c>
      <c r="F10" s="149">
        <v>74</v>
      </c>
      <c r="G10" s="132">
        <v>504</v>
      </c>
      <c r="H10" s="132">
        <v>415050</v>
      </c>
      <c r="I10" s="132">
        <v>-2629.41</v>
      </c>
      <c r="J10" s="132">
        <v>-14</v>
      </c>
    </row>
    <row r="11" spans="1:13" x14ac:dyDescent="0.2">
      <c r="A11" s="132">
        <v>2017</v>
      </c>
      <c r="B11" s="132">
        <v>3</v>
      </c>
      <c r="C11" s="133">
        <v>9781449407186</v>
      </c>
      <c r="D11" s="132" t="s">
        <v>278</v>
      </c>
      <c r="E11" s="132">
        <v>1</v>
      </c>
      <c r="F11" s="149">
        <v>74</v>
      </c>
      <c r="G11" s="132">
        <v>504</v>
      </c>
      <c r="H11" s="132">
        <v>415050</v>
      </c>
      <c r="I11" s="132">
        <v>-750.12</v>
      </c>
      <c r="J11" s="132">
        <v>-4</v>
      </c>
    </row>
    <row r="12" spans="1:13" x14ac:dyDescent="0.2">
      <c r="A12" s="132">
        <v>2017</v>
      </c>
      <c r="B12" s="132">
        <v>3</v>
      </c>
      <c r="C12" s="133">
        <v>9781449418465</v>
      </c>
      <c r="D12" s="132" t="s">
        <v>338</v>
      </c>
      <c r="E12" s="132">
        <v>1</v>
      </c>
      <c r="F12" s="149">
        <v>74</v>
      </c>
      <c r="G12" s="132">
        <v>503</v>
      </c>
      <c r="H12" s="132">
        <v>415050</v>
      </c>
      <c r="I12" s="132">
        <v>-472.5</v>
      </c>
      <c r="J12" s="132">
        <v>-2</v>
      </c>
    </row>
    <row r="13" spans="1:13" x14ac:dyDescent="0.2">
      <c r="A13" s="132">
        <v>2017</v>
      </c>
      <c r="B13" s="132">
        <v>3</v>
      </c>
      <c r="C13" s="133">
        <v>9781449420437</v>
      </c>
      <c r="D13" s="132" t="s">
        <v>280</v>
      </c>
      <c r="E13" s="132">
        <v>1</v>
      </c>
      <c r="F13" s="149">
        <v>74</v>
      </c>
      <c r="G13" s="132">
        <v>504</v>
      </c>
      <c r="H13" s="132">
        <v>415050</v>
      </c>
      <c r="I13" s="132">
        <v>-1496.25</v>
      </c>
      <c r="J13" s="132">
        <v>-8</v>
      </c>
    </row>
    <row r="14" spans="1:13" x14ac:dyDescent="0.2">
      <c r="A14" s="132">
        <v>2017</v>
      </c>
      <c r="B14" s="132">
        <v>3</v>
      </c>
      <c r="C14" s="133">
        <v>9781449425661</v>
      </c>
      <c r="D14" s="132" t="s">
        <v>282</v>
      </c>
      <c r="E14" s="132">
        <v>1</v>
      </c>
      <c r="F14" s="149">
        <v>74</v>
      </c>
      <c r="G14" s="132">
        <v>504</v>
      </c>
      <c r="H14" s="132">
        <v>415050</v>
      </c>
      <c r="I14" s="132">
        <v>-4424.91</v>
      </c>
      <c r="J14" s="132">
        <v>-24</v>
      </c>
    </row>
    <row r="15" spans="1:13" x14ac:dyDescent="0.2">
      <c r="A15" s="132">
        <v>2017</v>
      </c>
      <c r="B15" s="132">
        <v>3</v>
      </c>
      <c r="C15" s="133">
        <v>9781449425678</v>
      </c>
      <c r="D15" s="132" t="s">
        <v>318</v>
      </c>
      <c r="E15" s="132">
        <v>1</v>
      </c>
      <c r="F15" s="149">
        <v>74</v>
      </c>
      <c r="G15" s="132">
        <v>504</v>
      </c>
      <c r="H15" s="132">
        <v>415050</v>
      </c>
      <c r="I15" s="132">
        <v>-370.47</v>
      </c>
      <c r="J15" s="132">
        <v>-1</v>
      </c>
    </row>
    <row r="16" spans="1:13" x14ac:dyDescent="0.2">
      <c r="A16" s="132">
        <v>2017</v>
      </c>
      <c r="B16" s="132">
        <v>3</v>
      </c>
      <c r="C16" s="133">
        <v>9781449427771</v>
      </c>
      <c r="D16" s="132" t="s">
        <v>284</v>
      </c>
      <c r="E16" s="132">
        <v>1</v>
      </c>
      <c r="F16" s="149">
        <v>74</v>
      </c>
      <c r="G16" s="132">
        <v>504</v>
      </c>
      <c r="H16" s="132">
        <v>415050</v>
      </c>
      <c r="I16" s="132">
        <v>-4632.3900000000003</v>
      </c>
      <c r="J16" s="132">
        <v>-25</v>
      </c>
    </row>
    <row r="17" spans="1:10" x14ac:dyDescent="0.2">
      <c r="A17" s="132">
        <v>2017</v>
      </c>
      <c r="B17" s="132">
        <v>3</v>
      </c>
      <c r="C17" s="133">
        <v>9781449429379</v>
      </c>
      <c r="D17" s="132" t="s">
        <v>285</v>
      </c>
      <c r="E17" s="132">
        <v>1</v>
      </c>
      <c r="F17" s="149">
        <v>74</v>
      </c>
      <c r="G17" s="132">
        <v>503</v>
      </c>
      <c r="H17" s="132">
        <v>415050</v>
      </c>
      <c r="I17" s="132">
        <v>-1942.5</v>
      </c>
      <c r="J17" s="132">
        <v>-12</v>
      </c>
    </row>
    <row r="18" spans="1:10" x14ac:dyDescent="0.2">
      <c r="A18" s="132">
        <v>2017</v>
      </c>
      <c r="B18" s="132">
        <v>3</v>
      </c>
      <c r="C18" s="133">
        <v>9781449433253</v>
      </c>
      <c r="D18" s="132" t="s">
        <v>272</v>
      </c>
      <c r="E18" s="132">
        <v>1</v>
      </c>
      <c r="F18" s="149">
        <v>74</v>
      </c>
      <c r="G18" s="132">
        <v>503</v>
      </c>
      <c r="H18" s="132">
        <v>415050</v>
      </c>
      <c r="I18" s="132">
        <v>-32334.61</v>
      </c>
      <c r="J18" s="132">
        <v>-11</v>
      </c>
    </row>
    <row r="19" spans="1:10" x14ac:dyDescent="0.2">
      <c r="A19" s="132">
        <v>2017</v>
      </c>
      <c r="B19" s="132">
        <v>3</v>
      </c>
      <c r="C19" s="133">
        <v>9781449433918</v>
      </c>
      <c r="D19" s="132" t="s">
        <v>307</v>
      </c>
      <c r="E19" s="132">
        <v>1</v>
      </c>
      <c r="F19" s="149">
        <v>74</v>
      </c>
      <c r="G19" s="132">
        <v>503</v>
      </c>
      <c r="H19" s="132">
        <v>415050</v>
      </c>
      <c r="I19" s="132">
        <v>-304.98</v>
      </c>
      <c r="J19" s="132">
        <v>-2</v>
      </c>
    </row>
    <row r="20" spans="1:10" x14ac:dyDescent="0.2">
      <c r="A20" s="132">
        <v>2017</v>
      </c>
      <c r="B20" s="132">
        <v>3</v>
      </c>
      <c r="C20" s="133">
        <v>9781449436346</v>
      </c>
      <c r="D20" s="132" t="s">
        <v>242</v>
      </c>
      <c r="E20" s="132">
        <v>1</v>
      </c>
      <c r="F20" s="149">
        <v>74</v>
      </c>
      <c r="G20" s="132">
        <v>501</v>
      </c>
      <c r="H20" s="132">
        <v>415050</v>
      </c>
      <c r="I20" s="132">
        <v>-4973.5</v>
      </c>
      <c r="J20" s="132">
        <v>-30</v>
      </c>
    </row>
    <row r="21" spans="1:10" x14ac:dyDescent="0.2">
      <c r="A21" s="132">
        <v>2017</v>
      </c>
      <c r="B21" s="132">
        <v>3</v>
      </c>
      <c r="C21" s="133">
        <v>9781449436353</v>
      </c>
      <c r="D21" s="132" t="s">
        <v>287</v>
      </c>
      <c r="E21" s="132">
        <v>1</v>
      </c>
      <c r="F21" s="149">
        <v>74</v>
      </c>
      <c r="G21" s="132">
        <v>504</v>
      </c>
      <c r="H21" s="132">
        <v>415050</v>
      </c>
      <c r="I21" s="132">
        <v>-3347.61</v>
      </c>
      <c r="J21" s="132">
        <v>-18</v>
      </c>
    </row>
    <row r="22" spans="1:10" x14ac:dyDescent="0.2">
      <c r="A22" s="132">
        <v>2017</v>
      </c>
      <c r="B22" s="132">
        <v>3</v>
      </c>
      <c r="C22" s="133">
        <v>9781449447953</v>
      </c>
      <c r="D22" s="132" t="s">
        <v>246</v>
      </c>
      <c r="E22" s="132">
        <v>1</v>
      </c>
      <c r="F22" s="149">
        <v>74</v>
      </c>
      <c r="G22" s="132">
        <v>501</v>
      </c>
      <c r="H22" s="132">
        <v>415050</v>
      </c>
      <c r="I22" s="132">
        <v>-953.47</v>
      </c>
      <c r="J22" s="132">
        <v>-1</v>
      </c>
    </row>
    <row r="23" spans="1:10" x14ac:dyDescent="0.2">
      <c r="A23" s="132">
        <v>2017</v>
      </c>
      <c r="B23" s="132">
        <v>3</v>
      </c>
      <c r="C23" s="133">
        <v>9781449456146</v>
      </c>
      <c r="D23" s="132" t="s">
        <v>292</v>
      </c>
      <c r="E23" s="132">
        <v>1</v>
      </c>
      <c r="F23" s="149">
        <v>74</v>
      </c>
      <c r="G23" s="132">
        <v>503</v>
      </c>
      <c r="H23" s="132">
        <v>415050</v>
      </c>
      <c r="I23" s="132">
        <v>-23971.98</v>
      </c>
      <c r="J23" s="132">
        <v>-88</v>
      </c>
    </row>
    <row r="24" spans="1:10" x14ac:dyDescent="0.2">
      <c r="A24" s="132">
        <v>2017</v>
      </c>
      <c r="B24" s="132">
        <v>3</v>
      </c>
      <c r="C24" s="133">
        <v>9781449457952</v>
      </c>
      <c r="D24" s="132" t="s">
        <v>271</v>
      </c>
      <c r="E24" s="132">
        <v>1</v>
      </c>
      <c r="F24" s="149">
        <v>74</v>
      </c>
      <c r="G24" s="132">
        <v>501</v>
      </c>
      <c r="H24" s="132">
        <v>415050</v>
      </c>
      <c r="I24" s="132">
        <v>-18029.900000000001</v>
      </c>
      <c r="J24" s="132">
        <v>-65</v>
      </c>
    </row>
    <row r="25" spans="1:10" x14ac:dyDescent="0.2">
      <c r="A25" s="132">
        <v>2017</v>
      </c>
      <c r="B25" s="132">
        <v>3</v>
      </c>
      <c r="C25" s="133">
        <v>9781449459956</v>
      </c>
      <c r="D25" s="132" t="s">
        <v>258</v>
      </c>
      <c r="E25" s="132">
        <v>1</v>
      </c>
      <c r="F25" s="149">
        <v>74</v>
      </c>
      <c r="G25" s="132">
        <v>501</v>
      </c>
      <c r="H25" s="132">
        <v>415050</v>
      </c>
      <c r="I25" s="132">
        <v>-3803.24</v>
      </c>
      <c r="J25" s="132">
        <v>-10</v>
      </c>
    </row>
    <row r="26" spans="1:10" x14ac:dyDescent="0.2">
      <c r="A26" s="132">
        <v>2017</v>
      </c>
      <c r="B26" s="132">
        <v>3</v>
      </c>
      <c r="C26" s="133">
        <v>9781449460044</v>
      </c>
      <c r="D26" s="132" t="s">
        <v>260</v>
      </c>
      <c r="E26" s="132">
        <v>1</v>
      </c>
      <c r="F26" s="149">
        <v>74</v>
      </c>
      <c r="G26" s="132">
        <v>501</v>
      </c>
      <c r="H26" s="132">
        <v>415050</v>
      </c>
      <c r="I26" s="132">
        <v>-3299.45</v>
      </c>
      <c r="J26" s="132">
        <v>-1</v>
      </c>
    </row>
    <row r="27" spans="1:10" x14ac:dyDescent="0.2">
      <c r="A27" s="132">
        <v>2017</v>
      </c>
      <c r="B27" s="132">
        <v>3</v>
      </c>
      <c r="C27" s="133">
        <v>9781449460365</v>
      </c>
      <c r="D27" s="132" t="s">
        <v>319</v>
      </c>
      <c r="E27" s="132">
        <v>1</v>
      </c>
      <c r="F27" s="149">
        <v>74</v>
      </c>
      <c r="G27" s="132">
        <v>501</v>
      </c>
      <c r="H27" s="132">
        <v>415050</v>
      </c>
      <c r="I27" s="132">
        <v>-4728.74</v>
      </c>
      <c r="J27" s="132">
        <v>-10</v>
      </c>
    </row>
    <row r="28" spans="1:10" x14ac:dyDescent="0.2">
      <c r="A28" s="132">
        <v>2017</v>
      </c>
      <c r="B28" s="132">
        <v>3</v>
      </c>
      <c r="C28" s="133">
        <v>9781449461072</v>
      </c>
      <c r="D28" s="132" t="s">
        <v>386</v>
      </c>
      <c r="E28" s="132">
        <v>1</v>
      </c>
      <c r="F28" s="149">
        <v>74</v>
      </c>
      <c r="G28" s="132">
        <v>503</v>
      </c>
      <c r="H28" s="132">
        <v>415050</v>
      </c>
      <c r="I28" s="132">
        <v>-25193.94</v>
      </c>
      <c r="J28" s="132">
        <v>-93</v>
      </c>
    </row>
    <row r="29" spans="1:10" x14ac:dyDescent="0.2">
      <c r="A29" s="132">
        <v>2017</v>
      </c>
      <c r="B29" s="132">
        <v>3</v>
      </c>
      <c r="C29" s="133">
        <v>9781449462147</v>
      </c>
      <c r="D29" s="132" t="s">
        <v>220</v>
      </c>
      <c r="E29" s="132">
        <v>1</v>
      </c>
      <c r="F29" s="149">
        <v>74</v>
      </c>
      <c r="G29" s="132">
        <v>501</v>
      </c>
      <c r="H29" s="132">
        <v>415050</v>
      </c>
      <c r="I29" s="132">
        <v>-3598.2</v>
      </c>
      <c r="J29" s="132">
        <v>-4</v>
      </c>
    </row>
    <row r="30" spans="1:10" x14ac:dyDescent="0.2">
      <c r="A30" s="132">
        <v>2017</v>
      </c>
      <c r="B30" s="132">
        <v>3</v>
      </c>
      <c r="C30" s="133">
        <v>9781449462253</v>
      </c>
      <c r="D30" s="132" t="s">
        <v>320</v>
      </c>
      <c r="E30" s="132">
        <v>1</v>
      </c>
      <c r="F30" s="149">
        <v>74</v>
      </c>
      <c r="G30" s="132">
        <v>501</v>
      </c>
      <c r="H30" s="132">
        <v>415050</v>
      </c>
      <c r="I30" s="132">
        <v>-2629.41</v>
      </c>
      <c r="J30" s="132">
        <v>-14</v>
      </c>
    </row>
    <row r="31" spans="1:10" x14ac:dyDescent="0.2">
      <c r="A31" s="132">
        <v>2017</v>
      </c>
      <c r="B31" s="132">
        <v>3</v>
      </c>
      <c r="C31" s="133">
        <v>9781449462260</v>
      </c>
      <c r="D31" s="132" t="s">
        <v>331</v>
      </c>
      <c r="E31" s="132">
        <v>1</v>
      </c>
      <c r="F31" s="149">
        <v>74</v>
      </c>
      <c r="G31" s="132">
        <v>501</v>
      </c>
      <c r="H31" s="132">
        <v>415050</v>
      </c>
      <c r="I31" s="132">
        <v>-1387.22</v>
      </c>
      <c r="J31" s="132">
        <v>-6</v>
      </c>
    </row>
    <row r="32" spans="1:10" x14ac:dyDescent="0.2">
      <c r="A32" s="132">
        <v>2017</v>
      </c>
      <c r="B32" s="132">
        <v>3</v>
      </c>
      <c r="C32" s="133">
        <v>9781449464899</v>
      </c>
      <c r="D32" s="132" t="s">
        <v>310</v>
      </c>
      <c r="E32" s="132">
        <v>1</v>
      </c>
      <c r="F32" s="149">
        <v>74</v>
      </c>
      <c r="G32" s="132">
        <v>501</v>
      </c>
      <c r="H32" s="132">
        <v>415050</v>
      </c>
      <c r="I32" s="132">
        <v>-3114.8</v>
      </c>
      <c r="J32" s="132">
        <v>-11</v>
      </c>
    </row>
    <row r="33" spans="1:10" x14ac:dyDescent="0.2">
      <c r="A33" s="132">
        <v>2017</v>
      </c>
      <c r="B33" s="132">
        <v>3</v>
      </c>
      <c r="C33" s="133">
        <v>9781449470791</v>
      </c>
      <c r="D33" s="132" t="s">
        <v>364</v>
      </c>
      <c r="E33" s="132">
        <v>1</v>
      </c>
      <c r="F33" s="149">
        <v>74</v>
      </c>
      <c r="G33" s="132">
        <v>501</v>
      </c>
      <c r="H33" s="132">
        <v>415050</v>
      </c>
      <c r="I33" s="132">
        <v>-9146.73</v>
      </c>
      <c r="J33" s="132">
        <v>-33</v>
      </c>
    </row>
    <row r="34" spans="1:10" x14ac:dyDescent="0.2">
      <c r="A34" s="132">
        <v>2017</v>
      </c>
      <c r="B34" s="132">
        <v>3</v>
      </c>
      <c r="C34" s="133">
        <v>9781449471927</v>
      </c>
      <c r="D34" s="132" t="s">
        <v>325</v>
      </c>
      <c r="E34" s="132">
        <v>1</v>
      </c>
      <c r="F34" s="149">
        <v>74</v>
      </c>
      <c r="G34" s="132">
        <v>501</v>
      </c>
      <c r="H34" s="132">
        <v>415050</v>
      </c>
      <c r="I34" s="132">
        <v>-14172.34</v>
      </c>
      <c r="J34" s="132">
        <v>-49</v>
      </c>
    </row>
    <row r="35" spans="1:10" x14ac:dyDescent="0.2">
      <c r="A35" s="132">
        <v>2017</v>
      </c>
      <c r="B35" s="132">
        <v>3</v>
      </c>
      <c r="C35" s="133">
        <v>9781449472399</v>
      </c>
      <c r="D35" s="132" t="s">
        <v>326</v>
      </c>
      <c r="E35" s="132">
        <v>1</v>
      </c>
      <c r="F35" s="149">
        <v>74</v>
      </c>
      <c r="G35" s="132">
        <v>501</v>
      </c>
      <c r="H35" s="132">
        <v>415050</v>
      </c>
      <c r="I35" s="132">
        <v>-16357.5</v>
      </c>
      <c r="J35" s="132">
        <v>-48</v>
      </c>
    </row>
    <row r="36" spans="1:10" x14ac:dyDescent="0.2">
      <c r="A36" s="132">
        <v>2017</v>
      </c>
      <c r="B36" s="132">
        <v>3</v>
      </c>
      <c r="C36" s="133">
        <v>9781449474195</v>
      </c>
      <c r="D36" s="132" t="s">
        <v>339</v>
      </c>
      <c r="E36" s="132">
        <v>1</v>
      </c>
      <c r="F36" s="149">
        <v>74</v>
      </c>
      <c r="G36" s="132">
        <v>501</v>
      </c>
      <c r="H36" s="132">
        <v>415050</v>
      </c>
      <c r="I36" s="132">
        <v>-46931.65</v>
      </c>
      <c r="J36" s="132">
        <v>-171</v>
      </c>
    </row>
    <row r="37" spans="1:10" x14ac:dyDescent="0.2">
      <c r="A37" s="132">
        <v>2017</v>
      </c>
      <c r="B37" s="132">
        <v>3</v>
      </c>
      <c r="C37" s="133">
        <v>9781449474256</v>
      </c>
      <c r="D37" s="132" t="s">
        <v>366</v>
      </c>
      <c r="E37" s="132">
        <v>1</v>
      </c>
      <c r="F37" s="149">
        <v>74</v>
      </c>
      <c r="G37" s="132">
        <v>503</v>
      </c>
      <c r="H37" s="132">
        <v>415050</v>
      </c>
      <c r="I37" s="132">
        <v>-673468.11</v>
      </c>
      <c r="J37" s="132">
        <v>-3357</v>
      </c>
    </row>
    <row r="38" spans="1:10" x14ac:dyDescent="0.2">
      <c r="A38" s="132">
        <v>2017</v>
      </c>
      <c r="B38" s="132">
        <v>3</v>
      </c>
      <c r="C38" s="133">
        <v>9781449479701</v>
      </c>
      <c r="D38" s="132" t="s">
        <v>367</v>
      </c>
      <c r="E38" s="132">
        <v>1</v>
      </c>
      <c r="F38" s="149">
        <v>74</v>
      </c>
      <c r="G38" s="132">
        <v>501</v>
      </c>
      <c r="H38" s="132">
        <v>415050</v>
      </c>
      <c r="I38" s="132">
        <v>-808.65</v>
      </c>
      <c r="J38" s="132">
        <v>-3</v>
      </c>
    </row>
    <row r="39" spans="1:10" x14ac:dyDescent="0.2">
      <c r="A39" s="132">
        <v>2017</v>
      </c>
      <c r="B39" s="132">
        <v>3</v>
      </c>
      <c r="C39" s="133">
        <v>9781449480127</v>
      </c>
      <c r="D39" s="132" t="s">
        <v>394</v>
      </c>
      <c r="E39" s="132">
        <v>1</v>
      </c>
      <c r="F39" s="149">
        <v>74</v>
      </c>
      <c r="G39" s="132">
        <v>501</v>
      </c>
      <c r="H39" s="132">
        <v>415050</v>
      </c>
      <c r="I39" s="132">
        <v>-22438.54</v>
      </c>
      <c r="J39" s="132">
        <v>-74</v>
      </c>
    </row>
    <row r="40" spans="1:10" x14ac:dyDescent="0.2">
      <c r="A40" s="132">
        <v>2017</v>
      </c>
      <c r="B40" s="132">
        <v>3</v>
      </c>
      <c r="C40" s="133">
        <v>9781449480356</v>
      </c>
      <c r="D40" s="132" t="s">
        <v>368</v>
      </c>
      <c r="E40" s="132">
        <v>1</v>
      </c>
      <c r="F40" s="134">
        <v>74</v>
      </c>
      <c r="G40" s="132">
        <v>501</v>
      </c>
      <c r="H40" s="132">
        <v>415050</v>
      </c>
      <c r="I40" s="132">
        <v>-1138.0999999999999</v>
      </c>
      <c r="J40" s="132">
        <v>-4</v>
      </c>
    </row>
    <row r="41" spans="1:10" x14ac:dyDescent="0.2">
      <c r="A41" s="132">
        <v>2017</v>
      </c>
      <c r="B41" s="132">
        <v>3</v>
      </c>
      <c r="C41" s="133">
        <v>9781449481018</v>
      </c>
      <c r="D41" s="132" t="s">
        <v>396</v>
      </c>
      <c r="E41" s="132">
        <v>1</v>
      </c>
      <c r="F41" s="149">
        <v>74</v>
      </c>
      <c r="G41" s="132">
        <v>501</v>
      </c>
      <c r="H41" s="132">
        <v>415050</v>
      </c>
      <c r="I41" s="132">
        <v>-12045.89</v>
      </c>
      <c r="J41" s="132">
        <v>-44</v>
      </c>
    </row>
    <row r="42" spans="1:10" x14ac:dyDescent="0.2">
      <c r="A42" s="132">
        <v>2017</v>
      </c>
      <c r="B42" s="132">
        <v>3</v>
      </c>
      <c r="C42" s="133">
        <v>9781449481322</v>
      </c>
      <c r="D42" s="132" t="s">
        <v>397</v>
      </c>
      <c r="E42" s="132">
        <v>1</v>
      </c>
      <c r="F42" s="149">
        <v>74</v>
      </c>
      <c r="G42" s="132">
        <v>501</v>
      </c>
      <c r="H42" s="132">
        <v>415050</v>
      </c>
      <c r="I42" s="132">
        <v>-7525</v>
      </c>
      <c r="J42" s="132">
        <v>-6</v>
      </c>
    </row>
    <row r="43" spans="1:10" x14ac:dyDescent="0.2">
      <c r="A43" s="132">
        <v>2017</v>
      </c>
      <c r="B43" s="132">
        <v>3</v>
      </c>
      <c r="C43" s="133">
        <v>9781941252093</v>
      </c>
      <c r="D43" s="132" t="s">
        <v>321</v>
      </c>
      <c r="E43" s="132">
        <v>1</v>
      </c>
      <c r="F43" s="149">
        <v>74</v>
      </c>
      <c r="G43" s="132">
        <v>501</v>
      </c>
      <c r="H43" s="132">
        <v>415050</v>
      </c>
      <c r="I43" s="132">
        <v>-8976</v>
      </c>
      <c r="J43" s="132">
        <v>-23</v>
      </c>
    </row>
    <row r="44" spans="1:10" x14ac:dyDescent="0.2">
      <c r="A44" s="132">
        <v>2017</v>
      </c>
      <c r="B44" s="132">
        <v>3</v>
      </c>
      <c r="C44" s="181">
        <v>9781449474256</v>
      </c>
      <c r="D44" s="134" t="s">
        <v>366</v>
      </c>
      <c r="E44" s="132">
        <v>1</v>
      </c>
      <c r="F44" s="149">
        <v>74</v>
      </c>
      <c r="G44" s="229">
        <v>503</v>
      </c>
      <c r="H44" s="132">
        <v>415050</v>
      </c>
      <c r="I44" s="134">
        <v>-29645.7</v>
      </c>
      <c r="J44" s="134">
        <v>-145</v>
      </c>
    </row>
    <row r="45" spans="1:10" x14ac:dyDescent="0.2">
      <c r="A45" s="132">
        <v>2017</v>
      </c>
      <c r="B45" s="132">
        <v>3</v>
      </c>
      <c r="C45" s="181">
        <v>9781449456146</v>
      </c>
      <c r="D45" s="134" t="s">
        <v>292</v>
      </c>
      <c r="E45" s="132">
        <v>1</v>
      </c>
      <c r="F45" s="149">
        <v>74</v>
      </c>
      <c r="G45" s="229">
        <v>503</v>
      </c>
      <c r="H45" s="132">
        <v>415050</v>
      </c>
      <c r="I45" s="134">
        <v>-6289.5</v>
      </c>
      <c r="J45" s="134">
        <v>-20</v>
      </c>
    </row>
    <row r="46" spans="1:10" x14ac:dyDescent="0.2">
      <c r="A46" s="132">
        <v>2017</v>
      </c>
      <c r="B46" s="132">
        <v>3</v>
      </c>
      <c r="C46" s="181">
        <v>9781449461072</v>
      </c>
      <c r="D46" s="134" t="s">
        <v>386</v>
      </c>
      <c r="E46" s="132">
        <v>1</v>
      </c>
      <c r="F46" s="149">
        <v>74</v>
      </c>
      <c r="G46" s="229">
        <v>503</v>
      </c>
      <c r="H46" s="132">
        <v>415050</v>
      </c>
      <c r="I46" s="134">
        <v>-3144.75</v>
      </c>
      <c r="J46" s="134">
        <v>-10</v>
      </c>
    </row>
    <row r="47" spans="1:10" x14ac:dyDescent="0.2">
      <c r="A47" s="132">
        <v>2017</v>
      </c>
      <c r="B47" s="132">
        <v>3</v>
      </c>
      <c r="C47" s="181">
        <v>9780740732980</v>
      </c>
      <c r="D47" s="134" t="s">
        <v>346</v>
      </c>
      <c r="E47" s="132">
        <v>1</v>
      </c>
      <c r="F47" s="149">
        <v>74</v>
      </c>
      <c r="G47" s="229">
        <v>503</v>
      </c>
      <c r="H47" s="132">
        <v>415050</v>
      </c>
      <c r="I47" s="134">
        <v>-1378.13</v>
      </c>
      <c r="J47" s="134">
        <v>-5</v>
      </c>
    </row>
    <row r="48" spans="1:10" x14ac:dyDescent="0.2">
      <c r="A48" s="132">
        <v>2017</v>
      </c>
      <c r="B48" s="132">
        <v>3</v>
      </c>
      <c r="C48" s="181">
        <v>9781449418465</v>
      </c>
      <c r="D48" s="134" t="s">
        <v>338</v>
      </c>
      <c r="E48" s="132">
        <v>1</v>
      </c>
      <c r="F48" s="149">
        <v>74</v>
      </c>
      <c r="G48" s="229">
        <v>503</v>
      </c>
      <c r="H48" s="132">
        <v>415050</v>
      </c>
      <c r="I48" s="134">
        <v>-1081.5</v>
      </c>
      <c r="J48" s="134">
        <v>-4</v>
      </c>
    </row>
    <row r="49" spans="1:10" x14ac:dyDescent="0.2">
      <c r="A49" s="132">
        <v>2017</v>
      </c>
      <c r="B49" s="132">
        <v>3</v>
      </c>
      <c r="C49" s="181">
        <v>9781449460365</v>
      </c>
      <c r="D49" s="134" t="s">
        <v>319</v>
      </c>
      <c r="E49" s="132">
        <v>1</v>
      </c>
      <c r="F49" s="149">
        <v>74</v>
      </c>
      <c r="G49" s="229">
        <v>501</v>
      </c>
      <c r="H49" s="132">
        <v>415050</v>
      </c>
      <c r="I49" s="134">
        <v>-1798</v>
      </c>
      <c r="J49" s="134">
        <v>-4</v>
      </c>
    </row>
    <row r="50" spans="1:10" x14ac:dyDescent="0.2">
      <c r="A50" s="132">
        <v>2017</v>
      </c>
      <c r="B50" s="132">
        <v>3</v>
      </c>
      <c r="C50" s="181">
        <v>9781449402327</v>
      </c>
      <c r="D50" s="134" t="s">
        <v>277</v>
      </c>
      <c r="E50" s="132">
        <v>1</v>
      </c>
      <c r="F50" s="149">
        <v>74</v>
      </c>
      <c r="G50" s="229">
        <v>504</v>
      </c>
      <c r="H50" s="132">
        <v>415050</v>
      </c>
      <c r="I50" s="134">
        <v>-399</v>
      </c>
      <c r="J50" s="134">
        <v>-2</v>
      </c>
    </row>
    <row r="51" spans="1:10" x14ac:dyDescent="0.2">
      <c r="A51" s="132">
        <v>2017</v>
      </c>
      <c r="B51" s="132">
        <v>3</v>
      </c>
      <c r="C51" s="181">
        <v>9781449407186</v>
      </c>
      <c r="D51" s="134" t="s">
        <v>278</v>
      </c>
      <c r="E51" s="132">
        <v>1</v>
      </c>
      <c r="F51" s="149">
        <v>74</v>
      </c>
      <c r="G51" s="229">
        <v>504</v>
      </c>
      <c r="H51" s="132">
        <v>415050</v>
      </c>
      <c r="I51" s="134">
        <v>-399</v>
      </c>
      <c r="J51" s="134">
        <v>-2</v>
      </c>
    </row>
    <row r="52" spans="1:10" x14ac:dyDescent="0.2">
      <c r="A52" s="132">
        <v>2017</v>
      </c>
      <c r="B52" s="132">
        <v>3</v>
      </c>
      <c r="C52" s="181">
        <v>9781449420437</v>
      </c>
      <c r="D52" s="134" t="s">
        <v>280</v>
      </c>
      <c r="E52" s="132">
        <v>1</v>
      </c>
      <c r="F52" s="149">
        <v>74</v>
      </c>
      <c r="G52" s="229">
        <v>504</v>
      </c>
      <c r="H52" s="132">
        <v>415050</v>
      </c>
      <c r="I52" s="134">
        <v>-399</v>
      </c>
      <c r="J52" s="134">
        <v>-2</v>
      </c>
    </row>
    <row r="53" spans="1:10" x14ac:dyDescent="0.2">
      <c r="A53" s="132">
        <v>2017</v>
      </c>
      <c r="B53" s="132">
        <v>3</v>
      </c>
      <c r="C53" s="181">
        <v>9781449425661</v>
      </c>
      <c r="D53" s="134" t="s">
        <v>282</v>
      </c>
      <c r="E53" s="132">
        <v>1</v>
      </c>
      <c r="F53" s="149">
        <v>74</v>
      </c>
      <c r="G53" s="229">
        <v>504</v>
      </c>
      <c r="H53" s="132">
        <v>415050</v>
      </c>
      <c r="I53" s="134">
        <v>-399</v>
      </c>
      <c r="J53" s="134">
        <v>-2</v>
      </c>
    </row>
    <row r="54" spans="1:10" x14ac:dyDescent="0.2">
      <c r="A54" s="132">
        <v>2017</v>
      </c>
      <c r="B54" s="132">
        <v>3</v>
      </c>
      <c r="C54" s="181">
        <v>9781449427771</v>
      </c>
      <c r="D54" s="134" t="s">
        <v>284</v>
      </c>
      <c r="E54" s="132">
        <v>1</v>
      </c>
      <c r="F54" s="149">
        <v>74</v>
      </c>
      <c r="G54" s="229">
        <v>504</v>
      </c>
      <c r="H54" s="132">
        <v>415050</v>
      </c>
      <c r="I54" s="134">
        <v>-399</v>
      </c>
      <c r="J54" s="134">
        <v>-2</v>
      </c>
    </row>
    <row r="55" spans="1:10" x14ac:dyDescent="0.2">
      <c r="A55" s="132">
        <v>2017</v>
      </c>
      <c r="B55" s="132">
        <v>3</v>
      </c>
      <c r="C55" s="181">
        <v>9781449429379</v>
      </c>
      <c r="D55" s="134" t="s">
        <v>285</v>
      </c>
      <c r="E55" s="132">
        <v>1</v>
      </c>
      <c r="F55" s="149">
        <v>74</v>
      </c>
      <c r="G55" s="229">
        <v>503</v>
      </c>
      <c r="H55" s="132">
        <v>415050</v>
      </c>
      <c r="I55" s="134">
        <v>-350</v>
      </c>
      <c r="J55" s="134">
        <v>-2</v>
      </c>
    </row>
    <row r="56" spans="1:10" x14ac:dyDescent="0.2">
      <c r="A56" s="132">
        <v>2017</v>
      </c>
      <c r="B56" s="132">
        <v>3</v>
      </c>
      <c r="C56" s="181">
        <v>9781449436346</v>
      </c>
      <c r="D56" s="134" t="s">
        <v>242</v>
      </c>
      <c r="E56" s="132">
        <v>1</v>
      </c>
      <c r="F56" s="149">
        <v>74</v>
      </c>
      <c r="G56" s="229">
        <v>501</v>
      </c>
      <c r="H56" s="132">
        <v>415050</v>
      </c>
      <c r="I56" s="134">
        <v>-350</v>
      </c>
      <c r="J56" s="134">
        <v>-2</v>
      </c>
    </row>
    <row r="57" spans="1:10" x14ac:dyDescent="0.2">
      <c r="A57" s="132">
        <v>2017</v>
      </c>
      <c r="B57" s="132">
        <v>3</v>
      </c>
      <c r="C57" s="181">
        <v>9781449436353</v>
      </c>
      <c r="D57" s="134" t="s">
        <v>287</v>
      </c>
      <c r="E57" s="132">
        <v>1</v>
      </c>
      <c r="F57" s="149">
        <v>74</v>
      </c>
      <c r="G57" s="229">
        <v>504</v>
      </c>
      <c r="H57" s="132">
        <v>415050</v>
      </c>
      <c r="I57" s="134">
        <v>-399</v>
      </c>
      <c r="J57" s="134">
        <v>-2</v>
      </c>
    </row>
    <row r="58" spans="1:10" x14ac:dyDescent="0.2">
      <c r="A58" s="132">
        <v>2017</v>
      </c>
      <c r="B58" s="132">
        <v>3</v>
      </c>
      <c r="C58" s="181">
        <v>9781449462253</v>
      </c>
      <c r="D58" s="134" t="s">
        <v>320</v>
      </c>
      <c r="E58" s="132">
        <v>1</v>
      </c>
      <c r="F58" s="149">
        <v>74</v>
      </c>
      <c r="G58" s="229">
        <v>501</v>
      </c>
      <c r="H58" s="132">
        <v>415050</v>
      </c>
      <c r="I58" s="134">
        <v>-399</v>
      </c>
      <c r="J58" s="134">
        <v>-2</v>
      </c>
    </row>
    <row r="59" spans="1:10" x14ac:dyDescent="0.2">
      <c r="A59" s="132">
        <v>2017</v>
      </c>
      <c r="B59" s="132">
        <v>3</v>
      </c>
      <c r="C59" s="181">
        <v>9781449462260</v>
      </c>
      <c r="D59" s="134" t="s">
        <v>331</v>
      </c>
      <c r="E59" s="132">
        <v>1</v>
      </c>
      <c r="F59" s="149">
        <v>74</v>
      </c>
      <c r="G59" s="229">
        <v>501</v>
      </c>
      <c r="H59" s="132">
        <v>415050</v>
      </c>
      <c r="I59" s="134">
        <v>-499</v>
      </c>
      <c r="J59" s="134">
        <v>-2</v>
      </c>
    </row>
    <row r="60" spans="1:10" x14ac:dyDescent="0.2">
      <c r="A60" s="132">
        <v>2017</v>
      </c>
      <c r="B60" s="132">
        <v>3</v>
      </c>
      <c r="C60" s="181">
        <v>9781449425678</v>
      </c>
      <c r="D60" s="134" t="s">
        <v>318</v>
      </c>
      <c r="E60" s="132">
        <v>1</v>
      </c>
      <c r="F60" s="149">
        <v>74</v>
      </c>
      <c r="G60" s="229">
        <v>504</v>
      </c>
      <c r="H60" s="132">
        <v>415050</v>
      </c>
      <c r="I60" s="134">
        <v>-349.5</v>
      </c>
      <c r="J60" s="134">
        <v>-1</v>
      </c>
    </row>
    <row r="61" spans="1:10" x14ac:dyDescent="0.2">
      <c r="A61" s="132">
        <v>2017</v>
      </c>
      <c r="B61" s="132">
        <v>3</v>
      </c>
      <c r="C61" s="181">
        <v>9781449447953</v>
      </c>
      <c r="D61" s="134" t="s">
        <v>246</v>
      </c>
      <c r="E61" s="132">
        <v>1</v>
      </c>
      <c r="F61" s="149">
        <v>74</v>
      </c>
      <c r="G61" s="229">
        <v>501</v>
      </c>
      <c r="H61" s="132">
        <v>415050</v>
      </c>
      <c r="I61" s="134">
        <v>-953.47</v>
      </c>
      <c r="J61" s="134">
        <v>-1</v>
      </c>
    </row>
    <row r="62" spans="1:10" x14ac:dyDescent="0.2">
      <c r="A62" s="132">
        <v>2017</v>
      </c>
      <c r="B62" s="132">
        <v>3</v>
      </c>
      <c r="C62" s="181">
        <v>9781449457952</v>
      </c>
      <c r="D62" s="134" t="s">
        <v>271</v>
      </c>
      <c r="E62" s="132">
        <v>1</v>
      </c>
      <c r="F62" s="149">
        <v>74</v>
      </c>
      <c r="G62" s="229">
        <v>501</v>
      </c>
      <c r="H62" s="132">
        <v>415050</v>
      </c>
      <c r="I62" s="134">
        <v>-299.5</v>
      </c>
      <c r="J62" s="134">
        <v>-1</v>
      </c>
    </row>
    <row r="63" spans="1:10" x14ac:dyDescent="0.2">
      <c r="A63" s="132">
        <v>2017</v>
      </c>
      <c r="B63" s="132">
        <v>3</v>
      </c>
      <c r="C63" s="181">
        <v>9781449464899</v>
      </c>
      <c r="D63" s="134" t="s">
        <v>310</v>
      </c>
      <c r="E63" s="132">
        <v>1</v>
      </c>
      <c r="F63" s="149">
        <v>74</v>
      </c>
      <c r="G63" s="229">
        <v>501</v>
      </c>
      <c r="H63" s="132">
        <v>415050</v>
      </c>
      <c r="I63" s="134">
        <v>-299.5</v>
      </c>
      <c r="J63" s="134">
        <v>-1</v>
      </c>
    </row>
    <row r="64" spans="1:10" x14ac:dyDescent="0.2">
      <c r="A64" s="132">
        <v>2017</v>
      </c>
      <c r="B64" s="132">
        <v>3</v>
      </c>
      <c r="C64" s="181">
        <v>9781449471927</v>
      </c>
      <c r="D64" s="134" t="s">
        <v>325</v>
      </c>
      <c r="E64" s="132">
        <v>1</v>
      </c>
      <c r="F64" s="149">
        <v>74</v>
      </c>
      <c r="G64" s="229">
        <v>501</v>
      </c>
      <c r="H64" s="132">
        <v>415050</v>
      </c>
      <c r="I64" s="134">
        <v>-299.5</v>
      </c>
      <c r="J64" s="134">
        <v>-1</v>
      </c>
    </row>
    <row r="65" spans="1:10" x14ac:dyDescent="0.2">
      <c r="A65" s="132">
        <v>2017</v>
      </c>
      <c r="B65" s="132">
        <v>3</v>
      </c>
      <c r="C65" s="133">
        <v>9781471155246</v>
      </c>
      <c r="D65" s="132" t="s">
        <v>408</v>
      </c>
      <c r="E65" s="132">
        <v>1</v>
      </c>
      <c r="F65" s="134">
        <v>74</v>
      </c>
      <c r="G65" s="132">
        <v>503</v>
      </c>
      <c r="H65" s="132">
        <v>415140</v>
      </c>
      <c r="I65" s="132">
        <v>-447.95</v>
      </c>
      <c r="J65" s="132">
        <v>-3</v>
      </c>
    </row>
    <row r="66" spans="1:10" x14ac:dyDescent="0.2">
      <c r="A66" s="132">
        <v>2017</v>
      </c>
      <c r="B66" s="132">
        <v>3</v>
      </c>
      <c r="C66" s="133">
        <v>9781449407186</v>
      </c>
      <c r="D66" s="132" t="s">
        <v>278</v>
      </c>
      <c r="E66" s="132">
        <v>1</v>
      </c>
      <c r="F66" s="149">
        <v>74</v>
      </c>
      <c r="G66" s="132">
        <v>504</v>
      </c>
      <c r="H66" s="132">
        <v>415150</v>
      </c>
      <c r="I66" s="132">
        <v>-1997.45</v>
      </c>
      <c r="J66" s="132">
        <v>-10</v>
      </c>
    </row>
    <row r="67" spans="1:10" x14ac:dyDescent="0.2">
      <c r="A67" s="132">
        <v>2017</v>
      </c>
      <c r="B67" s="132">
        <v>3</v>
      </c>
      <c r="C67" s="133">
        <v>9781449425678</v>
      </c>
      <c r="D67" s="132" t="s">
        <v>318</v>
      </c>
      <c r="E67" s="132">
        <v>1</v>
      </c>
      <c r="F67" s="149">
        <v>74</v>
      </c>
      <c r="G67" s="132">
        <v>504</v>
      </c>
      <c r="H67" s="132">
        <v>415150</v>
      </c>
      <c r="I67" s="132">
        <v>-5250.99</v>
      </c>
      <c r="J67" s="132">
        <v>-15</v>
      </c>
    </row>
    <row r="68" spans="1:10" x14ac:dyDescent="0.2">
      <c r="A68" s="132">
        <v>2017</v>
      </c>
      <c r="B68" s="132">
        <v>3</v>
      </c>
      <c r="C68" s="133">
        <v>9781449429379</v>
      </c>
      <c r="D68" s="132" t="s">
        <v>285</v>
      </c>
      <c r="E68" s="132">
        <v>1</v>
      </c>
      <c r="F68" s="149">
        <v>74</v>
      </c>
      <c r="G68" s="132">
        <v>503</v>
      </c>
      <c r="H68" s="132">
        <v>415150</v>
      </c>
      <c r="I68" s="132">
        <v>-3503.72</v>
      </c>
      <c r="J68" s="132">
        <v>-20</v>
      </c>
    </row>
    <row r="69" spans="1:10" x14ac:dyDescent="0.2">
      <c r="A69" s="132">
        <v>2017</v>
      </c>
      <c r="B69" s="132">
        <v>3</v>
      </c>
      <c r="C69" s="133">
        <v>9781449436346</v>
      </c>
      <c r="D69" s="132" t="s">
        <v>242</v>
      </c>
      <c r="E69" s="132">
        <v>1</v>
      </c>
      <c r="F69" s="149">
        <v>74</v>
      </c>
      <c r="G69" s="132">
        <v>501</v>
      </c>
      <c r="H69" s="132">
        <v>415150</v>
      </c>
      <c r="I69" s="132">
        <v>-1751.86</v>
      </c>
      <c r="J69" s="132">
        <v>-10</v>
      </c>
    </row>
    <row r="70" spans="1:10" x14ac:dyDescent="0.2">
      <c r="A70" s="132">
        <v>2017</v>
      </c>
      <c r="B70" s="132">
        <v>3</v>
      </c>
      <c r="C70" s="133">
        <v>9781449436353</v>
      </c>
      <c r="D70" s="132" t="s">
        <v>287</v>
      </c>
      <c r="E70" s="132">
        <v>1</v>
      </c>
      <c r="F70" s="149">
        <v>74</v>
      </c>
      <c r="G70" s="132">
        <v>504</v>
      </c>
      <c r="H70" s="132">
        <v>415150</v>
      </c>
      <c r="I70" s="132">
        <v>-3994.9</v>
      </c>
      <c r="J70" s="132">
        <v>-20</v>
      </c>
    </row>
    <row r="71" spans="1:10" x14ac:dyDescent="0.2">
      <c r="A71" s="132">
        <v>2017</v>
      </c>
      <c r="B71" s="132">
        <v>3</v>
      </c>
      <c r="C71" s="133">
        <v>9781449474256</v>
      </c>
      <c r="D71" s="132" t="s">
        <v>366</v>
      </c>
      <c r="E71" s="132">
        <v>1</v>
      </c>
      <c r="F71" s="149">
        <v>74</v>
      </c>
      <c r="G71" s="132">
        <v>503</v>
      </c>
      <c r="H71" s="132">
        <v>415150</v>
      </c>
      <c r="I71" s="132">
        <v>-14980.84</v>
      </c>
      <c r="J71" s="132">
        <v>-75</v>
      </c>
    </row>
    <row r="72" spans="1:10" x14ac:dyDescent="0.2">
      <c r="A72" s="132">
        <v>2017</v>
      </c>
      <c r="B72" s="132">
        <v>3</v>
      </c>
      <c r="C72" s="133">
        <v>9780740718397</v>
      </c>
      <c r="D72" s="132" t="s">
        <v>333</v>
      </c>
      <c r="E72" s="132">
        <v>1</v>
      </c>
      <c r="F72" s="134">
        <v>74</v>
      </c>
      <c r="G72" s="132">
        <v>503</v>
      </c>
      <c r="H72" s="132">
        <v>425250</v>
      </c>
      <c r="I72" s="132">
        <v>477</v>
      </c>
      <c r="J72" s="132">
        <v>2</v>
      </c>
    </row>
    <row r="73" spans="1:10" x14ac:dyDescent="0.2">
      <c r="A73" s="132">
        <v>2017</v>
      </c>
      <c r="B73" s="132">
        <v>3</v>
      </c>
      <c r="C73" s="133">
        <v>9780740732980</v>
      </c>
      <c r="D73" s="132" t="s">
        <v>346</v>
      </c>
      <c r="E73" s="132">
        <v>1</v>
      </c>
      <c r="F73" s="149">
        <v>74</v>
      </c>
      <c r="G73" s="132">
        <v>503</v>
      </c>
      <c r="H73" s="132">
        <v>425250</v>
      </c>
      <c r="I73" s="132">
        <v>517.13</v>
      </c>
      <c r="J73" s="132">
        <v>2</v>
      </c>
    </row>
    <row r="74" spans="1:10" x14ac:dyDescent="0.2">
      <c r="A74" s="132">
        <v>2017</v>
      </c>
      <c r="B74" s="132">
        <v>3</v>
      </c>
      <c r="C74" s="133">
        <v>9780740746581</v>
      </c>
      <c r="D74" s="132" t="s">
        <v>348</v>
      </c>
      <c r="E74" s="132">
        <v>1</v>
      </c>
      <c r="F74" s="149">
        <v>74</v>
      </c>
      <c r="G74" s="132">
        <v>503</v>
      </c>
      <c r="H74" s="132">
        <v>425250</v>
      </c>
      <c r="I74" s="132">
        <v>370.47</v>
      </c>
      <c r="J74" s="132">
        <v>1</v>
      </c>
    </row>
    <row r="75" spans="1:10" x14ac:dyDescent="0.2">
      <c r="A75" s="132">
        <v>2017</v>
      </c>
      <c r="B75" s="132">
        <v>3</v>
      </c>
      <c r="C75" s="133">
        <v>9780740748479</v>
      </c>
      <c r="D75" s="132" t="s">
        <v>272</v>
      </c>
      <c r="E75" s="132">
        <v>1</v>
      </c>
      <c r="F75" s="149">
        <v>74</v>
      </c>
      <c r="G75" s="132">
        <v>503</v>
      </c>
      <c r="H75" s="132">
        <v>425250</v>
      </c>
      <c r="I75" s="132">
        <v>4399.45</v>
      </c>
      <c r="J75" s="132">
        <v>1</v>
      </c>
    </row>
    <row r="76" spans="1:10" x14ac:dyDescent="0.2">
      <c r="A76" s="132">
        <v>2017</v>
      </c>
      <c r="B76" s="132">
        <v>3</v>
      </c>
      <c r="C76" s="133">
        <v>9780740761904</v>
      </c>
      <c r="D76" s="132" t="s">
        <v>349</v>
      </c>
      <c r="E76" s="132">
        <v>1</v>
      </c>
      <c r="F76" s="149">
        <v>74</v>
      </c>
      <c r="G76" s="132">
        <v>503</v>
      </c>
      <c r="H76" s="132">
        <v>425250</v>
      </c>
      <c r="I76" s="132">
        <v>278.25</v>
      </c>
      <c r="J76" s="132">
        <v>1</v>
      </c>
    </row>
    <row r="77" spans="1:10" x14ac:dyDescent="0.2">
      <c r="A77" s="132">
        <v>2017</v>
      </c>
      <c r="B77" s="132">
        <v>3</v>
      </c>
      <c r="C77" s="133">
        <v>9780740778063</v>
      </c>
      <c r="D77" s="132" t="s">
        <v>391</v>
      </c>
      <c r="E77" s="132">
        <v>1</v>
      </c>
      <c r="F77" s="134">
        <v>74</v>
      </c>
      <c r="G77" s="132">
        <v>503</v>
      </c>
      <c r="H77" s="132">
        <v>425250</v>
      </c>
      <c r="I77" s="132">
        <v>296.51</v>
      </c>
      <c r="J77" s="132">
        <v>1</v>
      </c>
    </row>
    <row r="78" spans="1:10" x14ac:dyDescent="0.2">
      <c r="A78" s="132">
        <v>2017</v>
      </c>
      <c r="B78" s="132">
        <v>3</v>
      </c>
      <c r="C78" s="133">
        <v>9780740778155</v>
      </c>
      <c r="D78" s="132" t="s">
        <v>351</v>
      </c>
      <c r="E78" s="132">
        <v>1</v>
      </c>
      <c r="F78" s="149">
        <v>74</v>
      </c>
      <c r="G78" s="132">
        <v>503</v>
      </c>
      <c r="H78" s="132">
        <v>425250</v>
      </c>
      <c r="I78" s="132">
        <v>535.5</v>
      </c>
      <c r="J78" s="132">
        <v>2</v>
      </c>
    </row>
    <row r="79" spans="1:10" x14ac:dyDescent="0.2">
      <c r="A79" s="132">
        <v>2017</v>
      </c>
      <c r="B79" s="132">
        <v>3</v>
      </c>
      <c r="C79" s="133">
        <v>9780740785344</v>
      </c>
      <c r="D79" s="132" t="s">
        <v>352</v>
      </c>
      <c r="E79" s="132">
        <v>1</v>
      </c>
      <c r="F79" s="149">
        <v>74</v>
      </c>
      <c r="G79" s="132">
        <v>503</v>
      </c>
      <c r="H79" s="132">
        <v>425250</v>
      </c>
      <c r="I79" s="132">
        <v>370.47</v>
      </c>
      <c r="J79" s="132">
        <v>1</v>
      </c>
    </row>
    <row r="80" spans="1:10" x14ac:dyDescent="0.2">
      <c r="A80" s="132">
        <v>2017</v>
      </c>
      <c r="B80" s="132">
        <v>3</v>
      </c>
      <c r="C80" s="133">
        <v>9780836217797</v>
      </c>
      <c r="D80" s="132" t="s">
        <v>363</v>
      </c>
      <c r="E80" s="132">
        <v>1</v>
      </c>
      <c r="F80" s="149">
        <v>74</v>
      </c>
      <c r="G80" s="132">
        <v>503</v>
      </c>
      <c r="H80" s="132">
        <v>425250</v>
      </c>
      <c r="I80" s="132">
        <v>1416.45</v>
      </c>
      <c r="J80" s="132">
        <v>7</v>
      </c>
    </row>
    <row r="81" spans="1:10" x14ac:dyDescent="0.2">
      <c r="A81" s="132">
        <v>2017</v>
      </c>
      <c r="B81" s="132">
        <v>3</v>
      </c>
      <c r="C81" s="133">
        <v>9780836228991</v>
      </c>
      <c r="D81" s="132" t="s">
        <v>354</v>
      </c>
      <c r="E81" s="132">
        <v>1</v>
      </c>
      <c r="F81" s="149">
        <v>74</v>
      </c>
      <c r="G81" s="132">
        <v>503</v>
      </c>
      <c r="H81" s="132">
        <v>425250</v>
      </c>
      <c r="I81" s="132">
        <v>538.13</v>
      </c>
      <c r="J81" s="132">
        <v>2</v>
      </c>
    </row>
    <row r="82" spans="1:10" x14ac:dyDescent="0.2">
      <c r="A82" s="132">
        <v>2017</v>
      </c>
      <c r="B82" s="132">
        <v>3</v>
      </c>
      <c r="C82" s="133">
        <v>9781449401023</v>
      </c>
      <c r="D82" s="132" t="s">
        <v>357</v>
      </c>
      <c r="E82" s="132">
        <v>1</v>
      </c>
      <c r="F82" s="149">
        <v>74</v>
      </c>
      <c r="G82" s="132">
        <v>503</v>
      </c>
      <c r="H82" s="132">
        <v>425250</v>
      </c>
      <c r="I82" s="132">
        <v>740.94</v>
      </c>
      <c r="J82" s="132">
        <v>2</v>
      </c>
    </row>
    <row r="83" spans="1:10" x14ac:dyDescent="0.2">
      <c r="A83" s="132">
        <v>2017</v>
      </c>
      <c r="B83" s="132">
        <v>3</v>
      </c>
      <c r="C83" s="133">
        <v>9781449401375</v>
      </c>
      <c r="D83" s="132" t="s">
        <v>302</v>
      </c>
      <c r="E83" s="132">
        <v>1</v>
      </c>
      <c r="F83" s="149">
        <v>74</v>
      </c>
      <c r="G83" s="132">
        <v>503</v>
      </c>
      <c r="H83" s="132">
        <v>425250</v>
      </c>
      <c r="I83" s="132">
        <v>152.49</v>
      </c>
      <c r="J83" s="132">
        <v>1</v>
      </c>
    </row>
    <row r="84" spans="1:10" x14ac:dyDescent="0.2">
      <c r="A84" s="132">
        <v>2017</v>
      </c>
      <c r="B84" s="132">
        <v>3</v>
      </c>
      <c r="C84" s="133">
        <v>9781449401405</v>
      </c>
      <c r="D84" s="132" t="s">
        <v>302</v>
      </c>
      <c r="E84" s="132">
        <v>1</v>
      </c>
      <c r="F84" s="149">
        <v>74</v>
      </c>
      <c r="G84" s="132">
        <v>503</v>
      </c>
      <c r="H84" s="132">
        <v>425250</v>
      </c>
      <c r="I84" s="132">
        <v>164.45</v>
      </c>
      <c r="J84" s="132">
        <v>1</v>
      </c>
    </row>
    <row r="85" spans="1:10" x14ac:dyDescent="0.2">
      <c r="A85" s="132">
        <v>2017</v>
      </c>
      <c r="B85" s="132">
        <v>3</v>
      </c>
      <c r="C85" s="133">
        <v>9781449402327</v>
      </c>
      <c r="D85" s="132" t="s">
        <v>277</v>
      </c>
      <c r="E85" s="132">
        <v>1</v>
      </c>
      <c r="F85" s="149">
        <v>74</v>
      </c>
      <c r="G85" s="132">
        <v>504</v>
      </c>
      <c r="H85" s="132">
        <v>425250</v>
      </c>
      <c r="I85" s="132">
        <v>414.96</v>
      </c>
      <c r="J85" s="132">
        <v>2</v>
      </c>
    </row>
    <row r="86" spans="1:10" x14ac:dyDescent="0.2">
      <c r="A86" s="132">
        <v>2017</v>
      </c>
      <c r="B86" s="132">
        <v>3</v>
      </c>
      <c r="C86" s="133">
        <v>9781449408190</v>
      </c>
      <c r="D86" s="132" t="s">
        <v>360</v>
      </c>
      <c r="E86" s="132">
        <v>1</v>
      </c>
      <c r="F86" s="149">
        <v>74</v>
      </c>
      <c r="G86" s="132">
        <v>503</v>
      </c>
      <c r="H86" s="132">
        <v>425250</v>
      </c>
      <c r="I86" s="132">
        <v>267.75</v>
      </c>
      <c r="J86" s="132">
        <v>1</v>
      </c>
    </row>
    <row r="87" spans="1:10" x14ac:dyDescent="0.2">
      <c r="A87" s="132">
        <v>2017</v>
      </c>
      <c r="B87" s="132">
        <v>3</v>
      </c>
      <c r="C87" s="133">
        <v>9781449410186</v>
      </c>
      <c r="D87" s="132" t="s">
        <v>334</v>
      </c>
      <c r="E87" s="132">
        <v>1</v>
      </c>
      <c r="F87" s="149">
        <v>74</v>
      </c>
      <c r="G87" s="132">
        <v>503</v>
      </c>
      <c r="H87" s="132">
        <v>425250</v>
      </c>
      <c r="I87" s="132">
        <v>813.75</v>
      </c>
      <c r="J87" s="132">
        <v>3</v>
      </c>
    </row>
    <row r="88" spans="1:10" x14ac:dyDescent="0.2">
      <c r="A88" s="132">
        <v>2017</v>
      </c>
      <c r="B88" s="132">
        <v>3</v>
      </c>
      <c r="C88" s="133">
        <v>9781449414092</v>
      </c>
      <c r="D88" s="132" t="s">
        <v>385</v>
      </c>
      <c r="E88" s="132">
        <v>1</v>
      </c>
      <c r="F88" s="134">
        <v>74</v>
      </c>
      <c r="G88" s="132">
        <v>503</v>
      </c>
      <c r="H88" s="132">
        <v>425250</v>
      </c>
      <c r="I88" s="132">
        <v>101.49</v>
      </c>
      <c r="J88" s="132">
        <v>1</v>
      </c>
    </row>
    <row r="89" spans="1:10" x14ac:dyDescent="0.2">
      <c r="A89" s="132">
        <v>2017</v>
      </c>
      <c r="B89" s="132">
        <v>3</v>
      </c>
      <c r="C89" s="133">
        <v>9781449425661</v>
      </c>
      <c r="D89" s="132" t="s">
        <v>282</v>
      </c>
      <c r="E89" s="132">
        <v>1</v>
      </c>
      <c r="F89" s="149">
        <v>74</v>
      </c>
      <c r="G89" s="132">
        <v>504</v>
      </c>
      <c r="H89" s="132">
        <v>425250</v>
      </c>
      <c r="I89" s="132">
        <v>207.48</v>
      </c>
      <c r="J89" s="132">
        <v>1</v>
      </c>
    </row>
    <row r="90" spans="1:10" x14ac:dyDescent="0.2">
      <c r="A90" s="132">
        <v>2017</v>
      </c>
      <c r="B90" s="132">
        <v>3</v>
      </c>
      <c r="C90" s="133">
        <v>9781449425678</v>
      </c>
      <c r="D90" s="132" t="s">
        <v>318</v>
      </c>
      <c r="E90" s="132">
        <v>1</v>
      </c>
      <c r="F90" s="149">
        <v>74</v>
      </c>
      <c r="G90" s="132">
        <v>504</v>
      </c>
      <c r="H90" s="132">
        <v>425250</v>
      </c>
      <c r="I90" s="132">
        <v>2879.88</v>
      </c>
      <c r="J90" s="132">
        <v>8</v>
      </c>
    </row>
    <row r="91" spans="1:10" x14ac:dyDescent="0.2">
      <c r="A91" s="132">
        <v>2017</v>
      </c>
      <c r="B91" s="132">
        <v>3</v>
      </c>
      <c r="C91" s="133">
        <v>9781449427757</v>
      </c>
      <c r="D91" s="132" t="s">
        <v>283</v>
      </c>
      <c r="E91" s="132">
        <v>1</v>
      </c>
      <c r="F91" s="134">
        <v>74</v>
      </c>
      <c r="G91" s="132">
        <v>503</v>
      </c>
      <c r="H91" s="132">
        <v>425250</v>
      </c>
      <c r="I91" s="132">
        <v>238.5</v>
      </c>
      <c r="J91" s="132">
        <v>1</v>
      </c>
    </row>
    <row r="92" spans="1:10" x14ac:dyDescent="0.2">
      <c r="A92" s="132">
        <v>2017</v>
      </c>
      <c r="B92" s="132">
        <v>3</v>
      </c>
      <c r="C92" s="133">
        <v>9781449427771</v>
      </c>
      <c r="D92" s="132" t="s">
        <v>284</v>
      </c>
      <c r="E92" s="132">
        <v>1</v>
      </c>
      <c r="F92" s="149">
        <v>74</v>
      </c>
      <c r="G92" s="132">
        <v>504</v>
      </c>
      <c r="H92" s="132">
        <v>425250</v>
      </c>
      <c r="I92" s="132">
        <v>788.03</v>
      </c>
      <c r="J92" s="132">
        <v>4</v>
      </c>
    </row>
    <row r="93" spans="1:10" x14ac:dyDescent="0.2">
      <c r="A93" s="132">
        <v>2017</v>
      </c>
      <c r="B93" s="132">
        <v>3</v>
      </c>
      <c r="C93" s="133">
        <v>9781449429379</v>
      </c>
      <c r="D93" s="132" t="s">
        <v>285</v>
      </c>
      <c r="E93" s="132">
        <v>1</v>
      </c>
      <c r="F93" s="149">
        <v>74</v>
      </c>
      <c r="G93" s="132">
        <v>503</v>
      </c>
      <c r="H93" s="132">
        <v>425250</v>
      </c>
      <c r="I93" s="132">
        <v>1270.5</v>
      </c>
      <c r="J93" s="132">
        <v>7</v>
      </c>
    </row>
    <row r="94" spans="1:10" x14ac:dyDescent="0.2">
      <c r="A94" s="132">
        <v>2017</v>
      </c>
      <c r="B94" s="132">
        <v>3</v>
      </c>
      <c r="C94" s="133">
        <v>9781449433253</v>
      </c>
      <c r="D94" s="132" t="s">
        <v>272</v>
      </c>
      <c r="E94" s="132">
        <v>1</v>
      </c>
      <c r="F94" s="149">
        <v>74</v>
      </c>
      <c r="G94" s="132">
        <v>503</v>
      </c>
      <c r="H94" s="132">
        <v>425250</v>
      </c>
      <c r="I94" s="132">
        <v>7438.76</v>
      </c>
      <c r="J94" s="132">
        <v>3</v>
      </c>
    </row>
    <row r="95" spans="1:10" x14ac:dyDescent="0.2">
      <c r="A95" s="132">
        <v>2017</v>
      </c>
      <c r="B95" s="132">
        <v>3</v>
      </c>
      <c r="C95" s="133">
        <v>9781449436346</v>
      </c>
      <c r="D95" s="132" t="s">
        <v>242</v>
      </c>
      <c r="E95" s="132">
        <v>1</v>
      </c>
      <c r="F95" s="149">
        <v>74</v>
      </c>
      <c r="G95" s="132">
        <v>501</v>
      </c>
      <c r="H95" s="132">
        <v>425250</v>
      </c>
      <c r="I95" s="132">
        <v>385</v>
      </c>
      <c r="J95" s="132">
        <v>2</v>
      </c>
    </row>
    <row r="96" spans="1:10" x14ac:dyDescent="0.2">
      <c r="A96" s="132">
        <v>2017</v>
      </c>
      <c r="B96" s="132">
        <v>3</v>
      </c>
      <c r="C96" s="133">
        <v>9781449436353</v>
      </c>
      <c r="D96" s="132" t="s">
        <v>287</v>
      </c>
      <c r="E96" s="132">
        <v>1</v>
      </c>
      <c r="F96" s="149">
        <v>74</v>
      </c>
      <c r="G96" s="132">
        <v>504</v>
      </c>
      <c r="H96" s="132">
        <v>425250</v>
      </c>
      <c r="I96" s="132">
        <v>203.49</v>
      </c>
      <c r="J96" s="132">
        <v>1</v>
      </c>
    </row>
    <row r="97" spans="1:10" x14ac:dyDescent="0.2">
      <c r="A97" s="132">
        <v>2017</v>
      </c>
      <c r="B97" s="132">
        <v>3</v>
      </c>
      <c r="C97" s="133">
        <v>9781449438821</v>
      </c>
      <c r="D97" s="132" t="s">
        <v>330</v>
      </c>
      <c r="E97" s="132">
        <v>1</v>
      </c>
      <c r="F97" s="149">
        <v>74</v>
      </c>
      <c r="G97" s="132">
        <v>503</v>
      </c>
      <c r="H97" s="132">
        <v>425250</v>
      </c>
      <c r="I97" s="132">
        <v>3570</v>
      </c>
      <c r="J97" s="132">
        <v>2</v>
      </c>
    </row>
    <row r="98" spans="1:10" x14ac:dyDescent="0.2">
      <c r="A98" s="132">
        <v>2017</v>
      </c>
      <c r="B98" s="132">
        <v>3</v>
      </c>
      <c r="C98" s="133">
        <v>9781449446604</v>
      </c>
      <c r="D98" s="132" t="s">
        <v>244</v>
      </c>
      <c r="E98" s="132">
        <v>1</v>
      </c>
      <c r="F98" s="149">
        <v>74</v>
      </c>
      <c r="G98" s="132">
        <v>501</v>
      </c>
      <c r="H98" s="132">
        <v>425250</v>
      </c>
      <c r="I98" s="132">
        <v>4306.21</v>
      </c>
      <c r="J98" s="132">
        <v>9</v>
      </c>
    </row>
    <row r="99" spans="1:10" x14ac:dyDescent="0.2">
      <c r="A99" s="132">
        <v>2017</v>
      </c>
      <c r="B99" s="132">
        <v>3</v>
      </c>
      <c r="C99" s="133">
        <v>9781449449704</v>
      </c>
      <c r="D99" s="132" t="s">
        <v>290</v>
      </c>
      <c r="E99" s="132">
        <v>1</v>
      </c>
      <c r="F99" s="134">
        <v>74</v>
      </c>
      <c r="G99" s="132">
        <v>504</v>
      </c>
      <c r="H99" s="132">
        <v>425250</v>
      </c>
      <c r="I99" s="132">
        <v>192.5</v>
      </c>
      <c r="J99" s="132">
        <v>1</v>
      </c>
    </row>
    <row r="100" spans="1:10" x14ac:dyDescent="0.2">
      <c r="A100" s="132">
        <v>2017</v>
      </c>
      <c r="B100" s="132">
        <v>3</v>
      </c>
      <c r="C100" s="133">
        <v>9781449450793</v>
      </c>
      <c r="D100" s="132" t="s">
        <v>291</v>
      </c>
      <c r="E100" s="132">
        <v>1</v>
      </c>
      <c r="F100" s="134">
        <v>74</v>
      </c>
      <c r="G100" s="132">
        <v>504</v>
      </c>
      <c r="H100" s="132">
        <v>425250</v>
      </c>
      <c r="I100" s="132">
        <v>192.5</v>
      </c>
      <c r="J100" s="132">
        <v>1</v>
      </c>
    </row>
    <row r="101" spans="1:10" x14ac:dyDescent="0.2">
      <c r="A101" s="132">
        <v>2017</v>
      </c>
      <c r="B101" s="132">
        <v>3</v>
      </c>
      <c r="C101" s="133">
        <v>9781449456146</v>
      </c>
      <c r="D101" s="132" t="s">
        <v>292</v>
      </c>
      <c r="E101" s="132">
        <v>1</v>
      </c>
      <c r="F101" s="149">
        <v>74</v>
      </c>
      <c r="G101" s="132">
        <v>503</v>
      </c>
      <c r="H101" s="132">
        <v>425250</v>
      </c>
      <c r="I101" s="132">
        <v>499</v>
      </c>
      <c r="J101" s="132">
        <v>2</v>
      </c>
    </row>
    <row r="102" spans="1:10" x14ac:dyDescent="0.2">
      <c r="A102" s="132">
        <v>2017</v>
      </c>
      <c r="B102" s="132">
        <v>3</v>
      </c>
      <c r="C102" s="133">
        <v>9781449459956</v>
      </c>
      <c r="D102" s="132" t="s">
        <v>258</v>
      </c>
      <c r="E102" s="132">
        <v>1</v>
      </c>
      <c r="F102" s="149">
        <v>74</v>
      </c>
      <c r="G102" s="132">
        <v>501</v>
      </c>
      <c r="H102" s="132">
        <v>425250</v>
      </c>
      <c r="I102" s="132">
        <v>1278.4000000000001</v>
      </c>
      <c r="J102" s="132">
        <v>3</v>
      </c>
    </row>
    <row r="103" spans="1:10" x14ac:dyDescent="0.2">
      <c r="A103" s="132">
        <v>2017</v>
      </c>
      <c r="B103" s="132">
        <v>3</v>
      </c>
      <c r="C103" s="133">
        <v>9781449460365</v>
      </c>
      <c r="D103" s="132" t="s">
        <v>319</v>
      </c>
      <c r="E103" s="132">
        <v>1</v>
      </c>
      <c r="F103" s="149">
        <v>74</v>
      </c>
      <c r="G103" s="132">
        <v>501</v>
      </c>
      <c r="H103" s="132">
        <v>425250</v>
      </c>
      <c r="I103" s="132">
        <v>3676.91</v>
      </c>
      <c r="J103" s="132">
        <v>8</v>
      </c>
    </row>
    <row r="104" spans="1:10" x14ac:dyDescent="0.2">
      <c r="A104" s="132">
        <v>2017</v>
      </c>
      <c r="B104" s="132">
        <v>3</v>
      </c>
      <c r="C104" s="133">
        <v>9781449462147</v>
      </c>
      <c r="D104" s="132" t="s">
        <v>220</v>
      </c>
      <c r="E104" s="132">
        <v>1</v>
      </c>
      <c r="F104" s="149">
        <v>74</v>
      </c>
      <c r="G104" s="132">
        <v>501</v>
      </c>
      <c r="H104" s="132">
        <v>425250</v>
      </c>
      <c r="I104" s="132">
        <v>2878.56</v>
      </c>
      <c r="J104" s="132">
        <v>3</v>
      </c>
    </row>
    <row r="105" spans="1:10" x14ac:dyDescent="0.2">
      <c r="A105" s="132">
        <v>2017</v>
      </c>
      <c r="B105" s="132">
        <v>3</v>
      </c>
      <c r="C105" s="133">
        <v>9781449462253</v>
      </c>
      <c r="D105" s="132" t="s">
        <v>320</v>
      </c>
      <c r="E105" s="132">
        <v>1</v>
      </c>
      <c r="F105" s="149">
        <v>74</v>
      </c>
      <c r="G105" s="132">
        <v>501</v>
      </c>
      <c r="H105" s="132">
        <v>425250</v>
      </c>
      <c r="I105" s="132">
        <v>841.89</v>
      </c>
      <c r="J105" s="132">
        <v>4</v>
      </c>
    </row>
    <row r="106" spans="1:10" x14ac:dyDescent="0.2">
      <c r="A106" s="132">
        <v>2017</v>
      </c>
      <c r="B106" s="132">
        <v>3</v>
      </c>
      <c r="C106" s="133">
        <v>9781449462260</v>
      </c>
      <c r="D106" s="132" t="s">
        <v>331</v>
      </c>
      <c r="E106" s="132">
        <v>1</v>
      </c>
      <c r="F106" s="149">
        <v>74</v>
      </c>
      <c r="G106" s="132">
        <v>501</v>
      </c>
      <c r="H106" s="132">
        <v>425250</v>
      </c>
      <c r="I106" s="132">
        <v>254.49</v>
      </c>
      <c r="J106" s="132">
        <v>1</v>
      </c>
    </row>
    <row r="107" spans="1:10" x14ac:dyDescent="0.2">
      <c r="A107" s="132">
        <v>2017</v>
      </c>
      <c r="B107" s="132">
        <v>3</v>
      </c>
      <c r="C107" s="133">
        <v>9781449464899</v>
      </c>
      <c r="D107" s="132" t="s">
        <v>310</v>
      </c>
      <c r="E107" s="132">
        <v>1</v>
      </c>
      <c r="F107" s="149">
        <v>74</v>
      </c>
      <c r="G107" s="132">
        <v>501</v>
      </c>
      <c r="H107" s="132">
        <v>425250</v>
      </c>
      <c r="I107" s="132">
        <v>988.35</v>
      </c>
      <c r="J107" s="132">
        <v>3</v>
      </c>
    </row>
    <row r="108" spans="1:10" x14ac:dyDescent="0.2">
      <c r="A108" s="132">
        <v>2017</v>
      </c>
      <c r="B108" s="132">
        <v>3</v>
      </c>
      <c r="C108" s="133">
        <v>9781449471927</v>
      </c>
      <c r="D108" s="132" t="s">
        <v>325</v>
      </c>
      <c r="E108" s="132">
        <v>1</v>
      </c>
      <c r="F108" s="149">
        <v>74</v>
      </c>
      <c r="G108" s="132">
        <v>501</v>
      </c>
      <c r="H108" s="132">
        <v>425250</v>
      </c>
      <c r="I108" s="132">
        <v>287.52</v>
      </c>
      <c r="J108" s="132">
        <v>1</v>
      </c>
    </row>
    <row r="109" spans="1:10" x14ac:dyDescent="0.2">
      <c r="A109" s="132">
        <v>2017</v>
      </c>
      <c r="B109" s="132">
        <v>3</v>
      </c>
      <c r="C109" s="133">
        <v>9781449471958</v>
      </c>
      <c r="D109" s="132" t="s">
        <v>399</v>
      </c>
      <c r="E109" s="132">
        <v>1</v>
      </c>
      <c r="F109" s="149">
        <v>74</v>
      </c>
      <c r="G109" s="132">
        <v>501</v>
      </c>
      <c r="H109" s="132">
        <v>425250</v>
      </c>
      <c r="I109" s="132">
        <v>35736.25</v>
      </c>
      <c r="J109" s="132">
        <v>25</v>
      </c>
    </row>
    <row r="110" spans="1:10" x14ac:dyDescent="0.2">
      <c r="A110" s="132">
        <v>2017</v>
      </c>
      <c r="B110" s="132">
        <v>3</v>
      </c>
      <c r="C110" s="133">
        <v>9781449474119</v>
      </c>
      <c r="D110" s="132" t="s">
        <v>365</v>
      </c>
      <c r="E110" s="132">
        <v>1</v>
      </c>
      <c r="F110" s="149">
        <v>74</v>
      </c>
      <c r="G110" s="132">
        <v>501</v>
      </c>
      <c r="H110" s="132">
        <v>425250</v>
      </c>
      <c r="I110" s="132">
        <v>1556.88</v>
      </c>
      <c r="J110" s="132">
        <v>6</v>
      </c>
    </row>
    <row r="111" spans="1:10" x14ac:dyDescent="0.2">
      <c r="A111" s="132">
        <v>2017</v>
      </c>
      <c r="B111" s="132">
        <v>3</v>
      </c>
      <c r="C111" s="133">
        <v>9781449474256</v>
      </c>
      <c r="D111" s="132" t="s">
        <v>366</v>
      </c>
      <c r="E111" s="132">
        <v>1</v>
      </c>
      <c r="F111" s="149">
        <v>74</v>
      </c>
      <c r="G111" s="132">
        <v>503</v>
      </c>
      <c r="H111" s="132">
        <v>425250</v>
      </c>
      <c r="I111" s="132">
        <v>6986</v>
      </c>
      <c r="J111" s="132">
        <v>28</v>
      </c>
    </row>
    <row r="112" spans="1:10" x14ac:dyDescent="0.2">
      <c r="A112" s="132">
        <v>2017</v>
      </c>
      <c r="B112" s="132">
        <v>3</v>
      </c>
      <c r="C112" s="133">
        <v>9781449480356</v>
      </c>
      <c r="D112" s="132" t="s">
        <v>368</v>
      </c>
      <c r="E112" s="132">
        <v>1</v>
      </c>
      <c r="F112" s="134">
        <v>74</v>
      </c>
      <c r="G112" s="132">
        <v>501</v>
      </c>
      <c r="H112" s="132">
        <v>425250</v>
      </c>
      <c r="I112" s="132">
        <v>1556.88</v>
      </c>
      <c r="J112" s="132">
        <v>6</v>
      </c>
    </row>
    <row r="113" spans="1:11" x14ac:dyDescent="0.2">
      <c r="A113" s="132">
        <v>2017</v>
      </c>
      <c r="B113" s="132">
        <v>3</v>
      </c>
      <c r="C113" s="133">
        <v>9781941252093</v>
      </c>
      <c r="D113" s="132" t="s">
        <v>321</v>
      </c>
      <c r="E113" s="132">
        <v>1</v>
      </c>
      <c r="F113" s="149">
        <v>74</v>
      </c>
      <c r="G113" s="132">
        <v>501</v>
      </c>
      <c r="H113" s="132">
        <v>425250</v>
      </c>
      <c r="I113" s="132">
        <v>1326</v>
      </c>
      <c r="J113" s="132">
        <v>3</v>
      </c>
    </row>
    <row r="114" spans="1:11" x14ac:dyDescent="0.2">
      <c r="G114" s="227"/>
      <c r="I114" s="118">
        <f>SUM(I2:I113)</f>
        <v>-1250798.8100000005</v>
      </c>
    </row>
    <row r="115" spans="1:11" x14ac:dyDescent="0.2">
      <c r="G115" s="227"/>
    </row>
    <row r="116" spans="1:11" x14ac:dyDescent="0.2">
      <c r="G116" s="134" t="s">
        <v>63</v>
      </c>
      <c r="H116" s="134"/>
      <c r="I116" s="158">
        <v>0.22500000000000001</v>
      </c>
    </row>
    <row r="117" spans="1:11" ht="13.5" thickBot="1" x14ac:dyDescent="0.25"/>
    <row r="118" spans="1:11" ht="15" x14ac:dyDescent="0.25">
      <c r="G118" s="137" t="s">
        <v>50</v>
      </c>
      <c r="H118" s="85" t="s">
        <v>51</v>
      </c>
      <c r="I118" s="221">
        <f>-I114*I116</f>
        <v>281429.73225000012</v>
      </c>
      <c r="J118" s="139"/>
      <c r="K118" s="140"/>
    </row>
    <row r="119" spans="1:11" ht="15" x14ac:dyDescent="0.25">
      <c r="G119" s="141"/>
      <c r="H119" s="89" t="s">
        <v>52</v>
      </c>
      <c r="I119" s="160">
        <f>I118/K119</f>
        <v>3458.1715368954501</v>
      </c>
      <c r="J119" s="143" t="s">
        <v>53</v>
      </c>
      <c r="K119" s="171">
        <v>81.381079350000007</v>
      </c>
    </row>
    <row r="120" spans="1:11" ht="15.75" thickBot="1" x14ac:dyDescent="0.3">
      <c r="G120" s="145"/>
      <c r="H120" s="94" t="s">
        <v>61</v>
      </c>
      <c r="I120" s="161">
        <f>I118/K120</f>
        <v>4269.1127622974336</v>
      </c>
      <c r="J120" s="147" t="s">
        <v>53</v>
      </c>
      <c r="K120" s="148">
        <v>65.922300000000007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Sheet47"/>
  <dimension ref="A1:M114"/>
  <sheetViews>
    <sheetView workbookViewId="0">
      <pane ySplit="1" topLeftCell="A74" activePane="bottomLeft" state="frozen"/>
      <selection activeCell="J123" sqref="J123:J135"/>
      <selection pane="bottomLeft" activeCell="J123" sqref="J123:J135"/>
    </sheetView>
  </sheetViews>
  <sheetFormatPr defaultRowHeight="12.75" x14ac:dyDescent="0.2"/>
  <cols>
    <col min="3" max="3" width="14.140625" bestFit="1" customWidth="1"/>
    <col min="4" max="4" width="39.28515625" bestFit="1" customWidth="1"/>
    <col min="9" max="9" width="11" bestFit="1" customWidth="1"/>
  </cols>
  <sheetData>
    <row r="1" spans="1:13" x14ac:dyDescent="0.2">
      <c r="A1" s="130" t="s">
        <v>34</v>
      </c>
      <c r="B1" s="131" t="s">
        <v>35</v>
      </c>
      <c r="C1" s="131" t="s">
        <v>36</v>
      </c>
      <c r="D1" s="131" t="s">
        <v>37</v>
      </c>
      <c r="E1" s="131" t="s">
        <v>38</v>
      </c>
      <c r="F1" s="131" t="s">
        <v>39</v>
      </c>
      <c r="G1" s="131" t="s">
        <v>40</v>
      </c>
      <c r="H1" s="131" t="s">
        <v>41</v>
      </c>
      <c r="I1" s="131" t="s">
        <v>18</v>
      </c>
      <c r="J1" s="131" t="s">
        <v>42</v>
      </c>
      <c r="K1" s="131" t="s">
        <v>388</v>
      </c>
      <c r="L1" s="134"/>
    </row>
    <row r="2" spans="1:13" x14ac:dyDescent="0.2">
      <c r="A2" s="132" t="s">
        <v>400</v>
      </c>
      <c r="B2" s="132" t="s">
        <v>95</v>
      </c>
      <c r="C2" s="133">
        <v>9780740700033</v>
      </c>
      <c r="D2" s="132" t="s">
        <v>343</v>
      </c>
      <c r="E2" s="132" t="s">
        <v>65</v>
      </c>
      <c r="F2" s="132" t="s">
        <v>146</v>
      </c>
      <c r="G2" s="132" t="s">
        <v>66</v>
      </c>
      <c r="H2" s="132" t="s">
        <v>312</v>
      </c>
      <c r="I2" s="132">
        <v>-349.5</v>
      </c>
      <c r="J2" s="132">
        <v>-1</v>
      </c>
      <c r="K2" s="134"/>
      <c r="L2" s="134"/>
      <c r="M2" s="134"/>
    </row>
    <row r="3" spans="1:13" x14ac:dyDescent="0.2">
      <c r="A3" s="132" t="s">
        <v>400</v>
      </c>
      <c r="B3" s="132" t="s">
        <v>95</v>
      </c>
      <c r="C3" s="133">
        <v>9780740705311</v>
      </c>
      <c r="D3" s="132" t="s">
        <v>344</v>
      </c>
      <c r="E3" s="132" t="s">
        <v>65</v>
      </c>
      <c r="F3" s="132" t="s">
        <v>146</v>
      </c>
      <c r="G3" s="132" t="s">
        <v>66</v>
      </c>
      <c r="H3" s="132" t="s">
        <v>312</v>
      </c>
      <c r="I3" s="132">
        <v>-768.9</v>
      </c>
      <c r="J3" s="132">
        <v>-2</v>
      </c>
      <c r="K3" s="134"/>
      <c r="L3" s="134"/>
      <c r="M3" s="134"/>
    </row>
    <row r="4" spans="1:13" x14ac:dyDescent="0.2">
      <c r="A4" s="132" t="s">
        <v>400</v>
      </c>
      <c r="B4" s="132" t="s">
        <v>95</v>
      </c>
      <c r="C4" s="133">
        <v>9780740732980</v>
      </c>
      <c r="D4" s="132" t="s">
        <v>346</v>
      </c>
      <c r="E4" s="132" t="s">
        <v>65</v>
      </c>
      <c r="F4" s="132" t="s">
        <v>146</v>
      </c>
      <c r="G4" s="132" t="s">
        <v>66</v>
      </c>
      <c r="H4" s="132" t="s">
        <v>312</v>
      </c>
      <c r="I4" s="132">
        <v>-262.5</v>
      </c>
      <c r="J4" s="132">
        <v>-1</v>
      </c>
      <c r="K4" s="134"/>
      <c r="L4" s="134"/>
    </row>
    <row r="5" spans="1:13" x14ac:dyDescent="0.2">
      <c r="A5" s="132" t="s">
        <v>400</v>
      </c>
      <c r="B5" s="132" t="s">
        <v>95</v>
      </c>
      <c r="C5" s="133">
        <v>9780740746581</v>
      </c>
      <c r="D5" s="132" t="s">
        <v>348</v>
      </c>
      <c r="E5" s="132" t="s">
        <v>65</v>
      </c>
      <c r="F5" s="132" t="s">
        <v>146</v>
      </c>
      <c r="G5" s="132" t="s">
        <v>66</v>
      </c>
      <c r="H5" s="132" t="s">
        <v>312</v>
      </c>
      <c r="I5" s="132">
        <v>-3578.88</v>
      </c>
      <c r="J5" s="132">
        <v>-10</v>
      </c>
      <c r="K5" s="134"/>
      <c r="L5" s="134"/>
    </row>
    <row r="6" spans="1:13" x14ac:dyDescent="0.2">
      <c r="A6" s="132" t="s">
        <v>400</v>
      </c>
      <c r="B6" s="132" t="s">
        <v>95</v>
      </c>
      <c r="C6" s="133">
        <v>9780740748479</v>
      </c>
      <c r="D6" s="132" t="s">
        <v>272</v>
      </c>
      <c r="E6" s="132" t="s">
        <v>65</v>
      </c>
      <c r="F6" s="132" t="s">
        <v>146</v>
      </c>
      <c r="G6" s="132" t="s">
        <v>66</v>
      </c>
      <c r="H6" s="132" t="s">
        <v>312</v>
      </c>
      <c r="I6" s="132">
        <v>-154700.66</v>
      </c>
      <c r="J6" s="132">
        <v>-38</v>
      </c>
      <c r="K6" s="134"/>
      <c r="L6" s="134"/>
    </row>
    <row r="7" spans="1:13" x14ac:dyDescent="0.2">
      <c r="A7" s="132" t="s">
        <v>400</v>
      </c>
      <c r="B7" s="132" t="s">
        <v>95</v>
      </c>
      <c r="C7" s="133">
        <v>9780740761904</v>
      </c>
      <c r="D7" s="132" t="s">
        <v>349</v>
      </c>
      <c r="E7" s="132" t="s">
        <v>65</v>
      </c>
      <c r="F7" s="132" t="s">
        <v>146</v>
      </c>
      <c r="G7" s="132" t="s">
        <v>66</v>
      </c>
      <c r="H7" s="132" t="s">
        <v>312</v>
      </c>
      <c r="I7" s="132">
        <v>-262.5</v>
      </c>
      <c r="J7" s="132">
        <v>-1</v>
      </c>
      <c r="K7" s="134"/>
      <c r="L7" s="134"/>
    </row>
    <row r="8" spans="1:13" x14ac:dyDescent="0.2">
      <c r="A8" s="132" t="s">
        <v>400</v>
      </c>
      <c r="B8" s="132" t="s">
        <v>95</v>
      </c>
      <c r="C8" s="133">
        <v>9780740773655</v>
      </c>
      <c r="D8" s="132" t="s">
        <v>362</v>
      </c>
      <c r="E8" s="132" t="s">
        <v>65</v>
      </c>
      <c r="F8" s="132" t="s">
        <v>146</v>
      </c>
      <c r="G8" s="132" t="s">
        <v>66</v>
      </c>
      <c r="H8" s="132" t="s">
        <v>312</v>
      </c>
      <c r="I8" s="132">
        <v>-551.25</v>
      </c>
      <c r="J8" s="132">
        <v>-2</v>
      </c>
      <c r="K8" s="134"/>
      <c r="L8" s="134"/>
    </row>
    <row r="9" spans="1:13" x14ac:dyDescent="0.2">
      <c r="A9" s="132" t="s">
        <v>400</v>
      </c>
      <c r="B9" s="132" t="s">
        <v>95</v>
      </c>
      <c r="C9" s="133">
        <v>9780740778155</v>
      </c>
      <c r="D9" s="132" t="s">
        <v>351</v>
      </c>
      <c r="E9" s="132" t="s">
        <v>65</v>
      </c>
      <c r="F9" s="132" t="s">
        <v>146</v>
      </c>
      <c r="G9" s="132" t="s">
        <v>66</v>
      </c>
      <c r="H9" s="132" t="s">
        <v>312</v>
      </c>
      <c r="I9" s="132">
        <v>-262.5</v>
      </c>
      <c r="J9" s="132">
        <v>-1</v>
      </c>
      <c r="K9" s="134"/>
      <c r="L9" s="134"/>
    </row>
    <row r="10" spans="1:13" x14ac:dyDescent="0.2">
      <c r="A10" s="132" t="s">
        <v>400</v>
      </c>
      <c r="B10" s="132" t="s">
        <v>95</v>
      </c>
      <c r="C10" s="133">
        <v>9780740785344</v>
      </c>
      <c r="D10" s="132" t="s">
        <v>352</v>
      </c>
      <c r="E10" s="132" t="s">
        <v>65</v>
      </c>
      <c r="F10" s="132" t="s">
        <v>146</v>
      </c>
      <c r="G10" s="132" t="s">
        <v>66</v>
      </c>
      <c r="H10" s="132" t="s">
        <v>312</v>
      </c>
      <c r="I10" s="132">
        <v>-349.5</v>
      </c>
      <c r="J10" s="132">
        <v>-1</v>
      </c>
      <c r="K10" s="134"/>
      <c r="L10" s="134"/>
    </row>
    <row r="11" spans="1:13" x14ac:dyDescent="0.2">
      <c r="A11" s="132" t="s">
        <v>400</v>
      </c>
      <c r="B11" s="132" t="s">
        <v>95</v>
      </c>
      <c r="C11" s="133">
        <v>9780836204155</v>
      </c>
      <c r="D11" s="132" t="s">
        <v>353</v>
      </c>
      <c r="E11" s="132" t="s">
        <v>65</v>
      </c>
      <c r="F11" s="132" t="s">
        <v>146</v>
      </c>
      <c r="G11" s="132" t="s">
        <v>66</v>
      </c>
      <c r="H11" s="132" t="s">
        <v>312</v>
      </c>
      <c r="I11" s="132">
        <v>-349.5</v>
      </c>
      <c r="J11" s="132">
        <v>-1</v>
      </c>
      <c r="K11" s="134"/>
      <c r="L11" s="134"/>
    </row>
    <row r="12" spans="1:13" x14ac:dyDescent="0.2">
      <c r="A12" s="132" t="s">
        <v>400</v>
      </c>
      <c r="B12" s="132" t="s">
        <v>95</v>
      </c>
      <c r="C12" s="133">
        <v>9780836217797</v>
      </c>
      <c r="D12" s="132" t="s">
        <v>363</v>
      </c>
      <c r="E12" s="132" t="s">
        <v>65</v>
      </c>
      <c r="F12" s="132" t="s">
        <v>146</v>
      </c>
      <c r="G12" s="132" t="s">
        <v>66</v>
      </c>
      <c r="H12" s="132" t="s">
        <v>312</v>
      </c>
      <c r="I12" s="132">
        <v>-199.5</v>
      </c>
      <c r="J12" s="132">
        <v>-1</v>
      </c>
      <c r="K12" s="134"/>
      <c r="L12" s="134"/>
    </row>
    <row r="13" spans="1:13" x14ac:dyDescent="0.2">
      <c r="A13" s="132" t="s">
        <v>400</v>
      </c>
      <c r="B13" s="132" t="s">
        <v>95</v>
      </c>
      <c r="C13" s="133">
        <v>9780836228991</v>
      </c>
      <c r="D13" s="132" t="s">
        <v>354</v>
      </c>
      <c r="E13" s="132" t="s">
        <v>65</v>
      </c>
      <c r="F13" s="132" t="s">
        <v>146</v>
      </c>
      <c r="G13" s="132" t="s">
        <v>66</v>
      </c>
      <c r="H13" s="132" t="s">
        <v>312</v>
      </c>
      <c r="I13" s="132">
        <v>-262.5</v>
      </c>
      <c r="J13" s="132">
        <v>-1</v>
      </c>
      <c r="K13" s="134"/>
      <c r="L13" s="134"/>
    </row>
    <row r="14" spans="1:13" x14ac:dyDescent="0.2">
      <c r="A14" s="132" t="s">
        <v>400</v>
      </c>
      <c r="B14" s="132" t="s">
        <v>95</v>
      </c>
      <c r="C14" s="133">
        <v>9780836267457</v>
      </c>
      <c r="D14" s="132" t="s">
        <v>356</v>
      </c>
      <c r="E14" s="132" t="s">
        <v>65</v>
      </c>
      <c r="F14" s="132" t="s">
        <v>146</v>
      </c>
      <c r="G14" s="132" t="s">
        <v>66</v>
      </c>
      <c r="H14" s="132" t="s">
        <v>312</v>
      </c>
      <c r="I14" s="132">
        <v>-349.5</v>
      </c>
      <c r="J14" s="132">
        <v>-1</v>
      </c>
      <c r="K14" s="134"/>
      <c r="L14" s="134"/>
    </row>
    <row r="15" spans="1:13" x14ac:dyDescent="0.2">
      <c r="A15" s="132" t="s">
        <v>400</v>
      </c>
      <c r="B15" s="132" t="s">
        <v>95</v>
      </c>
      <c r="C15" s="133">
        <v>9781449401023</v>
      </c>
      <c r="D15" s="132" t="s">
        <v>357</v>
      </c>
      <c r="E15" s="132" t="s">
        <v>65</v>
      </c>
      <c r="F15" s="132" t="s">
        <v>146</v>
      </c>
      <c r="G15" s="132" t="s">
        <v>66</v>
      </c>
      <c r="H15" s="132" t="s">
        <v>312</v>
      </c>
      <c r="I15" s="132">
        <v>-349.5</v>
      </c>
      <c r="J15" s="132">
        <v>-1</v>
      </c>
      <c r="K15" s="134"/>
      <c r="L15" s="134"/>
    </row>
    <row r="16" spans="1:13" x14ac:dyDescent="0.2">
      <c r="A16" s="132" t="s">
        <v>400</v>
      </c>
      <c r="B16" s="132" t="s">
        <v>95</v>
      </c>
      <c r="C16" s="133">
        <v>9781449401375</v>
      </c>
      <c r="D16" s="132" t="s">
        <v>302</v>
      </c>
      <c r="E16" s="132" t="s">
        <v>65</v>
      </c>
      <c r="F16" s="132" t="s">
        <v>146</v>
      </c>
      <c r="G16" s="132" t="s">
        <v>66</v>
      </c>
      <c r="H16" s="132" t="s">
        <v>312</v>
      </c>
      <c r="I16" s="132">
        <v>-463.45</v>
      </c>
      <c r="J16" s="132">
        <v>-3</v>
      </c>
      <c r="K16" s="134"/>
      <c r="L16" s="134"/>
    </row>
    <row r="17" spans="1:12" x14ac:dyDescent="0.2">
      <c r="A17" s="132" t="s">
        <v>400</v>
      </c>
      <c r="B17" s="132" t="s">
        <v>95</v>
      </c>
      <c r="C17" s="133">
        <v>9781449401382</v>
      </c>
      <c r="D17" s="132" t="s">
        <v>302</v>
      </c>
      <c r="E17" s="132" t="s">
        <v>65</v>
      </c>
      <c r="F17" s="132" t="s">
        <v>146</v>
      </c>
      <c r="G17" s="132" t="s">
        <v>66</v>
      </c>
      <c r="H17" s="132" t="s">
        <v>312</v>
      </c>
      <c r="I17" s="132">
        <v>-463.45</v>
      </c>
      <c r="J17" s="132">
        <v>-3</v>
      </c>
      <c r="K17" s="134"/>
      <c r="L17" s="134"/>
    </row>
    <row r="18" spans="1:12" x14ac:dyDescent="0.2">
      <c r="A18" s="132" t="s">
        <v>400</v>
      </c>
      <c r="B18" s="132" t="s">
        <v>95</v>
      </c>
      <c r="C18" s="133">
        <v>9781449401399</v>
      </c>
      <c r="D18" s="132" t="s">
        <v>302</v>
      </c>
      <c r="E18" s="132" t="s">
        <v>65</v>
      </c>
      <c r="F18" s="132" t="s">
        <v>146</v>
      </c>
      <c r="G18" s="132" t="s">
        <v>66</v>
      </c>
      <c r="H18" s="132" t="s">
        <v>312</v>
      </c>
      <c r="I18" s="132">
        <v>-463.45</v>
      </c>
      <c r="J18" s="132">
        <v>-3</v>
      </c>
      <c r="K18" s="134"/>
      <c r="L18" s="134"/>
    </row>
    <row r="19" spans="1:12" x14ac:dyDescent="0.2">
      <c r="A19" s="132" t="s">
        <v>400</v>
      </c>
      <c r="B19" s="132" t="s">
        <v>95</v>
      </c>
      <c r="C19" s="133">
        <v>9781449402327</v>
      </c>
      <c r="D19" s="132" t="s">
        <v>277</v>
      </c>
      <c r="E19" s="132" t="s">
        <v>65</v>
      </c>
      <c r="F19" s="132" t="s">
        <v>146</v>
      </c>
      <c r="G19" s="132" t="s">
        <v>156</v>
      </c>
      <c r="H19" s="132" t="s">
        <v>312</v>
      </c>
      <c r="I19" s="132">
        <v>-1939.14</v>
      </c>
      <c r="J19" s="132">
        <v>-9</v>
      </c>
      <c r="K19" s="134"/>
      <c r="L19" s="134"/>
    </row>
    <row r="20" spans="1:12" x14ac:dyDescent="0.2">
      <c r="A20" s="132" t="s">
        <v>400</v>
      </c>
      <c r="B20" s="132" t="s">
        <v>95</v>
      </c>
      <c r="C20" s="133">
        <v>9781449403102</v>
      </c>
      <c r="D20" s="132" t="s">
        <v>303</v>
      </c>
      <c r="E20" s="132" t="s">
        <v>65</v>
      </c>
      <c r="F20" s="132" t="s">
        <v>146</v>
      </c>
      <c r="G20" s="132" t="s">
        <v>66</v>
      </c>
      <c r="H20" s="132" t="s">
        <v>312</v>
      </c>
      <c r="I20" s="132">
        <v>-299</v>
      </c>
      <c r="J20" s="132">
        <v>-2</v>
      </c>
      <c r="K20" s="134"/>
      <c r="L20" s="134"/>
    </row>
    <row r="21" spans="1:12" x14ac:dyDescent="0.2">
      <c r="A21" s="132" t="s">
        <v>400</v>
      </c>
      <c r="B21" s="132" t="s">
        <v>95</v>
      </c>
      <c r="C21" s="133">
        <v>9781449407186</v>
      </c>
      <c r="D21" s="132" t="s">
        <v>278</v>
      </c>
      <c r="E21" s="132" t="s">
        <v>65</v>
      </c>
      <c r="F21" s="132" t="s">
        <v>146</v>
      </c>
      <c r="G21" s="132" t="s">
        <v>156</v>
      </c>
      <c r="H21" s="132" t="s">
        <v>312</v>
      </c>
      <c r="I21" s="132">
        <v>-1679.79</v>
      </c>
      <c r="J21" s="132">
        <v>-8</v>
      </c>
      <c r="K21" s="134"/>
      <c r="L21" s="134"/>
    </row>
    <row r="22" spans="1:12" x14ac:dyDescent="0.2">
      <c r="A22" s="132" t="s">
        <v>400</v>
      </c>
      <c r="B22" s="132" t="s">
        <v>95</v>
      </c>
      <c r="C22" s="133">
        <v>9781449414085</v>
      </c>
      <c r="D22" s="132" t="s">
        <v>384</v>
      </c>
      <c r="E22" s="132" t="s">
        <v>65</v>
      </c>
      <c r="F22" s="132" t="s">
        <v>146</v>
      </c>
      <c r="G22" s="132" t="s">
        <v>66</v>
      </c>
      <c r="H22" s="132" t="s">
        <v>312</v>
      </c>
      <c r="I22" s="132">
        <v>-109.45</v>
      </c>
      <c r="J22" s="132">
        <v>-1</v>
      </c>
      <c r="K22" s="134"/>
      <c r="L22" s="134"/>
    </row>
    <row r="23" spans="1:12" x14ac:dyDescent="0.2">
      <c r="A23" s="132" t="s">
        <v>400</v>
      </c>
      <c r="B23" s="132" t="s">
        <v>95</v>
      </c>
      <c r="C23" s="133">
        <v>9781449418243</v>
      </c>
      <c r="D23" s="132" t="s">
        <v>304</v>
      </c>
      <c r="E23" s="132" t="s">
        <v>65</v>
      </c>
      <c r="F23" s="132" t="s">
        <v>146</v>
      </c>
      <c r="G23" s="132" t="s">
        <v>66</v>
      </c>
      <c r="H23" s="132" t="s">
        <v>312</v>
      </c>
      <c r="I23" s="132">
        <v>-299</v>
      </c>
      <c r="J23" s="132">
        <v>-2</v>
      </c>
      <c r="K23" s="134"/>
      <c r="L23" s="134"/>
    </row>
    <row r="24" spans="1:12" x14ac:dyDescent="0.2">
      <c r="A24" s="132" t="s">
        <v>400</v>
      </c>
      <c r="B24" s="132" t="s">
        <v>95</v>
      </c>
      <c r="C24" s="133">
        <v>9781449418465</v>
      </c>
      <c r="D24" s="132" t="s">
        <v>338</v>
      </c>
      <c r="E24" s="132" t="s">
        <v>65</v>
      </c>
      <c r="F24" s="132" t="s">
        <v>146</v>
      </c>
      <c r="G24" s="132" t="s">
        <v>66</v>
      </c>
      <c r="H24" s="132" t="s">
        <v>312</v>
      </c>
      <c r="I24" s="132">
        <v>-829.5</v>
      </c>
      <c r="J24" s="132">
        <v>-3</v>
      </c>
      <c r="K24" s="134"/>
      <c r="L24" s="134"/>
    </row>
    <row r="25" spans="1:12" x14ac:dyDescent="0.2">
      <c r="A25" s="132" t="s">
        <v>400</v>
      </c>
      <c r="B25" s="132" t="s">
        <v>95</v>
      </c>
      <c r="C25" s="133">
        <v>9781449420437</v>
      </c>
      <c r="D25" s="132" t="s">
        <v>280</v>
      </c>
      <c r="E25" s="132" t="s">
        <v>65</v>
      </c>
      <c r="F25" s="132" t="s">
        <v>146</v>
      </c>
      <c r="G25" s="132" t="s">
        <v>156</v>
      </c>
      <c r="H25" s="132" t="s">
        <v>312</v>
      </c>
      <c r="I25" s="132">
        <v>-1460.34</v>
      </c>
      <c r="J25" s="132">
        <v>-7</v>
      </c>
      <c r="K25" s="134"/>
      <c r="L25" s="134"/>
    </row>
    <row r="26" spans="1:12" x14ac:dyDescent="0.2">
      <c r="A26" s="132" t="s">
        <v>400</v>
      </c>
      <c r="B26" s="132" t="s">
        <v>95</v>
      </c>
      <c r="C26" s="133">
        <v>9781449425661</v>
      </c>
      <c r="D26" s="132" t="s">
        <v>282</v>
      </c>
      <c r="E26" s="132" t="s">
        <v>65</v>
      </c>
      <c r="F26" s="132" t="s">
        <v>146</v>
      </c>
      <c r="G26" s="132" t="s">
        <v>156</v>
      </c>
      <c r="H26" s="132" t="s">
        <v>312</v>
      </c>
      <c r="I26" s="132">
        <v>-4632.3900000000003</v>
      </c>
      <c r="J26" s="132">
        <v>-22</v>
      </c>
      <c r="K26" s="134"/>
      <c r="L26" s="134"/>
    </row>
    <row r="27" spans="1:12" x14ac:dyDescent="0.2">
      <c r="A27" s="132" t="s">
        <v>400</v>
      </c>
      <c r="B27" s="132" t="s">
        <v>95</v>
      </c>
      <c r="C27" s="133">
        <v>9781449425678</v>
      </c>
      <c r="D27" s="132" t="s">
        <v>318</v>
      </c>
      <c r="E27" s="132" t="s">
        <v>65</v>
      </c>
      <c r="F27" s="132" t="s">
        <v>146</v>
      </c>
      <c r="G27" s="132" t="s">
        <v>156</v>
      </c>
      <c r="H27" s="132" t="s">
        <v>312</v>
      </c>
      <c r="I27" s="132">
        <v>-1153.3499999999999</v>
      </c>
      <c r="J27" s="132">
        <v>-3</v>
      </c>
      <c r="K27" s="134"/>
      <c r="L27" s="134"/>
    </row>
    <row r="28" spans="1:12" x14ac:dyDescent="0.2">
      <c r="A28" s="132" t="s">
        <v>400</v>
      </c>
      <c r="B28" s="132" t="s">
        <v>95</v>
      </c>
      <c r="C28" s="133">
        <v>9781449427740</v>
      </c>
      <c r="D28" s="132" t="s">
        <v>401</v>
      </c>
      <c r="E28" s="132" t="s">
        <v>65</v>
      </c>
      <c r="F28" s="132" t="s">
        <v>146</v>
      </c>
      <c r="G28" s="132" t="s">
        <v>66</v>
      </c>
      <c r="H28" s="132" t="s">
        <v>312</v>
      </c>
      <c r="I28" s="132">
        <v>-459</v>
      </c>
      <c r="J28" s="132">
        <v>-2</v>
      </c>
      <c r="K28" s="134"/>
      <c r="L28" s="134"/>
    </row>
    <row r="29" spans="1:12" x14ac:dyDescent="0.2">
      <c r="A29" s="132" t="s">
        <v>400</v>
      </c>
      <c r="B29" s="132" t="s">
        <v>95</v>
      </c>
      <c r="C29" s="133">
        <v>9781449427771</v>
      </c>
      <c r="D29" s="132" t="s">
        <v>284</v>
      </c>
      <c r="E29" s="132" t="s">
        <v>65</v>
      </c>
      <c r="F29" s="132" t="s">
        <v>146</v>
      </c>
      <c r="G29" s="132" t="s">
        <v>156</v>
      </c>
      <c r="H29" s="132" t="s">
        <v>312</v>
      </c>
      <c r="I29" s="132">
        <v>-3132.15</v>
      </c>
      <c r="J29" s="132">
        <v>-15</v>
      </c>
      <c r="K29" s="134"/>
      <c r="L29" s="134"/>
    </row>
    <row r="30" spans="1:12" x14ac:dyDescent="0.2">
      <c r="A30" s="132" t="s">
        <v>400</v>
      </c>
      <c r="B30" s="132" t="s">
        <v>95</v>
      </c>
      <c r="C30" s="133">
        <v>9781449429379</v>
      </c>
      <c r="D30" s="132" t="s">
        <v>285</v>
      </c>
      <c r="E30" s="132" t="s">
        <v>65</v>
      </c>
      <c r="F30" s="132" t="s">
        <v>146</v>
      </c>
      <c r="G30" s="132" t="s">
        <v>66</v>
      </c>
      <c r="H30" s="132" t="s">
        <v>312</v>
      </c>
      <c r="I30" s="132">
        <v>-3902.5</v>
      </c>
      <c r="J30" s="132">
        <v>-21</v>
      </c>
      <c r="K30" s="134"/>
      <c r="L30" s="134"/>
    </row>
    <row r="31" spans="1:12" x14ac:dyDescent="0.2">
      <c r="A31" s="132" t="s">
        <v>400</v>
      </c>
      <c r="B31" s="132" t="s">
        <v>95</v>
      </c>
      <c r="C31" s="133">
        <v>9781449433253</v>
      </c>
      <c r="D31" s="132" t="s">
        <v>272</v>
      </c>
      <c r="E31" s="132" t="s">
        <v>65</v>
      </c>
      <c r="F31" s="132" t="s">
        <v>146</v>
      </c>
      <c r="G31" s="132" t="s">
        <v>66</v>
      </c>
      <c r="H31" s="132" t="s">
        <v>312</v>
      </c>
      <c r="I31" s="132">
        <v>-50355.61</v>
      </c>
      <c r="J31" s="132">
        <v>-15</v>
      </c>
      <c r="K31" s="134"/>
      <c r="L31" s="134"/>
    </row>
    <row r="32" spans="1:12" x14ac:dyDescent="0.2">
      <c r="A32" s="132" t="s">
        <v>400</v>
      </c>
      <c r="B32" s="132" t="s">
        <v>95</v>
      </c>
      <c r="C32" s="133">
        <v>9781449433918</v>
      </c>
      <c r="D32" s="132" t="s">
        <v>307</v>
      </c>
      <c r="E32" s="132" t="s">
        <v>65</v>
      </c>
      <c r="F32" s="132" t="s">
        <v>146</v>
      </c>
      <c r="G32" s="132" t="s">
        <v>66</v>
      </c>
      <c r="H32" s="132" t="s">
        <v>312</v>
      </c>
      <c r="I32" s="132">
        <v>-299</v>
      </c>
      <c r="J32" s="132">
        <v>-2</v>
      </c>
      <c r="K32" s="134"/>
      <c r="L32" s="134"/>
    </row>
    <row r="33" spans="1:12" x14ac:dyDescent="0.2">
      <c r="A33" s="132" t="s">
        <v>400</v>
      </c>
      <c r="B33" s="132" t="s">
        <v>95</v>
      </c>
      <c r="C33" s="133">
        <v>9781449436346</v>
      </c>
      <c r="D33" s="132" t="s">
        <v>242</v>
      </c>
      <c r="E33" s="132" t="s">
        <v>65</v>
      </c>
      <c r="F33" s="132" t="s">
        <v>146</v>
      </c>
      <c r="G33" s="132" t="s">
        <v>67</v>
      </c>
      <c r="H33" s="132" t="s">
        <v>312</v>
      </c>
      <c r="I33" s="132">
        <v>-2362.5</v>
      </c>
      <c r="J33" s="132">
        <v>-13</v>
      </c>
      <c r="K33" s="134"/>
      <c r="L33" s="134"/>
    </row>
    <row r="34" spans="1:12" x14ac:dyDescent="0.2">
      <c r="A34" s="132" t="s">
        <v>400</v>
      </c>
      <c r="B34" s="132" t="s">
        <v>95</v>
      </c>
      <c r="C34" s="133">
        <v>9781449436353</v>
      </c>
      <c r="D34" s="132" t="s">
        <v>287</v>
      </c>
      <c r="E34" s="132" t="s">
        <v>65</v>
      </c>
      <c r="F34" s="132" t="s">
        <v>146</v>
      </c>
      <c r="G34" s="132" t="s">
        <v>156</v>
      </c>
      <c r="H34" s="132" t="s">
        <v>312</v>
      </c>
      <c r="I34" s="132">
        <v>-2533.65</v>
      </c>
      <c r="J34" s="132">
        <v>-12</v>
      </c>
      <c r="K34" s="134"/>
      <c r="L34" s="134"/>
    </row>
    <row r="35" spans="1:12" x14ac:dyDescent="0.2">
      <c r="A35" s="132" t="s">
        <v>400</v>
      </c>
      <c r="B35" s="132" t="s">
        <v>95</v>
      </c>
      <c r="C35" s="133">
        <v>9781449438821</v>
      </c>
      <c r="D35" s="132" t="s">
        <v>330</v>
      </c>
      <c r="E35" s="132" t="s">
        <v>65</v>
      </c>
      <c r="F35" s="132" t="s">
        <v>146</v>
      </c>
      <c r="G35" s="132" t="s">
        <v>66</v>
      </c>
      <c r="H35" s="132" t="s">
        <v>312</v>
      </c>
      <c r="I35" s="132">
        <v>-1925</v>
      </c>
      <c r="J35" s="132">
        <v>-1</v>
      </c>
      <c r="K35" s="134"/>
      <c r="L35" s="134"/>
    </row>
    <row r="36" spans="1:12" x14ac:dyDescent="0.2">
      <c r="A36" s="132" t="s">
        <v>400</v>
      </c>
      <c r="B36" s="132" t="s">
        <v>95</v>
      </c>
      <c r="C36" s="133">
        <v>9781449446604</v>
      </c>
      <c r="D36" s="132" t="s">
        <v>244</v>
      </c>
      <c r="E36" s="132" t="s">
        <v>65</v>
      </c>
      <c r="F36" s="132" t="s">
        <v>146</v>
      </c>
      <c r="G36" s="132" t="s">
        <v>67</v>
      </c>
      <c r="H36" s="132" t="s">
        <v>312</v>
      </c>
      <c r="I36" s="132">
        <v>-449.5</v>
      </c>
      <c r="J36" s="132">
        <v>-1</v>
      </c>
      <c r="K36" s="134"/>
      <c r="L36" s="134"/>
    </row>
    <row r="37" spans="1:12" x14ac:dyDescent="0.2">
      <c r="A37" s="132" t="s">
        <v>400</v>
      </c>
      <c r="B37" s="132" t="s">
        <v>95</v>
      </c>
      <c r="C37" s="133">
        <v>9781449447151</v>
      </c>
      <c r="D37" s="132" t="s">
        <v>289</v>
      </c>
      <c r="E37" s="132" t="s">
        <v>65</v>
      </c>
      <c r="F37" s="132" t="s">
        <v>146</v>
      </c>
      <c r="G37" s="132" t="s">
        <v>66</v>
      </c>
      <c r="H37" s="132" t="s">
        <v>312</v>
      </c>
      <c r="I37" s="132">
        <v>-1750</v>
      </c>
      <c r="J37" s="132">
        <v>-1</v>
      </c>
      <c r="K37" s="134"/>
      <c r="L37" s="134"/>
    </row>
    <row r="38" spans="1:12" x14ac:dyDescent="0.2">
      <c r="A38" s="132" t="s">
        <v>400</v>
      </c>
      <c r="B38" s="132" t="s">
        <v>95</v>
      </c>
      <c r="C38" s="133">
        <v>9781449447953</v>
      </c>
      <c r="D38" s="132" t="s">
        <v>246</v>
      </c>
      <c r="E38" s="132" t="s">
        <v>65</v>
      </c>
      <c r="F38" s="132" t="s">
        <v>146</v>
      </c>
      <c r="G38" s="132" t="s">
        <v>67</v>
      </c>
      <c r="H38" s="132" t="s">
        <v>312</v>
      </c>
      <c r="I38" s="132">
        <v>-953.47</v>
      </c>
      <c r="J38" s="132">
        <v>-1</v>
      </c>
      <c r="K38" s="134"/>
      <c r="L38" s="134"/>
    </row>
    <row r="39" spans="1:12" x14ac:dyDescent="0.2">
      <c r="A39" s="132" t="s">
        <v>400</v>
      </c>
      <c r="B39" s="132" t="s">
        <v>95</v>
      </c>
      <c r="C39" s="133">
        <v>9781449450625</v>
      </c>
      <c r="D39" s="132" t="s">
        <v>249</v>
      </c>
      <c r="E39" s="132" t="s">
        <v>65</v>
      </c>
      <c r="F39" s="132" t="s">
        <v>146</v>
      </c>
      <c r="G39" s="132" t="s">
        <v>67</v>
      </c>
      <c r="H39" s="132" t="s">
        <v>312</v>
      </c>
      <c r="I39" s="132">
        <v>-299</v>
      </c>
      <c r="J39" s="132">
        <v>-2</v>
      </c>
      <c r="K39" s="134"/>
      <c r="L39" s="134"/>
    </row>
    <row r="40" spans="1:12" x14ac:dyDescent="0.2">
      <c r="A40" s="132" t="s">
        <v>400</v>
      </c>
      <c r="B40" s="132" t="s">
        <v>95</v>
      </c>
      <c r="C40" s="133">
        <v>9781449450632</v>
      </c>
      <c r="D40" s="132" t="s">
        <v>251</v>
      </c>
      <c r="E40" s="132" t="s">
        <v>65</v>
      </c>
      <c r="F40" s="132" t="s">
        <v>146</v>
      </c>
      <c r="G40" s="132" t="s">
        <v>67</v>
      </c>
      <c r="H40" s="132" t="s">
        <v>312</v>
      </c>
      <c r="I40" s="132">
        <v>-299</v>
      </c>
      <c r="J40" s="132">
        <v>-2</v>
      </c>
      <c r="K40" s="134"/>
      <c r="L40" s="134"/>
    </row>
    <row r="41" spans="1:12" x14ac:dyDescent="0.2">
      <c r="A41" s="132" t="s">
        <v>400</v>
      </c>
      <c r="B41" s="132" t="s">
        <v>95</v>
      </c>
      <c r="C41" s="133">
        <v>9781449450854</v>
      </c>
      <c r="D41" s="132" t="s">
        <v>253</v>
      </c>
      <c r="E41" s="132" t="s">
        <v>65</v>
      </c>
      <c r="F41" s="132" t="s">
        <v>146</v>
      </c>
      <c r="G41" s="132" t="s">
        <v>67</v>
      </c>
      <c r="H41" s="132" t="s">
        <v>312</v>
      </c>
      <c r="I41" s="132">
        <v>-299</v>
      </c>
      <c r="J41" s="132">
        <v>-2</v>
      </c>
      <c r="K41" s="134"/>
      <c r="L41" s="134"/>
    </row>
    <row r="42" spans="1:12" x14ac:dyDescent="0.2">
      <c r="A42" s="132" t="s">
        <v>400</v>
      </c>
      <c r="B42" s="132" t="s">
        <v>95</v>
      </c>
      <c r="C42" s="133">
        <v>9781449451004</v>
      </c>
      <c r="D42" s="132" t="s">
        <v>221</v>
      </c>
      <c r="E42" s="132" t="s">
        <v>65</v>
      </c>
      <c r="F42" s="132" t="s">
        <v>146</v>
      </c>
      <c r="G42" s="132" t="s">
        <v>67</v>
      </c>
      <c r="H42" s="132" t="s">
        <v>312</v>
      </c>
      <c r="I42" s="132">
        <v>-299</v>
      </c>
      <c r="J42" s="132">
        <v>-2</v>
      </c>
      <c r="K42" s="134"/>
      <c r="L42" s="134"/>
    </row>
    <row r="43" spans="1:12" x14ac:dyDescent="0.2">
      <c r="A43" s="132" t="s">
        <v>400</v>
      </c>
      <c r="B43" s="132" t="s">
        <v>95</v>
      </c>
      <c r="C43" s="133">
        <v>9781449456146</v>
      </c>
      <c r="D43" s="132" t="s">
        <v>292</v>
      </c>
      <c r="E43" s="132" t="s">
        <v>65</v>
      </c>
      <c r="F43" s="132" t="s">
        <v>146</v>
      </c>
      <c r="G43" s="132" t="s">
        <v>66</v>
      </c>
      <c r="H43" s="132" t="s">
        <v>312</v>
      </c>
      <c r="I43" s="132">
        <v>-11902.13</v>
      </c>
      <c r="J43" s="132">
        <v>-38</v>
      </c>
      <c r="K43" s="134"/>
      <c r="L43" s="134"/>
    </row>
    <row r="44" spans="1:12" x14ac:dyDescent="0.2">
      <c r="A44" s="132" t="s">
        <v>400</v>
      </c>
      <c r="B44" s="132" t="s">
        <v>95</v>
      </c>
      <c r="C44" s="133">
        <v>9781449457952</v>
      </c>
      <c r="D44" s="132" t="s">
        <v>271</v>
      </c>
      <c r="E44" s="132" t="s">
        <v>65</v>
      </c>
      <c r="F44" s="132" t="s">
        <v>146</v>
      </c>
      <c r="G44" s="132" t="s">
        <v>67</v>
      </c>
      <c r="H44" s="132" t="s">
        <v>312</v>
      </c>
      <c r="I44" s="132">
        <v>-26308.080000000002</v>
      </c>
      <c r="J44" s="132">
        <v>-84</v>
      </c>
      <c r="K44" s="134"/>
      <c r="L44" s="134"/>
    </row>
    <row r="45" spans="1:12" x14ac:dyDescent="0.2">
      <c r="A45" s="132" t="s">
        <v>400</v>
      </c>
      <c r="B45" s="132" t="s">
        <v>95</v>
      </c>
      <c r="C45" s="133">
        <v>9781449459956</v>
      </c>
      <c r="D45" s="132" t="s">
        <v>258</v>
      </c>
      <c r="E45" s="132" t="s">
        <v>65</v>
      </c>
      <c r="F45" s="132" t="s">
        <v>146</v>
      </c>
      <c r="G45" s="132" t="s">
        <v>67</v>
      </c>
      <c r="H45" s="132" t="s">
        <v>312</v>
      </c>
      <c r="I45" s="132">
        <v>-439.45</v>
      </c>
      <c r="J45" s="132">
        <v>-1</v>
      </c>
      <c r="K45" s="134"/>
      <c r="L45" s="134"/>
    </row>
    <row r="46" spans="1:12" x14ac:dyDescent="0.2">
      <c r="A46" s="132" t="s">
        <v>400</v>
      </c>
      <c r="B46" s="132" t="s">
        <v>95</v>
      </c>
      <c r="C46" s="133">
        <v>9781449460044</v>
      </c>
      <c r="D46" s="132" t="s">
        <v>260</v>
      </c>
      <c r="E46" s="132" t="s">
        <v>65</v>
      </c>
      <c r="F46" s="132" t="s">
        <v>146</v>
      </c>
      <c r="G46" s="132" t="s">
        <v>67</v>
      </c>
      <c r="H46" s="132" t="s">
        <v>312</v>
      </c>
      <c r="I46" s="132">
        <v>-3299.45</v>
      </c>
      <c r="J46" s="132">
        <v>-1</v>
      </c>
      <c r="K46" s="134"/>
      <c r="L46" s="134"/>
    </row>
    <row r="47" spans="1:12" x14ac:dyDescent="0.2">
      <c r="A47" s="132" t="s">
        <v>400</v>
      </c>
      <c r="B47" s="132" t="s">
        <v>95</v>
      </c>
      <c r="C47" s="133">
        <v>9781449460365</v>
      </c>
      <c r="D47" s="132" t="s">
        <v>319</v>
      </c>
      <c r="E47" s="132" t="s">
        <v>65</v>
      </c>
      <c r="F47" s="132" t="s">
        <v>146</v>
      </c>
      <c r="G47" s="132" t="s">
        <v>67</v>
      </c>
      <c r="H47" s="132" t="s">
        <v>312</v>
      </c>
      <c r="I47" s="132">
        <v>-12643.54</v>
      </c>
      <c r="J47" s="132">
        <v>-26</v>
      </c>
      <c r="K47" s="134"/>
      <c r="L47" s="134"/>
    </row>
    <row r="48" spans="1:12" x14ac:dyDescent="0.2">
      <c r="A48" s="132" t="s">
        <v>400</v>
      </c>
      <c r="B48" s="132" t="s">
        <v>95</v>
      </c>
      <c r="C48" s="133">
        <v>9781449461072</v>
      </c>
      <c r="D48" s="132" t="s">
        <v>386</v>
      </c>
      <c r="E48" s="132" t="s">
        <v>65</v>
      </c>
      <c r="F48" s="132" t="s">
        <v>146</v>
      </c>
      <c r="G48" s="132" t="s">
        <v>66</v>
      </c>
      <c r="H48" s="132" t="s">
        <v>312</v>
      </c>
      <c r="I48" s="132">
        <v>-11267.19</v>
      </c>
      <c r="J48" s="132">
        <v>-36</v>
      </c>
      <c r="K48" s="134"/>
      <c r="L48" s="134"/>
    </row>
    <row r="49" spans="1:12" x14ac:dyDescent="0.2">
      <c r="A49" s="132" t="s">
        <v>400</v>
      </c>
      <c r="B49" s="132" t="s">
        <v>95</v>
      </c>
      <c r="C49" s="133">
        <v>9781449462147</v>
      </c>
      <c r="D49" s="132" t="s">
        <v>220</v>
      </c>
      <c r="E49" s="132" t="s">
        <v>65</v>
      </c>
      <c r="F49" s="132" t="s">
        <v>146</v>
      </c>
      <c r="G49" s="132" t="s">
        <v>67</v>
      </c>
      <c r="H49" s="132" t="s">
        <v>312</v>
      </c>
      <c r="I49" s="132">
        <v>-2198.9</v>
      </c>
      <c r="J49" s="132">
        <v>-2</v>
      </c>
      <c r="K49" s="134"/>
      <c r="L49" s="134"/>
    </row>
    <row r="50" spans="1:12" x14ac:dyDescent="0.2">
      <c r="A50" s="132" t="s">
        <v>400</v>
      </c>
      <c r="B50" s="132" t="s">
        <v>95</v>
      </c>
      <c r="C50" s="133">
        <v>9781449462253</v>
      </c>
      <c r="D50" s="132" t="s">
        <v>320</v>
      </c>
      <c r="E50" s="132" t="s">
        <v>65</v>
      </c>
      <c r="F50" s="132" t="s">
        <v>146</v>
      </c>
      <c r="G50" s="132" t="s">
        <v>67</v>
      </c>
      <c r="H50" s="132" t="s">
        <v>312</v>
      </c>
      <c r="I50" s="132">
        <v>-3571.05</v>
      </c>
      <c r="J50" s="132">
        <v>-17</v>
      </c>
      <c r="K50" s="134"/>
      <c r="L50" s="134"/>
    </row>
    <row r="51" spans="1:12" x14ac:dyDescent="0.2">
      <c r="A51" s="132" t="s">
        <v>400</v>
      </c>
      <c r="B51" s="132" t="s">
        <v>95</v>
      </c>
      <c r="C51" s="133">
        <v>9781449462260</v>
      </c>
      <c r="D51" s="132" t="s">
        <v>331</v>
      </c>
      <c r="E51" s="132" t="s">
        <v>65</v>
      </c>
      <c r="F51" s="132" t="s">
        <v>146</v>
      </c>
      <c r="G51" s="132" t="s">
        <v>67</v>
      </c>
      <c r="H51" s="132" t="s">
        <v>312</v>
      </c>
      <c r="I51" s="132">
        <v>-274.45</v>
      </c>
      <c r="J51" s="132">
        <v>-1</v>
      </c>
      <c r="K51" s="134"/>
      <c r="L51" s="134"/>
    </row>
    <row r="52" spans="1:12" x14ac:dyDescent="0.2">
      <c r="A52" s="132" t="s">
        <v>400</v>
      </c>
      <c r="B52" s="132" t="s">
        <v>95</v>
      </c>
      <c r="C52" s="133">
        <v>9781449464899</v>
      </c>
      <c r="D52" s="132" t="s">
        <v>310</v>
      </c>
      <c r="E52" s="132" t="s">
        <v>65</v>
      </c>
      <c r="F52" s="132" t="s">
        <v>146</v>
      </c>
      <c r="G52" s="132" t="s">
        <v>67</v>
      </c>
      <c r="H52" s="132" t="s">
        <v>312</v>
      </c>
      <c r="I52" s="132">
        <v>-1916.8</v>
      </c>
      <c r="J52" s="132">
        <v>-6</v>
      </c>
      <c r="K52" s="134"/>
      <c r="L52" s="134"/>
    </row>
    <row r="53" spans="1:12" x14ac:dyDescent="0.2">
      <c r="A53" s="132" t="s">
        <v>400</v>
      </c>
      <c r="B53" s="132" t="s">
        <v>95</v>
      </c>
      <c r="C53" s="133">
        <v>9781449470791</v>
      </c>
      <c r="D53" s="132" t="s">
        <v>364</v>
      </c>
      <c r="E53" s="132" t="s">
        <v>65</v>
      </c>
      <c r="F53" s="132" t="s">
        <v>146</v>
      </c>
      <c r="G53" s="132" t="s">
        <v>67</v>
      </c>
      <c r="H53" s="132" t="s">
        <v>312</v>
      </c>
      <c r="I53" s="132">
        <v>-9655.8799999999992</v>
      </c>
      <c r="J53" s="132">
        <v>-31</v>
      </c>
      <c r="K53" s="134"/>
      <c r="L53" s="134"/>
    </row>
    <row r="54" spans="1:12" x14ac:dyDescent="0.2">
      <c r="A54" s="132" t="s">
        <v>400</v>
      </c>
      <c r="B54" s="132" t="s">
        <v>95</v>
      </c>
      <c r="C54" s="133">
        <v>9781449471927</v>
      </c>
      <c r="D54" s="132" t="s">
        <v>325</v>
      </c>
      <c r="E54" s="132" t="s">
        <v>65</v>
      </c>
      <c r="F54" s="132" t="s">
        <v>146</v>
      </c>
      <c r="G54" s="132" t="s">
        <v>67</v>
      </c>
      <c r="H54" s="132" t="s">
        <v>312</v>
      </c>
      <c r="I54" s="132">
        <v>-18209.599999999999</v>
      </c>
      <c r="J54" s="132">
        <v>-58</v>
      </c>
      <c r="K54" s="134"/>
      <c r="L54" s="134"/>
    </row>
    <row r="55" spans="1:12" x14ac:dyDescent="0.2">
      <c r="A55" s="132" t="s">
        <v>400</v>
      </c>
      <c r="B55" s="132" t="s">
        <v>95</v>
      </c>
      <c r="C55" s="133">
        <v>9781449471958</v>
      </c>
      <c r="D55" s="132" t="s">
        <v>399</v>
      </c>
      <c r="E55" s="132" t="s">
        <v>65</v>
      </c>
      <c r="F55" s="132" t="s">
        <v>146</v>
      </c>
      <c r="G55" s="132" t="s">
        <v>67</v>
      </c>
      <c r="H55" s="132" t="s">
        <v>312</v>
      </c>
      <c r="I55" s="132">
        <v>-23910.799999999999</v>
      </c>
      <c r="J55" s="132">
        <v>-17</v>
      </c>
      <c r="K55" s="134"/>
      <c r="L55" s="134"/>
    </row>
    <row r="56" spans="1:12" x14ac:dyDescent="0.2">
      <c r="A56" s="132" t="s">
        <v>400</v>
      </c>
      <c r="B56" s="132" t="s">
        <v>95</v>
      </c>
      <c r="C56" s="133">
        <v>9781449472399</v>
      </c>
      <c r="D56" s="132" t="s">
        <v>326</v>
      </c>
      <c r="E56" s="132" t="s">
        <v>65</v>
      </c>
      <c r="F56" s="132" t="s">
        <v>146</v>
      </c>
      <c r="G56" s="132" t="s">
        <v>67</v>
      </c>
      <c r="H56" s="132" t="s">
        <v>312</v>
      </c>
      <c r="I56" s="132">
        <v>-7020</v>
      </c>
      <c r="J56" s="132">
        <v>-18</v>
      </c>
      <c r="K56" s="134"/>
      <c r="L56" s="134"/>
    </row>
    <row r="57" spans="1:12" x14ac:dyDescent="0.2">
      <c r="A57" s="132" t="s">
        <v>400</v>
      </c>
      <c r="B57" s="132" t="s">
        <v>95</v>
      </c>
      <c r="C57" s="133">
        <v>9781449474195</v>
      </c>
      <c r="D57" s="132" t="s">
        <v>339</v>
      </c>
      <c r="E57" s="132" t="s">
        <v>65</v>
      </c>
      <c r="F57" s="132" t="s">
        <v>146</v>
      </c>
      <c r="G57" s="132" t="s">
        <v>67</v>
      </c>
      <c r="H57" s="132" t="s">
        <v>312</v>
      </c>
      <c r="I57" s="132">
        <v>-51394.2</v>
      </c>
      <c r="J57" s="132">
        <v>-165</v>
      </c>
      <c r="K57" s="134"/>
      <c r="L57" s="134"/>
    </row>
    <row r="58" spans="1:12" x14ac:dyDescent="0.2">
      <c r="A58" s="132" t="s">
        <v>400</v>
      </c>
      <c r="B58" s="132" t="s">
        <v>95</v>
      </c>
      <c r="C58" s="133">
        <v>9781449474201</v>
      </c>
      <c r="D58" s="132" t="s">
        <v>376</v>
      </c>
      <c r="E58" s="132" t="s">
        <v>65</v>
      </c>
      <c r="F58" s="132" t="s">
        <v>146</v>
      </c>
      <c r="G58" s="132" t="s">
        <v>67</v>
      </c>
      <c r="H58" s="132" t="s">
        <v>312</v>
      </c>
      <c r="I58" s="132">
        <v>-299.5</v>
      </c>
      <c r="J58" s="132">
        <v>-1</v>
      </c>
      <c r="K58" s="134"/>
      <c r="L58" s="134"/>
    </row>
    <row r="59" spans="1:12" x14ac:dyDescent="0.2">
      <c r="A59" s="132" t="s">
        <v>400</v>
      </c>
      <c r="B59" s="132" t="s">
        <v>95</v>
      </c>
      <c r="C59" s="133">
        <v>9781449474256</v>
      </c>
      <c r="D59" s="132" t="s">
        <v>366</v>
      </c>
      <c r="E59" s="132" t="s">
        <v>65</v>
      </c>
      <c r="F59" s="132" t="s">
        <v>146</v>
      </c>
      <c r="G59" s="132" t="s">
        <v>66</v>
      </c>
      <c r="H59" s="132" t="s">
        <v>312</v>
      </c>
      <c r="I59" s="132">
        <v>-315378.38</v>
      </c>
      <c r="J59" s="132">
        <v>-1499</v>
      </c>
      <c r="K59" s="134"/>
      <c r="L59" s="134"/>
    </row>
    <row r="60" spans="1:12" x14ac:dyDescent="0.2">
      <c r="A60" s="132" t="s">
        <v>400</v>
      </c>
      <c r="B60" s="132" t="s">
        <v>95</v>
      </c>
      <c r="C60" s="133">
        <v>9781449480127</v>
      </c>
      <c r="D60" s="132" t="s">
        <v>394</v>
      </c>
      <c r="E60" s="132" t="s">
        <v>65</v>
      </c>
      <c r="F60" s="132" t="s">
        <v>146</v>
      </c>
      <c r="G60" s="132" t="s">
        <v>67</v>
      </c>
      <c r="H60" s="132" t="s">
        <v>312</v>
      </c>
      <c r="I60" s="132">
        <v>-8789.73</v>
      </c>
      <c r="J60" s="132">
        <v>-27</v>
      </c>
      <c r="K60" s="134"/>
      <c r="L60" s="134"/>
    </row>
    <row r="61" spans="1:12" x14ac:dyDescent="0.2">
      <c r="A61" s="132" t="s">
        <v>400</v>
      </c>
      <c r="B61" s="132" t="s">
        <v>95</v>
      </c>
      <c r="C61" s="133">
        <v>9781449481018</v>
      </c>
      <c r="D61" s="132" t="s">
        <v>396</v>
      </c>
      <c r="E61" s="132" t="s">
        <v>65</v>
      </c>
      <c r="F61" s="132" t="s">
        <v>146</v>
      </c>
      <c r="G61" s="132" t="s">
        <v>67</v>
      </c>
      <c r="H61" s="132" t="s">
        <v>312</v>
      </c>
      <c r="I61" s="132">
        <v>-12610.15</v>
      </c>
      <c r="J61" s="132">
        <v>-40</v>
      </c>
      <c r="K61" s="134"/>
      <c r="L61" s="134"/>
    </row>
    <row r="62" spans="1:12" x14ac:dyDescent="0.2">
      <c r="A62" s="132" t="s">
        <v>400</v>
      </c>
      <c r="B62" s="132" t="s">
        <v>95</v>
      </c>
      <c r="C62" s="133">
        <v>9781449481322</v>
      </c>
      <c r="D62" s="132" t="s">
        <v>397</v>
      </c>
      <c r="E62" s="132" t="s">
        <v>65</v>
      </c>
      <c r="F62" s="132" t="s">
        <v>146</v>
      </c>
      <c r="G62" s="132" t="s">
        <v>67</v>
      </c>
      <c r="H62" s="132" t="s">
        <v>312</v>
      </c>
      <c r="I62" s="132">
        <v>-10235</v>
      </c>
      <c r="J62" s="132">
        <v>-7</v>
      </c>
      <c r="K62" s="134"/>
      <c r="L62" s="134"/>
    </row>
    <row r="63" spans="1:12" x14ac:dyDescent="0.2">
      <c r="A63" s="132" t="s">
        <v>400</v>
      </c>
      <c r="B63" s="132" t="s">
        <v>95</v>
      </c>
      <c r="C63" s="133">
        <v>9781941252093</v>
      </c>
      <c r="D63" s="132" t="s">
        <v>321</v>
      </c>
      <c r="E63" s="132" t="s">
        <v>65</v>
      </c>
      <c r="F63" s="132" t="s">
        <v>146</v>
      </c>
      <c r="G63" s="132" t="s">
        <v>67</v>
      </c>
      <c r="H63" s="132" t="s">
        <v>312</v>
      </c>
      <c r="I63" s="132">
        <v>-7956</v>
      </c>
      <c r="J63" s="132">
        <v>-18</v>
      </c>
      <c r="K63" s="134"/>
      <c r="L63" s="134"/>
    </row>
    <row r="64" spans="1:12" x14ac:dyDescent="0.2">
      <c r="A64" s="132" t="s">
        <v>400</v>
      </c>
      <c r="B64" s="132" t="s">
        <v>95</v>
      </c>
      <c r="C64" s="133">
        <v>9781449474256</v>
      </c>
      <c r="D64" s="132" t="s">
        <v>366</v>
      </c>
      <c r="E64" s="132" t="s">
        <v>65</v>
      </c>
      <c r="F64" s="132" t="s">
        <v>146</v>
      </c>
      <c r="G64" s="132" t="s">
        <v>66</v>
      </c>
      <c r="H64" s="132" t="s">
        <v>315</v>
      </c>
      <c r="I64" s="132">
        <v>-54794.86</v>
      </c>
      <c r="J64" s="132">
        <v>-275</v>
      </c>
      <c r="K64" s="134"/>
      <c r="L64" s="134"/>
    </row>
    <row r="65" spans="1:12" x14ac:dyDescent="0.2">
      <c r="A65" s="132" t="s">
        <v>400</v>
      </c>
      <c r="B65" s="132" t="s">
        <v>95</v>
      </c>
      <c r="C65" s="133">
        <v>9780740705311</v>
      </c>
      <c r="D65" s="132" t="s">
        <v>344</v>
      </c>
      <c r="E65" s="132" t="s">
        <v>65</v>
      </c>
      <c r="F65" s="132" t="s">
        <v>146</v>
      </c>
      <c r="G65" s="132" t="s">
        <v>66</v>
      </c>
      <c r="H65" s="132" t="s">
        <v>313</v>
      </c>
      <c r="I65" s="132">
        <v>363.48</v>
      </c>
      <c r="J65" s="132">
        <v>1</v>
      </c>
      <c r="K65" s="134"/>
      <c r="L65" s="134"/>
    </row>
    <row r="66" spans="1:12" x14ac:dyDescent="0.2">
      <c r="A66" s="132" t="s">
        <v>400</v>
      </c>
      <c r="B66" s="132" t="s">
        <v>95</v>
      </c>
      <c r="C66" s="133">
        <v>9780740713903</v>
      </c>
      <c r="D66" s="132" t="s">
        <v>345</v>
      </c>
      <c r="E66" s="132" t="s">
        <v>65</v>
      </c>
      <c r="F66" s="132" t="s">
        <v>146</v>
      </c>
      <c r="G66" s="132" t="s">
        <v>66</v>
      </c>
      <c r="H66" s="132" t="s">
        <v>313</v>
      </c>
      <c r="I66" s="132">
        <v>225</v>
      </c>
      <c r="J66" s="132">
        <v>1</v>
      </c>
      <c r="K66" s="134"/>
      <c r="L66" s="134"/>
    </row>
    <row r="67" spans="1:12" x14ac:dyDescent="0.2">
      <c r="A67" s="132" t="s">
        <v>400</v>
      </c>
      <c r="B67" s="132" t="s">
        <v>95</v>
      </c>
      <c r="C67" s="133">
        <v>9780740738050</v>
      </c>
      <c r="D67" s="132" t="s">
        <v>347</v>
      </c>
      <c r="E67" s="132" t="s">
        <v>65</v>
      </c>
      <c r="F67" s="132" t="s">
        <v>146</v>
      </c>
      <c r="G67" s="132" t="s">
        <v>66</v>
      </c>
      <c r="H67" s="132" t="s">
        <v>313</v>
      </c>
      <c r="I67" s="132">
        <v>257.25</v>
      </c>
      <c r="J67" s="132">
        <v>1</v>
      </c>
      <c r="K67" s="134"/>
      <c r="L67" s="134"/>
    </row>
    <row r="68" spans="1:12" x14ac:dyDescent="0.2">
      <c r="A68" s="132" t="s">
        <v>400</v>
      </c>
      <c r="B68" s="132" t="s">
        <v>95</v>
      </c>
      <c r="C68" s="133">
        <v>9780740746581</v>
      </c>
      <c r="D68" s="132" t="s">
        <v>348</v>
      </c>
      <c r="E68" s="132" t="s">
        <v>65</v>
      </c>
      <c r="F68" s="132" t="s">
        <v>146</v>
      </c>
      <c r="G68" s="132" t="s">
        <v>66</v>
      </c>
      <c r="H68" s="132" t="s">
        <v>313</v>
      </c>
      <c r="I68" s="132">
        <v>342.51</v>
      </c>
      <c r="J68" s="132">
        <v>1</v>
      </c>
      <c r="K68" s="134"/>
      <c r="L68" s="134"/>
    </row>
    <row r="69" spans="1:12" x14ac:dyDescent="0.2">
      <c r="A69" s="132" t="s">
        <v>400</v>
      </c>
      <c r="B69" s="132" t="s">
        <v>95</v>
      </c>
      <c r="C69" s="133">
        <v>9780740761904</v>
      </c>
      <c r="D69" s="132" t="s">
        <v>349</v>
      </c>
      <c r="E69" s="132" t="s">
        <v>65</v>
      </c>
      <c r="F69" s="132" t="s">
        <v>146</v>
      </c>
      <c r="G69" s="132" t="s">
        <v>66</v>
      </c>
      <c r="H69" s="132" t="s">
        <v>313</v>
      </c>
      <c r="I69" s="132">
        <v>273</v>
      </c>
      <c r="J69" s="132">
        <v>1</v>
      </c>
      <c r="K69" s="134"/>
      <c r="L69" s="134"/>
    </row>
    <row r="70" spans="1:12" x14ac:dyDescent="0.2">
      <c r="A70" s="132" t="s">
        <v>400</v>
      </c>
      <c r="B70" s="132" t="s">
        <v>95</v>
      </c>
      <c r="C70" s="133">
        <v>9780740791208</v>
      </c>
      <c r="D70" s="132" t="s">
        <v>301</v>
      </c>
      <c r="E70" s="132" t="s">
        <v>65</v>
      </c>
      <c r="F70" s="132" t="s">
        <v>146</v>
      </c>
      <c r="G70" s="132" t="s">
        <v>66</v>
      </c>
      <c r="H70" s="132" t="s">
        <v>313</v>
      </c>
      <c r="I70" s="132">
        <v>155.47999999999999</v>
      </c>
      <c r="J70" s="132">
        <v>1</v>
      </c>
      <c r="K70" s="134"/>
      <c r="L70" s="134"/>
    </row>
    <row r="71" spans="1:12" x14ac:dyDescent="0.2">
      <c r="A71" s="132" t="s">
        <v>400</v>
      </c>
      <c r="B71" s="132" t="s">
        <v>95</v>
      </c>
      <c r="C71" s="133">
        <v>9780836204155</v>
      </c>
      <c r="D71" s="132" t="s">
        <v>353</v>
      </c>
      <c r="E71" s="132" t="s">
        <v>65</v>
      </c>
      <c r="F71" s="132" t="s">
        <v>146</v>
      </c>
      <c r="G71" s="132" t="s">
        <v>66</v>
      </c>
      <c r="H71" s="132" t="s">
        <v>313</v>
      </c>
      <c r="I71" s="132">
        <v>342.51</v>
      </c>
      <c r="J71" s="132">
        <v>1</v>
      </c>
      <c r="K71" s="134"/>
      <c r="L71" s="134"/>
    </row>
    <row r="72" spans="1:12" x14ac:dyDescent="0.2">
      <c r="A72" s="132" t="s">
        <v>400</v>
      </c>
      <c r="B72" s="132" t="s">
        <v>95</v>
      </c>
      <c r="C72" s="133">
        <v>9780836217797</v>
      </c>
      <c r="D72" s="132" t="s">
        <v>363</v>
      </c>
      <c r="E72" s="132" t="s">
        <v>65</v>
      </c>
      <c r="F72" s="132" t="s">
        <v>146</v>
      </c>
      <c r="G72" s="132" t="s">
        <v>66</v>
      </c>
      <c r="H72" s="132" t="s">
        <v>313</v>
      </c>
      <c r="I72" s="132">
        <v>195.51</v>
      </c>
      <c r="J72" s="132">
        <v>1</v>
      </c>
      <c r="K72" s="134"/>
      <c r="L72" s="134"/>
    </row>
    <row r="73" spans="1:12" x14ac:dyDescent="0.2">
      <c r="A73" s="132" t="s">
        <v>400</v>
      </c>
      <c r="B73" s="132" t="s">
        <v>95</v>
      </c>
      <c r="C73" s="133">
        <v>9780836236682</v>
      </c>
      <c r="D73" s="132" t="s">
        <v>355</v>
      </c>
      <c r="E73" s="132" t="s">
        <v>65</v>
      </c>
      <c r="F73" s="132" t="s">
        <v>146</v>
      </c>
      <c r="G73" s="132" t="s">
        <v>66</v>
      </c>
      <c r="H73" s="132" t="s">
        <v>313</v>
      </c>
      <c r="I73" s="132">
        <v>257.25</v>
      </c>
      <c r="J73" s="132">
        <v>1</v>
      </c>
      <c r="K73" s="134"/>
      <c r="L73" s="134"/>
    </row>
    <row r="74" spans="1:12" x14ac:dyDescent="0.2">
      <c r="A74" s="132" t="s">
        <v>400</v>
      </c>
      <c r="B74" s="132" t="s">
        <v>95</v>
      </c>
      <c r="C74" s="133">
        <v>9780836267457</v>
      </c>
      <c r="D74" s="132" t="s">
        <v>356</v>
      </c>
      <c r="E74" s="132" t="s">
        <v>65</v>
      </c>
      <c r="F74" s="132" t="s">
        <v>146</v>
      </c>
      <c r="G74" s="132" t="s">
        <v>66</v>
      </c>
      <c r="H74" s="132" t="s">
        <v>313</v>
      </c>
      <c r="I74" s="132">
        <v>342.51</v>
      </c>
      <c r="J74" s="132">
        <v>1</v>
      </c>
      <c r="K74" s="134"/>
      <c r="L74" s="134"/>
    </row>
    <row r="75" spans="1:12" x14ac:dyDescent="0.2">
      <c r="A75" s="132" t="s">
        <v>400</v>
      </c>
      <c r="B75" s="132" t="s">
        <v>95</v>
      </c>
      <c r="C75" s="133">
        <v>9781449401382</v>
      </c>
      <c r="D75" s="132" t="s">
        <v>302</v>
      </c>
      <c r="E75" s="132" t="s">
        <v>65</v>
      </c>
      <c r="F75" s="132" t="s">
        <v>146</v>
      </c>
      <c r="G75" s="132" t="s">
        <v>66</v>
      </c>
      <c r="H75" s="132" t="s">
        <v>313</v>
      </c>
      <c r="I75" s="132">
        <v>442.52</v>
      </c>
      <c r="J75" s="132">
        <v>3</v>
      </c>
      <c r="K75" s="134"/>
      <c r="L75" s="134"/>
    </row>
    <row r="76" spans="1:12" x14ac:dyDescent="0.2">
      <c r="A76" s="132" t="s">
        <v>400</v>
      </c>
      <c r="B76" s="132" t="s">
        <v>95</v>
      </c>
      <c r="C76" s="133">
        <v>9781449401399</v>
      </c>
      <c r="D76" s="132" t="s">
        <v>302</v>
      </c>
      <c r="E76" s="132" t="s">
        <v>65</v>
      </c>
      <c r="F76" s="132" t="s">
        <v>146</v>
      </c>
      <c r="G76" s="132" t="s">
        <v>66</v>
      </c>
      <c r="H76" s="132" t="s">
        <v>313</v>
      </c>
      <c r="I76" s="132">
        <v>143.52000000000001</v>
      </c>
      <c r="J76" s="132">
        <v>1</v>
      </c>
      <c r="K76" s="134"/>
      <c r="L76" s="134"/>
    </row>
    <row r="77" spans="1:12" x14ac:dyDescent="0.2">
      <c r="A77" s="132" t="s">
        <v>400</v>
      </c>
      <c r="B77" s="132" t="s">
        <v>95</v>
      </c>
      <c r="C77" s="133">
        <v>9781449401405</v>
      </c>
      <c r="D77" s="132" t="s">
        <v>302</v>
      </c>
      <c r="E77" s="132" t="s">
        <v>65</v>
      </c>
      <c r="F77" s="132" t="s">
        <v>146</v>
      </c>
      <c r="G77" s="132" t="s">
        <v>66</v>
      </c>
      <c r="H77" s="132" t="s">
        <v>313</v>
      </c>
      <c r="I77" s="132">
        <v>146.51</v>
      </c>
      <c r="J77" s="132">
        <v>1</v>
      </c>
      <c r="K77" s="134"/>
      <c r="L77" s="134"/>
    </row>
    <row r="78" spans="1:12" x14ac:dyDescent="0.2">
      <c r="A78" s="132" t="s">
        <v>400</v>
      </c>
      <c r="B78" s="132" t="s">
        <v>95</v>
      </c>
      <c r="C78" s="133">
        <v>9781449402327</v>
      </c>
      <c r="D78" s="132" t="s">
        <v>277</v>
      </c>
      <c r="E78" s="132" t="s">
        <v>65</v>
      </c>
      <c r="F78" s="132" t="s">
        <v>146</v>
      </c>
      <c r="G78" s="132" t="s">
        <v>156</v>
      </c>
      <c r="H78" s="132" t="s">
        <v>313</v>
      </c>
      <c r="I78" s="132">
        <v>387.03</v>
      </c>
      <c r="J78" s="132">
        <v>2</v>
      </c>
      <c r="K78" s="134"/>
      <c r="L78" s="134"/>
    </row>
    <row r="79" spans="1:12" x14ac:dyDescent="0.2">
      <c r="A79" s="132" t="s">
        <v>400</v>
      </c>
      <c r="B79" s="132" t="s">
        <v>95</v>
      </c>
      <c r="C79" s="133">
        <v>9781449403102</v>
      </c>
      <c r="D79" s="132" t="s">
        <v>303</v>
      </c>
      <c r="E79" s="132" t="s">
        <v>65</v>
      </c>
      <c r="F79" s="132" t="s">
        <v>146</v>
      </c>
      <c r="G79" s="132" t="s">
        <v>66</v>
      </c>
      <c r="H79" s="132" t="s">
        <v>313</v>
      </c>
      <c r="I79" s="132">
        <v>310.95999999999998</v>
      </c>
      <c r="J79" s="132">
        <v>2</v>
      </c>
      <c r="K79" s="134"/>
      <c r="L79" s="134"/>
    </row>
    <row r="80" spans="1:12" x14ac:dyDescent="0.2">
      <c r="A80" s="132" t="s">
        <v>400</v>
      </c>
      <c r="B80" s="132" t="s">
        <v>95</v>
      </c>
      <c r="C80" s="133">
        <v>9781449408190</v>
      </c>
      <c r="D80" s="132" t="s">
        <v>360</v>
      </c>
      <c r="E80" s="132" t="s">
        <v>65</v>
      </c>
      <c r="F80" s="132" t="s">
        <v>146</v>
      </c>
      <c r="G80" s="132" t="s">
        <v>66</v>
      </c>
      <c r="H80" s="132" t="s">
        <v>313</v>
      </c>
      <c r="I80" s="132">
        <v>257.25</v>
      </c>
      <c r="J80" s="132">
        <v>1</v>
      </c>
      <c r="K80" s="134"/>
      <c r="L80" s="134"/>
    </row>
    <row r="81" spans="1:12" x14ac:dyDescent="0.2">
      <c r="A81" s="132" t="s">
        <v>400</v>
      </c>
      <c r="B81" s="132" t="s">
        <v>95</v>
      </c>
      <c r="C81" s="133">
        <v>9781449410186</v>
      </c>
      <c r="D81" s="132" t="s">
        <v>334</v>
      </c>
      <c r="E81" s="132" t="s">
        <v>65</v>
      </c>
      <c r="F81" s="132" t="s">
        <v>146</v>
      </c>
      <c r="G81" s="132" t="s">
        <v>66</v>
      </c>
      <c r="H81" s="132" t="s">
        <v>313</v>
      </c>
      <c r="I81" s="132">
        <v>267.75</v>
      </c>
      <c r="J81" s="132">
        <v>1</v>
      </c>
      <c r="K81" s="134"/>
      <c r="L81" s="134"/>
    </row>
    <row r="82" spans="1:12" x14ac:dyDescent="0.2">
      <c r="A82" s="132" t="s">
        <v>400</v>
      </c>
      <c r="B82" s="132" t="s">
        <v>95</v>
      </c>
      <c r="C82" s="133">
        <v>9781449410230</v>
      </c>
      <c r="D82" s="132" t="s">
        <v>398</v>
      </c>
      <c r="E82" s="132" t="s">
        <v>65</v>
      </c>
      <c r="F82" s="132" t="s">
        <v>146</v>
      </c>
      <c r="G82" s="132" t="s">
        <v>66</v>
      </c>
      <c r="H82" s="132" t="s">
        <v>313</v>
      </c>
      <c r="I82" s="132">
        <v>234</v>
      </c>
      <c r="J82" s="132">
        <v>1</v>
      </c>
      <c r="K82" s="134"/>
      <c r="L82" s="134"/>
    </row>
    <row r="83" spans="1:12" x14ac:dyDescent="0.2">
      <c r="A83" s="132" t="s">
        <v>400</v>
      </c>
      <c r="B83" s="132" t="s">
        <v>95</v>
      </c>
      <c r="C83" s="133">
        <v>9781449418243</v>
      </c>
      <c r="D83" s="132" t="s">
        <v>304</v>
      </c>
      <c r="E83" s="132" t="s">
        <v>65</v>
      </c>
      <c r="F83" s="132" t="s">
        <v>146</v>
      </c>
      <c r="G83" s="132" t="s">
        <v>66</v>
      </c>
      <c r="H83" s="132" t="s">
        <v>313</v>
      </c>
      <c r="I83" s="132">
        <v>457.47</v>
      </c>
      <c r="J83" s="132">
        <v>3</v>
      </c>
      <c r="K83" s="134"/>
      <c r="L83" s="134"/>
    </row>
    <row r="84" spans="1:12" x14ac:dyDescent="0.2">
      <c r="A84" s="132" t="s">
        <v>400</v>
      </c>
      <c r="B84" s="132" t="s">
        <v>95</v>
      </c>
      <c r="C84" s="133">
        <v>9781449418465</v>
      </c>
      <c r="D84" s="132" t="s">
        <v>338</v>
      </c>
      <c r="E84" s="132" t="s">
        <v>65</v>
      </c>
      <c r="F84" s="132" t="s">
        <v>146</v>
      </c>
      <c r="G84" s="132" t="s">
        <v>66</v>
      </c>
      <c r="H84" s="132" t="s">
        <v>313</v>
      </c>
      <c r="I84" s="132">
        <v>480.38</v>
      </c>
      <c r="J84" s="132">
        <v>2</v>
      </c>
      <c r="K84" s="134"/>
      <c r="L84" s="134"/>
    </row>
    <row r="85" spans="1:12" x14ac:dyDescent="0.2">
      <c r="A85" s="132" t="s">
        <v>400</v>
      </c>
      <c r="B85" s="132" t="s">
        <v>95</v>
      </c>
      <c r="C85" s="133">
        <v>9781449420437</v>
      </c>
      <c r="D85" s="132" t="s">
        <v>280</v>
      </c>
      <c r="E85" s="132" t="s">
        <v>65</v>
      </c>
      <c r="F85" s="132" t="s">
        <v>146</v>
      </c>
      <c r="G85" s="132" t="s">
        <v>156</v>
      </c>
      <c r="H85" s="132" t="s">
        <v>313</v>
      </c>
      <c r="I85" s="132">
        <v>195.51</v>
      </c>
      <c r="J85" s="132">
        <v>1</v>
      </c>
      <c r="K85" s="134"/>
      <c r="L85" s="134"/>
    </row>
    <row r="86" spans="1:12" x14ac:dyDescent="0.2">
      <c r="A86" s="132" t="s">
        <v>400</v>
      </c>
      <c r="B86" s="132" t="s">
        <v>95</v>
      </c>
      <c r="C86" s="133">
        <v>9781449425678</v>
      </c>
      <c r="D86" s="132" t="s">
        <v>318</v>
      </c>
      <c r="E86" s="132" t="s">
        <v>65</v>
      </c>
      <c r="F86" s="132" t="s">
        <v>146</v>
      </c>
      <c r="G86" s="132" t="s">
        <v>156</v>
      </c>
      <c r="H86" s="132" t="s">
        <v>313</v>
      </c>
      <c r="I86" s="132">
        <v>726.96</v>
      </c>
      <c r="J86" s="132">
        <v>2</v>
      </c>
      <c r="K86" s="134"/>
      <c r="L86" s="134"/>
    </row>
    <row r="87" spans="1:12" x14ac:dyDescent="0.2">
      <c r="A87" s="132" t="s">
        <v>400</v>
      </c>
      <c r="B87" s="132" t="s">
        <v>95</v>
      </c>
      <c r="C87" s="133">
        <v>9781449427399</v>
      </c>
      <c r="D87" s="132" t="s">
        <v>305</v>
      </c>
      <c r="E87" s="132" t="s">
        <v>65</v>
      </c>
      <c r="F87" s="132" t="s">
        <v>146</v>
      </c>
      <c r="G87" s="132" t="s">
        <v>66</v>
      </c>
      <c r="H87" s="132" t="s">
        <v>313</v>
      </c>
      <c r="I87" s="132">
        <v>310.95999999999998</v>
      </c>
      <c r="J87" s="132">
        <v>2</v>
      </c>
      <c r="K87" s="134"/>
      <c r="L87" s="134"/>
    </row>
    <row r="88" spans="1:12" x14ac:dyDescent="0.2">
      <c r="A88" s="132" t="s">
        <v>400</v>
      </c>
      <c r="B88" s="132" t="s">
        <v>95</v>
      </c>
      <c r="C88" s="133">
        <v>9781449427740</v>
      </c>
      <c r="D88" s="132" t="s">
        <v>401</v>
      </c>
      <c r="E88" s="132" t="s">
        <v>65</v>
      </c>
      <c r="F88" s="132" t="s">
        <v>146</v>
      </c>
      <c r="G88" s="132" t="s">
        <v>66</v>
      </c>
      <c r="H88" s="132" t="s">
        <v>313</v>
      </c>
      <c r="I88" s="132">
        <v>234</v>
      </c>
      <c r="J88" s="132">
        <v>1</v>
      </c>
      <c r="K88" s="134"/>
      <c r="L88" s="134"/>
    </row>
    <row r="89" spans="1:12" x14ac:dyDescent="0.2">
      <c r="A89" s="132" t="s">
        <v>400</v>
      </c>
      <c r="B89" s="132" t="s">
        <v>95</v>
      </c>
      <c r="C89" s="133">
        <v>9781449427771</v>
      </c>
      <c r="D89" s="132" t="s">
        <v>284</v>
      </c>
      <c r="E89" s="132" t="s">
        <v>65</v>
      </c>
      <c r="F89" s="132" t="s">
        <v>146</v>
      </c>
      <c r="G89" s="132" t="s">
        <v>156</v>
      </c>
      <c r="H89" s="132" t="s">
        <v>313</v>
      </c>
      <c r="I89" s="132">
        <v>179.55</v>
      </c>
      <c r="J89" s="132">
        <v>1</v>
      </c>
      <c r="K89" s="134"/>
      <c r="L89" s="134"/>
    </row>
    <row r="90" spans="1:12" x14ac:dyDescent="0.2">
      <c r="A90" s="132" t="s">
        <v>400</v>
      </c>
      <c r="B90" s="132" t="s">
        <v>95</v>
      </c>
      <c r="C90" s="133">
        <v>9781449429362</v>
      </c>
      <c r="D90" s="132" t="s">
        <v>323</v>
      </c>
      <c r="E90" s="132" t="s">
        <v>65</v>
      </c>
      <c r="F90" s="132" t="s">
        <v>146</v>
      </c>
      <c r="G90" s="132" t="s">
        <v>66</v>
      </c>
      <c r="H90" s="132" t="s">
        <v>313</v>
      </c>
      <c r="I90" s="132">
        <v>234</v>
      </c>
      <c r="J90" s="132">
        <v>1</v>
      </c>
      <c r="K90" s="134"/>
      <c r="L90" s="134"/>
    </row>
    <row r="91" spans="1:12" x14ac:dyDescent="0.2">
      <c r="A91" s="132" t="s">
        <v>400</v>
      </c>
      <c r="B91" s="132" t="s">
        <v>95</v>
      </c>
      <c r="C91" s="133">
        <v>9781449433833</v>
      </c>
      <c r="D91" s="132" t="s">
        <v>306</v>
      </c>
      <c r="E91" s="132" t="s">
        <v>65</v>
      </c>
      <c r="F91" s="132" t="s">
        <v>146</v>
      </c>
      <c r="G91" s="132" t="s">
        <v>66</v>
      </c>
      <c r="H91" s="132" t="s">
        <v>313</v>
      </c>
      <c r="I91" s="132">
        <v>296.01</v>
      </c>
      <c r="J91" s="132">
        <v>2</v>
      </c>
      <c r="K91" s="134"/>
      <c r="L91" s="134"/>
    </row>
    <row r="92" spans="1:12" x14ac:dyDescent="0.2">
      <c r="A92" s="132" t="s">
        <v>400</v>
      </c>
      <c r="B92" s="132" t="s">
        <v>95</v>
      </c>
      <c r="C92" s="133">
        <v>9781449433918</v>
      </c>
      <c r="D92" s="132" t="s">
        <v>307</v>
      </c>
      <c r="E92" s="132" t="s">
        <v>65</v>
      </c>
      <c r="F92" s="132" t="s">
        <v>146</v>
      </c>
      <c r="G92" s="132" t="s">
        <v>66</v>
      </c>
      <c r="H92" s="132" t="s">
        <v>313</v>
      </c>
      <c r="I92" s="132">
        <v>454.48</v>
      </c>
      <c r="J92" s="132">
        <v>3</v>
      </c>
      <c r="K92" s="134"/>
      <c r="L92" s="134"/>
    </row>
    <row r="93" spans="1:12" x14ac:dyDescent="0.2">
      <c r="A93" s="132" t="s">
        <v>400</v>
      </c>
      <c r="B93" s="132" t="s">
        <v>95</v>
      </c>
      <c r="C93" s="133">
        <v>9781449433963</v>
      </c>
      <c r="D93" s="132" t="s">
        <v>308</v>
      </c>
      <c r="E93" s="132" t="s">
        <v>65</v>
      </c>
      <c r="F93" s="132" t="s">
        <v>146</v>
      </c>
      <c r="G93" s="132" t="s">
        <v>66</v>
      </c>
      <c r="H93" s="132" t="s">
        <v>313</v>
      </c>
      <c r="I93" s="132">
        <v>445.51</v>
      </c>
      <c r="J93" s="132">
        <v>3</v>
      </c>
      <c r="K93" s="134"/>
      <c r="L93" s="134"/>
    </row>
    <row r="94" spans="1:12" x14ac:dyDescent="0.2">
      <c r="A94" s="132" t="s">
        <v>400</v>
      </c>
      <c r="B94" s="132" t="s">
        <v>95</v>
      </c>
      <c r="C94" s="133">
        <v>9781449447151</v>
      </c>
      <c r="D94" s="132" t="s">
        <v>289</v>
      </c>
      <c r="E94" s="132" t="s">
        <v>65</v>
      </c>
      <c r="F94" s="132" t="s">
        <v>146</v>
      </c>
      <c r="G94" s="132" t="s">
        <v>66</v>
      </c>
      <c r="H94" s="132" t="s">
        <v>313</v>
      </c>
      <c r="I94" s="132">
        <v>3535</v>
      </c>
      <c r="J94" s="132">
        <v>2</v>
      </c>
      <c r="K94" s="134"/>
      <c r="L94" s="134"/>
    </row>
    <row r="95" spans="1:12" x14ac:dyDescent="0.2">
      <c r="A95" s="132" t="s">
        <v>400</v>
      </c>
      <c r="B95" s="132" t="s">
        <v>95</v>
      </c>
      <c r="C95" s="133">
        <v>9781449447953</v>
      </c>
      <c r="D95" s="132" t="s">
        <v>246</v>
      </c>
      <c r="E95" s="132" t="s">
        <v>65</v>
      </c>
      <c r="F95" s="132" t="s">
        <v>146</v>
      </c>
      <c r="G95" s="132" t="s">
        <v>67</v>
      </c>
      <c r="H95" s="132" t="s">
        <v>313</v>
      </c>
      <c r="I95" s="132">
        <v>890.51</v>
      </c>
      <c r="J95" s="132">
        <v>1</v>
      </c>
      <c r="K95" s="134"/>
      <c r="L95" s="134"/>
    </row>
    <row r="96" spans="1:12" x14ac:dyDescent="0.2">
      <c r="A96" s="132" t="s">
        <v>400</v>
      </c>
      <c r="B96" s="132" t="s">
        <v>95</v>
      </c>
      <c r="C96" s="133">
        <v>9781449450304</v>
      </c>
      <c r="D96" s="132" t="s">
        <v>309</v>
      </c>
      <c r="E96" s="132" t="s">
        <v>65</v>
      </c>
      <c r="F96" s="132" t="s">
        <v>146</v>
      </c>
      <c r="G96" s="132" t="s">
        <v>66</v>
      </c>
      <c r="H96" s="132" t="s">
        <v>313</v>
      </c>
      <c r="I96" s="132">
        <v>143.52000000000001</v>
      </c>
      <c r="J96" s="132">
        <v>1</v>
      </c>
      <c r="K96" s="134"/>
      <c r="L96" s="134"/>
    </row>
    <row r="97" spans="1:12" x14ac:dyDescent="0.2">
      <c r="A97" s="132" t="s">
        <v>400</v>
      </c>
      <c r="B97" s="132" t="s">
        <v>95</v>
      </c>
      <c r="C97" s="133">
        <v>9781449450625</v>
      </c>
      <c r="D97" s="132" t="s">
        <v>249</v>
      </c>
      <c r="E97" s="132" t="s">
        <v>65</v>
      </c>
      <c r="F97" s="132" t="s">
        <v>146</v>
      </c>
      <c r="G97" s="132" t="s">
        <v>67</v>
      </c>
      <c r="H97" s="132" t="s">
        <v>313</v>
      </c>
      <c r="I97" s="132">
        <v>155.47999999999999</v>
      </c>
      <c r="J97" s="132">
        <v>1</v>
      </c>
      <c r="K97" s="134"/>
      <c r="L97" s="134"/>
    </row>
    <row r="98" spans="1:12" x14ac:dyDescent="0.2">
      <c r="A98" s="132" t="s">
        <v>400</v>
      </c>
      <c r="B98" s="132" t="s">
        <v>95</v>
      </c>
      <c r="C98" s="133">
        <v>9781449450632</v>
      </c>
      <c r="D98" s="132" t="s">
        <v>251</v>
      </c>
      <c r="E98" s="132" t="s">
        <v>65</v>
      </c>
      <c r="F98" s="132" t="s">
        <v>146</v>
      </c>
      <c r="G98" s="132" t="s">
        <v>67</v>
      </c>
      <c r="H98" s="132" t="s">
        <v>313</v>
      </c>
      <c r="I98" s="132">
        <v>155.47999999999999</v>
      </c>
      <c r="J98" s="132">
        <v>1</v>
      </c>
      <c r="K98" s="134"/>
      <c r="L98" s="134"/>
    </row>
    <row r="99" spans="1:12" x14ac:dyDescent="0.2">
      <c r="A99" s="132" t="s">
        <v>400</v>
      </c>
      <c r="B99" s="132" t="s">
        <v>95</v>
      </c>
      <c r="C99" s="133">
        <v>9781449450854</v>
      </c>
      <c r="D99" s="132" t="s">
        <v>253</v>
      </c>
      <c r="E99" s="132" t="s">
        <v>65</v>
      </c>
      <c r="F99" s="132" t="s">
        <v>146</v>
      </c>
      <c r="G99" s="132" t="s">
        <v>67</v>
      </c>
      <c r="H99" s="132" t="s">
        <v>313</v>
      </c>
      <c r="I99" s="132">
        <v>146.51</v>
      </c>
      <c r="J99" s="132">
        <v>1</v>
      </c>
      <c r="K99" s="134"/>
      <c r="L99" s="134"/>
    </row>
    <row r="100" spans="1:12" x14ac:dyDescent="0.2">
      <c r="A100" s="132" t="s">
        <v>400</v>
      </c>
      <c r="B100" s="132" t="s">
        <v>95</v>
      </c>
      <c r="C100" s="133">
        <v>9781449457952</v>
      </c>
      <c r="D100" s="132" t="s">
        <v>271</v>
      </c>
      <c r="E100" s="132" t="s">
        <v>65</v>
      </c>
      <c r="F100" s="132" t="s">
        <v>146</v>
      </c>
      <c r="G100" s="132" t="s">
        <v>67</v>
      </c>
      <c r="H100" s="132" t="s">
        <v>313</v>
      </c>
      <c r="I100" s="132">
        <v>293.51</v>
      </c>
      <c r="J100" s="132">
        <v>1</v>
      </c>
      <c r="K100" s="134"/>
      <c r="L100" s="134"/>
    </row>
    <row r="101" spans="1:12" x14ac:dyDescent="0.2">
      <c r="A101" s="132" t="s">
        <v>400</v>
      </c>
      <c r="B101" s="132" t="s">
        <v>95</v>
      </c>
      <c r="C101" s="133">
        <v>9781449462147</v>
      </c>
      <c r="D101" s="132" t="s">
        <v>220</v>
      </c>
      <c r="E101" s="132" t="s">
        <v>65</v>
      </c>
      <c r="F101" s="132" t="s">
        <v>146</v>
      </c>
      <c r="G101" s="132" t="s">
        <v>67</v>
      </c>
      <c r="H101" s="132" t="s">
        <v>313</v>
      </c>
      <c r="I101" s="132">
        <v>1019.49</v>
      </c>
      <c r="J101" s="132">
        <v>1</v>
      </c>
      <c r="K101" s="134"/>
      <c r="L101" s="134"/>
    </row>
    <row r="102" spans="1:12" x14ac:dyDescent="0.2">
      <c r="A102" s="132" t="s">
        <v>400</v>
      </c>
      <c r="B102" s="132" t="s">
        <v>95</v>
      </c>
      <c r="C102" s="133">
        <v>9781449470791</v>
      </c>
      <c r="D102" s="132" t="s">
        <v>364</v>
      </c>
      <c r="E102" s="132" t="s">
        <v>65</v>
      </c>
      <c r="F102" s="132" t="s">
        <v>146</v>
      </c>
      <c r="G102" s="132" t="s">
        <v>67</v>
      </c>
      <c r="H102" s="132" t="s">
        <v>313</v>
      </c>
      <c r="I102" s="132">
        <v>518.96</v>
      </c>
      <c r="J102" s="132">
        <v>2</v>
      </c>
      <c r="K102" s="134"/>
      <c r="L102" s="134"/>
    </row>
    <row r="103" spans="1:12" x14ac:dyDescent="0.2">
      <c r="A103" s="132" t="s">
        <v>400</v>
      </c>
      <c r="B103" s="132" t="s">
        <v>95</v>
      </c>
      <c r="C103" s="133">
        <v>9781449471927</v>
      </c>
      <c r="D103" s="132" t="s">
        <v>325</v>
      </c>
      <c r="E103" s="132" t="s">
        <v>65</v>
      </c>
      <c r="F103" s="132" t="s">
        <v>146</v>
      </c>
      <c r="G103" s="132" t="s">
        <v>67</v>
      </c>
      <c r="H103" s="132" t="s">
        <v>313</v>
      </c>
      <c r="I103" s="132">
        <v>916.47</v>
      </c>
      <c r="J103" s="132">
        <v>3</v>
      </c>
      <c r="K103" s="134"/>
      <c r="L103" s="134"/>
    </row>
    <row r="104" spans="1:12" x14ac:dyDescent="0.2">
      <c r="A104" s="132" t="s">
        <v>400</v>
      </c>
      <c r="B104" s="132" t="s">
        <v>95</v>
      </c>
      <c r="C104" s="133">
        <v>9781449474119</v>
      </c>
      <c r="D104" s="132" t="s">
        <v>365</v>
      </c>
      <c r="E104" s="132" t="s">
        <v>65</v>
      </c>
      <c r="F104" s="132" t="s">
        <v>146</v>
      </c>
      <c r="G104" s="132" t="s">
        <v>67</v>
      </c>
      <c r="H104" s="132" t="s">
        <v>313</v>
      </c>
      <c r="I104" s="132">
        <v>778.44</v>
      </c>
      <c r="J104" s="132">
        <v>3</v>
      </c>
      <c r="K104" s="134"/>
      <c r="L104" s="134"/>
    </row>
    <row r="105" spans="1:12" x14ac:dyDescent="0.2">
      <c r="A105" s="132" t="s">
        <v>400</v>
      </c>
      <c r="B105" s="132" t="s">
        <v>95</v>
      </c>
      <c r="C105" s="133">
        <v>9781449479701</v>
      </c>
      <c r="D105" s="132" t="s">
        <v>367</v>
      </c>
      <c r="E105" s="132" t="s">
        <v>65</v>
      </c>
      <c r="F105" s="132" t="s">
        <v>146</v>
      </c>
      <c r="G105" s="132" t="s">
        <v>67</v>
      </c>
      <c r="H105" s="132" t="s">
        <v>313</v>
      </c>
      <c r="I105" s="132">
        <v>259.48</v>
      </c>
      <c r="J105" s="132">
        <v>1</v>
      </c>
      <c r="K105" s="134"/>
      <c r="L105" s="134"/>
    </row>
    <row r="106" spans="1:12" x14ac:dyDescent="0.2">
      <c r="A106" s="132" t="s">
        <v>400</v>
      </c>
      <c r="B106" s="132" t="s">
        <v>95</v>
      </c>
      <c r="C106" s="133">
        <v>9781449407186</v>
      </c>
      <c r="D106" s="132" t="s">
        <v>278</v>
      </c>
      <c r="E106" s="132" t="s">
        <v>65</v>
      </c>
      <c r="F106" s="132" t="s">
        <v>146</v>
      </c>
      <c r="G106" s="132" t="s">
        <v>156</v>
      </c>
      <c r="H106" s="132" t="s">
        <v>404</v>
      </c>
      <c r="I106" s="132">
        <v>393.84</v>
      </c>
      <c r="J106" s="132">
        <v>2</v>
      </c>
      <c r="K106" s="134"/>
      <c r="L106" s="134"/>
    </row>
    <row r="107" spans="1:12" x14ac:dyDescent="0.2">
      <c r="A107" s="134"/>
      <c r="B107" s="134"/>
      <c r="C107" s="134"/>
      <c r="D107" s="134"/>
      <c r="E107" s="134"/>
      <c r="F107" s="134"/>
      <c r="G107" s="134"/>
      <c r="H107" s="134"/>
      <c r="I107" s="134"/>
      <c r="J107" s="134"/>
      <c r="K107" s="134"/>
      <c r="L107" s="134"/>
    </row>
    <row r="108" spans="1:12" x14ac:dyDescent="0.2">
      <c r="A108" s="134"/>
      <c r="B108" s="134"/>
      <c r="C108" s="134"/>
      <c r="D108" s="134"/>
      <c r="E108" s="134"/>
      <c r="F108" s="134"/>
      <c r="G108" s="134"/>
      <c r="H108" s="134"/>
      <c r="I108" s="135">
        <f>SUM(I2:I106)</f>
        <v>-821616.9600000002</v>
      </c>
      <c r="J108" s="134">
        <f>SUM(J2:J106)</f>
        <v>-2525</v>
      </c>
      <c r="K108" s="134"/>
      <c r="L108" s="134"/>
    </row>
    <row r="109" spans="1:12" x14ac:dyDescent="0.2">
      <c r="A109" s="134"/>
      <c r="B109" s="134"/>
      <c r="C109" s="134"/>
      <c r="D109" s="134"/>
      <c r="E109" s="134"/>
      <c r="F109" s="134"/>
      <c r="G109" s="134"/>
      <c r="H109" s="134"/>
      <c r="I109" s="134"/>
      <c r="J109" s="134"/>
      <c r="K109" s="134"/>
      <c r="L109" s="134"/>
    </row>
    <row r="110" spans="1:12" x14ac:dyDescent="0.2">
      <c r="A110" s="134"/>
      <c r="B110" s="134"/>
      <c r="C110" s="134"/>
      <c r="D110" s="134"/>
      <c r="E110" s="134"/>
      <c r="F110" s="134"/>
      <c r="G110" s="134" t="s">
        <v>63</v>
      </c>
      <c r="H110" s="134"/>
      <c r="I110" s="158">
        <v>0.22500000000000001</v>
      </c>
      <c r="L110" s="227"/>
    </row>
    <row r="111" spans="1:12" ht="13.5" thickBot="1" x14ac:dyDescent="0.25">
      <c r="A111" s="134"/>
      <c r="B111" s="134"/>
      <c r="C111" s="134"/>
      <c r="D111" s="134"/>
      <c r="E111" s="134"/>
      <c r="F111" s="134"/>
      <c r="L111" s="227"/>
    </row>
    <row r="112" spans="1:12" ht="15" x14ac:dyDescent="0.25">
      <c r="A112" s="134"/>
      <c r="B112" s="134"/>
      <c r="C112" s="134"/>
      <c r="D112" s="134"/>
      <c r="E112" s="134"/>
      <c r="F112" s="134"/>
      <c r="G112" s="137" t="s">
        <v>50</v>
      </c>
      <c r="H112" s="85" t="s">
        <v>51</v>
      </c>
      <c r="I112" s="221">
        <f>-I108*I110</f>
        <v>184863.81600000005</v>
      </c>
      <c r="J112" s="139"/>
      <c r="K112" s="140"/>
      <c r="L112" s="227"/>
    </row>
    <row r="113" spans="1:12" ht="15" x14ac:dyDescent="0.25">
      <c r="A113" s="134"/>
      <c r="B113" s="134"/>
      <c r="C113" s="134"/>
      <c r="D113" s="134"/>
      <c r="E113" s="134"/>
      <c r="F113" s="134"/>
      <c r="G113" s="141"/>
      <c r="H113" s="89" t="s">
        <v>52</v>
      </c>
      <c r="I113" s="160">
        <f>I112/K113</f>
        <v>2208.1002644479104</v>
      </c>
      <c r="J113" s="143" t="s">
        <v>53</v>
      </c>
      <c r="K113" s="171">
        <v>83.720752619999985</v>
      </c>
      <c r="L113" s="227"/>
    </row>
    <row r="114" spans="1:12" ht="15.75" thickBot="1" x14ac:dyDescent="0.3">
      <c r="A114" s="134"/>
      <c r="B114" s="134"/>
      <c r="C114" s="134"/>
      <c r="D114" s="134"/>
      <c r="E114" s="134"/>
      <c r="F114" s="134"/>
      <c r="G114" s="145"/>
      <c r="H114" s="94" t="s">
        <v>61</v>
      </c>
      <c r="I114" s="161">
        <f>I112/K114</f>
        <v>2757.0339901896605</v>
      </c>
      <c r="J114" s="147" t="s">
        <v>53</v>
      </c>
      <c r="K114" s="148">
        <v>67.051699999999997</v>
      </c>
      <c r="L114" s="227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Sheet48"/>
  <dimension ref="A1:M96"/>
  <sheetViews>
    <sheetView topLeftCell="A61" workbookViewId="0">
      <selection activeCell="H98" sqref="H98"/>
    </sheetView>
  </sheetViews>
  <sheetFormatPr defaultRowHeight="12.75" x14ac:dyDescent="0.2"/>
  <cols>
    <col min="3" max="3" width="14.140625" bestFit="1" customWidth="1"/>
    <col min="4" max="4" width="39.28515625" bestFit="1" customWidth="1"/>
    <col min="9" max="9" width="11" bestFit="1" customWidth="1"/>
  </cols>
  <sheetData>
    <row r="1" spans="1:13" x14ac:dyDescent="0.2">
      <c r="A1" s="130" t="s">
        <v>34</v>
      </c>
      <c r="B1" s="131" t="s">
        <v>35</v>
      </c>
      <c r="C1" s="131" t="s">
        <v>36</v>
      </c>
      <c r="D1" s="131" t="s">
        <v>37</v>
      </c>
      <c r="E1" s="131" t="s">
        <v>38</v>
      </c>
      <c r="F1" s="131" t="s">
        <v>39</v>
      </c>
      <c r="G1" s="131" t="s">
        <v>40</v>
      </c>
      <c r="H1" s="131" t="s">
        <v>41</v>
      </c>
      <c r="I1" s="131" t="s">
        <v>18</v>
      </c>
      <c r="J1" s="131" t="s">
        <v>42</v>
      </c>
      <c r="K1" s="131" t="s">
        <v>388</v>
      </c>
      <c r="L1" s="134"/>
    </row>
    <row r="2" spans="1:13" x14ac:dyDescent="0.2">
      <c r="A2" s="132" t="s">
        <v>400</v>
      </c>
      <c r="B2" s="132" t="s">
        <v>65</v>
      </c>
      <c r="C2" s="133">
        <v>9780740700033</v>
      </c>
      <c r="D2" s="132" t="s">
        <v>343</v>
      </c>
      <c r="E2" s="132" t="s">
        <v>65</v>
      </c>
      <c r="F2" s="132">
        <v>74</v>
      </c>
      <c r="G2" s="132" t="s">
        <v>66</v>
      </c>
      <c r="H2" s="132" t="s">
        <v>312</v>
      </c>
      <c r="I2" s="132">
        <v>-2495.4299999999998</v>
      </c>
      <c r="J2" s="132">
        <v>-7</v>
      </c>
      <c r="K2" s="134"/>
      <c r="L2" s="134">
        <f>-SUM(I2:I65)</f>
        <v>815936.6100000001</v>
      </c>
      <c r="M2" s="134">
        <f>-SUM(J2:J65)</f>
        <v>2590</v>
      </c>
    </row>
    <row r="3" spans="1:13" x14ac:dyDescent="0.2">
      <c r="A3" s="132" t="s">
        <v>400</v>
      </c>
      <c r="B3" s="132" t="s">
        <v>65</v>
      </c>
      <c r="C3" s="133">
        <v>9780740713903</v>
      </c>
      <c r="D3" s="132" t="s">
        <v>345</v>
      </c>
      <c r="E3" s="132" t="s">
        <v>65</v>
      </c>
      <c r="F3" s="132">
        <v>74</v>
      </c>
      <c r="G3" s="132" t="s">
        <v>66</v>
      </c>
      <c r="H3" s="132" t="s">
        <v>312</v>
      </c>
      <c r="I3" s="132">
        <v>-229.5</v>
      </c>
      <c r="J3" s="132">
        <v>-1</v>
      </c>
      <c r="K3" s="134"/>
      <c r="L3" s="134">
        <f>-SUM(I66:I85)</f>
        <v>-31023.94</v>
      </c>
      <c r="M3" s="134">
        <f>-SUM(J66:J85)</f>
        <v>-48</v>
      </c>
    </row>
    <row r="4" spans="1:13" x14ac:dyDescent="0.2">
      <c r="A4" s="132" t="s">
        <v>400</v>
      </c>
      <c r="B4" s="132" t="s">
        <v>65</v>
      </c>
      <c r="C4" s="133">
        <v>9780740732980</v>
      </c>
      <c r="D4" s="132" t="s">
        <v>346</v>
      </c>
      <c r="E4" s="132" t="s">
        <v>65</v>
      </c>
      <c r="F4" s="132">
        <v>74</v>
      </c>
      <c r="G4" s="132" t="s">
        <v>66</v>
      </c>
      <c r="H4" s="132" t="s">
        <v>312</v>
      </c>
      <c r="I4" s="132">
        <v>-1874.25</v>
      </c>
      <c r="J4" s="132">
        <v>-7</v>
      </c>
      <c r="K4" s="134"/>
      <c r="L4" s="134"/>
    </row>
    <row r="5" spans="1:13" x14ac:dyDescent="0.2">
      <c r="A5" s="132" t="s">
        <v>400</v>
      </c>
      <c r="B5" s="132" t="s">
        <v>65</v>
      </c>
      <c r="C5" s="133">
        <v>9780740738401</v>
      </c>
      <c r="D5" s="132" t="s">
        <v>389</v>
      </c>
      <c r="E5" s="132" t="s">
        <v>65</v>
      </c>
      <c r="F5" s="132">
        <v>74</v>
      </c>
      <c r="G5" s="132" t="s">
        <v>66</v>
      </c>
      <c r="H5" s="132" t="s">
        <v>312</v>
      </c>
      <c r="I5" s="132">
        <v>-406.98</v>
      </c>
      <c r="J5" s="132">
        <v>-2</v>
      </c>
      <c r="K5" s="134"/>
      <c r="L5" s="134"/>
    </row>
    <row r="6" spans="1:13" x14ac:dyDescent="0.2">
      <c r="A6" s="132" t="s">
        <v>400</v>
      </c>
      <c r="B6" s="132" t="s">
        <v>65</v>
      </c>
      <c r="C6" s="133">
        <v>9780740746581</v>
      </c>
      <c r="D6" s="132" t="s">
        <v>348</v>
      </c>
      <c r="E6" s="132" t="s">
        <v>65</v>
      </c>
      <c r="F6" s="132">
        <v>74</v>
      </c>
      <c r="G6" s="132" t="s">
        <v>66</v>
      </c>
      <c r="H6" s="132" t="s">
        <v>312</v>
      </c>
      <c r="I6" s="132">
        <v>-1782.45</v>
      </c>
      <c r="J6" s="132">
        <v>-5</v>
      </c>
      <c r="K6" s="134"/>
      <c r="L6" s="134"/>
    </row>
    <row r="7" spans="1:13" x14ac:dyDescent="0.2">
      <c r="A7" s="132" t="s">
        <v>400</v>
      </c>
      <c r="B7" s="132" t="s">
        <v>65</v>
      </c>
      <c r="C7" s="133">
        <v>9780740748479</v>
      </c>
      <c r="D7" s="132" t="s">
        <v>272</v>
      </c>
      <c r="E7" s="132" t="s">
        <v>65</v>
      </c>
      <c r="F7" s="132">
        <v>74</v>
      </c>
      <c r="G7" s="132" t="s">
        <v>66</v>
      </c>
      <c r="H7" s="132" t="s">
        <v>312</v>
      </c>
      <c r="I7" s="132">
        <v>-16317.96</v>
      </c>
      <c r="J7" s="132">
        <v>-4</v>
      </c>
      <c r="K7" s="134"/>
      <c r="L7" s="134"/>
    </row>
    <row r="8" spans="1:13" x14ac:dyDescent="0.2">
      <c r="A8" s="132" t="s">
        <v>400</v>
      </c>
      <c r="B8" s="132" t="s">
        <v>65</v>
      </c>
      <c r="C8" s="133">
        <v>9780740754722</v>
      </c>
      <c r="D8" s="132" t="s">
        <v>390</v>
      </c>
      <c r="E8" s="132" t="s">
        <v>65</v>
      </c>
      <c r="F8" s="132">
        <v>74</v>
      </c>
      <c r="G8" s="132" t="s">
        <v>66</v>
      </c>
      <c r="H8" s="132" t="s">
        <v>312</v>
      </c>
      <c r="I8" s="132">
        <v>-658.35</v>
      </c>
      <c r="J8" s="132">
        <v>-3</v>
      </c>
      <c r="K8" s="134"/>
      <c r="L8" s="134"/>
    </row>
    <row r="9" spans="1:13" x14ac:dyDescent="0.2">
      <c r="A9" s="132" t="s">
        <v>400</v>
      </c>
      <c r="B9" s="132" t="s">
        <v>65</v>
      </c>
      <c r="C9" s="133">
        <v>9780740755668</v>
      </c>
      <c r="D9" s="132" t="s">
        <v>273</v>
      </c>
      <c r="E9" s="132" t="s">
        <v>65</v>
      </c>
      <c r="F9" s="132">
        <v>74</v>
      </c>
      <c r="G9" s="132" t="s">
        <v>66</v>
      </c>
      <c r="H9" s="132" t="s">
        <v>312</v>
      </c>
      <c r="I9" s="132">
        <v>-1065.33</v>
      </c>
      <c r="J9" s="132">
        <v>-5</v>
      </c>
      <c r="K9" s="134"/>
      <c r="L9" s="134"/>
    </row>
    <row r="10" spans="1:13" x14ac:dyDescent="0.2">
      <c r="A10" s="132" t="s">
        <v>400</v>
      </c>
      <c r="B10" s="132" t="s">
        <v>65</v>
      </c>
      <c r="C10" s="133">
        <v>9780740761584</v>
      </c>
      <c r="D10" s="132" t="s">
        <v>379</v>
      </c>
      <c r="E10" s="132" t="s">
        <v>65</v>
      </c>
      <c r="F10" s="132">
        <v>74</v>
      </c>
      <c r="G10" s="132" t="s">
        <v>156</v>
      </c>
      <c r="H10" s="132" t="s">
        <v>312</v>
      </c>
      <c r="I10" s="132">
        <v>-406.98</v>
      </c>
      <c r="J10" s="132">
        <v>-2</v>
      </c>
      <c r="K10" s="134"/>
      <c r="L10" s="134"/>
    </row>
    <row r="11" spans="1:13" x14ac:dyDescent="0.2">
      <c r="A11" s="132" t="s">
        <v>400</v>
      </c>
      <c r="B11" s="132" t="s">
        <v>65</v>
      </c>
      <c r="C11" s="133">
        <v>9780740761904</v>
      </c>
      <c r="D11" s="132" t="s">
        <v>349</v>
      </c>
      <c r="E11" s="132" t="s">
        <v>65</v>
      </c>
      <c r="F11" s="132">
        <v>74</v>
      </c>
      <c r="G11" s="132" t="s">
        <v>66</v>
      </c>
      <c r="H11" s="132" t="s">
        <v>312</v>
      </c>
      <c r="I11" s="132">
        <v>-2157.75</v>
      </c>
      <c r="J11" s="132">
        <v>-8</v>
      </c>
      <c r="K11" s="134"/>
      <c r="L11" s="134"/>
    </row>
    <row r="12" spans="1:13" x14ac:dyDescent="0.2">
      <c r="A12" s="132" t="s">
        <v>400</v>
      </c>
      <c r="B12" s="132" t="s">
        <v>65</v>
      </c>
      <c r="C12" s="133">
        <v>9780740777356</v>
      </c>
      <c r="D12" s="132" t="s">
        <v>274</v>
      </c>
      <c r="E12" s="132" t="s">
        <v>65</v>
      </c>
      <c r="F12" s="132">
        <v>74</v>
      </c>
      <c r="G12" s="132" t="s">
        <v>66</v>
      </c>
      <c r="H12" s="132" t="s">
        <v>312</v>
      </c>
      <c r="I12" s="132">
        <v>-1785</v>
      </c>
      <c r="J12" s="132">
        <v>-1</v>
      </c>
      <c r="K12" s="134"/>
      <c r="L12" s="134"/>
    </row>
    <row r="13" spans="1:13" x14ac:dyDescent="0.2">
      <c r="A13" s="132" t="s">
        <v>400</v>
      </c>
      <c r="B13" s="132" t="s">
        <v>65</v>
      </c>
      <c r="C13" s="133">
        <v>9780740778155</v>
      </c>
      <c r="D13" s="132" t="s">
        <v>351</v>
      </c>
      <c r="E13" s="132" t="s">
        <v>65</v>
      </c>
      <c r="F13" s="132">
        <v>74</v>
      </c>
      <c r="G13" s="132" t="s">
        <v>66</v>
      </c>
      <c r="H13" s="132" t="s">
        <v>312</v>
      </c>
      <c r="I13" s="132">
        <v>-2157.75</v>
      </c>
      <c r="J13" s="132">
        <v>-8</v>
      </c>
      <c r="K13" s="134"/>
      <c r="L13" s="134"/>
    </row>
    <row r="14" spans="1:13" x14ac:dyDescent="0.2">
      <c r="A14" s="132" t="s">
        <v>400</v>
      </c>
      <c r="B14" s="132" t="s">
        <v>65</v>
      </c>
      <c r="C14" s="133">
        <v>9780740785344</v>
      </c>
      <c r="D14" s="132" t="s">
        <v>352</v>
      </c>
      <c r="E14" s="132" t="s">
        <v>65</v>
      </c>
      <c r="F14" s="132">
        <v>74</v>
      </c>
      <c r="G14" s="132" t="s">
        <v>66</v>
      </c>
      <c r="H14" s="132" t="s">
        <v>312</v>
      </c>
      <c r="I14" s="132">
        <v>-2495.4299999999998</v>
      </c>
      <c r="J14" s="132">
        <v>-7</v>
      </c>
      <c r="K14" s="134"/>
      <c r="L14" s="134"/>
    </row>
    <row r="15" spans="1:13" x14ac:dyDescent="0.2">
      <c r="A15" s="132" t="s">
        <v>400</v>
      </c>
      <c r="B15" s="132" t="s">
        <v>65</v>
      </c>
      <c r="C15" s="133">
        <v>9780836204155</v>
      </c>
      <c r="D15" s="132" t="s">
        <v>353</v>
      </c>
      <c r="E15" s="132" t="s">
        <v>65</v>
      </c>
      <c r="F15" s="132">
        <v>74</v>
      </c>
      <c r="G15" s="132" t="s">
        <v>66</v>
      </c>
      <c r="H15" s="132" t="s">
        <v>312</v>
      </c>
      <c r="I15" s="132">
        <v>-1782.45</v>
      </c>
      <c r="J15" s="132">
        <v>-5</v>
      </c>
      <c r="K15" s="134"/>
      <c r="L15" s="134"/>
    </row>
    <row r="16" spans="1:13" x14ac:dyDescent="0.2">
      <c r="A16" s="132" t="s">
        <v>400</v>
      </c>
      <c r="B16" s="132" t="s">
        <v>65</v>
      </c>
      <c r="C16" s="133">
        <v>9780836217797</v>
      </c>
      <c r="D16" s="132" t="s">
        <v>363</v>
      </c>
      <c r="E16" s="132" t="s">
        <v>65</v>
      </c>
      <c r="F16" s="132">
        <v>74</v>
      </c>
      <c r="G16" s="132" t="s">
        <v>66</v>
      </c>
      <c r="H16" s="132" t="s">
        <v>312</v>
      </c>
      <c r="I16" s="132">
        <v>-1424.43</v>
      </c>
      <c r="J16" s="132">
        <v>-7</v>
      </c>
      <c r="K16" s="134"/>
      <c r="L16" s="134"/>
    </row>
    <row r="17" spans="1:12" x14ac:dyDescent="0.2">
      <c r="A17" s="132" t="s">
        <v>400</v>
      </c>
      <c r="B17" s="132" t="s">
        <v>65</v>
      </c>
      <c r="C17" s="133">
        <v>9780836267457</v>
      </c>
      <c r="D17" s="132" t="s">
        <v>356</v>
      </c>
      <c r="E17" s="132" t="s">
        <v>65</v>
      </c>
      <c r="F17" s="132">
        <v>74</v>
      </c>
      <c r="G17" s="132" t="s">
        <v>66</v>
      </c>
      <c r="H17" s="132" t="s">
        <v>312</v>
      </c>
      <c r="I17" s="132">
        <v>-2495.4299999999998</v>
      </c>
      <c r="J17" s="132">
        <v>-7</v>
      </c>
      <c r="K17" s="134"/>
      <c r="L17" s="134"/>
    </row>
    <row r="18" spans="1:12" x14ac:dyDescent="0.2">
      <c r="A18" s="132" t="s">
        <v>400</v>
      </c>
      <c r="B18" s="132" t="s">
        <v>65</v>
      </c>
      <c r="C18" s="133">
        <v>9781449401023</v>
      </c>
      <c r="D18" s="132" t="s">
        <v>357</v>
      </c>
      <c r="E18" s="132" t="s">
        <v>65</v>
      </c>
      <c r="F18" s="132">
        <v>74</v>
      </c>
      <c r="G18" s="132" t="s">
        <v>66</v>
      </c>
      <c r="H18" s="132" t="s">
        <v>312</v>
      </c>
      <c r="I18" s="132">
        <v>-2872.89</v>
      </c>
      <c r="J18" s="132">
        <v>-8</v>
      </c>
      <c r="K18" s="134"/>
      <c r="L18" s="134"/>
    </row>
    <row r="19" spans="1:12" x14ac:dyDescent="0.2">
      <c r="A19" s="132" t="s">
        <v>400</v>
      </c>
      <c r="B19" s="132" t="s">
        <v>65</v>
      </c>
      <c r="C19" s="133">
        <v>9781449401375</v>
      </c>
      <c r="D19" s="132" t="s">
        <v>302</v>
      </c>
      <c r="E19" s="132" t="s">
        <v>65</v>
      </c>
      <c r="F19" s="132">
        <v>74</v>
      </c>
      <c r="G19" s="132" t="s">
        <v>66</v>
      </c>
      <c r="H19" s="132" t="s">
        <v>312</v>
      </c>
      <c r="I19" s="132">
        <v>-164.45</v>
      </c>
      <c r="J19" s="132">
        <v>-1</v>
      </c>
      <c r="K19" s="134"/>
      <c r="L19" s="134"/>
    </row>
    <row r="20" spans="1:12" x14ac:dyDescent="0.2">
      <c r="A20" s="132" t="s">
        <v>400</v>
      </c>
      <c r="B20" s="132" t="s">
        <v>65</v>
      </c>
      <c r="C20" s="133">
        <v>9781449401382</v>
      </c>
      <c r="D20" s="132" t="s">
        <v>302</v>
      </c>
      <c r="E20" s="132" t="s">
        <v>65</v>
      </c>
      <c r="F20" s="132">
        <v>74</v>
      </c>
      <c r="G20" s="132" t="s">
        <v>66</v>
      </c>
      <c r="H20" s="132" t="s">
        <v>312</v>
      </c>
      <c r="I20" s="132">
        <v>-1231.8800000000001</v>
      </c>
      <c r="J20" s="132">
        <v>-8</v>
      </c>
      <c r="K20" s="134"/>
      <c r="L20" s="134"/>
    </row>
    <row r="21" spans="1:12" x14ac:dyDescent="0.2">
      <c r="A21" s="132" t="s">
        <v>400</v>
      </c>
      <c r="B21" s="132" t="s">
        <v>65</v>
      </c>
      <c r="C21" s="133">
        <v>9781449401399</v>
      </c>
      <c r="D21" s="132" t="s">
        <v>302</v>
      </c>
      <c r="E21" s="132" t="s">
        <v>65</v>
      </c>
      <c r="F21" s="132">
        <v>74</v>
      </c>
      <c r="G21" s="132" t="s">
        <v>66</v>
      </c>
      <c r="H21" s="132" t="s">
        <v>312</v>
      </c>
      <c r="I21" s="132">
        <v>-926.9</v>
      </c>
      <c r="J21" s="132">
        <v>-6</v>
      </c>
      <c r="K21" s="134"/>
      <c r="L21" s="134"/>
    </row>
    <row r="22" spans="1:12" x14ac:dyDescent="0.2">
      <c r="A22" s="132" t="s">
        <v>400</v>
      </c>
      <c r="B22" s="132" t="s">
        <v>65</v>
      </c>
      <c r="C22" s="133">
        <v>9781449401405</v>
      </c>
      <c r="D22" s="132" t="s">
        <v>302</v>
      </c>
      <c r="E22" s="132" t="s">
        <v>65</v>
      </c>
      <c r="F22" s="132">
        <v>74</v>
      </c>
      <c r="G22" s="132" t="s">
        <v>66</v>
      </c>
      <c r="H22" s="132" t="s">
        <v>312</v>
      </c>
      <c r="I22" s="132">
        <v>-152.49</v>
      </c>
      <c r="J22" s="132">
        <v>-1</v>
      </c>
      <c r="K22" s="134"/>
      <c r="L22" s="134"/>
    </row>
    <row r="23" spans="1:12" x14ac:dyDescent="0.2">
      <c r="A23" s="132" t="s">
        <v>400</v>
      </c>
      <c r="B23" s="132" t="s">
        <v>65</v>
      </c>
      <c r="C23" s="133">
        <v>9781449402327</v>
      </c>
      <c r="D23" s="132" t="s">
        <v>277</v>
      </c>
      <c r="E23" s="132" t="s">
        <v>65</v>
      </c>
      <c r="F23" s="132">
        <v>74</v>
      </c>
      <c r="G23" s="132" t="s">
        <v>156</v>
      </c>
      <c r="H23" s="132" t="s">
        <v>312</v>
      </c>
      <c r="I23" s="132">
        <v>-626.42999999999995</v>
      </c>
      <c r="J23" s="132">
        <v>-3</v>
      </c>
      <c r="K23" s="134"/>
      <c r="L23" s="134"/>
    </row>
    <row r="24" spans="1:12" x14ac:dyDescent="0.2">
      <c r="A24" s="132" t="s">
        <v>400</v>
      </c>
      <c r="B24" s="132" t="s">
        <v>65</v>
      </c>
      <c r="C24" s="133">
        <v>9781449407186</v>
      </c>
      <c r="D24" s="132" t="s">
        <v>278</v>
      </c>
      <c r="E24" s="132" t="s">
        <v>65</v>
      </c>
      <c r="F24" s="132">
        <v>74</v>
      </c>
      <c r="G24" s="132" t="s">
        <v>156</v>
      </c>
      <c r="H24" s="132" t="s">
        <v>312</v>
      </c>
      <c r="I24" s="132">
        <v>-2505.7199999999998</v>
      </c>
      <c r="J24" s="132">
        <v>-12</v>
      </c>
      <c r="K24" s="134"/>
      <c r="L24" s="134"/>
    </row>
    <row r="25" spans="1:12" x14ac:dyDescent="0.2">
      <c r="A25" s="132" t="s">
        <v>400</v>
      </c>
      <c r="B25" s="132" t="s">
        <v>65</v>
      </c>
      <c r="C25" s="133">
        <v>9781449418243</v>
      </c>
      <c r="D25" s="132" t="s">
        <v>304</v>
      </c>
      <c r="E25" s="132" t="s">
        <v>65</v>
      </c>
      <c r="F25" s="132">
        <v>74</v>
      </c>
      <c r="G25" s="132" t="s">
        <v>66</v>
      </c>
      <c r="H25" s="132" t="s">
        <v>312</v>
      </c>
      <c r="I25" s="132">
        <v>-762.45</v>
      </c>
      <c r="J25" s="132">
        <v>-5</v>
      </c>
      <c r="K25" s="134"/>
      <c r="L25" s="134"/>
    </row>
    <row r="26" spans="1:12" x14ac:dyDescent="0.2">
      <c r="A26" s="132" t="s">
        <v>400</v>
      </c>
      <c r="B26" s="132" t="s">
        <v>65</v>
      </c>
      <c r="C26" s="133">
        <v>9781449418465</v>
      </c>
      <c r="D26" s="132" t="s">
        <v>338</v>
      </c>
      <c r="E26" s="132" t="s">
        <v>65</v>
      </c>
      <c r="F26" s="132">
        <v>74</v>
      </c>
      <c r="G26" s="132" t="s">
        <v>66</v>
      </c>
      <c r="H26" s="132" t="s">
        <v>312</v>
      </c>
      <c r="I26" s="132">
        <v>-819</v>
      </c>
      <c r="J26" s="132">
        <v>-3</v>
      </c>
      <c r="K26" s="134"/>
      <c r="L26" s="134"/>
    </row>
    <row r="27" spans="1:12" x14ac:dyDescent="0.2">
      <c r="A27" s="132" t="s">
        <v>400</v>
      </c>
      <c r="B27" s="132" t="s">
        <v>65</v>
      </c>
      <c r="C27" s="133">
        <v>9781449420437</v>
      </c>
      <c r="D27" s="132" t="s">
        <v>280</v>
      </c>
      <c r="E27" s="132" t="s">
        <v>65</v>
      </c>
      <c r="F27" s="132">
        <v>74</v>
      </c>
      <c r="G27" s="132" t="s">
        <v>156</v>
      </c>
      <c r="H27" s="132" t="s">
        <v>312</v>
      </c>
      <c r="I27" s="132">
        <v>-6892.73</v>
      </c>
      <c r="J27" s="132">
        <v>-33</v>
      </c>
      <c r="K27" s="134"/>
      <c r="L27" s="134"/>
    </row>
    <row r="28" spans="1:12" x14ac:dyDescent="0.2">
      <c r="A28" s="132" t="s">
        <v>400</v>
      </c>
      <c r="B28" s="132" t="s">
        <v>65</v>
      </c>
      <c r="C28" s="133">
        <v>9781449425661</v>
      </c>
      <c r="D28" s="132" t="s">
        <v>282</v>
      </c>
      <c r="E28" s="132" t="s">
        <v>65</v>
      </c>
      <c r="F28" s="132">
        <v>74</v>
      </c>
      <c r="G28" s="132" t="s">
        <v>156</v>
      </c>
      <c r="H28" s="132" t="s">
        <v>312</v>
      </c>
      <c r="I28" s="132">
        <v>-458.85</v>
      </c>
      <c r="J28" s="132">
        <v>-2</v>
      </c>
      <c r="K28" s="134"/>
      <c r="L28" s="134"/>
    </row>
    <row r="29" spans="1:12" x14ac:dyDescent="0.2">
      <c r="A29" s="132" t="s">
        <v>400</v>
      </c>
      <c r="B29" s="132" t="s">
        <v>65</v>
      </c>
      <c r="C29" s="133">
        <v>9781449425678</v>
      </c>
      <c r="D29" s="132" t="s">
        <v>318</v>
      </c>
      <c r="E29" s="132" t="s">
        <v>65</v>
      </c>
      <c r="F29" s="132">
        <v>74</v>
      </c>
      <c r="G29" s="132" t="s">
        <v>156</v>
      </c>
      <c r="H29" s="132" t="s">
        <v>312</v>
      </c>
      <c r="I29" s="132">
        <v>-726.96</v>
      </c>
      <c r="J29" s="132">
        <v>-2</v>
      </c>
      <c r="K29" s="134"/>
      <c r="L29" s="134"/>
    </row>
    <row r="30" spans="1:12" x14ac:dyDescent="0.2">
      <c r="A30" s="132" t="s">
        <v>400</v>
      </c>
      <c r="B30" s="132" t="s">
        <v>65</v>
      </c>
      <c r="C30" s="133">
        <v>9781449427771</v>
      </c>
      <c r="D30" s="132" t="s">
        <v>284</v>
      </c>
      <c r="E30" s="132" t="s">
        <v>65</v>
      </c>
      <c r="F30" s="132">
        <v>74</v>
      </c>
      <c r="G30" s="132" t="s">
        <v>156</v>
      </c>
      <c r="H30" s="132" t="s">
        <v>312</v>
      </c>
      <c r="I30" s="132">
        <v>-458.85</v>
      </c>
      <c r="J30" s="132">
        <v>-2</v>
      </c>
      <c r="K30" s="134"/>
      <c r="L30" s="134"/>
    </row>
    <row r="31" spans="1:12" x14ac:dyDescent="0.2">
      <c r="A31" s="132" t="s">
        <v>400</v>
      </c>
      <c r="B31" s="132" t="s">
        <v>65</v>
      </c>
      <c r="C31" s="133">
        <v>9781449429379</v>
      </c>
      <c r="D31" s="132" t="s">
        <v>285</v>
      </c>
      <c r="E31" s="132" t="s">
        <v>65</v>
      </c>
      <c r="F31" s="132">
        <v>74</v>
      </c>
      <c r="G31" s="132" t="s">
        <v>66</v>
      </c>
      <c r="H31" s="132" t="s">
        <v>312</v>
      </c>
      <c r="I31" s="132">
        <v>-402.5</v>
      </c>
      <c r="J31" s="132">
        <v>-2</v>
      </c>
      <c r="K31" s="134"/>
      <c r="L31" s="134"/>
    </row>
    <row r="32" spans="1:12" x14ac:dyDescent="0.2">
      <c r="A32" s="132" t="s">
        <v>400</v>
      </c>
      <c r="B32" s="132" t="s">
        <v>65</v>
      </c>
      <c r="C32" s="133">
        <v>9781449433253</v>
      </c>
      <c r="D32" s="132" t="s">
        <v>272</v>
      </c>
      <c r="E32" s="132" t="s">
        <v>65</v>
      </c>
      <c r="F32" s="132">
        <v>74</v>
      </c>
      <c r="G32" s="132" t="s">
        <v>66</v>
      </c>
      <c r="H32" s="132" t="s">
        <v>312</v>
      </c>
      <c r="I32" s="132">
        <v>-182162.04</v>
      </c>
      <c r="J32" s="132">
        <v>-59</v>
      </c>
      <c r="K32" s="134"/>
      <c r="L32" s="134"/>
    </row>
    <row r="33" spans="1:12" x14ac:dyDescent="0.2">
      <c r="A33" s="132" t="s">
        <v>400</v>
      </c>
      <c r="B33" s="132" t="s">
        <v>65</v>
      </c>
      <c r="C33" s="133">
        <v>9781449433918</v>
      </c>
      <c r="D33" s="132" t="s">
        <v>307</v>
      </c>
      <c r="E33" s="132" t="s">
        <v>65</v>
      </c>
      <c r="F33" s="132">
        <v>74</v>
      </c>
      <c r="G33" s="132" t="s">
        <v>66</v>
      </c>
      <c r="H33" s="132" t="s">
        <v>312</v>
      </c>
      <c r="I33" s="132">
        <v>-762.45</v>
      </c>
      <c r="J33" s="132">
        <v>-5</v>
      </c>
      <c r="K33" s="134"/>
      <c r="L33" s="134"/>
    </row>
    <row r="34" spans="1:12" x14ac:dyDescent="0.2">
      <c r="A34" s="132" t="s">
        <v>400</v>
      </c>
      <c r="B34" s="132" t="s">
        <v>65</v>
      </c>
      <c r="C34" s="133">
        <v>9781449436346</v>
      </c>
      <c r="D34" s="132" t="s">
        <v>242</v>
      </c>
      <c r="E34" s="132" t="s">
        <v>65</v>
      </c>
      <c r="F34" s="132">
        <v>74</v>
      </c>
      <c r="G34" s="132" t="s">
        <v>67</v>
      </c>
      <c r="H34" s="132" t="s">
        <v>312</v>
      </c>
      <c r="I34" s="132">
        <v>-1951.25</v>
      </c>
      <c r="J34" s="132">
        <v>-10</v>
      </c>
      <c r="K34" s="134"/>
      <c r="L34" s="134"/>
    </row>
    <row r="35" spans="1:12" x14ac:dyDescent="0.2">
      <c r="A35" s="132" t="s">
        <v>400</v>
      </c>
      <c r="B35" s="132" t="s">
        <v>65</v>
      </c>
      <c r="C35" s="133">
        <v>9781449436353</v>
      </c>
      <c r="D35" s="132" t="s">
        <v>287</v>
      </c>
      <c r="E35" s="132" t="s">
        <v>65</v>
      </c>
      <c r="F35" s="132">
        <v>74</v>
      </c>
      <c r="G35" s="132" t="s">
        <v>156</v>
      </c>
      <c r="H35" s="132" t="s">
        <v>312</v>
      </c>
      <c r="I35" s="132">
        <v>-458.85</v>
      </c>
      <c r="J35" s="132">
        <v>-2</v>
      </c>
      <c r="K35" s="134"/>
      <c r="L35" s="134"/>
    </row>
    <row r="36" spans="1:12" x14ac:dyDescent="0.2">
      <c r="A36" s="132" t="s">
        <v>400</v>
      </c>
      <c r="B36" s="132" t="s">
        <v>65</v>
      </c>
      <c r="C36" s="133">
        <v>9781449446604</v>
      </c>
      <c r="D36" s="132" t="s">
        <v>244</v>
      </c>
      <c r="E36" s="132" t="s">
        <v>65</v>
      </c>
      <c r="F36" s="132">
        <v>74</v>
      </c>
      <c r="G36" s="132" t="s">
        <v>67</v>
      </c>
      <c r="H36" s="132" t="s">
        <v>312</v>
      </c>
      <c r="I36" s="132">
        <v>-4692.78</v>
      </c>
      <c r="J36" s="132">
        <v>-10</v>
      </c>
      <c r="K36" s="134"/>
      <c r="L36" s="134"/>
    </row>
    <row r="37" spans="1:12" x14ac:dyDescent="0.2">
      <c r="A37" s="132" t="s">
        <v>400</v>
      </c>
      <c r="B37" s="132" t="s">
        <v>65</v>
      </c>
      <c r="C37" s="133">
        <v>9781449447151</v>
      </c>
      <c r="D37" s="132" t="s">
        <v>289</v>
      </c>
      <c r="E37" s="132" t="s">
        <v>65</v>
      </c>
      <c r="F37" s="132">
        <v>74</v>
      </c>
      <c r="G37" s="132" t="s">
        <v>66</v>
      </c>
      <c r="H37" s="132" t="s">
        <v>312</v>
      </c>
      <c r="I37" s="132">
        <v>-27335</v>
      </c>
      <c r="J37" s="132">
        <v>-15</v>
      </c>
      <c r="K37" s="134"/>
      <c r="L37" s="134"/>
    </row>
    <row r="38" spans="1:12" x14ac:dyDescent="0.2">
      <c r="A38" s="132" t="s">
        <v>400</v>
      </c>
      <c r="B38" s="132" t="s">
        <v>65</v>
      </c>
      <c r="C38" s="133">
        <v>9781449450625</v>
      </c>
      <c r="D38" s="132" t="s">
        <v>249</v>
      </c>
      <c r="E38" s="132" t="s">
        <v>65</v>
      </c>
      <c r="F38" s="132">
        <v>74</v>
      </c>
      <c r="G38" s="132" t="s">
        <v>67</v>
      </c>
      <c r="H38" s="132" t="s">
        <v>312</v>
      </c>
      <c r="I38" s="132">
        <v>-762.45</v>
      </c>
      <c r="J38" s="132">
        <v>-5</v>
      </c>
      <c r="K38" s="134"/>
      <c r="L38" s="134"/>
    </row>
    <row r="39" spans="1:12" x14ac:dyDescent="0.2">
      <c r="A39" s="132" t="s">
        <v>400</v>
      </c>
      <c r="B39" s="132" t="s">
        <v>65</v>
      </c>
      <c r="C39" s="133">
        <v>9781449450632</v>
      </c>
      <c r="D39" s="132" t="s">
        <v>251</v>
      </c>
      <c r="E39" s="132" t="s">
        <v>65</v>
      </c>
      <c r="F39" s="132">
        <v>74</v>
      </c>
      <c r="G39" s="132" t="s">
        <v>67</v>
      </c>
      <c r="H39" s="132" t="s">
        <v>312</v>
      </c>
      <c r="I39" s="132">
        <v>-1067.43</v>
      </c>
      <c r="J39" s="132">
        <v>-7</v>
      </c>
      <c r="K39" s="134"/>
      <c r="L39" s="134"/>
    </row>
    <row r="40" spans="1:12" x14ac:dyDescent="0.2">
      <c r="A40" s="132" t="s">
        <v>400</v>
      </c>
      <c r="B40" s="132" t="s">
        <v>65</v>
      </c>
      <c r="C40" s="133">
        <v>9781449450854</v>
      </c>
      <c r="D40" s="132" t="s">
        <v>253</v>
      </c>
      <c r="E40" s="132" t="s">
        <v>65</v>
      </c>
      <c r="F40" s="132">
        <v>74</v>
      </c>
      <c r="G40" s="132" t="s">
        <v>67</v>
      </c>
      <c r="H40" s="132" t="s">
        <v>312</v>
      </c>
      <c r="I40" s="132">
        <v>-762.45</v>
      </c>
      <c r="J40" s="132">
        <v>-5</v>
      </c>
      <c r="K40" s="134"/>
      <c r="L40" s="134"/>
    </row>
    <row r="41" spans="1:12" x14ac:dyDescent="0.2">
      <c r="A41" s="132" t="s">
        <v>400</v>
      </c>
      <c r="B41" s="132" t="s">
        <v>65</v>
      </c>
      <c r="C41" s="133">
        <v>9781449451004</v>
      </c>
      <c r="D41" s="132" t="s">
        <v>221</v>
      </c>
      <c r="E41" s="132" t="s">
        <v>65</v>
      </c>
      <c r="F41" s="132">
        <v>74</v>
      </c>
      <c r="G41" s="132" t="s">
        <v>67</v>
      </c>
      <c r="H41" s="132" t="s">
        <v>312</v>
      </c>
      <c r="I41" s="132">
        <v>-923.91</v>
      </c>
      <c r="J41" s="132">
        <v>-6</v>
      </c>
      <c r="K41" s="134"/>
      <c r="L41" s="134"/>
    </row>
    <row r="42" spans="1:12" x14ac:dyDescent="0.2">
      <c r="A42" s="132" t="s">
        <v>400</v>
      </c>
      <c r="B42" s="132" t="s">
        <v>65</v>
      </c>
      <c r="C42" s="133">
        <v>9781449456146</v>
      </c>
      <c r="D42" s="132" t="s">
        <v>292</v>
      </c>
      <c r="E42" s="132" t="s">
        <v>65</v>
      </c>
      <c r="F42" s="132">
        <v>74</v>
      </c>
      <c r="G42" s="132" t="s">
        <v>66</v>
      </c>
      <c r="H42" s="132" t="s">
        <v>312</v>
      </c>
      <c r="I42" s="132">
        <v>-3950.64</v>
      </c>
      <c r="J42" s="132">
        <v>-11</v>
      </c>
      <c r="K42" s="134"/>
      <c r="L42" s="134"/>
    </row>
    <row r="43" spans="1:12" x14ac:dyDescent="0.2">
      <c r="A43" s="132" t="s">
        <v>400</v>
      </c>
      <c r="B43" s="132" t="s">
        <v>65</v>
      </c>
      <c r="C43" s="133">
        <v>9781449457952</v>
      </c>
      <c r="D43" s="132" t="s">
        <v>271</v>
      </c>
      <c r="E43" s="132" t="s">
        <v>65</v>
      </c>
      <c r="F43" s="132">
        <v>74</v>
      </c>
      <c r="G43" s="132" t="s">
        <v>67</v>
      </c>
      <c r="H43" s="132" t="s">
        <v>312</v>
      </c>
      <c r="I43" s="132">
        <v>-3138.76</v>
      </c>
      <c r="J43" s="132">
        <v>-10</v>
      </c>
      <c r="K43" s="134"/>
      <c r="L43" s="134"/>
    </row>
    <row r="44" spans="1:12" x14ac:dyDescent="0.2">
      <c r="A44" s="132" t="s">
        <v>400</v>
      </c>
      <c r="B44" s="132" t="s">
        <v>65</v>
      </c>
      <c r="C44" s="133">
        <v>9781449459956</v>
      </c>
      <c r="D44" s="132" t="s">
        <v>258</v>
      </c>
      <c r="E44" s="132" t="s">
        <v>65</v>
      </c>
      <c r="F44" s="132">
        <v>74</v>
      </c>
      <c r="G44" s="132" t="s">
        <v>67</v>
      </c>
      <c r="H44" s="132" t="s">
        <v>312</v>
      </c>
      <c r="I44" s="132">
        <v>-814.98</v>
      </c>
      <c r="J44" s="132">
        <v>-2</v>
      </c>
      <c r="K44" s="134"/>
      <c r="L44" s="134"/>
    </row>
    <row r="45" spans="1:12" x14ac:dyDescent="0.2">
      <c r="A45" s="132" t="s">
        <v>400</v>
      </c>
      <c r="B45" s="132" t="s">
        <v>65</v>
      </c>
      <c r="C45" s="133">
        <v>9781449460365</v>
      </c>
      <c r="D45" s="132" t="s">
        <v>319</v>
      </c>
      <c r="E45" s="132" t="s">
        <v>65</v>
      </c>
      <c r="F45" s="132">
        <v>74</v>
      </c>
      <c r="G45" s="132" t="s">
        <v>67</v>
      </c>
      <c r="H45" s="132" t="s">
        <v>312</v>
      </c>
      <c r="I45" s="132">
        <v>-16956.759999999998</v>
      </c>
      <c r="J45" s="132">
        <v>-36</v>
      </c>
      <c r="K45" s="134"/>
      <c r="L45" s="134"/>
    </row>
    <row r="46" spans="1:12" x14ac:dyDescent="0.2">
      <c r="A46" s="132" t="s">
        <v>400</v>
      </c>
      <c r="B46" s="132" t="s">
        <v>65</v>
      </c>
      <c r="C46" s="133">
        <v>9781449461072</v>
      </c>
      <c r="D46" s="132" t="s">
        <v>386</v>
      </c>
      <c r="E46" s="132" t="s">
        <v>65</v>
      </c>
      <c r="F46" s="132">
        <v>74</v>
      </c>
      <c r="G46" s="132" t="s">
        <v>66</v>
      </c>
      <c r="H46" s="132" t="s">
        <v>312</v>
      </c>
      <c r="I46" s="132">
        <v>-2534.85</v>
      </c>
      <c r="J46" s="132">
        <v>-7</v>
      </c>
      <c r="K46" s="134"/>
      <c r="L46" s="134"/>
    </row>
    <row r="47" spans="1:12" x14ac:dyDescent="0.2">
      <c r="A47" s="132" t="s">
        <v>400</v>
      </c>
      <c r="B47" s="132" t="s">
        <v>65</v>
      </c>
      <c r="C47" s="133">
        <v>9781449462147</v>
      </c>
      <c r="D47" s="132" t="s">
        <v>220</v>
      </c>
      <c r="E47" s="132" t="s">
        <v>65</v>
      </c>
      <c r="F47" s="132">
        <v>74</v>
      </c>
      <c r="G47" s="132" t="s">
        <v>67</v>
      </c>
      <c r="H47" s="132" t="s">
        <v>312</v>
      </c>
      <c r="I47" s="132">
        <v>-17582.009999999998</v>
      </c>
      <c r="J47" s="132">
        <v>-16</v>
      </c>
      <c r="K47" s="134"/>
      <c r="L47" s="134"/>
    </row>
    <row r="48" spans="1:12" x14ac:dyDescent="0.2">
      <c r="A48" s="132" t="s">
        <v>400</v>
      </c>
      <c r="B48" s="132" t="s">
        <v>65</v>
      </c>
      <c r="C48" s="133">
        <v>9781449462253</v>
      </c>
      <c r="D48" s="132" t="s">
        <v>320</v>
      </c>
      <c r="E48" s="132" t="s">
        <v>65</v>
      </c>
      <c r="F48" s="132">
        <v>74</v>
      </c>
      <c r="G48" s="132" t="s">
        <v>67</v>
      </c>
      <c r="H48" s="132" t="s">
        <v>312</v>
      </c>
      <c r="I48" s="132">
        <v>-478.8</v>
      </c>
      <c r="J48" s="132">
        <v>-2</v>
      </c>
      <c r="K48" s="134"/>
      <c r="L48" s="134"/>
    </row>
    <row r="49" spans="1:12" x14ac:dyDescent="0.2">
      <c r="A49" s="132" t="s">
        <v>400</v>
      </c>
      <c r="B49" s="132" t="s">
        <v>65</v>
      </c>
      <c r="C49" s="133">
        <v>9781449462260</v>
      </c>
      <c r="D49" s="132" t="s">
        <v>331</v>
      </c>
      <c r="E49" s="132" t="s">
        <v>65</v>
      </c>
      <c r="F49" s="132">
        <v>74</v>
      </c>
      <c r="G49" s="132" t="s">
        <v>67</v>
      </c>
      <c r="H49" s="132" t="s">
        <v>312</v>
      </c>
      <c r="I49" s="132">
        <v>-1556.88</v>
      </c>
      <c r="J49" s="132">
        <v>-6</v>
      </c>
      <c r="K49" s="134"/>
      <c r="L49" s="134"/>
    </row>
    <row r="50" spans="1:12" x14ac:dyDescent="0.2">
      <c r="A50" s="132" t="s">
        <v>400</v>
      </c>
      <c r="B50" s="132" t="s">
        <v>65</v>
      </c>
      <c r="C50" s="133">
        <v>9781449470791</v>
      </c>
      <c r="D50" s="132" t="s">
        <v>364</v>
      </c>
      <c r="E50" s="132" t="s">
        <v>65</v>
      </c>
      <c r="F50" s="132">
        <v>74</v>
      </c>
      <c r="G50" s="132" t="s">
        <v>67</v>
      </c>
      <c r="H50" s="132" t="s">
        <v>312</v>
      </c>
      <c r="I50" s="132">
        <v>-359.4</v>
      </c>
      <c r="J50" s="132">
        <v>-1</v>
      </c>
      <c r="K50" s="134"/>
      <c r="L50" s="134"/>
    </row>
    <row r="51" spans="1:12" x14ac:dyDescent="0.2">
      <c r="A51" s="132" t="s">
        <v>400</v>
      </c>
      <c r="B51" s="132" t="s">
        <v>65</v>
      </c>
      <c r="C51" s="133">
        <v>9781449471927</v>
      </c>
      <c r="D51" s="132" t="s">
        <v>325</v>
      </c>
      <c r="E51" s="132" t="s">
        <v>65</v>
      </c>
      <c r="F51" s="132">
        <v>74</v>
      </c>
      <c r="G51" s="132" t="s">
        <v>67</v>
      </c>
      <c r="H51" s="132" t="s">
        <v>312</v>
      </c>
      <c r="I51" s="132">
        <v>-3462.22</v>
      </c>
      <c r="J51" s="132">
        <v>-11</v>
      </c>
      <c r="K51" s="134"/>
      <c r="L51" s="134"/>
    </row>
    <row r="52" spans="1:12" x14ac:dyDescent="0.2">
      <c r="A52" s="132" t="s">
        <v>400</v>
      </c>
      <c r="B52" s="132" t="s">
        <v>65</v>
      </c>
      <c r="C52" s="133">
        <v>9781449471958</v>
      </c>
      <c r="D52" s="132" t="s">
        <v>399</v>
      </c>
      <c r="E52" s="132" t="s">
        <v>65</v>
      </c>
      <c r="F52" s="132">
        <v>74</v>
      </c>
      <c r="G52" s="132" t="s">
        <v>67</v>
      </c>
      <c r="H52" s="132" t="s">
        <v>312</v>
      </c>
      <c r="I52" s="132">
        <v>-2858.9</v>
      </c>
      <c r="J52" s="132">
        <v>-2</v>
      </c>
      <c r="K52" s="134"/>
      <c r="L52" s="134"/>
    </row>
    <row r="53" spans="1:12" x14ac:dyDescent="0.2">
      <c r="A53" s="132" t="s">
        <v>400</v>
      </c>
      <c r="B53" s="132" t="s">
        <v>65</v>
      </c>
      <c r="C53" s="133">
        <v>9781449472399</v>
      </c>
      <c r="D53" s="132" t="s">
        <v>326</v>
      </c>
      <c r="E53" s="132" t="s">
        <v>65</v>
      </c>
      <c r="F53" s="132">
        <v>74</v>
      </c>
      <c r="G53" s="132" t="s">
        <v>67</v>
      </c>
      <c r="H53" s="132" t="s">
        <v>312</v>
      </c>
      <c r="I53" s="132">
        <v>-1350</v>
      </c>
      <c r="J53" s="132">
        <v>-3</v>
      </c>
      <c r="K53" s="134"/>
      <c r="L53" s="134"/>
    </row>
    <row r="54" spans="1:12" x14ac:dyDescent="0.2">
      <c r="A54" s="132" t="s">
        <v>400</v>
      </c>
      <c r="B54" s="132" t="s">
        <v>65</v>
      </c>
      <c r="C54" s="133">
        <v>9781449474119</v>
      </c>
      <c r="D54" s="132" t="s">
        <v>365</v>
      </c>
      <c r="E54" s="132" t="s">
        <v>65</v>
      </c>
      <c r="F54" s="132">
        <v>74</v>
      </c>
      <c r="G54" s="132" t="s">
        <v>67</v>
      </c>
      <c r="H54" s="132" t="s">
        <v>312</v>
      </c>
      <c r="I54" s="132">
        <v>-359.4</v>
      </c>
      <c r="J54" s="132">
        <v>-1</v>
      </c>
      <c r="K54" s="134"/>
      <c r="L54" s="134"/>
    </row>
    <row r="55" spans="1:12" x14ac:dyDescent="0.2">
      <c r="A55" s="132" t="s">
        <v>400</v>
      </c>
      <c r="B55" s="132" t="s">
        <v>65</v>
      </c>
      <c r="C55" s="133">
        <v>9781449474195</v>
      </c>
      <c r="D55" s="132" t="s">
        <v>339</v>
      </c>
      <c r="E55" s="132" t="s">
        <v>65</v>
      </c>
      <c r="F55" s="132">
        <v>74</v>
      </c>
      <c r="G55" s="132" t="s">
        <v>67</v>
      </c>
      <c r="H55" s="132" t="s">
        <v>312</v>
      </c>
      <c r="I55" s="132">
        <v>-7475.52</v>
      </c>
      <c r="J55" s="132">
        <v>-24</v>
      </c>
      <c r="K55" s="134"/>
      <c r="L55" s="134"/>
    </row>
    <row r="56" spans="1:12" x14ac:dyDescent="0.2">
      <c r="A56" s="132" t="s">
        <v>400</v>
      </c>
      <c r="B56" s="132" t="s">
        <v>65</v>
      </c>
      <c r="C56" s="133">
        <v>9781449474256</v>
      </c>
      <c r="D56" s="132" t="s">
        <v>366</v>
      </c>
      <c r="E56" s="132" t="s">
        <v>65</v>
      </c>
      <c r="F56" s="132">
        <v>74</v>
      </c>
      <c r="G56" s="132" t="s">
        <v>66</v>
      </c>
      <c r="H56" s="132" t="s">
        <v>312</v>
      </c>
      <c r="I56" s="132">
        <v>-374272.38</v>
      </c>
      <c r="J56" s="132">
        <v>-1782</v>
      </c>
      <c r="K56" s="134"/>
      <c r="L56" s="134"/>
    </row>
    <row r="57" spans="1:12" x14ac:dyDescent="0.2">
      <c r="A57" s="132" t="s">
        <v>400</v>
      </c>
      <c r="B57" s="132" t="s">
        <v>65</v>
      </c>
      <c r="C57" s="133">
        <v>9781449480127</v>
      </c>
      <c r="D57" s="132" t="s">
        <v>394</v>
      </c>
      <c r="E57" s="132" t="s">
        <v>65</v>
      </c>
      <c r="F57" s="132">
        <v>74</v>
      </c>
      <c r="G57" s="132" t="s">
        <v>67</v>
      </c>
      <c r="H57" s="132" t="s">
        <v>312</v>
      </c>
      <c r="I57" s="132">
        <v>-10333.83</v>
      </c>
      <c r="J57" s="132">
        <v>-34</v>
      </c>
      <c r="K57" s="134"/>
      <c r="L57" s="134"/>
    </row>
    <row r="58" spans="1:12" x14ac:dyDescent="0.2">
      <c r="A58" s="132" t="s">
        <v>400</v>
      </c>
      <c r="B58" s="132" t="s">
        <v>65</v>
      </c>
      <c r="C58" s="133">
        <v>9781449481018</v>
      </c>
      <c r="D58" s="132" t="s">
        <v>396</v>
      </c>
      <c r="E58" s="132" t="s">
        <v>65</v>
      </c>
      <c r="F58" s="132">
        <v>74</v>
      </c>
      <c r="G58" s="132" t="s">
        <v>67</v>
      </c>
      <c r="H58" s="132" t="s">
        <v>312</v>
      </c>
      <c r="I58" s="132">
        <v>-311.48</v>
      </c>
      <c r="J58" s="132">
        <v>-1</v>
      </c>
      <c r="K58" s="134"/>
      <c r="L58" s="134"/>
    </row>
    <row r="59" spans="1:12" x14ac:dyDescent="0.2">
      <c r="A59" s="132" t="s">
        <v>400</v>
      </c>
      <c r="B59" s="132" t="s">
        <v>65</v>
      </c>
      <c r="C59" s="133">
        <v>9781449481322</v>
      </c>
      <c r="D59" s="132" t="s">
        <v>397</v>
      </c>
      <c r="E59" s="132" t="s">
        <v>65</v>
      </c>
      <c r="F59" s="132">
        <v>74</v>
      </c>
      <c r="G59" s="132" t="s">
        <v>67</v>
      </c>
      <c r="H59" s="132" t="s">
        <v>312</v>
      </c>
      <c r="I59" s="132">
        <v>-7618</v>
      </c>
      <c r="J59" s="132">
        <v>-5</v>
      </c>
      <c r="K59" s="134"/>
      <c r="L59" s="134"/>
    </row>
    <row r="60" spans="1:12" x14ac:dyDescent="0.2">
      <c r="A60" s="132" t="s">
        <v>400</v>
      </c>
      <c r="B60" s="132" t="s">
        <v>65</v>
      </c>
      <c r="C60" s="133">
        <v>9781449423032</v>
      </c>
      <c r="D60" s="132" t="s">
        <v>295</v>
      </c>
      <c r="E60" s="132" t="s">
        <v>65</v>
      </c>
      <c r="F60" s="132">
        <v>74</v>
      </c>
      <c r="G60" s="132" t="s">
        <v>156</v>
      </c>
      <c r="H60" s="132" t="s">
        <v>312</v>
      </c>
      <c r="I60" s="132">
        <v>-178.5</v>
      </c>
      <c r="J60" s="132">
        <v>-1</v>
      </c>
      <c r="K60" s="134"/>
      <c r="L60" s="134"/>
    </row>
    <row r="61" spans="1:12" x14ac:dyDescent="0.2">
      <c r="A61" s="132" t="s">
        <v>400</v>
      </c>
      <c r="B61" s="132" t="s">
        <v>65</v>
      </c>
      <c r="C61" s="133">
        <v>9781449427740</v>
      </c>
      <c r="D61" s="132" t="s">
        <v>401</v>
      </c>
      <c r="E61" s="132" t="s">
        <v>65</v>
      </c>
      <c r="F61" s="132">
        <v>74</v>
      </c>
      <c r="G61" s="132" t="s">
        <v>66</v>
      </c>
      <c r="H61" s="132" t="s">
        <v>312</v>
      </c>
      <c r="I61" s="132">
        <v>-459</v>
      </c>
      <c r="J61" s="132">
        <v>-2</v>
      </c>
      <c r="K61" s="134"/>
      <c r="L61" s="134"/>
    </row>
    <row r="62" spans="1:12" x14ac:dyDescent="0.2">
      <c r="A62" s="132" t="s">
        <v>400</v>
      </c>
      <c r="B62" s="132" t="s">
        <v>65</v>
      </c>
      <c r="C62" s="133">
        <v>9781449480356</v>
      </c>
      <c r="D62" s="132" t="s">
        <v>368</v>
      </c>
      <c r="E62" s="132" t="s">
        <v>65</v>
      </c>
      <c r="F62" s="132">
        <v>74</v>
      </c>
      <c r="G62" s="132" t="s">
        <v>67</v>
      </c>
      <c r="H62" s="132" t="s">
        <v>312</v>
      </c>
      <c r="I62" s="132">
        <v>-27518.06</v>
      </c>
      <c r="J62" s="132">
        <v>-86</v>
      </c>
      <c r="K62" s="134"/>
      <c r="L62" s="134"/>
    </row>
    <row r="63" spans="1:12" x14ac:dyDescent="0.2">
      <c r="A63" s="132" t="s">
        <v>400</v>
      </c>
      <c r="B63" s="132" t="s">
        <v>65</v>
      </c>
      <c r="C63" s="133">
        <v>9781449459956</v>
      </c>
      <c r="D63" s="132" t="s">
        <v>258</v>
      </c>
      <c r="E63" s="132" t="s">
        <v>65</v>
      </c>
      <c r="F63" s="132">
        <v>74</v>
      </c>
      <c r="G63" s="132" t="s">
        <v>67</v>
      </c>
      <c r="H63" s="132" t="s">
        <v>315</v>
      </c>
      <c r="I63" s="132">
        <v>-1193.0999999999999</v>
      </c>
      <c r="J63" s="132">
        <v>-3</v>
      </c>
      <c r="K63" s="134"/>
      <c r="L63" s="134"/>
    </row>
    <row r="64" spans="1:12" x14ac:dyDescent="0.2">
      <c r="A64" s="132" t="s">
        <v>400</v>
      </c>
      <c r="B64" s="132" t="s">
        <v>65</v>
      </c>
      <c r="C64" s="133">
        <v>9781449474140</v>
      </c>
      <c r="D64" s="132" t="s">
        <v>395</v>
      </c>
      <c r="E64" s="132" t="s">
        <v>65</v>
      </c>
      <c r="F64" s="132">
        <v>74</v>
      </c>
      <c r="G64" s="132" t="s">
        <v>67</v>
      </c>
      <c r="H64" s="132" t="s">
        <v>315</v>
      </c>
      <c r="I64" s="132">
        <v>-2640.52</v>
      </c>
      <c r="J64" s="132">
        <v>-6</v>
      </c>
      <c r="K64" s="134"/>
      <c r="L64" s="134"/>
    </row>
    <row r="65" spans="1:12" x14ac:dyDescent="0.2">
      <c r="A65" s="132" t="s">
        <v>400</v>
      </c>
      <c r="B65" s="132" t="s">
        <v>65</v>
      </c>
      <c r="C65" s="133">
        <v>9781449474256</v>
      </c>
      <c r="D65" s="132" t="s">
        <v>366</v>
      </c>
      <c r="E65" s="132" t="s">
        <v>65</v>
      </c>
      <c r="F65" s="132">
        <v>74</v>
      </c>
      <c r="G65" s="132" t="s">
        <v>66</v>
      </c>
      <c r="H65" s="132" t="s">
        <v>315</v>
      </c>
      <c r="I65" s="132">
        <v>-49116.44</v>
      </c>
      <c r="J65" s="132">
        <v>-247</v>
      </c>
      <c r="K65" s="134"/>
      <c r="L65" s="134"/>
    </row>
    <row r="66" spans="1:12" x14ac:dyDescent="0.2">
      <c r="A66" s="132" t="s">
        <v>400</v>
      </c>
      <c r="B66" s="132" t="s">
        <v>65</v>
      </c>
      <c r="C66" s="133">
        <v>9780740700033</v>
      </c>
      <c r="D66" s="132" t="s">
        <v>343</v>
      </c>
      <c r="E66" s="132" t="s">
        <v>65</v>
      </c>
      <c r="F66" s="132">
        <v>74</v>
      </c>
      <c r="G66" s="132" t="s">
        <v>66</v>
      </c>
      <c r="H66" s="132" t="s">
        <v>313</v>
      </c>
      <c r="I66" s="132">
        <v>384.45</v>
      </c>
      <c r="J66" s="132">
        <v>1</v>
      </c>
      <c r="K66" s="134"/>
      <c r="L66" s="134"/>
    </row>
    <row r="67" spans="1:12" x14ac:dyDescent="0.2">
      <c r="A67" s="132" t="s">
        <v>400</v>
      </c>
      <c r="B67" s="132" t="s">
        <v>65</v>
      </c>
      <c r="C67" s="133">
        <v>9780740705311</v>
      </c>
      <c r="D67" s="132" t="s">
        <v>344</v>
      </c>
      <c r="E67" s="132" t="s">
        <v>65</v>
      </c>
      <c r="F67" s="132">
        <v>74</v>
      </c>
      <c r="G67" s="132" t="s">
        <v>66</v>
      </c>
      <c r="H67" s="132" t="s">
        <v>313</v>
      </c>
      <c r="I67" s="132">
        <v>384.45</v>
      </c>
      <c r="J67" s="132">
        <v>1</v>
      </c>
      <c r="K67" s="134"/>
      <c r="L67" s="134"/>
    </row>
    <row r="68" spans="1:12" x14ac:dyDescent="0.2">
      <c r="A68" s="132" t="s">
        <v>400</v>
      </c>
      <c r="B68" s="132" t="s">
        <v>65</v>
      </c>
      <c r="C68" s="133">
        <v>9780740718397</v>
      </c>
      <c r="D68" s="132" t="s">
        <v>333</v>
      </c>
      <c r="E68" s="132" t="s">
        <v>65</v>
      </c>
      <c r="F68" s="132">
        <v>74</v>
      </c>
      <c r="G68" s="132" t="s">
        <v>66</v>
      </c>
      <c r="H68" s="132" t="s">
        <v>313</v>
      </c>
      <c r="I68" s="132">
        <v>247.5</v>
      </c>
      <c r="J68" s="132">
        <v>1</v>
      </c>
      <c r="K68" s="134"/>
      <c r="L68" s="134"/>
    </row>
    <row r="69" spans="1:12" x14ac:dyDescent="0.2">
      <c r="A69" s="132" t="s">
        <v>400</v>
      </c>
      <c r="B69" s="132" t="s">
        <v>65</v>
      </c>
      <c r="C69" s="133">
        <v>9780740721137</v>
      </c>
      <c r="D69" s="132" t="s">
        <v>402</v>
      </c>
      <c r="E69" s="132" t="s">
        <v>65</v>
      </c>
      <c r="F69" s="132">
        <v>74</v>
      </c>
      <c r="G69" s="132" t="s">
        <v>66</v>
      </c>
      <c r="H69" s="132" t="s">
        <v>313</v>
      </c>
      <c r="I69" s="132">
        <v>2999.5</v>
      </c>
      <c r="J69" s="132">
        <v>1</v>
      </c>
      <c r="K69" s="134"/>
      <c r="L69" s="134"/>
    </row>
    <row r="70" spans="1:12" x14ac:dyDescent="0.2">
      <c r="A70" s="132" t="s">
        <v>400</v>
      </c>
      <c r="B70" s="132" t="s">
        <v>65</v>
      </c>
      <c r="C70" s="133">
        <v>9780740738050</v>
      </c>
      <c r="D70" s="132" t="s">
        <v>347</v>
      </c>
      <c r="E70" s="132" t="s">
        <v>65</v>
      </c>
      <c r="F70" s="132">
        <v>74</v>
      </c>
      <c r="G70" s="132" t="s">
        <v>66</v>
      </c>
      <c r="H70" s="132" t="s">
        <v>313</v>
      </c>
      <c r="I70" s="132">
        <v>577.5</v>
      </c>
      <c r="J70" s="132">
        <v>2</v>
      </c>
      <c r="K70" s="134"/>
      <c r="L70" s="134"/>
    </row>
    <row r="71" spans="1:12" x14ac:dyDescent="0.2">
      <c r="A71" s="132" t="s">
        <v>400</v>
      </c>
      <c r="B71" s="132" t="s">
        <v>65</v>
      </c>
      <c r="C71" s="133">
        <v>9780740746581</v>
      </c>
      <c r="D71" s="132" t="s">
        <v>348</v>
      </c>
      <c r="E71" s="132" t="s">
        <v>65</v>
      </c>
      <c r="F71" s="132">
        <v>74</v>
      </c>
      <c r="G71" s="132" t="s">
        <v>66</v>
      </c>
      <c r="H71" s="132" t="s">
        <v>313</v>
      </c>
      <c r="I71" s="132">
        <v>768.9</v>
      </c>
      <c r="J71" s="132">
        <v>2</v>
      </c>
      <c r="K71" s="134"/>
      <c r="L71" s="134"/>
    </row>
    <row r="72" spans="1:12" x14ac:dyDescent="0.2">
      <c r="A72" s="132" t="s">
        <v>400</v>
      </c>
      <c r="B72" s="132" t="s">
        <v>65</v>
      </c>
      <c r="C72" s="133">
        <v>9780740748479</v>
      </c>
      <c r="D72" s="132" t="s">
        <v>272</v>
      </c>
      <c r="E72" s="132" t="s">
        <v>65</v>
      </c>
      <c r="F72" s="132">
        <v>74</v>
      </c>
      <c r="G72" s="132" t="s">
        <v>66</v>
      </c>
      <c r="H72" s="132" t="s">
        <v>313</v>
      </c>
      <c r="I72" s="132">
        <v>11998.5</v>
      </c>
      <c r="J72" s="132">
        <v>3</v>
      </c>
      <c r="K72" s="134"/>
      <c r="L72" s="134"/>
    </row>
    <row r="73" spans="1:12" x14ac:dyDescent="0.2">
      <c r="A73" s="132" t="s">
        <v>400</v>
      </c>
      <c r="B73" s="132" t="s">
        <v>65</v>
      </c>
      <c r="C73" s="133">
        <v>9780740778063</v>
      </c>
      <c r="D73" s="132" t="s">
        <v>391</v>
      </c>
      <c r="E73" s="132" t="s">
        <v>65</v>
      </c>
      <c r="F73" s="132">
        <v>74</v>
      </c>
      <c r="G73" s="132" t="s">
        <v>66</v>
      </c>
      <c r="H73" s="132" t="s">
        <v>313</v>
      </c>
      <c r="I73" s="132">
        <v>293.51</v>
      </c>
      <c r="J73" s="132">
        <v>1</v>
      </c>
      <c r="K73" s="134"/>
      <c r="L73" s="134"/>
    </row>
    <row r="74" spans="1:12" x14ac:dyDescent="0.2">
      <c r="A74" s="132" t="s">
        <v>400</v>
      </c>
      <c r="B74" s="132" t="s">
        <v>65</v>
      </c>
      <c r="C74" s="133">
        <v>9780740778155</v>
      </c>
      <c r="D74" s="132" t="s">
        <v>351</v>
      </c>
      <c r="E74" s="132" t="s">
        <v>65</v>
      </c>
      <c r="F74" s="132">
        <v>74</v>
      </c>
      <c r="G74" s="132" t="s">
        <v>66</v>
      </c>
      <c r="H74" s="132" t="s">
        <v>313</v>
      </c>
      <c r="I74" s="132">
        <v>257.25</v>
      </c>
      <c r="J74" s="132">
        <v>1</v>
      </c>
      <c r="K74" s="134"/>
      <c r="L74" s="134"/>
    </row>
    <row r="75" spans="1:12" x14ac:dyDescent="0.2">
      <c r="A75" s="132" t="s">
        <v>400</v>
      </c>
      <c r="B75" s="132" t="s">
        <v>65</v>
      </c>
      <c r="C75" s="133">
        <v>9780836236682</v>
      </c>
      <c r="D75" s="132" t="s">
        <v>355</v>
      </c>
      <c r="E75" s="132" t="s">
        <v>65</v>
      </c>
      <c r="F75" s="132">
        <v>74</v>
      </c>
      <c r="G75" s="132" t="s">
        <v>66</v>
      </c>
      <c r="H75" s="132" t="s">
        <v>313</v>
      </c>
      <c r="I75" s="132">
        <v>577.5</v>
      </c>
      <c r="J75" s="132">
        <v>2</v>
      </c>
      <c r="K75" s="134"/>
      <c r="L75" s="134"/>
    </row>
    <row r="76" spans="1:12" x14ac:dyDescent="0.2">
      <c r="A76" s="132" t="s">
        <v>400</v>
      </c>
      <c r="B76" s="132" t="s">
        <v>65</v>
      </c>
      <c r="C76" s="133">
        <v>9780836251821</v>
      </c>
      <c r="D76" s="132" t="s">
        <v>373</v>
      </c>
      <c r="E76" s="132" t="s">
        <v>65</v>
      </c>
      <c r="F76" s="132">
        <v>74</v>
      </c>
      <c r="G76" s="132" t="s">
        <v>66</v>
      </c>
      <c r="H76" s="132" t="s">
        <v>313</v>
      </c>
      <c r="I76" s="132">
        <v>257.25</v>
      </c>
      <c r="J76" s="132">
        <v>1</v>
      </c>
      <c r="K76" s="134"/>
      <c r="L76" s="134"/>
    </row>
    <row r="77" spans="1:12" x14ac:dyDescent="0.2">
      <c r="A77" s="132" t="s">
        <v>400</v>
      </c>
      <c r="B77" s="132" t="s">
        <v>65</v>
      </c>
      <c r="C77" s="133">
        <v>9781449436346</v>
      </c>
      <c r="D77" s="132" t="s">
        <v>242</v>
      </c>
      <c r="E77" s="132" t="s">
        <v>65</v>
      </c>
      <c r="F77" s="132">
        <v>74</v>
      </c>
      <c r="G77" s="132" t="s">
        <v>67</v>
      </c>
      <c r="H77" s="132" t="s">
        <v>313</v>
      </c>
      <c r="I77" s="132">
        <v>728</v>
      </c>
      <c r="J77" s="132">
        <v>4</v>
      </c>
      <c r="K77" s="134"/>
      <c r="L77" s="134"/>
    </row>
    <row r="78" spans="1:12" x14ac:dyDescent="0.2">
      <c r="A78" s="132" t="s">
        <v>400</v>
      </c>
      <c r="B78" s="132" t="s">
        <v>65</v>
      </c>
      <c r="C78" s="133">
        <v>9781449447151</v>
      </c>
      <c r="D78" s="132" t="s">
        <v>289</v>
      </c>
      <c r="E78" s="132" t="s">
        <v>65</v>
      </c>
      <c r="F78" s="132">
        <v>74</v>
      </c>
      <c r="G78" s="132" t="s">
        <v>66</v>
      </c>
      <c r="H78" s="132" t="s">
        <v>313</v>
      </c>
      <c r="I78" s="132">
        <v>1715</v>
      </c>
      <c r="J78" s="132">
        <v>1</v>
      </c>
      <c r="K78" s="134"/>
      <c r="L78" s="134"/>
    </row>
    <row r="79" spans="1:12" x14ac:dyDescent="0.2">
      <c r="A79" s="132" t="s">
        <v>400</v>
      </c>
      <c r="B79" s="132" t="s">
        <v>65</v>
      </c>
      <c r="C79" s="133">
        <v>9781449457952</v>
      </c>
      <c r="D79" s="132" t="s">
        <v>271</v>
      </c>
      <c r="E79" s="132" t="s">
        <v>65</v>
      </c>
      <c r="F79" s="132">
        <v>74</v>
      </c>
      <c r="G79" s="132" t="s">
        <v>67</v>
      </c>
      <c r="H79" s="132" t="s">
        <v>313</v>
      </c>
      <c r="I79" s="132">
        <v>293.51</v>
      </c>
      <c r="J79" s="132">
        <v>1</v>
      </c>
      <c r="K79" s="134"/>
      <c r="L79" s="134"/>
    </row>
    <row r="80" spans="1:12" x14ac:dyDescent="0.2">
      <c r="A80" s="132" t="s">
        <v>400</v>
      </c>
      <c r="B80" s="132" t="s">
        <v>65</v>
      </c>
      <c r="C80" s="133">
        <v>9781449462147</v>
      </c>
      <c r="D80" s="132" t="s">
        <v>220</v>
      </c>
      <c r="E80" s="132" t="s">
        <v>65</v>
      </c>
      <c r="F80" s="132">
        <v>74</v>
      </c>
      <c r="G80" s="132" t="s">
        <v>67</v>
      </c>
      <c r="H80" s="132" t="s">
        <v>313</v>
      </c>
      <c r="I80" s="132">
        <v>2018.99</v>
      </c>
      <c r="J80" s="132">
        <v>2</v>
      </c>
      <c r="K80" s="134"/>
      <c r="L80" s="134"/>
    </row>
    <row r="81" spans="1:12" x14ac:dyDescent="0.2">
      <c r="A81" s="132" t="s">
        <v>400</v>
      </c>
      <c r="B81" s="132" t="s">
        <v>65</v>
      </c>
      <c r="C81" s="133">
        <v>9781449462253</v>
      </c>
      <c r="D81" s="132" t="s">
        <v>320</v>
      </c>
      <c r="E81" s="132" t="s">
        <v>65</v>
      </c>
      <c r="F81" s="132">
        <v>74</v>
      </c>
      <c r="G81" s="132" t="s">
        <v>67</v>
      </c>
      <c r="H81" s="132" t="s">
        <v>313</v>
      </c>
      <c r="I81" s="132">
        <v>426.93</v>
      </c>
      <c r="J81" s="132">
        <v>2</v>
      </c>
      <c r="K81" s="134"/>
      <c r="L81" s="134"/>
    </row>
    <row r="82" spans="1:12" x14ac:dyDescent="0.2">
      <c r="A82" s="132" t="s">
        <v>400</v>
      </c>
      <c r="B82" s="132" t="s">
        <v>65</v>
      </c>
      <c r="C82" s="133">
        <v>9781449462260</v>
      </c>
      <c r="D82" s="132" t="s">
        <v>331</v>
      </c>
      <c r="E82" s="132" t="s">
        <v>65</v>
      </c>
      <c r="F82" s="132">
        <v>74</v>
      </c>
      <c r="G82" s="132" t="s">
        <v>67</v>
      </c>
      <c r="H82" s="132" t="s">
        <v>313</v>
      </c>
      <c r="I82" s="132">
        <v>2365.2600000000002</v>
      </c>
      <c r="J82" s="132">
        <v>9</v>
      </c>
      <c r="K82" s="134"/>
      <c r="L82" s="134"/>
    </row>
    <row r="83" spans="1:12" x14ac:dyDescent="0.2">
      <c r="A83" s="132" t="s">
        <v>400</v>
      </c>
      <c r="B83" s="132" t="s">
        <v>65</v>
      </c>
      <c r="C83" s="133">
        <v>9781449464899</v>
      </c>
      <c r="D83" s="132" t="s">
        <v>310</v>
      </c>
      <c r="E83" s="132" t="s">
        <v>65</v>
      </c>
      <c r="F83" s="132">
        <v>74</v>
      </c>
      <c r="G83" s="132" t="s">
        <v>67</v>
      </c>
      <c r="H83" s="132" t="s">
        <v>313</v>
      </c>
      <c r="I83" s="132">
        <v>3030.94</v>
      </c>
      <c r="J83" s="132">
        <v>10</v>
      </c>
      <c r="K83" s="134"/>
      <c r="L83" s="134"/>
    </row>
    <row r="84" spans="1:12" x14ac:dyDescent="0.2">
      <c r="A84" s="132" t="s">
        <v>400</v>
      </c>
      <c r="B84" s="132" t="s">
        <v>65</v>
      </c>
      <c r="C84" s="133">
        <v>9781449474256</v>
      </c>
      <c r="D84" s="132" t="s">
        <v>366</v>
      </c>
      <c r="E84" s="132" t="s">
        <v>65</v>
      </c>
      <c r="F84" s="132">
        <v>74</v>
      </c>
      <c r="G84" s="132" t="s">
        <v>66</v>
      </c>
      <c r="H84" s="132" t="s">
        <v>313</v>
      </c>
      <c r="I84" s="132">
        <v>399</v>
      </c>
      <c r="J84" s="132">
        <v>2</v>
      </c>
      <c r="K84" s="134"/>
      <c r="L84" s="134"/>
    </row>
    <row r="85" spans="1:12" x14ac:dyDescent="0.2">
      <c r="A85" s="132" t="s">
        <v>400</v>
      </c>
      <c r="B85" s="132" t="s">
        <v>65</v>
      </c>
      <c r="C85" s="133">
        <v>9781449481322</v>
      </c>
      <c r="D85" s="132" t="s">
        <v>397</v>
      </c>
      <c r="E85" s="132" t="s">
        <v>65</v>
      </c>
      <c r="F85" s="132">
        <v>74</v>
      </c>
      <c r="G85" s="132" t="s">
        <v>67</v>
      </c>
      <c r="H85" s="132" t="s">
        <v>313</v>
      </c>
      <c r="I85" s="132">
        <v>1300</v>
      </c>
      <c r="J85" s="132">
        <v>1</v>
      </c>
      <c r="K85" s="134"/>
      <c r="L85" s="134"/>
    </row>
    <row r="86" spans="1:12" x14ac:dyDescent="0.2">
      <c r="A86" s="132"/>
      <c r="B86" s="132"/>
      <c r="C86" s="133"/>
      <c r="D86" s="132"/>
      <c r="E86" s="132"/>
      <c r="F86" s="132"/>
      <c r="G86" s="132"/>
      <c r="H86" s="132"/>
      <c r="I86" s="132"/>
      <c r="J86" s="132"/>
      <c r="K86" s="134"/>
      <c r="L86" s="134"/>
    </row>
    <row r="87" spans="1:12" x14ac:dyDescent="0.2">
      <c r="A87" s="132"/>
      <c r="B87" s="132"/>
      <c r="C87" s="133"/>
      <c r="D87" s="132"/>
      <c r="E87" s="132"/>
      <c r="F87" s="132"/>
      <c r="G87" s="132"/>
      <c r="H87" s="132"/>
      <c r="I87" s="132"/>
      <c r="J87" s="132"/>
      <c r="K87" s="134"/>
      <c r="L87" s="134"/>
    </row>
    <row r="88" spans="1:12" x14ac:dyDescent="0.2">
      <c r="A88" s="230" t="s">
        <v>329</v>
      </c>
      <c r="B88" s="230" t="s">
        <v>222</v>
      </c>
      <c r="C88" s="231">
        <v>9781451620702</v>
      </c>
      <c r="D88" s="230" t="s">
        <v>369</v>
      </c>
      <c r="E88" s="230" t="s">
        <v>65</v>
      </c>
      <c r="F88" s="230">
        <v>74</v>
      </c>
      <c r="G88" s="230" t="s">
        <v>370</v>
      </c>
      <c r="H88" s="230" t="s">
        <v>314</v>
      </c>
      <c r="I88" s="230">
        <v>748.5</v>
      </c>
      <c r="J88" s="230">
        <v>3</v>
      </c>
      <c r="K88" s="232" t="s">
        <v>403</v>
      </c>
      <c r="L88" s="232"/>
    </row>
    <row r="89" spans="1:12" x14ac:dyDescent="0.2">
      <c r="A89" s="134"/>
      <c r="B89" s="134"/>
      <c r="C89" s="134"/>
      <c r="D89" s="134"/>
      <c r="E89" s="134"/>
      <c r="F89" s="134"/>
      <c r="G89" s="134"/>
      <c r="H89" s="134"/>
      <c r="I89" s="134"/>
      <c r="J89" s="134"/>
      <c r="K89" s="134"/>
      <c r="L89" s="134"/>
    </row>
    <row r="90" spans="1:12" x14ac:dyDescent="0.2">
      <c r="A90" s="134"/>
      <c r="B90" s="134"/>
      <c r="C90" s="134"/>
      <c r="D90" s="134"/>
      <c r="E90" s="134"/>
      <c r="F90" s="134"/>
      <c r="G90" s="134"/>
      <c r="H90" s="134"/>
      <c r="I90" s="135">
        <f>SUM(I2:I88)</f>
        <v>-784164.17000000016</v>
      </c>
      <c r="J90" s="134"/>
      <c r="K90" s="134"/>
      <c r="L90" s="134"/>
    </row>
    <row r="91" spans="1:12" x14ac:dyDescent="0.2">
      <c r="A91" s="134"/>
      <c r="B91" s="134"/>
      <c r="C91" s="134"/>
      <c r="D91" s="134"/>
      <c r="E91" s="134"/>
      <c r="F91" s="134"/>
      <c r="G91" s="134"/>
      <c r="H91" s="134"/>
      <c r="I91" s="134"/>
      <c r="J91" s="134"/>
      <c r="K91" s="134"/>
      <c r="L91" s="134"/>
    </row>
    <row r="92" spans="1:12" x14ac:dyDescent="0.2">
      <c r="A92" s="134"/>
      <c r="B92" s="134"/>
      <c r="C92" s="134"/>
      <c r="D92" s="134"/>
      <c r="E92" s="134"/>
      <c r="F92" s="134"/>
      <c r="G92" s="134" t="s">
        <v>63</v>
      </c>
      <c r="H92" s="134"/>
      <c r="I92" s="158">
        <v>0.22500000000000001</v>
      </c>
      <c r="L92" s="227"/>
    </row>
    <row r="93" spans="1:12" ht="13.5" thickBot="1" x14ac:dyDescent="0.25">
      <c r="A93" s="134"/>
      <c r="B93" s="134"/>
      <c r="C93" s="134"/>
      <c r="D93" s="134"/>
      <c r="E93" s="134"/>
      <c r="F93" s="134"/>
      <c r="L93" s="227"/>
    </row>
    <row r="94" spans="1:12" ht="15" x14ac:dyDescent="0.25">
      <c r="A94" s="134"/>
      <c r="B94" s="134"/>
      <c r="C94" s="134"/>
      <c r="D94" s="134"/>
      <c r="E94" s="134"/>
      <c r="F94" s="134"/>
      <c r="G94" s="137" t="s">
        <v>50</v>
      </c>
      <c r="H94" s="85" t="s">
        <v>51</v>
      </c>
      <c r="I94" s="221">
        <f>-I90*I92</f>
        <v>176436.93825000004</v>
      </c>
      <c r="J94" s="139"/>
      <c r="K94" s="140"/>
      <c r="L94" s="227"/>
    </row>
    <row r="95" spans="1:12" ht="15" x14ac:dyDescent="0.25">
      <c r="A95" s="134"/>
      <c r="B95" s="134"/>
      <c r="C95" s="134"/>
      <c r="D95" s="134"/>
      <c r="E95" s="134"/>
      <c r="F95" s="134"/>
      <c r="G95" s="141"/>
      <c r="H95" s="89" t="s">
        <v>52</v>
      </c>
      <c r="I95" s="160">
        <f>I94/K95</f>
        <v>2102.9557939910351</v>
      </c>
      <c r="J95" s="143" t="s">
        <v>53</v>
      </c>
      <c r="K95" s="171">
        <v>83.899499340000006</v>
      </c>
      <c r="L95" s="227"/>
    </row>
    <row r="96" spans="1:12" ht="15.75" thickBot="1" x14ac:dyDescent="0.3">
      <c r="A96" s="134"/>
      <c r="B96" s="134"/>
      <c r="C96" s="134"/>
      <c r="D96" s="134"/>
      <c r="E96" s="134"/>
      <c r="F96" s="134"/>
      <c r="G96" s="145"/>
      <c r="H96" s="94" t="s">
        <v>61</v>
      </c>
      <c r="I96" s="161">
        <f>I94/K96</f>
        <v>2590.420947038157</v>
      </c>
      <c r="J96" s="147" t="s">
        <v>53</v>
      </c>
      <c r="K96" s="148">
        <v>68.1113</v>
      </c>
      <c r="L96" s="22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96"/>
  <sheetViews>
    <sheetView topLeftCell="A64" workbookViewId="0">
      <selection activeCell="D103" sqref="D103"/>
    </sheetView>
  </sheetViews>
  <sheetFormatPr defaultColWidth="9.140625" defaultRowHeight="12.75" x14ac:dyDescent="0.2"/>
  <cols>
    <col min="1" max="2" width="9.140625" style="206"/>
    <col min="3" max="3" width="14.140625" style="206" bestFit="1" customWidth="1"/>
    <col min="4" max="4" width="39.140625" style="206" bestFit="1" customWidth="1"/>
    <col min="5" max="8" width="9.140625" style="206"/>
    <col min="9" max="9" width="14.85546875" style="350" bestFit="1" customWidth="1"/>
    <col min="10" max="10" width="9.140625" style="206"/>
    <col min="11" max="11" width="12.28515625" style="206" bestFit="1" customWidth="1"/>
    <col min="12" max="16384" width="9.140625" style="206"/>
  </cols>
  <sheetData>
    <row r="1" spans="1:11" x14ac:dyDescent="0.2">
      <c r="A1" s="184" t="s">
        <v>34</v>
      </c>
      <c r="B1" s="185" t="s">
        <v>35</v>
      </c>
      <c r="C1" s="185" t="s">
        <v>36</v>
      </c>
      <c r="D1" s="185" t="s">
        <v>37</v>
      </c>
      <c r="E1" s="185" t="s">
        <v>38</v>
      </c>
      <c r="F1" s="185" t="s">
        <v>39</v>
      </c>
      <c r="G1" s="185" t="s">
        <v>40</v>
      </c>
      <c r="H1" s="185" t="s">
        <v>41</v>
      </c>
      <c r="I1" s="351" t="s">
        <v>18</v>
      </c>
      <c r="J1" s="185" t="s">
        <v>42</v>
      </c>
      <c r="K1" s="185"/>
    </row>
    <row r="2" spans="1:11" x14ac:dyDescent="0.2">
      <c r="A2" s="155">
        <v>2018</v>
      </c>
      <c r="B2" s="155">
        <v>7</v>
      </c>
      <c r="C2" s="156">
        <v>9780740768491</v>
      </c>
      <c r="D2" s="155" t="s">
        <v>350</v>
      </c>
      <c r="E2" s="155">
        <v>1</v>
      </c>
      <c r="F2" s="155">
        <v>74</v>
      </c>
      <c r="G2" s="155">
        <v>503</v>
      </c>
      <c r="H2" s="155">
        <v>415050</v>
      </c>
      <c r="I2" s="155">
        <v>-1125</v>
      </c>
      <c r="J2" s="155">
        <v>-5</v>
      </c>
    </row>
    <row r="3" spans="1:11" x14ac:dyDescent="0.2">
      <c r="A3" s="155">
        <v>2018</v>
      </c>
      <c r="B3" s="155">
        <v>7</v>
      </c>
      <c r="C3" s="156">
        <v>9780740777356</v>
      </c>
      <c r="D3" s="155" t="s">
        <v>274</v>
      </c>
      <c r="E3" s="155">
        <v>1</v>
      </c>
      <c r="F3" s="155">
        <v>74</v>
      </c>
      <c r="G3" s="155">
        <v>503</v>
      </c>
      <c r="H3" s="155">
        <v>415050</v>
      </c>
      <c r="I3" s="155">
        <v>-14700</v>
      </c>
      <c r="J3" s="155">
        <v>-8</v>
      </c>
    </row>
    <row r="4" spans="1:11" x14ac:dyDescent="0.2">
      <c r="A4" s="155">
        <v>2018</v>
      </c>
      <c r="B4" s="155">
        <v>7</v>
      </c>
      <c r="C4" s="156">
        <v>9780740778155</v>
      </c>
      <c r="D4" s="155" t="s">
        <v>351</v>
      </c>
      <c r="E4" s="155">
        <v>1</v>
      </c>
      <c r="F4" s="155">
        <v>74</v>
      </c>
      <c r="G4" s="155">
        <v>503</v>
      </c>
      <c r="H4" s="155">
        <v>415050</v>
      </c>
      <c r="I4" s="155">
        <v>-834.75</v>
      </c>
      <c r="J4" s="155">
        <v>-3</v>
      </c>
    </row>
    <row r="5" spans="1:11" x14ac:dyDescent="0.2">
      <c r="A5" s="155">
        <v>2018</v>
      </c>
      <c r="B5" s="155">
        <v>7</v>
      </c>
      <c r="C5" s="156">
        <v>9780740778155</v>
      </c>
      <c r="D5" s="155" t="s">
        <v>351</v>
      </c>
      <c r="E5" s="155">
        <v>1</v>
      </c>
      <c r="F5" s="155">
        <v>74</v>
      </c>
      <c r="G5" s="155">
        <v>503</v>
      </c>
      <c r="H5" s="155">
        <v>425250</v>
      </c>
      <c r="I5" s="155">
        <v>262.5</v>
      </c>
      <c r="J5" s="155">
        <v>1</v>
      </c>
    </row>
    <row r="6" spans="1:11" x14ac:dyDescent="0.2">
      <c r="A6" s="155">
        <v>2018</v>
      </c>
      <c r="B6" s="155">
        <v>7</v>
      </c>
      <c r="C6" s="156">
        <v>9781449401023</v>
      </c>
      <c r="D6" s="155" t="s">
        <v>357</v>
      </c>
      <c r="E6" s="155">
        <v>1</v>
      </c>
      <c r="F6" s="155">
        <v>74</v>
      </c>
      <c r="G6" s="155">
        <v>503</v>
      </c>
      <c r="H6" s="155">
        <v>415050</v>
      </c>
      <c r="I6" s="155">
        <v>-6291</v>
      </c>
      <c r="J6" s="155">
        <v>-18</v>
      </c>
    </row>
    <row r="7" spans="1:11" x14ac:dyDescent="0.2">
      <c r="A7" s="155">
        <v>2018</v>
      </c>
      <c r="B7" s="155">
        <v>7</v>
      </c>
      <c r="C7" s="156">
        <v>9781449401160</v>
      </c>
      <c r="D7" s="155" t="s">
        <v>276</v>
      </c>
      <c r="E7" s="155">
        <v>1</v>
      </c>
      <c r="F7" s="155">
        <v>74</v>
      </c>
      <c r="G7" s="155">
        <v>503</v>
      </c>
      <c r="H7" s="155">
        <v>415050</v>
      </c>
      <c r="I7" s="155">
        <v>-317.47000000000003</v>
      </c>
      <c r="J7" s="155">
        <v>-1</v>
      </c>
    </row>
    <row r="8" spans="1:11" x14ac:dyDescent="0.2">
      <c r="A8" s="155">
        <v>2018</v>
      </c>
      <c r="B8" s="155">
        <v>7</v>
      </c>
      <c r="C8" s="156">
        <v>9781449401160</v>
      </c>
      <c r="D8" s="155" t="s">
        <v>276</v>
      </c>
      <c r="E8" s="155">
        <v>1</v>
      </c>
      <c r="F8" s="155">
        <v>74</v>
      </c>
      <c r="G8" s="155">
        <v>503</v>
      </c>
      <c r="H8" s="155">
        <v>425250</v>
      </c>
      <c r="I8" s="155">
        <v>563.05999999999995</v>
      </c>
      <c r="J8" s="155">
        <v>2</v>
      </c>
    </row>
    <row r="9" spans="1:11" x14ac:dyDescent="0.2">
      <c r="A9" s="155">
        <v>2018</v>
      </c>
      <c r="B9" s="155">
        <v>7</v>
      </c>
      <c r="C9" s="156">
        <v>9781449401375</v>
      </c>
      <c r="D9" s="155" t="s">
        <v>302</v>
      </c>
      <c r="E9" s="155">
        <v>1</v>
      </c>
      <c r="F9" s="155">
        <v>74</v>
      </c>
      <c r="G9" s="155">
        <v>503</v>
      </c>
      <c r="H9" s="155">
        <v>415050</v>
      </c>
      <c r="I9" s="155">
        <v>-466.44</v>
      </c>
      <c r="J9" s="155">
        <v>-3</v>
      </c>
    </row>
    <row r="10" spans="1:11" x14ac:dyDescent="0.2">
      <c r="A10" s="155">
        <v>2018</v>
      </c>
      <c r="B10" s="155">
        <v>7</v>
      </c>
      <c r="C10" s="156">
        <v>9781449401399</v>
      </c>
      <c r="D10" s="155" t="s">
        <v>302</v>
      </c>
      <c r="E10" s="155">
        <v>1</v>
      </c>
      <c r="F10" s="155">
        <v>74</v>
      </c>
      <c r="G10" s="155">
        <v>503</v>
      </c>
      <c r="H10" s="155">
        <v>415050</v>
      </c>
      <c r="I10" s="155">
        <v>-466.44</v>
      </c>
      <c r="J10" s="155">
        <v>-3</v>
      </c>
    </row>
    <row r="11" spans="1:11" x14ac:dyDescent="0.2">
      <c r="A11" s="155">
        <v>2018</v>
      </c>
      <c r="B11" s="155">
        <v>7</v>
      </c>
      <c r="C11" s="156">
        <v>9781449401405</v>
      </c>
      <c r="D11" s="155" t="s">
        <v>302</v>
      </c>
      <c r="E11" s="155">
        <v>1</v>
      </c>
      <c r="F11" s="155">
        <v>74</v>
      </c>
      <c r="G11" s="155">
        <v>503</v>
      </c>
      <c r="H11" s="155">
        <v>415050</v>
      </c>
      <c r="I11" s="155">
        <v>-466.44</v>
      </c>
      <c r="J11" s="155">
        <v>-3</v>
      </c>
    </row>
    <row r="12" spans="1:11" x14ac:dyDescent="0.2">
      <c r="A12" s="155">
        <v>2018</v>
      </c>
      <c r="B12" s="155">
        <v>7</v>
      </c>
      <c r="C12" s="156">
        <v>9781449402327</v>
      </c>
      <c r="D12" s="155" t="s">
        <v>277</v>
      </c>
      <c r="E12" s="155">
        <v>1</v>
      </c>
      <c r="F12" s="155">
        <v>74</v>
      </c>
      <c r="G12" s="155">
        <v>504</v>
      </c>
      <c r="H12" s="155">
        <v>415050</v>
      </c>
      <c r="I12" s="155">
        <v>-1855.35</v>
      </c>
      <c r="J12" s="155">
        <v>-9</v>
      </c>
    </row>
    <row r="13" spans="1:11" x14ac:dyDescent="0.2">
      <c r="A13" s="155">
        <v>2018</v>
      </c>
      <c r="B13" s="155">
        <v>7</v>
      </c>
      <c r="C13" s="156">
        <v>9781449402327</v>
      </c>
      <c r="D13" s="155" t="s">
        <v>277</v>
      </c>
      <c r="E13" s="155">
        <v>1</v>
      </c>
      <c r="F13" s="155">
        <v>74</v>
      </c>
      <c r="G13" s="155">
        <v>504</v>
      </c>
      <c r="H13" s="155">
        <v>425250</v>
      </c>
      <c r="I13" s="155">
        <v>762.09</v>
      </c>
      <c r="J13" s="155">
        <v>4</v>
      </c>
    </row>
    <row r="14" spans="1:11" x14ac:dyDescent="0.2">
      <c r="A14" s="155">
        <v>2018</v>
      </c>
      <c r="B14" s="155">
        <v>7</v>
      </c>
      <c r="C14" s="156">
        <v>9781449407186</v>
      </c>
      <c r="D14" s="155" t="s">
        <v>278</v>
      </c>
      <c r="E14" s="155">
        <v>1</v>
      </c>
      <c r="F14" s="155">
        <v>74</v>
      </c>
      <c r="G14" s="155">
        <v>504</v>
      </c>
      <c r="H14" s="155">
        <v>415050</v>
      </c>
      <c r="I14" s="155">
        <v>-2441.88</v>
      </c>
      <c r="J14" s="155">
        <v>-12</v>
      </c>
    </row>
    <row r="15" spans="1:11" x14ac:dyDescent="0.2">
      <c r="A15" s="155">
        <v>2018</v>
      </c>
      <c r="B15" s="155">
        <v>7</v>
      </c>
      <c r="C15" s="156">
        <v>9781449407186</v>
      </c>
      <c r="D15" s="155" t="s">
        <v>278</v>
      </c>
      <c r="E15" s="155">
        <v>1</v>
      </c>
      <c r="F15" s="155">
        <v>74</v>
      </c>
      <c r="G15" s="155">
        <v>504</v>
      </c>
      <c r="H15" s="155">
        <v>425250</v>
      </c>
      <c r="I15" s="155">
        <v>199.5</v>
      </c>
      <c r="J15" s="155">
        <v>1</v>
      </c>
    </row>
    <row r="16" spans="1:11" x14ac:dyDescent="0.2">
      <c r="A16" s="155">
        <v>2018</v>
      </c>
      <c r="B16" s="155">
        <v>7</v>
      </c>
      <c r="C16" s="156">
        <v>9781449414849</v>
      </c>
      <c r="D16" s="155" t="s">
        <v>294</v>
      </c>
      <c r="E16" s="155">
        <v>1</v>
      </c>
      <c r="F16" s="155">
        <v>74</v>
      </c>
      <c r="G16" s="155">
        <v>503</v>
      </c>
      <c r="H16" s="155">
        <v>415050</v>
      </c>
      <c r="I16" s="155">
        <v>-438.9</v>
      </c>
      <c r="J16" s="155">
        <v>-2</v>
      </c>
    </row>
    <row r="17" spans="1:10" x14ac:dyDescent="0.2">
      <c r="A17" s="155">
        <v>2018</v>
      </c>
      <c r="B17" s="155">
        <v>7</v>
      </c>
      <c r="C17" s="156">
        <v>9781449418243</v>
      </c>
      <c r="D17" s="155" t="s">
        <v>304</v>
      </c>
      <c r="E17" s="155">
        <v>1</v>
      </c>
      <c r="F17" s="155">
        <v>74</v>
      </c>
      <c r="G17" s="155">
        <v>503</v>
      </c>
      <c r="H17" s="155">
        <v>415050</v>
      </c>
      <c r="I17" s="155">
        <v>-929.89</v>
      </c>
      <c r="J17" s="155">
        <v>-6</v>
      </c>
    </row>
    <row r="18" spans="1:10" x14ac:dyDescent="0.2">
      <c r="A18" s="155">
        <v>2018</v>
      </c>
      <c r="B18" s="155">
        <v>7</v>
      </c>
      <c r="C18" s="156">
        <v>9781449418465</v>
      </c>
      <c r="D18" s="155" t="s">
        <v>338</v>
      </c>
      <c r="E18" s="155">
        <v>1</v>
      </c>
      <c r="F18" s="155">
        <v>74</v>
      </c>
      <c r="G18" s="155">
        <v>503</v>
      </c>
      <c r="H18" s="155">
        <v>415050</v>
      </c>
      <c r="I18" s="155">
        <v>-278.25</v>
      </c>
      <c r="J18" s="155">
        <v>-1</v>
      </c>
    </row>
    <row r="19" spans="1:10" x14ac:dyDescent="0.2">
      <c r="A19" s="155">
        <v>2018</v>
      </c>
      <c r="B19" s="155">
        <v>7</v>
      </c>
      <c r="C19" s="156">
        <v>9781449420437</v>
      </c>
      <c r="D19" s="155" t="s">
        <v>280</v>
      </c>
      <c r="E19" s="155">
        <v>1</v>
      </c>
      <c r="F19" s="155">
        <v>74</v>
      </c>
      <c r="G19" s="155">
        <v>504</v>
      </c>
      <c r="H19" s="155">
        <v>415050</v>
      </c>
      <c r="I19" s="155">
        <v>-1655.85</v>
      </c>
      <c r="J19" s="155">
        <v>-8</v>
      </c>
    </row>
    <row r="20" spans="1:10" x14ac:dyDescent="0.2">
      <c r="A20" s="155">
        <v>2018</v>
      </c>
      <c r="B20" s="155">
        <v>7</v>
      </c>
      <c r="C20" s="156">
        <v>9781449425661</v>
      </c>
      <c r="D20" s="155" t="s">
        <v>282</v>
      </c>
      <c r="E20" s="155">
        <v>1</v>
      </c>
      <c r="F20" s="155">
        <v>74</v>
      </c>
      <c r="G20" s="155">
        <v>504</v>
      </c>
      <c r="H20" s="155">
        <v>415050</v>
      </c>
      <c r="I20" s="155">
        <v>-219.45</v>
      </c>
      <c r="J20" s="155">
        <v>-1</v>
      </c>
    </row>
    <row r="21" spans="1:10" x14ac:dyDescent="0.2">
      <c r="A21" s="155">
        <v>2018</v>
      </c>
      <c r="B21" s="155">
        <v>7</v>
      </c>
      <c r="C21" s="156">
        <v>9781449425678</v>
      </c>
      <c r="D21" s="155" t="s">
        <v>318</v>
      </c>
      <c r="E21" s="155">
        <v>1</v>
      </c>
      <c r="F21" s="155">
        <v>74</v>
      </c>
      <c r="G21" s="155">
        <v>504</v>
      </c>
      <c r="H21" s="155">
        <v>425250</v>
      </c>
      <c r="I21" s="155">
        <v>699</v>
      </c>
      <c r="J21" s="155">
        <v>2</v>
      </c>
    </row>
    <row r="22" spans="1:10" x14ac:dyDescent="0.2">
      <c r="A22" s="155">
        <v>2018</v>
      </c>
      <c r="B22" s="155">
        <v>7</v>
      </c>
      <c r="C22" s="156">
        <v>9781449427399</v>
      </c>
      <c r="D22" s="155" t="s">
        <v>305</v>
      </c>
      <c r="E22" s="155">
        <v>1</v>
      </c>
      <c r="F22" s="155">
        <v>74</v>
      </c>
      <c r="G22" s="155">
        <v>503</v>
      </c>
      <c r="H22" s="155">
        <v>425250</v>
      </c>
      <c r="I22" s="155">
        <v>143.52000000000001</v>
      </c>
      <c r="J22" s="155">
        <v>1</v>
      </c>
    </row>
    <row r="23" spans="1:10" x14ac:dyDescent="0.2">
      <c r="A23" s="155">
        <v>2018</v>
      </c>
      <c r="B23" s="155">
        <v>7</v>
      </c>
      <c r="C23" s="156">
        <v>9781449427771</v>
      </c>
      <c r="D23" s="155" t="s">
        <v>284</v>
      </c>
      <c r="E23" s="155">
        <v>1</v>
      </c>
      <c r="F23" s="155">
        <v>74</v>
      </c>
      <c r="G23" s="155">
        <v>504</v>
      </c>
      <c r="H23" s="155">
        <v>415050</v>
      </c>
      <c r="I23" s="155">
        <v>-1643.88</v>
      </c>
      <c r="J23" s="155">
        <v>-8</v>
      </c>
    </row>
    <row r="24" spans="1:10" x14ac:dyDescent="0.2">
      <c r="A24" s="155">
        <v>2018</v>
      </c>
      <c r="B24" s="155">
        <v>7</v>
      </c>
      <c r="C24" s="156">
        <v>9781449427771</v>
      </c>
      <c r="D24" s="155" t="s">
        <v>284</v>
      </c>
      <c r="E24" s="155">
        <v>1</v>
      </c>
      <c r="F24" s="155">
        <v>74</v>
      </c>
      <c r="G24" s="155">
        <v>504</v>
      </c>
      <c r="H24" s="155">
        <v>425250</v>
      </c>
      <c r="I24" s="155">
        <v>199.5</v>
      </c>
      <c r="J24" s="155">
        <v>1</v>
      </c>
    </row>
    <row r="25" spans="1:10" x14ac:dyDescent="0.2">
      <c r="A25" s="155">
        <v>2018</v>
      </c>
      <c r="B25" s="155">
        <v>7</v>
      </c>
      <c r="C25" s="156">
        <v>9781449429379</v>
      </c>
      <c r="D25" s="155" t="s">
        <v>285</v>
      </c>
      <c r="E25" s="155">
        <v>1</v>
      </c>
      <c r="F25" s="155">
        <v>74</v>
      </c>
      <c r="G25" s="155">
        <v>503</v>
      </c>
      <c r="H25" s="155">
        <v>415050</v>
      </c>
      <c r="I25" s="155">
        <v>-1225</v>
      </c>
      <c r="J25" s="155">
        <v>-7</v>
      </c>
    </row>
    <row r="26" spans="1:10" x14ac:dyDescent="0.2">
      <c r="A26" s="155">
        <v>2018</v>
      </c>
      <c r="B26" s="155">
        <v>7</v>
      </c>
      <c r="C26" s="156">
        <v>9781449429379</v>
      </c>
      <c r="D26" s="155" t="s">
        <v>285</v>
      </c>
      <c r="E26" s="155">
        <v>1</v>
      </c>
      <c r="F26" s="155">
        <v>74</v>
      </c>
      <c r="G26" s="155">
        <v>503</v>
      </c>
      <c r="H26" s="155">
        <v>415150</v>
      </c>
      <c r="I26" s="155">
        <v>-2631.74</v>
      </c>
      <c r="J26" s="155">
        <v>-15</v>
      </c>
    </row>
    <row r="27" spans="1:10" x14ac:dyDescent="0.2">
      <c r="A27" s="155">
        <v>2018</v>
      </c>
      <c r="B27" s="155">
        <v>7</v>
      </c>
      <c r="C27" s="156">
        <v>9781449429379</v>
      </c>
      <c r="D27" s="155" t="s">
        <v>285</v>
      </c>
      <c r="E27" s="155">
        <v>1</v>
      </c>
      <c r="F27" s="155">
        <v>74</v>
      </c>
      <c r="G27" s="155">
        <v>503</v>
      </c>
      <c r="H27" s="155">
        <v>425250</v>
      </c>
      <c r="I27" s="155">
        <v>175</v>
      </c>
      <c r="J27" s="155">
        <v>1</v>
      </c>
    </row>
    <row r="28" spans="1:10" x14ac:dyDescent="0.2">
      <c r="A28" s="155">
        <v>2018</v>
      </c>
      <c r="B28" s="155">
        <v>7</v>
      </c>
      <c r="C28" s="156">
        <v>9781449429386</v>
      </c>
      <c r="D28" s="155" t="s">
        <v>286</v>
      </c>
      <c r="E28" s="155">
        <v>1</v>
      </c>
      <c r="F28" s="155">
        <v>74</v>
      </c>
      <c r="G28" s="155">
        <v>503</v>
      </c>
      <c r="H28" s="155">
        <v>415050</v>
      </c>
      <c r="I28" s="155">
        <v>-5454</v>
      </c>
      <c r="J28" s="155">
        <v>-24</v>
      </c>
    </row>
    <row r="29" spans="1:10" x14ac:dyDescent="0.2">
      <c r="A29" s="155">
        <v>2018</v>
      </c>
      <c r="B29" s="155">
        <v>7</v>
      </c>
      <c r="C29" s="156">
        <v>9781449433253</v>
      </c>
      <c r="D29" s="155" t="s">
        <v>434</v>
      </c>
      <c r="E29" s="155">
        <v>1</v>
      </c>
      <c r="F29" s="155">
        <v>74</v>
      </c>
      <c r="G29" s="155">
        <v>503</v>
      </c>
      <c r="H29" s="155">
        <v>415050</v>
      </c>
      <c r="I29" s="155">
        <v>-703382.75</v>
      </c>
      <c r="J29" s="155">
        <v>-225</v>
      </c>
    </row>
    <row r="30" spans="1:10" x14ac:dyDescent="0.2">
      <c r="A30" s="155">
        <v>2018</v>
      </c>
      <c r="B30" s="155">
        <v>7</v>
      </c>
      <c r="C30" s="156">
        <v>9781449433833</v>
      </c>
      <c r="D30" s="155" t="s">
        <v>306</v>
      </c>
      <c r="E30" s="155">
        <v>1</v>
      </c>
      <c r="F30" s="155">
        <v>74</v>
      </c>
      <c r="G30" s="155">
        <v>503</v>
      </c>
      <c r="H30" s="155">
        <v>415050</v>
      </c>
      <c r="I30" s="155">
        <v>-304.98</v>
      </c>
      <c r="J30" s="155">
        <v>-2</v>
      </c>
    </row>
    <row r="31" spans="1:10" x14ac:dyDescent="0.2">
      <c r="A31" s="155">
        <v>2018</v>
      </c>
      <c r="B31" s="155">
        <v>7</v>
      </c>
      <c r="C31" s="156">
        <v>9781449433833</v>
      </c>
      <c r="D31" s="155" t="s">
        <v>306</v>
      </c>
      <c r="E31" s="155">
        <v>1</v>
      </c>
      <c r="F31" s="155">
        <v>74</v>
      </c>
      <c r="G31" s="155">
        <v>503</v>
      </c>
      <c r="H31" s="155">
        <v>425250</v>
      </c>
      <c r="I31" s="155">
        <v>140.53</v>
      </c>
      <c r="J31" s="155">
        <v>1</v>
      </c>
    </row>
    <row r="32" spans="1:10" x14ac:dyDescent="0.2">
      <c r="A32" s="155">
        <v>2018</v>
      </c>
      <c r="B32" s="155">
        <v>7</v>
      </c>
      <c r="C32" s="156">
        <v>9781449436353</v>
      </c>
      <c r="D32" s="155" t="s">
        <v>435</v>
      </c>
      <c r="E32" s="155">
        <v>1</v>
      </c>
      <c r="F32" s="155">
        <v>74</v>
      </c>
      <c r="G32" s="155">
        <v>504</v>
      </c>
      <c r="H32" s="155">
        <v>425250</v>
      </c>
      <c r="I32" s="155">
        <v>199.5</v>
      </c>
      <c r="J32" s="155">
        <v>1</v>
      </c>
    </row>
    <row r="33" spans="1:10" x14ac:dyDescent="0.2">
      <c r="A33" s="155">
        <v>2018</v>
      </c>
      <c r="B33" s="155">
        <v>7</v>
      </c>
      <c r="C33" s="156">
        <v>9781449447151</v>
      </c>
      <c r="D33" s="155" t="s">
        <v>289</v>
      </c>
      <c r="E33" s="155">
        <v>1</v>
      </c>
      <c r="F33" s="155">
        <v>74</v>
      </c>
      <c r="G33" s="155">
        <v>503</v>
      </c>
      <c r="H33" s="155">
        <v>425250</v>
      </c>
      <c r="I33" s="155">
        <v>5425</v>
      </c>
      <c r="J33" s="155">
        <v>3</v>
      </c>
    </row>
    <row r="34" spans="1:10" x14ac:dyDescent="0.2">
      <c r="A34" s="155">
        <v>2018</v>
      </c>
      <c r="B34" s="155">
        <v>7</v>
      </c>
      <c r="C34" s="156">
        <v>9781449450304</v>
      </c>
      <c r="D34" s="155" t="s">
        <v>309</v>
      </c>
      <c r="E34" s="155">
        <v>1</v>
      </c>
      <c r="F34" s="155">
        <v>74</v>
      </c>
      <c r="G34" s="155">
        <v>503</v>
      </c>
      <c r="H34" s="155">
        <v>415050</v>
      </c>
      <c r="I34" s="155">
        <v>-1593.67</v>
      </c>
      <c r="J34" s="155">
        <v>-10</v>
      </c>
    </row>
    <row r="35" spans="1:10" x14ac:dyDescent="0.2">
      <c r="A35" s="155">
        <v>2018</v>
      </c>
      <c r="B35" s="155">
        <v>7</v>
      </c>
      <c r="C35" s="156">
        <v>9781449450625</v>
      </c>
      <c r="D35" s="155" t="s">
        <v>249</v>
      </c>
      <c r="E35" s="155">
        <v>1</v>
      </c>
      <c r="F35" s="155">
        <v>74</v>
      </c>
      <c r="G35" s="155">
        <v>501</v>
      </c>
      <c r="H35" s="155">
        <v>415050</v>
      </c>
      <c r="I35" s="155">
        <v>-1127.23</v>
      </c>
      <c r="J35" s="155">
        <v>-7</v>
      </c>
    </row>
    <row r="36" spans="1:10" x14ac:dyDescent="0.2">
      <c r="A36" s="155">
        <v>2018</v>
      </c>
      <c r="B36" s="155">
        <v>7</v>
      </c>
      <c r="C36" s="156">
        <v>9781449450854</v>
      </c>
      <c r="D36" s="155" t="s">
        <v>253</v>
      </c>
      <c r="E36" s="155">
        <v>1</v>
      </c>
      <c r="F36" s="155">
        <v>74</v>
      </c>
      <c r="G36" s="155">
        <v>501</v>
      </c>
      <c r="H36" s="155">
        <v>415050</v>
      </c>
      <c r="I36" s="155">
        <v>-771.42</v>
      </c>
      <c r="J36" s="155">
        <v>-5</v>
      </c>
    </row>
    <row r="37" spans="1:10" x14ac:dyDescent="0.2">
      <c r="A37" s="155">
        <v>2018</v>
      </c>
      <c r="B37" s="155">
        <v>7</v>
      </c>
      <c r="C37" s="156">
        <v>9781449456146</v>
      </c>
      <c r="D37" s="155" t="s">
        <v>292</v>
      </c>
      <c r="E37" s="155">
        <v>1</v>
      </c>
      <c r="F37" s="155">
        <v>74</v>
      </c>
      <c r="G37" s="155">
        <v>503</v>
      </c>
      <c r="H37" s="155">
        <v>415050</v>
      </c>
      <c r="I37" s="155">
        <v>-16688.14</v>
      </c>
      <c r="J37" s="155">
        <v>-54</v>
      </c>
    </row>
    <row r="38" spans="1:10" x14ac:dyDescent="0.2">
      <c r="A38" s="155">
        <v>2018</v>
      </c>
      <c r="B38" s="155">
        <v>7</v>
      </c>
      <c r="C38" s="156">
        <v>9781449456146</v>
      </c>
      <c r="D38" s="155" t="s">
        <v>292</v>
      </c>
      <c r="E38" s="155">
        <v>1</v>
      </c>
      <c r="F38" s="155">
        <v>74</v>
      </c>
      <c r="G38" s="155">
        <v>503</v>
      </c>
      <c r="H38" s="155">
        <v>425250</v>
      </c>
      <c r="I38" s="155">
        <v>299.5</v>
      </c>
      <c r="J38" s="155">
        <v>1</v>
      </c>
    </row>
    <row r="39" spans="1:10" x14ac:dyDescent="0.2">
      <c r="A39" s="155">
        <v>2018</v>
      </c>
      <c r="B39" s="155">
        <v>7</v>
      </c>
      <c r="C39" s="156">
        <v>9781449457952</v>
      </c>
      <c r="D39" s="155" t="s">
        <v>271</v>
      </c>
      <c r="E39" s="155">
        <v>1</v>
      </c>
      <c r="F39" s="155">
        <v>74</v>
      </c>
      <c r="G39" s="155">
        <v>501</v>
      </c>
      <c r="H39" s="155">
        <v>425250</v>
      </c>
      <c r="I39" s="155">
        <v>293.51</v>
      </c>
      <c r="J39" s="155">
        <v>1</v>
      </c>
    </row>
    <row r="40" spans="1:10" x14ac:dyDescent="0.2">
      <c r="A40" s="155">
        <v>2018</v>
      </c>
      <c r="B40" s="155">
        <v>7</v>
      </c>
      <c r="C40" s="156">
        <v>9781449460365</v>
      </c>
      <c r="D40" s="155" t="s">
        <v>319</v>
      </c>
      <c r="E40" s="155">
        <v>1</v>
      </c>
      <c r="F40" s="155">
        <v>74</v>
      </c>
      <c r="G40" s="155">
        <v>501</v>
      </c>
      <c r="H40" s="155">
        <v>425250</v>
      </c>
      <c r="I40" s="155">
        <v>6571.69</v>
      </c>
      <c r="J40" s="155">
        <v>15</v>
      </c>
    </row>
    <row r="41" spans="1:10" x14ac:dyDescent="0.2">
      <c r="A41" s="155">
        <v>2018</v>
      </c>
      <c r="B41" s="155">
        <v>7</v>
      </c>
      <c r="C41" s="156">
        <v>9781449461072</v>
      </c>
      <c r="D41" s="155" t="s">
        <v>386</v>
      </c>
      <c r="E41" s="155">
        <v>1</v>
      </c>
      <c r="F41" s="155">
        <v>74</v>
      </c>
      <c r="G41" s="155">
        <v>503</v>
      </c>
      <c r="H41" s="155">
        <v>415050</v>
      </c>
      <c r="I41" s="155">
        <v>-634.94000000000005</v>
      </c>
      <c r="J41" s="155">
        <v>-2</v>
      </c>
    </row>
    <row r="42" spans="1:10" x14ac:dyDescent="0.2">
      <c r="A42" s="155">
        <v>2018</v>
      </c>
      <c r="B42" s="155">
        <v>7</v>
      </c>
      <c r="C42" s="156">
        <v>9781449461072</v>
      </c>
      <c r="D42" s="155" t="s">
        <v>386</v>
      </c>
      <c r="E42" s="155">
        <v>1</v>
      </c>
      <c r="F42" s="155">
        <v>74</v>
      </c>
      <c r="G42" s="155">
        <v>503</v>
      </c>
      <c r="H42" s="155">
        <v>425250</v>
      </c>
      <c r="I42" s="155">
        <v>299.5</v>
      </c>
      <c r="J42" s="155">
        <v>1</v>
      </c>
    </row>
    <row r="43" spans="1:10" x14ac:dyDescent="0.2">
      <c r="A43" s="155">
        <v>2018</v>
      </c>
      <c r="B43" s="155">
        <v>7</v>
      </c>
      <c r="C43" s="156">
        <v>9781449462253</v>
      </c>
      <c r="D43" s="155" t="s">
        <v>320</v>
      </c>
      <c r="E43" s="155">
        <v>1</v>
      </c>
      <c r="F43" s="155">
        <v>74</v>
      </c>
      <c r="G43" s="155">
        <v>501</v>
      </c>
      <c r="H43" s="155">
        <v>415050</v>
      </c>
      <c r="I43" s="155">
        <v>-399</v>
      </c>
      <c r="J43" s="155">
        <v>-2</v>
      </c>
    </row>
    <row r="44" spans="1:10" x14ac:dyDescent="0.2">
      <c r="A44" s="155">
        <v>2018</v>
      </c>
      <c r="B44" s="155">
        <v>7</v>
      </c>
      <c r="C44" s="156">
        <v>9781449462260</v>
      </c>
      <c r="D44" s="155" t="s">
        <v>331</v>
      </c>
      <c r="E44" s="155">
        <v>1</v>
      </c>
      <c r="F44" s="155">
        <v>74</v>
      </c>
      <c r="G44" s="155">
        <v>501</v>
      </c>
      <c r="H44" s="155">
        <v>415050</v>
      </c>
      <c r="I44" s="155">
        <v>-1297.4000000000001</v>
      </c>
      <c r="J44" s="155">
        <v>-5</v>
      </c>
    </row>
    <row r="45" spans="1:10" x14ac:dyDescent="0.2">
      <c r="A45" s="155">
        <v>2018</v>
      </c>
      <c r="B45" s="155">
        <v>7</v>
      </c>
      <c r="C45" s="156">
        <v>9781449462260</v>
      </c>
      <c r="D45" s="155" t="s">
        <v>331</v>
      </c>
      <c r="E45" s="155">
        <v>1</v>
      </c>
      <c r="F45" s="155">
        <v>74</v>
      </c>
      <c r="G45" s="155">
        <v>501</v>
      </c>
      <c r="H45" s="155">
        <v>425250</v>
      </c>
      <c r="I45" s="155">
        <v>249.5</v>
      </c>
      <c r="J45" s="155">
        <v>1</v>
      </c>
    </row>
    <row r="46" spans="1:10" x14ac:dyDescent="0.2">
      <c r="A46" s="155">
        <v>2018</v>
      </c>
      <c r="B46" s="155">
        <v>7</v>
      </c>
      <c r="C46" s="156">
        <v>9781449462284</v>
      </c>
      <c r="D46" s="155" t="s">
        <v>405</v>
      </c>
      <c r="E46" s="155">
        <v>1</v>
      </c>
      <c r="F46" s="155">
        <v>74</v>
      </c>
      <c r="G46" s="155">
        <v>501</v>
      </c>
      <c r="H46" s="155">
        <v>415050</v>
      </c>
      <c r="I46" s="155">
        <v>-1835.4</v>
      </c>
      <c r="J46" s="155">
        <v>-9</v>
      </c>
    </row>
    <row r="47" spans="1:10" x14ac:dyDescent="0.2">
      <c r="A47" s="155">
        <v>2018</v>
      </c>
      <c r="B47" s="155">
        <v>7</v>
      </c>
      <c r="C47" s="156">
        <v>9781449462291</v>
      </c>
      <c r="D47" s="155" t="s">
        <v>406</v>
      </c>
      <c r="E47" s="155">
        <v>1</v>
      </c>
      <c r="F47" s="155">
        <v>74</v>
      </c>
      <c r="G47" s="155">
        <v>501</v>
      </c>
      <c r="H47" s="155">
        <v>415050</v>
      </c>
      <c r="I47" s="155">
        <v>-2234.4</v>
      </c>
      <c r="J47" s="155">
        <v>-11</v>
      </c>
    </row>
    <row r="48" spans="1:10" x14ac:dyDescent="0.2">
      <c r="A48" s="155">
        <v>2018</v>
      </c>
      <c r="B48" s="155">
        <v>7</v>
      </c>
      <c r="C48" s="156">
        <v>9781449462291</v>
      </c>
      <c r="D48" s="155" t="s">
        <v>406</v>
      </c>
      <c r="E48" s="155">
        <v>1</v>
      </c>
      <c r="F48" s="155">
        <v>74</v>
      </c>
      <c r="G48" s="155">
        <v>501</v>
      </c>
      <c r="H48" s="155">
        <v>425250</v>
      </c>
      <c r="I48" s="155">
        <v>199.5</v>
      </c>
      <c r="J48" s="155">
        <v>1</v>
      </c>
    </row>
    <row r="49" spans="1:10" x14ac:dyDescent="0.2">
      <c r="A49" s="155">
        <v>2018</v>
      </c>
      <c r="B49" s="155">
        <v>7</v>
      </c>
      <c r="C49" s="156">
        <v>9781449462307</v>
      </c>
      <c r="D49" s="155" t="s">
        <v>420</v>
      </c>
      <c r="E49" s="155">
        <v>1</v>
      </c>
      <c r="F49" s="155">
        <v>74</v>
      </c>
      <c r="G49" s="155">
        <v>501</v>
      </c>
      <c r="H49" s="155">
        <v>425250</v>
      </c>
      <c r="I49" s="155">
        <v>499</v>
      </c>
      <c r="J49" s="155">
        <v>2</v>
      </c>
    </row>
    <row r="50" spans="1:10" x14ac:dyDescent="0.2">
      <c r="A50" s="155">
        <v>2018</v>
      </c>
      <c r="B50" s="155">
        <v>7</v>
      </c>
      <c r="C50" s="156">
        <v>9781449464899</v>
      </c>
      <c r="D50" s="155" t="s">
        <v>310</v>
      </c>
      <c r="E50" s="155">
        <v>1</v>
      </c>
      <c r="F50" s="155">
        <v>74</v>
      </c>
      <c r="G50" s="155">
        <v>501</v>
      </c>
      <c r="H50" s="155">
        <v>415050</v>
      </c>
      <c r="I50" s="155">
        <v>-3054.9</v>
      </c>
      <c r="J50" s="155">
        <v>-10</v>
      </c>
    </row>
    <row r="51" spans="1:10" x14ac:dyDescent="0.2">
      <c r="A51" s="155">
        <v>2018</v>
      </c>
      <c r="B51" s="155">
        <v>7</v>
      </c>
      <c r="C51" s="156">
        <v>9781449471927</v>
      </c>
      <c r="D51" s="155" t="s">
        <v>325</v>
      </c>
      <c r="E51" s="155">
        <v>1</v>
      </c>
      <c r="F51" s="155">
        <v>74</v>
      </c>
      <c r="G51" s="155">
        <v>501</v>
      </c>
      <c r="H51" s="155">
        <v>425250</v>
      </c>
      <c r="I51" s="155">
        <v>898.5</v>
      </c>
      <c r="J51" s="155">
        <v>3</v>
      </c>
    </row>
    <row r="52" spans="1:10" x14ac:dyDescent="0.2">
      <c r="A52" s="155">
        <v>2018</v>
      </c>
      <c r="B52" s="155">
        <v>7</v>
      </c>
      <c r="C52" s="156">
        <v>9781449471958</v>
      </c>
      <c r="D52" s="155" t="s">
        <v>399</v>
      </c>
      <c r="E52" s="155">
        <v>1</v>
      </c>
      <c r="F52" s="155">
        <v>74</v>
      </c>
      <c r="G52" s="155">
        <v>501</v>
      </c>
      <c r="H52" s="155">
        <v>415050</v>
      </c>
      <c r="I52" s="155">
        <v>-2650.98</v>
      </c>
      <c r="J52" s="155">
        <v>-2</v>
      </c>
    </row>
    <row r="53" spans="1:10" x14ac:dyDescent="0.2">
      <c r="A53" s="155">
        <v>2018</v>
      </c>
      <c r="B53" s="155">
        <v>7</v>
      </c>
      <c r="C53" s="156">
        <v>9781449471958</v>
      </c>
      <c r="D53" s="155" t="s">
        <v>399</v>
      </c>
      <c r="E53" s="155">
        <v>1</v>
      </c>
      <c r="F53" s="155">
        <v>74</v>
      </c>
      <c r="G53" s="155">
        <v>501</v>
      </c>
      <c r="H53" s="155">
        <v>425250</v>
      </c>
      <c r="I53" s="155">
        <v>1325.49</v>
      </c>
      <c r="J53" s="155">
        <v>1</v>
      </c>
    </row>
    <row r="54" spans="1:10" x14ac:dyDescent="0.2">
      <c r="A54" s="155">
        <v>2018</v>
      </c>
      <c r="B54" s="155">
        <v>7</v>
      </c>
      <c r="C54" s="156">
        <v>9781449472399</v>
      </c>
      <c r="D54" s="155" t="s">
        <v>326</v>
      </c>
      <c r="E54" s="155">
        <v>1</v>
      </c>
      <c r="F54" s="155">
        <v>74</v>
      </c>
      <c r="G54" s="155">
        <v>501</v>
      </c>
      <c r="H54" s="155">
        <v>415050</v>
      </c>
      <c r="I54" s="155">
        <v>-397.5</v>
      </c>
      <c r="J54" s="155">
        <v>-1</v>
      </c>
    </row>
    <row r="55" spans="1:10" x14ac:dyDescent="0.2">
      <c r="A55" s="155">
        <v>2018</v>
      </c>
      <c r="B55" s="155">
        <v>7</v>
      </c>
      <c r="C55" s="156">
        <v>9781449472399</v>
      </c>
      <c r="D55" s="155" t="s">
        <v>326</v>
      </c>
      <c r="E55" s="155">
        <v>1</v>
      </c>
      <c r="F55" s="155">
        <v>74</v>
      </c>
      <c r="G55" s="155">
        <v>501</v>
      </c>
      <c r="H55" s="155">
        <v>425250</v>
      </c>
      <c r="I55" s="155">
        <v>375</v>
      </c>
      <c r="J55" s="155">
        <v>1</v>
      </c>
    </row>
    <row r="56" spans="1:10" x14ac:dyDescent="0.2">
      <c r="A56" s="155">
        <v>2018</v>
      </c>
      <c r="B56" s="155">
        <v>7</v>
      </c>
      <c r="C56" s="156">
        <v>9781449474119</v>
      </c>
      <c r="D56" s="155" t="s">
        <v>365</v>
      </c>
      <c r="E56" s="155">
        <v>1</v>
      </c>
      <c r="F56" s="155">
        <v>74</v>
      </c>
      <c r="G56" s="155">
        <v>501</v>
      </c>
      <c r="H56" s="155">
        <v>415050</v>
      </c>
      <c r="I56" s="155">
        <v>-928.45</v>
      </c>
      <c r="J56" s="155">
        <v>-3</v>
      </c>
    </row>
    <row r="57" spans="1:10" x14ac:dyDescent="0.2">
      <c r="A57" s="155">
        <v>2018</v>
      </c>
      <c r="B57" s="155">
        <v>7</v>
      </c>
      <c r="C57" s="156">
        <v>9781449474119</v>
      </c>
      <c r="D57" s="155" t="s">
        <v>365</v>
      </c>
      <c r="E57" s="155">
        <v>1</v>
      </c>
      <c r="F57" s="155">
        <v>74</v>
      </c>
      <c r="G57" s="155">
        <v>501</v>
      </c>
      <c r="H57" s="155">
        <v>425250</v>
      </c>
      <c r="I57" s="155">
        <v>599</v>
      </c>
      <c r="J57" s="155">
        <v>2</v>
      </c>
    </row>
    <row r="58" spans="1:10" x14ac:dyDescent="0.2">
      <c r="A58" s="155">
        <v>2018</v>
      </c>
      <c r="B58" s="155">
        <v>7</v>
      </c>
      <c r="C58" s="156">
        <v>9781449474140</v>
      </c>
      <c r="D58" s="155" t="s">
        <v>395</v>
      </c>
      <c r="E58" s="155">
        <v>1</v>
      </c>
      <c r="F58" s="155">
        <v>74</v>
      </c>
      <c r="G58" s="155">
        <v>501</v>
      </c>
      <c r="H58" s="155">
        <v>415050</v>
      </c>
      <c r="I58" s="155">
        <v>-1222.47</v>
      </c>
      <c r="J58" s="155">
        <v>-3</v>
      </c>
    </row>
    <row r="59" spans="1:10" x14ac:dyDescent="0.2">
      <c r="A59" s="155">
        <v>2018</v>
      </c>
      <c r="B59" s="155">
        <v>7</v>
      </c>
      <c r="C59" s="156">
        <v>9781449474188</v>
      </c>
      <c r="D59" s="155" t="s">
        <v>375</v>
      </c>
      <c r="E59" s="155">
        <v>1</v>
      </c>
      <c r="F59" s="155">
        <v>74</v>
      </c>
      <c r="G59" s="155">
        <v>501</v>
      </c>
      <c r="H59" s="155">
        <v>415050</v>
      </c>
      <c r="I59" s="155">
        <v>-2396</v>
      </c>
      <c r="J59" s="155">
        <v>-8</v>
      </c>
    </row>
    <row r="60" spans="1:10" x14ac:dyDescent="0.2">
      <c r="A60" s="155">
        <v>2018</v>
      </c>
      <c r="B60" s="155">
        <v>7</v>
      </c>
      <c r="C60" s="156">
        <v>9781449474195</v>
      </c>
      <c r="D60" s="155" t="s">
        <v>339</v>
      </c>
      <c r="E60" s="155">
        <v>1</v>
      </c>
      <c r="F60" s="155">
        <v>74</v>
      </c>
      <c r="G60" s="155">
        <v>501</v>
      </c>
      <c r="H60" s="155">
        <v>415050</v>
      </c>
      <c r="I60" s="155">
        <v>-31747</v>
      </c>
      <c r="J60" s="155">
        <v>-100</v>
      </c>
    </row>
    <row r="61" spans="1:10" x14ac:dyDescent="0.2">
      <c r="A61" s="155">
        <v>2018</v>
      </c>
      <c r="B61" s="155">
        <v>7</v>
      </c>
      <c r="C61" s="156">
        <v>9781449474201</v>
      </c>
      <c r="D61" s="155" t="s">
        <v>376</v>
      </c>
      <c r="E61" s="155">
        <v>1</v>
      </c>
      <c r="F61" s="155">
        <v>74</v>
      </c>
      <c r="G61" s="155">
        <v>501</v>
      </c>
      <c r="H61" s="155">
        <v>415050</v>
      </c>
      <c r="I61" s="155">
        <v>-4193</v>
      </c>
      <c r="J61" s="155">
        <v>-14</v>
      </c>
    </row>
    <row r="62" spans="1:10" x14ac:dyDescent="0.2">
      <c r="A62" s="155">
        <v>2018</v>
      </c>
      <c r="B62" s="155">
        <v>7</v>
      </c>
      <c r="C62" s="156">
        <v>9781449474201</v>
      </c>
      <c r="D62" s="155" t="s">
        <v>376</v>
      </c>
      <c r="E62" s="155">
        <v>1</v>
      </c>
      <c r="F62" s="155">
        <v>74</v>
      </c>
      <c r="G62" s="155">
        <v>501</v>
      </c>
      <c r="H62" s="155">
        <v>425250</v>
      </c>
      <c r="I62" s="155">
        <v>281.52999999999997</v>
      </c>
      <c r="J62" s="155">
        <v>1</v>
      </c>
    </row>
    <row r="63" spans="1:10" x14ac:dyDescent="0.2">
      <c r="A63" s="155">
        <v>2018</v>
      </c>
      <c r="B63" s="155">
        <v>7</v>
      </c>
      <c r="C63" s="156">
        <v>9781449474256</v>
      </c>
      <c r="D63" s="155" t="s">
        <v>366</v>
      </c>
      <c r="E63" s="155">
        <v>1</v>
      </c>
      <c r="F63" s="155">
        <v>74</v>
      </c>
      <c r="G63" s="155">
        <v>503</v>
      </c>
      <c r="H63" s="155">
        <v>415050</v>
      </c>
      <c r="I63" s="155">
        <v>-504698.58</v>
      </c>
      <c r="J63" s="155">
        <v>-1943</v>
      </c>
    </row>
    <row r="64" spans="1:10" x14ac:dyDescent="0.2">
      <c r="A64" s="155">
        <v>2018</v>
      </c>
      <c r="B64" s="155">
        <v>7</v>
      </c>
      <c r="C64" s="156">
        <v>9781449474256</v>
      </c>
      <c r="D64" s="155" t="s">
        <v>366</v>
      </c>
      <c r="E64" s="155">
        <v>1</v>
      </c>
      <c r="F64" s="155">
        <v>74</v>
      </c>
      <c r="G64" s="155">
        <v>503</v>
      </c>
      <c r="H64" s="155">
        <v>415150</v>
      </c>
      <c r="I64" s="155">
        <v>-13755.18</v>
      </c>
      <c r="J64" s="155">
        <v>-50</v>
      </c>
    </row>
    <row r="65" spans="1:10" x14ac:dyDescent="0.2">
      <c r="A65" s="155">
        <v>2018</v>
      </c>
      <c r="B65" s="155">
        <v>7</v>
      </c>
      <c r="C65" s="156">
        <v>9781449475581</v>
      </c>
      <c r="D65" s="155" t="s">
        <v>377</v>
      </c>
      <c r="E65" s="155">
        <v>1</v>
      </c>
      <c r="F65" s="155">
        <v>74</v>
      </c>
      <c r="G65" s="155">
        <v>501</v>
      </c>
      <c r="H65" s="155">
        <v>415050</v>
      </c>
      <c r="I65" s="155">
        <v>-2096.5</v>
      </c>
      <c r="J65" s="155">
        <v>-7</v>
      </c>
    </row>
    <row r="66" spans="1:10" x14ac:dyDescent="0.2">
      <c r="A66" s="155">
        <v>2018</v>
      </c>
      <c r="B66" s="155">
        <v>7</v>
      </c>
      <c r="C66" s="156">
        <v>9781449478001</v>
      </c>
      <c r="D66" s="155" t="s">
        <v>378</v>
      </c>
      <c r="E66" s="155">
        <v>1</v>
      </c>
      <c r="F66" s="155">
        <v>74</v>
      </c>
      <c r="G66" s="155">
        <v>501</v>
      </c>
      <c r="H66" s="155">
        <v>415050</v>
      </c>
      <c r="I66" s="155">
        <v>-3905.48</v>
      </c>
      <c r="J66" s="155">
        <v>-13</v>
      </c>
    </row>
    <row r="67" spans="1:10" x14ac:dyDescent="0.2">
      <c r="A67" s="155">
        <v>2018</v>
      </c>
      <c r="B67" s="155">
        <v>7</v>
      </c>
      <c r="C67" s="156">
        <v>9781449478001</v>
      </c>
      <c r="D67" s="155" t="s">
        <v>378</v>
      </c>
      <c r="E67" s="155">
        <v>1</v>
      </c>
      <c r="F67" s="155">
        <v>74</v>
      </c>
      <c r="G67" s="155">
        <v>501</v>
      </c>
      <c r="H67" s="155">
        <v>425250</v>
      </c>
      <c r="I67" s="155">
        <v>299.5</v>
      </c>
      <c r="J67" s="155">
        <v>1</v>
      </c>
    </row>
    <row r="68" spans="1:10" x14ac:dyDescent="0.2">
      <c r="A68" s="155">
        <v>2018</v>
      </c>
      <c r="B68" s="155">
        <v>7</v>
      </c>
      <c r="C68" s="156">
        <v>9781449479619</v>
      </c>
      <c r="D68" s="155" t="s">
        <v>407</v>
      </c>
      <c r="E68" s="155">
        <v>1</v>
      </c>
      <c r="F68" s="155">
        <v>74</v>
      </c>
      <c r="G68" s="155">
        <v>501</v>
      </c>
      <c r="H68" s="155">
        <v>415050</v>
      </c>
      <c r="I68" s="155">
        <v>-7936.75</v>
      </c>
      <c r="J68" s="155">
        <v>-25</v>
      </c>
    </row>
    <row r="69" spans="1:10" x14ac:dyDescent="0.2">
      <c r="A69" s="155">
        <v>2018</v>
      </c>
      <c r="B69" s="155">
        <v>7</v>
      </c>
      <c r="C69" s="156">
        <v>9781449479701</v>
      </c>
      <c r="D69" s="155" t="s">
        <v>367</v>
      </c>
      <c r="E69" s="155">
        <v>1</v>
      </c>
      <c r="F69" s="155">
        <v>74</v>
      </c>
      <c r="G69" s="155">
        <v>501</v>
      </c>
      <c r="H69" s="155">
        <v>425250</v>
      </c>
      <c r="I69" s="155">
        <v>581.03</v>
      </c>
      <c r="J69" s="155">
        <v>2</v>
      </c>
    </row>
    <row r="70" spans="1:10" x14ac:dyDescent="0.2">
      <c r="A70" s="155">
        <v>2018</v>
      </c>
      <c r="B70" s="155">
        <v>7</v>
      </c>
      <c r="C70" s="156">
        <v>9781449480127</v>
      </c>
      <c r="D70" s="155" t="s">
        <v>394</v>
      </c>
      <c r="E70" s="155">
        <v>1</v>
      </c>
      <c r="F70" s="155">
        <v>74</v>
      </c>
      <c r="G70" s="155">
        <v>501</v>
      </c>
      <c r="H70" s="155">
        <v>415050</v>
      </c>
      <c r="I70" s="155">
        <v>-38156.300000000003</v>
      </c>
      <c r="J70" s="155">
        <v>-121</v>
      </c>
    </row>
    <row r="71" spans="1:10" x14ac:dyDescent="0.2">
      <c r="A71" s="155">
        <v>2018</v>
      </c>
      <c r="B71" s="155">
        <v>7</v>
      </c>
      <c r="C71" s="156">
        <v>9781449480356</v>
      </c>
      <c r="D71" s="155" t="s">
        <v>368</v>
      </c>
      <c r="E71" s="155">
        <v>1</v>
      </c>
      <c r="F71" s="155">
        <v>74</v>
      </c>
      <c r="G71" s="155">
        <v>501</v>
      </c>
      <c r="H71" s="155">
        <v>425250</v>
      </c>
      <c r="I71" s="155">
        <v>299.5</v>
      </c>
      <c r="J71" s="155">
        <v>1</v>
      </c>
    </row>
    <row r="72" spans="1:10" x14ac:dyDescent="0.2">
      <c r="A72" s="155">
        <v>2018</v>
      </c>
      <c r="B72" s="155">
        <v>7</v>
      </c>
      <c r="C72" s="156">
        <v>9781449481001</v>
      </c>
      <c r="D72" s="155" t="s">
        <v>371</v>
      </c>
      <c r="E72" s="155">
        <v>1</v>
      </c>
      <c r="F72" s="155">
        <v>74</v>
      </c>
      <c r="G72" s="155">
        <v>501</v>
      </c>
      <c r="H72" s="155">
        <v>425250</v>
      </c>
      <c r="I72" s="155">
        <v>880.53</v>
      </c>
      <c r="J72" s="155">
        <v>3</v>
      </c>
    </row>
    <row r="73" spans="1:10" x14ac:dyDescent="0.2">
      <c r="A73" s="155">
        <v>2018</v>
      </c>
      <c r="B73" s="155">
        <v>7</v>
      </c>
      <c r="C73" s="156">
        <v>9781449481018</v>
      </c>
      <c r="D73" s="155" t="s">
        <v>396</v>
      </c>
      <c r="E73" s="155">
        <v>1</v>
      </c>
      <c r="F73" s="155">
        <v>74</v>
      </c>
      <c r="G73" s="155">
        <v>501</v>
      </c>
      <c r="H73" s="155">
        <v>415050</v>
      </c>
      <c r="I73" s="155">
        <v>-3192.67</v>
      </c>
      <c r="J73" s="155">
        <v>-10</v>
      </c>
    </row>
    <row r="74" spans="1:10" x14ac:dyDescent="0.2">
      <c r="A74" s="155">
        <v>2018</v>
      </c>
      <c r="B74" s="155">
        <v>7</v>
      </c>
      <c r="C74" s="156">
        <v>9781449481322</v>
      </c>
      <c r="D74" s="155" t="s">
        <v>397</v>
      </c>
      <c r="E74" s="155">
        <v>1</v>
      </c>
      <c r="F74" s="155">
        <v>74</v>
      </c>
      <c r="G74" s="155">
        <v>501</v>
      </c>
      <c r="H74" s="155">
        <v>415050</v>
      </c>
      <c r="I74" s="155">
        <v>-3825</v>
      </c>
      <c r="J74" s="155">
        <v>-3</v>
      </c>
    </row>
    <row r="75" spans="1:10" x14ac:dyDescent="0.2">
      <c r="A75" s="155">
        <v>2018</v>
      </c>
      <c r="B75" s="155">
        <v>7</v>
      </c>
      <c r="C75" s="156">
        <v>9781449486761</v>
      </c>
      <c r="D75" s="155" t="s">
        <v>415</v>
      </c>
      <c r="E75" s="155">
        <v>1</v>
      </c>
      <c r="F75" s="155">
        <v>74</v>
      </c>
      <c r="G75" s="155">
        <v>501</v>
      </c>
      <c r="H75" s="155">
        <v>415050</v>
      </c>
      <c r="I75" s="155">
        <v>-2761.39</v>
      </c>
      <c r="J75" s="155">
        <v>-9</v>
      </c>
    </row>
    <row r="76" spans="1:10" x14ac:dyDescent="0.2">
      <c r="A76" s="155">
        <v>2018</v>
      </c>
      <c r="B76" s="155">
        <v>7</v>
      </c>
      <c r="C76" s="156">
        <v>9781449486761</v>
      </c>
      <c r="D76" s="155" t="s">
        <v>415</v>
      </c>
      <c r="E76" s="155">
        <v>1</v>
      </c>
      <c r="F76" s="155">
        <v>74</v>
      </c>
      <c r="G76" s="155">
        <v>501</v>
      </c>
      <c r="H76" s="155">
        <v>425250</v>
      </c>
      <c r="I76" s="155">
        <v>7487.5</v>
      </c>
      <c r="J76" s="155">
        <v>25</v>
      </c>
    </row>
    <row r="77" spans="1:10" x14ac:dyDescent="0.2">
      <c r="A77" s="155">
        <v>2018</v>
      </c>
      <c r="B77" s="155">
        <v>7</v>
      </c>
      <c r="C77" s="156">
        <v>9781449487218</v>
      </c>
      <c r="D77" s="155" t="s">
        <v>419</v>
      </c>
      <c r="E77" s="155">
        <v>1</v>
      </c>
      <c r="F77" s="155">
        <v>74</v>
      </c>
      <c r="G77" s="155">
        <v>501</v>
      </c>
      <c r="H77" s="155">
        <v>415050</v>
      </c>
      <c r="I77" s="155">
        <v>-2872.8</v>
      </c>
      <c r="J77" s="155">
        <v>-14</v>
      </c>
    </row>
    <row r="78" spans="1:10" x14ac:dyDescent="0.2">
      <c r="A78" s="155">
        <v>2018</v>
      </c>
      <c r="B78" s="155">
        <v>7</v>
      </c>
      <c r="C78" s="156">
        <v>9781449487560</v>
      </c>
      <c r="D78" s="155" t="s">
        <v>421</v>
      </c>
      <c r="E78" s="155">
        <v>1</v>
      </c>
      <c r="F78" s="155">
        <v>74</v>
      </c>
      <c r="G78" s="155">
        <v>501</v>
      </c>
      <c r="H78" s="155">
        <v>425250</v>
      </c>
      <c r="I78" s="155">
        <v>1497.5</v>
      </c>
      <c r="J78" s="155">
        <v>5</v>
      </c>
    </row>
    <row r="79" spans="1:10" x14ac:dyDescent="0.2">
      <c r="A79" s="155">
        <v>2018</v>
      </c>
      <c r="B79" s="155">
        <v>7</v>
      </c>
      <c r="C79" s="156">
        <v>9781449487751</v>
      </c>
      <c r="D79" s="155" t="s">
        <v>424</v>
      </c>
      <c r="E79" s="155">
        <v>1</v>
      </c>
      <c r="F79" s="155">
        <v>74</v>
      </c>
      <c r="G79" s="155">
        <v>501</v>
      </c>
      <c r="H79" s="155">
        <v>415050</v>
      </c>
      <c r="I79" s="155">
        <v>-2258.23</v>
      </c>
      <c r="J79" s="155">
        <v>-7</v>
      </c>
    </row>
    <row r="80" spans="1:10" x14ac:dyDescent="0.2">
      <c r="A80" s="155">
        <v>2018</v>
      </c>
      <c r="B80" s="155">
        <v>7</v>
      </c>
      <c r="C80" s="156">
        <v>9781449489427</v>
      </c>
      <c r="D80" s="155" t="s">
        <v>436</v>
      </c>
      <c r="E80" s="155">
        <v>1</v>
      </c>
      <c r="F80" s="155">
        <v>74</v>
      </c>
      <c r="G80" s="155">
        <v>501</v>
      </c>
      <c r="H80" s="155">
        <v>415040</v>
      </c>
      <c r="I80" s="155">
        <v>-30698.75</v>
      </c>
      <c r="J80" s="155">
        <v>-95</v>
      </c>
    </row>
    <row r="81" spans="1:11" x14ac:dyDescent="0.2">
      <c r="A81" s="155">
        <v>2018</v>
      </c>
      <c r="B81" s="155">
        <v>7</v>
      </c>
      <c r="C81" s="156">
        <v>9781449489786</v>
      </c>
      <c r="D81" s="155" t="s">
        <v>426</v>
      </c>
      <c r="E81" s="155">
        <v>1</v>
      </c>
      <c r="F81" s="155">
        <v>74</v>
      </c>
      <c r="G81" s="155">
        <v>501</v>
      </c>
      <c r="H81" s="155">
        <v>415040</v>
      </c>
      <c r="I81" s="155">
        <v>-30560.98</v>
      </c>
      <c r="J81" s="155">
        <v>-102</v>
      </c>
    </row>
    <row r="82" spans="1:11" x14ac:dyDescent="0.2">
      <c r="A82" s="155">
        <v>2018</v>
      </c>
      <c r="B82" s="155">
        <v>7</v>
      </c>
      <c r="C82" s="156">
        <v>9781449489892</v>
      </c>
      <c r="D82" s="155" t="s">
        <v>428</v>
      </c>
      <c r="E82" s="155">
        <v>1</v>
      </c>
      <c r="F82" s="155">
        <v>74</v>
      </c>
      <c r="G82" s="155">
        <v>501</v>
      </c>
      <c r="H82" s="155">
        <v>415040</v>
      </c>
      <c r="I82" s="155">
        <v>-5474.86</v>
      </c>
      <c r="J82" s="155">
        <v>-18</v>
      </c>
    </row>
    <row r="83" spans="1:11" x14ac:dyDescent="0.2">
      <c r="A83" s="155">
        <v>2018</v>
      </c>
      <c r="B83" s="155">
        <v>7</v>
      </c>
      <c r="C83" s="156">
        <v>9781449489908</v>
      </c>
      <c r="D83" s="155" t="s">
        <v>422</v>
      </c>
      <c r="E83" s="155">
        <v>1</v>
      </c>
      <c r="F83" s="155">
        <v>74</v>
      </c>
      <c r="G83" s="155">
        <v>501</v>
      </c>
      <c r="H83" s="155">
        <v>415050</v>
      </c>
      <c r="I83" s="155">
        <v>-1916.8</v>
      </c>
      <c r="J83" s="155">
        <v>-6</v>
      </c>
    </row>
    <row r="84" spans="1:11" x14ac:dyDescent="0.2">
      <c r="A84" s="155">
        <v>2018</v>
      </c>
      <c r="B84" s="155">
        <v>7</v>
      </c>
      <c r="C84" s="156">
        <v>9781449492038</v>
      </c>
      <c r="D84" s="155" t="s">
        <v>429</v>
      </c>
      <c r="E84" s="155">
        <v>1</v>
      </c>
      <c r="F84" s="155">
        <v>74</v>
      </c>
      <c r="G84" s="155">
        <v>501</v>
      </c>
      <c r="H84" s="155">
        <v>425250</v>
      </c>
      <c r="I84" s="155">
        <v>599</v>
      </c>
      <c r="J84" s="155">
        <v>2</v>
      </c>
    </row>
    <row r="85" spans="1:11" x14ac:dyDescent="0.2">
      <c r="A85" s="155">
        <v>2018</v>
      </c>
      <c r="B85" s="155">
        <v>7</v>
      </c>
      <c r="C85" s="156">
        <v>9781449492878</v>
      </c>
      <c r="D85" s="155" t="s">
        <v>427</v>
      </c>
      <c r="E85" s="155">
        <v>1</v>
      </c>
      <c r="F85" s="155">
        <v>74</v>
      </c>
      <c r="G85" s="155">
        <v>501</v>
      </c>
      <c r="H85" s="155">
        <v>415040</v>
      </c>
      <c r="I85" s="155">
        <v>-45344.3</v>
      </c>
      <c r="J85" s="155">
        <v>-145</v>
      </c>
    </row>
    <row r="86" spans="1:11" x14ac:dyDescent="0.2">
      <c r="A86" s="155">
        <v>2018</v>
      </c>
      <c r="B86" s="155">
        <v>7</v>
      </c>
      <c r="C86" s="156">
        <v>9781449494254</v>
      </c>
      <c r="D86" s="155" t="s">
        <v>437</v>
      </c>
      <c r="E86" s="155">
        <v>1</v>
      </c>
      <c r="F86" s="155">
        <v>74</v>
      </c>
      <c r="G86" s="155">
        <v>501</v>
      </c>
      <c r="H86" s="155">
        <v>415040</v>
      </c>
      <c r="I86" s="155">
        <v>-32286.1</v>
      </c>
      <c r="J86" s="155">
        <v>-100</v>
      </c>
    </row>
    <row r="87" spans="1:11" x14ac:dyDescent="0.2">
      <c r="A87" s="155">
        <v>2018</v>
      </c>
      <c r="B87" s="155">
        <v>7</v>
      </c>
      <c r="C87" s="156">
        <v>9781941252093</v>
      </c>
      <c r="D87" s="155" t="s">
        <v>321</v>
      </c>
      <c r="E87" s="155">
        <v>1</v>
      </c>
      <c r="F87" s="155">
        <v>74</v>
      </c>
      <c r="G87" s="155">
        <v>501</v>
      </c>
      <c r="H87" s="155">
        <v>425250</v>
      </c>
      <c r="I87" s="155">
        <v>425</v>
      </c>
      <c r="J87" s="155">
        <v>1</v>
      </c>
    </row>
    <row r="88" spans="1:11" x14ac:dyDescent="0.2">
      <c r="A88" s="155">
        <v>2018</v>
      </c>
      <c r="B88" s="155">
        <v>7</v>
      </c>
      <c r="C88" s="156">
        <v>9781941252390</v>
      </c>
      <c r="D88" s="155" t="s">
        <v>423</v>
      </c>
      <c r="E88" s="155">
        <v>1</v>
      </c>
      <c r="F88" s="155">
        <v>74</v>
      </c>
      <c r="G88" s="155">
        <v>501</v>
      </c>
      <c r="H88" s="155">
        <v>425250</v>
      </c>
      <c r="I88" s="155">
        <v>2975</v>
      </c>
      <c r="J88" s="155">
        <v>7</v>
      </c>
    </row>
    <row r="89" spans="1:11" x14ac:dyDescent="0.2">
      <c r="A89" s="155"/>
      <c r="B89" s="155"/>
      <c r="C89" s="156"/>
      <c r="D89" s="155"/>
      <c r="E89" s="155"/>
      <c r="F89" s="155"/>
      <c r="G89" s="155"/>
      <c r="H89" s="155"/>
      <c r="I89" s="155"/>
      <c r="J89" s="155"/>
    </row>
    <row r="90" spans="1:11" x14ac:dyDescent="0.2">
      <c r="I90" s="352">
        <f>SUM(I2:I89)</f>
        <v>-1516336.55</v>
      </c>
      <c r="J90" s="303">
        <f>SUM(J2:J89)</f>
        <v>-3183</v>
      </c>
    </row>
    <row r="92" spans="1:11" x14ac:dyDescent="0.2">
      <c r="G92" s="206" t="s">
        <v>63</v>
      </c>
      <c r="I92" s="374">
        <v>0.22500000000000001</v>
      </c>
      <c r="J92" s="305"/>
      <c r="K92" s="305"/>
    </row>
    <row r="93" spans="1:11" ht="13.5" thickBot="1" x14ac:dyDescent="0.25">
      <c r="G93" s="305"/>
      <c r="H93" s="305"/>
      <c r="I93" s="305"/>
      <c r="J93" s="305"/>
      <c r="K93" s="305"/>
    </row>
    <row r="94" spans="1:11" ht="15" x14ac:dyDescent="0.25">
      <c r="G94" s="306" t="s">
        <v>50</v>
      </c>
      <c r="H94" s="307" t="s">
        <v>51</v>
      </c>
      <c r="I94" s="375">
        <f>-I90*I92</f>
        <v>341175.72375</v>
      </c>
      <c r="J94" s="309"/>
      <c r="K94" s="310"/>
    </row>
    <row r="95" spans="1:11" ht="15" x14ac:dyDescent="0.25">
      <c r="G95" s="311"/>
      <c r="H95" s="312" t="s">
        <v>52</v>
      </c>
      <c r="I95" s="376">
        <f>I94/K95</f>
        <v>3769.2686027398045</v>
      </c>
      <c r="J95" s="314" t="s">
        <v>53</v>
      </c>
      <c r="K95" s="315">
        <v>90.515099800000016</v>
      </c>
    </row>
    <row r="96" spans="1:11" ht="15.75" thickBot="1" x14ac:dyDescent="0.3">
      <c r="G96" s="316"/>
      <c r="H96" s="317" t="s">
        <v>61</v>
      </c>
      <c r="I96" s="377">
        <f>I94/K96</f>
        <v>4967.8960184110629</v>
      </c>
      <c r="J96" s="319" t="s">
        <v>53</v>
      </c>
      <c r="K96" s="320">
        <v>68.676100000000005</v>
      </c>
    </row>
  </sheetData>
  <autoFilter ref="A1:K1" xr:uid="{00000000-0009-0000-0000-000002000000}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39"/>
  <sheetViews>
    <sheetView workbookViewId="0">
      <pane ySplit="1" topLeftCell="A103" activePane="bottomLeft" state="frozen"/>
      <selection pane="bottomLeft" activeCell="F132" sqref="F132"/>
    </sheetView>
  </sheetViews>
  <sheetFormatPr defaultColWidth="9.140625" defaultRowHeight="12.75" x14ac:dyDescent="0.2"/>
  <cols>
    <col min="1" max="2" width="9.140625" style="206"/>
    <col min="3" max="3" width="14.140625" style="206" bestFit="1" customWidth="1"/>
    <col min="4" max="4" width="39.140625" style="206" bestFit="1" customWidth="1"/>
    <col min="5" max="8" width="9.140625" style="206"/>
    <col min="9" max="9" width="14.85546875" style="372" bestFit="1" customWidth="1"/>
    <col min="10" max="10" width="9.140625" style="373"/>
    <col min="11" max="11" width="12.28515625" style="206" bestFit="1" customWidth="1"/>
    <col min="12" max="16384" width="9.140625" style="206"/>
  </cols>
  <sheetData>
    <row r="1" spans="1:11" x14ac:dyDescent="0.2">
      <c r="A1" s="184" t="s">
        <v>34</v>
      </c>
      <c r="B1" s="185" t="s">
        <v>35</v>
      </c>
      <c r="C1" s="185" t="s">
        <v>36</v>
      </c>
      <c r="D1" s="185" t="s">
        <v>37</v>
      </c>
      <c r="E1" s="185" t="s">
        <v>38</v>
      </c>
      <c r="F1" s="185" t="s">
        <v>39</v>
      </c>
      <c r="G1" s="185" t="s">
        <v>40</v>
      </c>
      <c r="H1" s="185" t="s">
        <v>41</v>
      </c>
      <c r="I1" s="357" t="s">
        <v>18</v>
      </c>
      <c r="J1" s="358" t="s">
        <v>42</v>
      </c>
      <c r="K1" s="185"/>
    </row>
    <row r="2" spans="1:11" x14ac:dyDescent="0.2">
      <c r="A2" s="155">
        <v>2018</v>
      </c>
      <c r="B2" s="155">
        <v>5</v>
      </c>
      <c r="C2" s="156">
        <v>9781449489786</v>
      </c>
      <c r="D2" s="155" t="s">
        <v>426</v>
      </c>
      <c r="E2" s="155">
        <v>1</v>
      </c>
      <c r="F2" s="155">
        <v>74</v>
      </c>
      <c r="G2" s="155">
        <v>501</v>
      </c>
      <c r="H2" s="155">
        <v>415040</v>
      </c>
      <c r="I2" s="359">
        <v>-66249.399999999994</v>
      </c>
      <c r="J2" s="360">
        <v>-206</v>
      </c>
    </row>
    <row r="3" spans="1:11" x14ac:dyDescent="0.2">
      <c r="A3" s="155">
        <v>2018</v>
      </c>
      <c r="B3" s="155">
        <v>5</v>
      </c>
      <c r="C3" s="156">
        <v>9781449492878</v>
      </c>
      <c r="D3" s="155" t="s">
        <v>427</v>
      </c>
      <c r="E3" s="155">
        <v>1</v>
      </c>
      <c r="F3" s="155">
        <v>74</v>
      </c>
      <c r="G3" s="155">
        <v>501</v>
      </c>
      <c r="H3" s="155">
        <v>415040</v>
      </c>
      <c r="I3" s="359">
        <v>-47620.5</v>
      </c>
      <c r="J3" s="360">
        <v>-150</v>
      </c>
    </row>
    <row r="4" spans="1:11" x14ac:dyDescent="0.2">
      <c r="A4" s="155">
        <v>2018</v>
      </c>
      <c r="B4" s="155">
        <v>5</v>
      </c>
      <c r="C4" s="156">
        <v>9780740700033</v>
      </c>
      <c r="D4" s="155" t="s">
        <v>343</v>
      </c>
      <c r="E4" s="155">
        <v>1</v>
      </c>
      <c r="F4" s="155">
        <v>74</v>
      </c>
      <c r="G4" s="155">
        <v>503</v>
      </c>
      <c r="H4" s="155">
        <v>415050</v>
      </c>
      <c r="I4" s="359">
        <v>-356.49</v>
      </c>
      <c r="J4" s="360">
        <v>-1</v>
      </c>
    </row>
    <row r="5" spans="1:11" x14ac:dyDescent="0.2">
      <c r="A5" s="155">
        <v>2018</v>
      </c>
      <c r="B5" s="155">
        <v>5</v>
      </c>
      <c r="C5" s="156">
        <v>9780740705311</v>
      </c>
      <c r="D5" s="155" t="s">
        <v>344</v>
      </c>
      <c r="E5" s="155">
        <v>1</v>
      </c>
      <c r="F5" s="155">
        <v>74</v>
      </c>
      <c r="G5" s="155">
        <v>503</v>
      </c>
      <c r="H5" s="155">
        <v>415050</v>
      </c>
      <c r="I5" s="359">
        <v>-349.5</v>
      </c>
      <c r="J5" s="360">
        <v>-1</v>
      </c>
    </row>
    <row r="6" spans="1:11" x14ac:dyDescent="0.2">
      <c r="A6" s="155">
        <v>2018</v>
      </c>
      <c r="B6" s="155">
        <v>5</v>
      </c>
      <c r="C6" s="156">
        <v>9780740713903</v>
      </c>
      <c r="D6" s="155" t="s">
        <v>345</v>
      </c>
      <c r="E6" s="155">
        <v>1</v>
      </c>
      <c r="F6" s="155">
        <v>74</v>
      </c>
      <c r="G6" s="155">
        <v>503</v>
      </c>
      <c r="H6" s="155">
        <v>415050</v>
      </c>
      <c r="I6" s="359">
        <v>-229.5</v>
      </c>
      <c r="J6" s="360">
        <v>-1</v>
      </c>
    </row>
    <row r="7" spans="1:11" x14ac:dyDescent="0.2">
      <c r="A7" s="155">
        <v>2018</v>
      </c>
      <c r="B7" s="155">
        <v>5</v>
      </c>
      <c r="C7" s="156">
        <v>9780740761584</v>
      </c>
      <c r="D7" s="155" t="s">
        <v>379</v>
      </c>
      <c r="E7" s="155">
        <v>1</v>
      </c>
      <c r="F7" s="155">
        <v>74</v>
      </c>
      <c r="G7" s="155">
        <v>504</v>
      </c>
      <c r="H7" s="155">
        <v>415050</v>
      </c>
      <c r="I7" s="359">
        <v>-203.49</v>
      </c>
      <c r="J7" s="360">
        <v>-1</v>
      </c>
    </row>
    <row r="8" spans="1:11" x14ac:dyDescent="0.2">
      <c r="A8" s="155">
        <v>2018</v>
      </c>
      <c r="B8" s="155">
        <v>5</v>
      </c>
      <c r="C8" s="156">
        <v>9780740768491</v>
      </c>
      <c r="D8" s="155" t="s">
        <v>350</v>
      </c>
      <c r="E8" s="155">
        <v>1</v>
      </c>
      <c r="F8" s="155">
        <v>74</v>
      </c>
      <c r="G8" s="155">
        <v>503</v>
      </c>
      <c r="H8" s="155">
        <v>415050</v>
      </c>
      <c r="I8" s="359">
        <v>-900</v>
      </c>
      <c r="J8" s="360">
        <v>-4</v>
      </c>
    </row>
    <row r="9" spans="1:11" x14ac:dyDescent="0.2">
      <c r="A9" s="155">
        <v>2018</v>
      </c>
      <c r="B9" s="155">
        <v>5</v>
      </c>
      <c r="C9" s="156">
        <v>9780740773655</v>
      </c>
      <c r="D9" s="155" t="s">
        <v>362</v>
      </c>
      <c r="E9" s="155">
        <v>1</v>
      </c>
      <c r="F9" s="155">
        <v>74</v>
      </c>
      <c r="G9" s="155">
        <v>503</v>
      </c>
      <c r="H9" s="155">
        <v>415050</v>
      </c>
      <c r="I9" s="359">
        <v>-267.75</v>
      </c>
      <c r="J9" s="360">
        <v>-1</v>
      </c>
    </row>
    <row r="10" spans="1:11" x14ac:dyDescent="0.2">
      <c r="A10" s="155">
        <v>2018</v>
      </c>
      <c r="B10" s="155">
        <v>5</v>
      </c>
      <c r="C10" s="156">
        <v>9780740777356</v>
      </c>
      <c r="D10" s="155" t="s">
        <v>274</v>
      </c>
      <c r="E10" s="155">
        <v>1</v>
      </c>
      <c r="F10" s="155">
        <v>74</v>
      </c>
      <c r="G10" s="155">
        <v>503</v>
      </c>
      <c r="H10" s="155">
        <v>415050</v>
      </c>
      <c r="I10" s="359">
        <v>-1855</v>
      </c>
      <c r="J10" s="360">
        <v>-1</v>
      </c>
    </row>
    <row r="11" spans="1:11" x14ac:dyDescent="0.2">
      <c r="A11" s="155">
        <v>2018</v>
      </c>
      <c r="B11" s="155">
        <v>5</v>
      </c>
      <c r="C11" s="156">
        <v>9780740785344</v>
      </c>
      <c r="D11" s="155" t="s">
        <v>352</v>
      </c>
      <c r="E11" s="155">
        <v>1</v>
      </c>
      <c r="F11" s="155">
        <v>74</v>
      </c>
      <c r="G11" s="155">
        <v>503</v>
      </c>
      <c r="H11" s="155">
        <v>415050</v>
      </c>
      <c r="I11" s="359">
        <v>-705.99</v>
      </c>
      <c r="J11" s="360">
        <v>-2</v>
      </c>
    </row>
    <row r="12" spans="1:11" x14ac:dyDescent="0.2">
      <c r="A12" s="155">
        <v>2018</v>
      </c>
      <c r="B12" s="155">
        <v>5</v>
      </c>
      <c r="C12" s="156">
        <v>9780836204155</v>
      </c>
      <c r="D12" s="155" t="s">
        <v>353</v>
      </c>
      <c r="E12" s="155">
        <v>1</v>
      </c>
      <c r="F12" s="155">
        <v>74</v>
      </c>
      <c r="G12" s="155">
        <v>503</v>
      </c>
      <c r="H12" s="155">
        <v>415050</v>
      </c>
      <c r="I12" s="359">
        <v>-356.49</v>
      </c>
      <c r="J12" s="360">
        <v>-1</v>
      </c>
    </row>
    <row r="13" spans="1:11" x14ac:dyDescent="0.2">
      <c r="A13" s="155">
        <v>2018</v>
      </c>
      <c r="B13" s="155">
        <v>5</v>
      </c>
      <c r="C13" s="156">
        <v>9780836228991</v>
      </c>
      <c r="D13" s="155" t="s">
        <v>354</v>
      </c>
      <c r="E13" s="155">
        <v>1</v>
      </c>
      <c r="F13" s="155">
        <v>74</v>
      </c>
      <c r="G13" s="155">
        <v>503</v>
      </c>
      <c r="H13" s="155">
        <v>415050</v>
      </c>
      <c r="I13" s="359">
        <v>-530.25</v>
      </c>
      <c r="J13" s="360">
        <v>-2</v>
      </c>
    </row>
    <row r="14" spans="1:11" x14ac:dyDescent="0.2">
      <c r="A14" s="155">
        <v>2018</v>
      </c>
      <c r="B14" s="155">
        <v>5</v>
      </c>
      <c r="C14" s="156">
        <v>9781449401023</v>
      </c>
      <c r="D14" s="155" t="s">
        <v>357</v>
      </c>
      <c r="E14" s="155">
        <v>1</v>
      </c>
      <c r="F14" s="155">
        <v>74</v>
      </c>
      <c r="G14" s="155">
        <v>503</v>
      </c>
      <c r="H14" s="155">
        <v>415050</v>
      </c>
      <c r="I14" s="359">
        <v>-719.97</v>
      </c>
      <c r="J14" s="360">
        <v>-2</v>
      </c>
    </row>
    <row r="15" spans="1:11" x14ac:dyDescent="0.2">
      <c r="A15" s="155">
        <v>2018</v>
      </c>
      <c r="B15" s="155">
        <v>5</v>
      </c>
      <c r="C15" s="156">
        <v>9781449401375</v>
      </c>
      <c r="D15" s="155" t="s">
        <v>302</v>
      </c>
      <c r="E15" s="155">
        <v>1</v>
      </c>
      <c r="F15" s="155">
        <v>74</v>
      </c>
      <c r="G15" s="155">
        <v>503</v>
      </c>
      <c r="H15" s="155">
        <v>415050</v>
      </c>
      <c r="I15" s="359">
        <v>-152.49</v>
      </c>
      <c r="J15" s="360">
        <v>-1</v>
      </c>
    </row>
    <row r="16" spans="1:11" x14ac:dyDescent="0.2">
      <c r="A16" s="155">
        <v>2018</v>
      </c>
      <c r="B16" s="155">
        <v>5</v>
      </c>
      <c r="C16" s="156">
        <v>9781449402327</v>
      </c>
      <c r="D16" s="155" t="s">
        <v>277</v>
      </c>
      <c r="E16" s="155">
        <v>1</v>
      </c>
      <c r="F16" s="155">
        <v>74</v>
      </c>
      <c r="G16" s="155">
        <v>504</v>
      </c>
      <c r="H16" s="155">
        <v>415050</v>
      </c>
      <c r="I16" s="359">
        <v>-2872.8</v>
      </c>
      <c r="J16" s="360">
        <v>-14</v>
      </c>
    </row>
    <row r="17" spans="1:10" x14ac:dyDescent="0.2">
      <c r="A17" s="155">
        <v>2018</v>
      </c>
      <c r="B17" s="155">
        <v>5</v>
      </c>
      <c r="C17" s="156">
        <v>9781449403102</v>
      </c>
      <c r="D17" s="155" t="s">
        <v>303</v>
      </c>
      <c r="E17" s="155">
        <v>1</v>
      </c>
      <c r="F17" s="155">
        <v>74</v>
      </c>
      <c r="G17" s="155">
        <v>503</v>
      </c>
      <c r="H17" s="155">
        <v>415050</v>
      </c>
      <c r="I17" s="359">
        <v>-152.49</v>
      </c>
      <c r="J17" s="360">
        <v>-1</v>
      </c>
    </row>
    <row r="18" spans="1:10" x14ac:dyDescent="0.2">
      <c r="A18" s="155">
        <v>2018</v>
      </c>
      <c r="B18" s="155">
        <v>5</v>
      </c>
      <c r="C18" s="156">
        <v>9781449407186</v>
      </c>
      <c r="D18" s="155" t="s">
        <v>278</v>
      </c>
      <c r="E18" s="155">
        <v>1</v>
      </c>
      <c r="F18" s="155">
        <v>74</v>
      </c>
      <c r="G18" s="155">
        <v>504</v>
      </c>
      <c r="H18" s="155">
        <v>415050</v>
      </c>
      <c r="I18" s="359">
        <v>-1596</v>
      </c>
      <c r="J18" s="360">
        <v>-8</v>
      </c>
    </row>
    <row r="19" spans="1:10" x14ac:dyDescent="0.2">
      <c r="A19" s="155">
        <v>2018</v>
      </c>
      <c r="B19" s="155">
        <v>5</v>
      </c>
      <c r="C19" s="156">
        <v>9781449409777</v>
      </c>
      <c r="D19" s="155" t="s">
        <v>293</v>
      </c>
      <c r="E19" s="155">
        <v>1</v>
      </c>
      <c r="F19" s="155">
        <v>74</v>
      </c>
      <c r="G19" s="155">
        <v>503</v>
      </c>
      <c r="H19" s="155">
        <v>415050</v>
      </c>
      <c r="I19" s="359">
        <v>-1834.88</v>
      </c>
      <c r="J19" s="360">
        <v>-5</v>
      </c>
    </row>
    <row r="20" spans="1:10" x14ac:dyDescent="0.2">
      <c r="A20" s="155">
        <v>2018</v>
      </c>
      <c r="B20" s="155">
        <v>5</v>
      </c>
      <c r="C20" s="156">
        <v>9781449410186</v>
      </c>
      <c r="D20" s="155" t="s">
        <v>334</v>
      </c>
      <c r="E20" s="155">
        <v>1</v>
      </c>
      <c r="F20" s="155">
        <v>74</v>
      </c>
      <c r="G20" s="155">
        <v>503</v>
      </c>
      <c r="H20" s="155">
        <v>415050</v>
      </c>
      <c r="I20" s="359">
        <v>-808.5</v>
      </c>
      <c r="J20" s="360">
        <v>-3</v>
      </c>
    </row>
    <row r="21" spans="1:10" x14ac:dyDescent="0.2">
      <c r="A21" s="155">
        <v>2018</v>
      </c>
      <c r="B21" s="155">
        <v>5</v>
      </c>
      <c r="C21" s="156">
        <v>9781449414054</v>
      </c>
      <c r="D21" s="155" t="s">
        <v>393</v>
      </c>
      <c r="E21" s="155">
        <v>1</v>
      </c>
      <c r="F21" s="155">
        <v>74</v>
      </c>
      <c r="G21" s="155">
        <v>504</v>
      </c>
      <c r="H21" s="155">
        <v>415050</v>
      </c>
      <c r="I21" s="359">
        <v>-101.49</v>
      </c>
      <c r="J21" s="360">
        <v>-1</v>
      </c>
    </row>
    <row r="22" spans="1:10" x14ac:dyDescent="0.2">
      <c r="A22" s="155">
        <v>2018</v>
      </c>
      <c r="B22" s="155">
        <v>5</v>
      </c>
      <c r="C22" s="156">
        <v>9781449414078</v>
      </c>
      <c r="D22" s="155" t="s">
        <v>383</v>
      </c>
      <c r="E22" s="155">
        <v>1</v>
      </c>
      <c r="F22" s="155">
        <v>74</v>
      </c>
      <c r="G22" s="155">
        <v>503</v>
      </c>
      <c r="H22" s="155">
        <v>415050</v>
      </c>
      <c r="I22" s="359">
        <v>-101.49</v>
      </c>
      <c r="J22" s="360">
        <v>-1</v>
      </c>
    </row>
    <row r="23" spans="1:10" x14ac:dyDescent="0.2">
      <c r="A23" s="155">
        <v>2018</v>
      </c>
      <c r="B23" s="155">
        <v>5</v>
      </c>
      <c r="C23" s="156">
        <v>9781449414085</v>
      </c>
      <c r="D23" s="155" t="s">
        <v>384</v>
      </c>
      <c r="E23" s="155">
        <v>1</v>
      </c>
      <c r="F23" s="155">
        <v>74</v>
      </c>
      <c r="G23" s="155">
        <v>503</v>
      </c>
      <c r="H23" s="155">
        <v>415050</v>
      </c>
      <c r="I23" s="359">
        <v>-101.49</v>
      </c>
      <c r="J23" s="360">
        <v>-1</v>
      </c>
    </row>
    <row r="24" spans="1:10" x14ac:dyDescent="0.2">
      <c r="A24" s="155">
        <v>2018</v>
      </c>
      <c r="B24" s="155">
        <v>5</v>
      </c>
      <c r="C24" s="156">
        <v>9781449418243</v>
      </c>
      <c r="D24" s="155" t="s">
        <v>304</v>
      </c>
      <c r="E24" s="155">
        <v>1</v>
      </c>
      <c r="F24" s="155">
        <v>74</v>
      </c>
      <c r="G24" s="155">
        <v>503</v>
      </c>
      <c r="H24" s="155">
        <v>415050</v>
      </c>
      <c r="I24" s="359">
        <v>-152.49</v>
      </c>
      <c r="J24" s="360">
        <v>-1</v>
      </c>
    </row>
    <row r="25" spans="1:10" x14ac:dyDescent="0.2">
      <c r="A25" s="155">
        <v>2018</v>
      </c>
      <c r="B25" s="155">
        <v>5</v>
      </c>
      <c r="C25" s="156">
        <v>9781449418465</v>
      </c>
      <c r="D25" s="155" t="s">
        <v>338</v>
      </c>
      <c r="E25" s="155">
        <v>1</v>
      </c>
      <c r="F25" s="155">
        <v>74</v>
      </c>
      <c r="G25" s="155">
        <v>503</v>
      </c>
      <c r="H25" s="155">
        <v>415050</v>
      </c>
      <c r="I25" s="359">
        <v>-546</v>
      </c>
      <c r="J25" s="360">
        <v>-2</v>
      </c>
    </row>
    <row r="26" spans="1:10" x14ac:dyDescent="0.2">
      <c r="A26" s="155">
        <v>2018</v>
      </c>
      <c r="B26" s="155">
        <v>5</v>
      </c>
      <c r="C26" s="156">
        <v>9781449420437</v>
      </c>
      <c r="D26" s="155" t="s">
        <v>280</v>
      </c>
      <c r="E26" s="155">
        <v>1</v>
      </c>
      <c r="F26" s="155">
        <v>74</v>
      </c>
      <c r="G26" s="155">
        <v>504</v>
      </c>
      <c r="H26" s="155">
        <v>415050</v>
      </c>
      <c r="I26" s="359">
        <v>-2633.4</v>
      </c>
      <c r="J26" s="360">
        <v>-13</v>
      </c>
    </row>
    <row r="27" spans="1:10" x14ac:dyDescent="0.2">
      <c r="A27" s="155">
        <v>2018</v>
      </c>
      <c r="B27" s="155">
        <v>5</v>
      </c>
      <c r="C27" s="156">
        <v>9781449423032</v>
      </c>
      <c r="D27" s="155" t="s">
        <v>295</v>
      </c>
      <c r="E27" s="155">
        <v>1</v>
      </c>
      <c r="F27" s="155">
        <v>74</v>
      </c>
      <c r="G27" s="155">
        <v>504</v>
      </c>
      <c r="H27" s="155">
        <v>415050</v>
      </c>
      <c r="I27" s="359">
        <v>-178.5</v>
      </c>
      <c r="J27" s="360">
        <v>-1</v>
      </c>
    </row>
    <row r="28" spans="1:10" x14ac:dyDescent="0.2">
      <c r="A28" s="155">
        <v>2018</v>
      </c>
      <c r="B28" s="155">
        <v>5</v>
      </c>
      <c r="C28" s="156">
        <v>9781449425661</v>
      </c>
      <c r="D28" s="155" t="s">
        <v>282</v>
      </c>
      <c r="E28" s="155">
        <v>1</v>
      </c>
      <c r="F28" s="155">
        <v>74</v>
      </c>
      <c r="G28" s="155">
        <v>504</v>
      </c>
      <c r="H28" s="155">
        <v>415050</v>
      </c>
      <c r="I28" s="359">
        <v>-598.5</v>
      </c>
      <c r="J28" s="360">
        <v>-3</v>
      </c>
    </row>
    <row r="29" spans="1:10" x14ac:dyDescent="0.2">
      <c r="A29" s="155">
        <v>2018</v>
      </c>
      <c r="B29" s="155">
        <v>5</v>
      </c>
      <c r="C29" s="156">
        <v>9781449425678</v>
      </c>
      <c r="D29" s="155" t="s">
        <v>318</v>
      </c>
      <c r="E29" s="155">
        <v>1</v>
      </c>
      <c r="F29" s="155">
        <v>74</v>
      </c>
      <c r="G29" s="155">
        <v>504</v>
      </c>
      <c r="H29" s="155">
        <v>415050</v>
      </c>
      <c r="I29" s="359">
        <v>-1048.5</v>
      </c>
      <c r="J29" s="360">
        <v>-3</v>
      </c>
    </row>
    <row r="30" spans="1:10" x14ac:dyDescent="0.2">
      <c r="A30" s="155">
        <v>2018</v>
      </c>
      <c r="B30" s="155">
        <v>5</v>
      </c>
      <c r="C30" s="156">
        <v>9781449427740</v>
      </c>
      <c r="D30" s="155" t="s">
        <v>401</v>
      </c>
      <c r="E30" s="155">
        <v>1</v>
      </c>
      <c r="F30" s="155">
        <v>74</v>
      </c>
      <c r="G30" s="155">
        <v>503</v>
      </c>
      <c r="H30" s="155">
        <v>415050</v>
      </c>
      <c r="I30" s="359">
        <v>-229.5</v>
      </c>
      <c r="J30" s="360">
        <v>-1</v>
      </c>
    </row>
    <row r="31" spans="1:10" x14ac:dyDescent="0.2">
      <c r="A31" s="155">
        <v>2018</v>
      </c>
      <c r="B31" s="155">
        <v>5</v>
      </c>
      <c r="C31" s="156">
        <v>9781449427757</v>
      </c>
      <c r="D31" s="155" t="s">
        <v>283</v>
      </c>
      <c r="E31" s="155">
        <v>1</v>
      </c>
      <c r="F31" s="155">
        <v>74</v>
      </c>
      <c r="G31" s="155">
        <v>503</v>
      </c>
      <c r="H31" s="155">
        <v>415050</v>
      </c>
      <c r="I31" s="359">
        <v>-238.5</v>
      </c>
      <c r="J31" s="360">
        <v>-1</v>
      </c>
    </row>
    <row r="32" spans="1:10" x14ac:dyDescent="0.2">
      <c r="A32" s="155">
        <v>2018</v>
      </c>
      <c r="B32" s="155">
        <v>5</v>
      </c>
      <c r="C32" s="156">
        <v>9781449427771</v>
      </c>
      <c r="D32" s="155" t="s">
        <v>284</v>
      </c>
      <c r="E32" s="155">
        <v>1</v>
      </c>
      <c r="F32" s="155">
        <v>74</v>
      </c>
      <c r="G32" s="155">
        <v>504</v>
      </c>
      <c r="H32" s="155">
        <v>415050</v>
      </c>
      <c r="I32" s="359">
        <v>-1596</v>
      </c>
      <c r="J32" s="360">
        <v>-8</v>
      </c>
    </row>
    <row r="33" spans="1:10" x14ac:dyDescent="0.2">
      <c r="A33" s="155">
        <v>2018</v>
      </c>
      <c r="B33" s="155">
        <v>5</v>
      </c>
      <c r="C33" s="156">
        <v>9781449429379</v>
      </c>
      <c r="D33" s="155" t="s">
        <v>285</v>
      </c>
      <c r="E33" s="155">
        <v>1</v>
      </c>
      <c r="F33" s="155">
        <v>74</v>
      </c>
      <c r="G33" s="155">
        <v>503</v>
      </c>
      <c r="H33" s="155">
        <v>415050</v>
      </c>
      <c r="I33" s="359">
        <v>-2502.5</v>
      </c>
      <c r="J33" s="360">
        <v>-14</v>
      </c>
    </row>
    <row r="34" spans="1:10" x14ac:dyDescent="0.2">
      <c r="A34" s="155">
        <v>2018</v>
      </c>
      <c r="B34" s="155">
        <v>5</v>
      </c>
      <c r="C34" s="156">
        <v>9781449429386</v>
      </c>
      <c r="D34" s="155" t="s">
        <v>286</v>
      </c>
      <c r="E34" s="155">
        <v>1</v>
      </c>
      <c r="F34" s="155">
        <v>74</v>
      </c>
      <c r="G34" s="155">
        <v>503</v>
      </c>
      <c r="H34" s="155">
        <v>415050</v>
      </c>
      <c r="I34" s="359">
        <v>-229.5</v>
      </c>
      <c r="J34" s="360">
        <v>-1</v>
      </c>
    </row>
    <row r="35" spans="1:10" x14ac:dyDescent="0.2">
      <c r="A35" s="155">
        <v>2018</v>
      </c>
      <c r="B35" s="155">
        <v>5</v>
      </c>
      <c r="C35" s="156">
        <v>9781449433833</v>
      </c>
      <c r="D35" s="155" t="s">
        <v>306</v>
      </c>
      <c r="E35" s="155">
        <v>1</v>
      </c>
      <c r="F35" s="155">
        <v>74</v>
      </c>
      <c r="G35" s="155">
        <v>503</v>
      </c>
      <c r="H35" s="155">
        <v>415050</v>
      </c>
      <c r="I35" s="359">
        <v>-747.5</v>
      </c>
      <c r="J35" s="360">
        <v>-5</v>
      </c>
    </row>
    <row r="36" spans="1:10" x14ac:dyDescent="0.2">
      <c r="A36" s="155">
        <v>2018</v>
      </c>
      <c r="B36" s="155">
        <v>5</v>
      </c>
      <c r="C36" s="156">
        <v>9781449433918</v>
      </c>
      <c r="D36" s="155" t="s">
        <v>307</v>
      </c>
      <c r="E36" s="155">
        <v>1</v>
      </c>
      <c r="F36" s="155">
        <v>74</v>
      </c>
      <c r="G36" s="155">
        <v>503</v>
      </c>
      <c r="H36" s="155">
        <v>415050</v>
      </c>
      <c r="I36" s="359">
        <v>-598</v>
      </c>
      <c r="J36" s="360">
        <v>-4</v>
      </c>
    </row>
    <row r="37" spans="1:10" x14ac:dyDescent="0.2">
      <c r="A37" s="155">
        <v>2018</v>
      </c>
      <c r="B37" s="155">
        <v>5</v>
      </c>
      <c r="C37" s="156">
        <v>9781449436346</v>
      </c>
      <c r="D37" s="155" t="s">
        <v>242</v>
      </c>
      <c r="E37" s="155">
        <v>1</v>
      </c>
      <c r="F37" s="155">
        <v>74</v>
      </c>
      <c r="G37" s="155">
        <v>501</v>
      </c>
      <c r="H37" s="155">
        <v>415050</v>
      </c>
      <c r="I37" s="359">
        <v>-3727.5</v>
      </c>
      <c r="J37" s="360">
        <v>-21</v>
      </c>
    </row>
    <row r="38" spans="1:10" x14ac:dyDescent="0.2">
      <c r="A38" s="155">
        <v>2018</v>
      </c>
      <c r="B38" s="155">
        <v>5</v>
      </c>
      <c r="C38" s="156">
        <v>9781449436353</v>
      </c>
      <c r="D38" s="155" t="s">
        <v>287</v>
      </c>
      <c r="E38" s="155">
        <v>1</v>
      </c>
      <c r="F38" s="155">
        <v>74</v>
      </c>
      <c r="G38" s="155">
        <v>504</v>
      </c>
      <c r="H38" s="155">
        <v>415050</v>
      </c>
      <c r="I38" s="359">
        <v>-1596</v>
      </c>
      <c r="J38" s="360">
        <v>-8</v>
      </c>
    </row>
    <row r="39" spans="1:10" x14ac:dyDescent="0.2">
      <c r="A39" s="155">
        <v>2018</v>
      </c>
      <c r="B39" s="155">
        <v>5</v>
      </c>
      <c r="C39" s="156">
        <v>9781449438821</v>
      </c>
      <c r="D39" s="155" t="s">
        <v>330</v>
      </c>
      <c r="E39" s="155">
        <v>1</v>
      </c>
      <c r="F39" s="155">
        <v>74</v>
      </c>
      <c r="G39" s="155">
        <v>503</v>
      </c>
      <c r="H39" s="155">
        <v>415050</v>
      </c>
      <c r="I39" s="359">
        <v>-19285</v>
      </c>
      <c r="J39" s="360">
        <v>-11</v>
      </c>
    </row>
    <row r="40" spans="1:10" x14ac:dyDescent="0.2">
      <c r="A40" s="155">
        <v>2018</v>
      </c>
      <c r="B40" s="155">
        <v>5</v>
      </c>
      <c r="C40" s="156">
        <v>9781449446604</v>
      </c>
      <c r="D40" s="155" t="s">
        <v>244</v>
      </c>
      <c r="E40" s="155">
        <v>1</v>
      </c>
      <c r="F40" s="155">
        <v>74</v>
      </c>
      <c r="G40" s="155">
        <v>501</v>
      </c>
      <c r="H40" s="155">
        <v>415050</v>
      </c>
      <c r="I40" s="359">
        <v>-476.47</v>
      </c>
      <c r="J40" s="360">
        <v>-1</v>
      </c>
    </row>
    <row r="41" spans="1:10" x14ac:dyDescent="0.2">
      <c r="A41" s="155">
        <v>2018</v>
      </c>
      <c r="B41" s="155">
        <v>5</v>
      </c>
      <c r="C41" s="156">
        <v>9781449447151</v>
      </c>
      <c r="D41" s="155" t="s">
        <v>289</v>
      </c>
      <c r="E41" s="155">
        <v>1</v>
      </c>
      <c r="F41" s="155">
        <v>74</v>
      </c>
      <c r="G41" s="155">
        <v>503</v>
      </c>
      <c r="H41" s="155">
        <v>415050</v>
      </c>
      <c r="I41" s="359">
        <v>-1785</v>
      </c>
      <c r="J41" s="360">
        <v>-1</v>
      </c>
    </row>
    <row r="42" spans="1:10" x14ac:dyDescent="0.2">
      <c r="A42" s="155">
        <v>2018</v>
      </c>
      <c r="B42" s="155">
        <v>5</v>
      </c>
      <c r="C42" s="156">
        <v>9781449450304</v>
      </c>
      <c r="D42" s="155" t="s">
        <v>309</v>
      </c>
      <c r="E42" s="155">
        <v>1</v>
      </c>
      <c r="F42" s="155">
        <v>74</v>
      </c>
      <c r="G42" s="155">
        <v>503</v>
      </c>
      <c r="H42" s="155">
        <v>415050</v>
      </c>
      <c r="I42" s="359">
        <v>-747.5</v>
      </c>
      <c r="J42" s="360">
        <v>-5</v>
      </c>
    </row>
    <row r="43" spans="1:10" x14ac:dyDescent="0.2">
      <c r="A43" s="155">
        <v>2018</v>
      </c>
      <c r="B43" s="155">
        <v>5</v>
      </c>
      <c r="C43" s="156">
        <v>9781449450625</v>
      </c>
      <c r="D43" s="155" t="s">
        <v>249</v>
      </c>
      <c r="E43" s="155">
        <v>1</v>
      </c>
      <c r="F43" s="155">
        <v>74</v>
      </c>
      <c r="G43" s="155">
        <v>501</v>
      </c>
      <c r="H43" s="155">
        <v>415050</v>
      </c>
      <c r="I43" s="359">
        <v>-747.5</v>
      </c>
      <c r="J43" s="360">
        <v>-5</v>
      </c>
    </row>
    <row r="44" spans="1:10" x14ac:dyDescent="0.2">
      <c r="A44" s="155">
        <v>2018</v>
      </c>
      <c r="B44" s="155">
        <v>5</v>
      </c>
      <c r="C44" s="156">
        <v>9781449450632</v>
      </c>
      <c r="D44" s="155" t="s">
        <v>251</v>
      </c>
      <c r="E44" s="155">
        <v>1</v>
      </c>
      <c r="F44" s="155">
        <v>74</v>
      </c>
      <c r="G44" s="155">
        <v>501</v>
      </c>
      <c r="H44" s="155">
        <v>415050</v>
      </c>
      <c r="I44" s="359">
        <v>-899.99</v>
      </c>
      <c r="J44" s="360">
        <v>-6</v>
      </c>
    </row>
    <row r="45" spans="1:10" x14ac:dyDescent="0.2">
      <c r="A45" s="155">
        <v>2018</v>
      </c>
      <c r="B45" s="155">
        <v>5</v>
      </c>
      <c r="C45" s="156">
        <v>9781449450854</v>
      </c>
      <c r="D45" s="155" t="s">
        <v>253</v>
      </c>
      <c r="E45" s="155">
        <v>1</v>
      </c>
      <c r="F45" s="155">
        <v>74</v>
      </c>
      <c r="G45" s="155">
        <v>501</v>
      </c>
      <c r="H45" s="155">
        <v>415050</v>
      </c>
      <c r="I45" s="359">
        <v>-747.5</v>
      </c>
      <c r="J45" s="360">
        <v>-5</v>
      </c>
    </row>
    <row r="46" spans="1:10" x14ac:dyDescent="0.2">
      <c r="A46" s="155">
        <v>2018</v>
      </c>
      <c r="B46" s="155">
        <v>5</v>
      </c>
      <c r="C46" s="156">
        <v>9781449451004</v>
      </c>
      <c r="D46" s="155" t="s">
        <v>221</v>
      </c>
      <c r="E46" s="155">
        <v>1</v>
      </c>
      <c r="F46" s="155">
        <v>74</v>
      </c>
      <c r="G46" s="155">
        <v>501</v>
      </c>
      <c r="H46" s="155">
        <v>415050</v>
      </c>
      <c r="I46" s="359">
        <v>-1647.49</v>
      </c>
      <c r="J46" s="360">
        <v>-11</v>
      </c>
    </row>
    <row r="47" spans="1:10" x14ac:dyDescent="0.2">
      <c r="A47" s="155">
        <v>2018</v>
      </c>
      <c r="B47" s="155">
        <v>5</v>
      </c>
      <c r="C47" s="156">
        <v>9781449456146</v>
      </c>
      <c r="D47" s="155" t="s">
        <v>292</v>
      </c>
      <c r="E47" s="155">
        <v>1</v>
      </c>
      <c r="F47" s="155">
        <v>74</v>
      </c>
      <c r="G47" s="155">
        <v>503</v>
      </c>
      <c r="H47" s="155">
        <v>415050</v>
      </c>
      <c r="I47" s="359">
        <v>-25002.26</v>
      </c>
      <c r="J47" s="360">
        <v>-82</v>
      </c>
    </row>
    <row r="48" spans="1:10" x14ac:dyDescent="0.2">
      <c r="A48" s="155">
        <v>2018</v>
      </c>
      <c r="B48" s="155">
        <v>5</v>
      </c>
      <c r="C48" s="156">
        <v>9781449457952</v>
      </c>
      <c r="D48" s="155" t="s">
        <v>271</v>
      </c>
      <c r="E48" s="155">
        <v>1</v>
      </c>
      <c r="F48" s="155">
        <v>74</v>
      </c>
      <c r="G48" s="155">
        <v>501</v>
      </c>
      <c r="H48" s="155">
        <v>415050</v>
      </c>
      <c r="I48" s="359">
        <v>-12159.7</v>
      </c>
      <c r="J48" s="360">
        <v>-40</v>
      </c>
    </row>
    <row r="49" spans="1:10" x14ac:dyDescent="0.2">
      <c r="A49" s="155">
        <v>2018</v>
      </c>
      <c r="B49" s="155">
        <v>5</v>
      </c>
      <c r="C49" s="156">
        <v>9781449460365</v>
      </c>
      <c r="D49" s="155" t="s">
        <v>319</v>
      </c>
      <c r="E49" s="155">
        <v>1</v>
      </c>
      <c r="F49" s="155">
        <v>74</v>
      </c>
      <c r="G49" s="155">
        <v>501</v>
      </c>
      <c r="H49" s="155">
        <v>415050</v>
      </c>
      <c r="I49" s="359">
        <v>-899</v>
      </c>
      <c r="J49" s="360">
        <v>-2</v>
      </c>
    </row>
    <row r="50" spans="1:10" x14ac:dyDescent="0.2">
      <c r="A50" s="155">
        <v>2018</v>
      </c>
      <c r="B50" s="155">
        <v>5</v>
      </c>
      <c r="C50" s="156">
        <v>9781449461072</v>
      </c>
      <c r="D50" s="155" t="s">
        <v>386</v>
      </c>
      <c r="E50" s="155">
        <v>1</v>
      </c>
      <c r="F50" s="155">
        <v>74</v>
      </c>
      <c r="G50" s="155">
        <v>503</v>
      </c>
      <c r="H50" s="155">
        <v>415050</v>
      </c>
      <c r="I50" s="359">
        <v>-3432.27</v>
      </c>
      <c r="J50" s="360">
        <v>-11</v>
      </c>
    </row>
    <row r="51" spans="1:10" x14ac:dyDescent="0.2">
      <c r="A51" s="155">
        <v>2018</v>
      </c>
      <c r="B51" s="155">
        <v>5</v>
      </c>
      <c r="C51" s="156">
        <v>9781449462253</v>
      </c>
      <c r="D51" s="155" t="s">
        <v>320</v>
      </c>
      <c r="E51" s="155">
        <v>1</v>
      </c>
      <c r="F51" s="155">
        <v>74</v>
      </c>
      <c r="G51" s="155">
        <v>501</v>
      </c>
      <c r="H51" s="155">
        <v>415050</v>
      </c>
      <c r="I51" s="359">
        <v>-1596</v>
      </c>
      <c r="J51" s="360">
        <v>-8</v>
      </c>
    </row>
    <row r="52" spans="1:10" x14ac:dyDescent="0.2">
      <c r="A52" s="155">
        <v>2018</v>
      </c>
      <c r="B52" s="155">
        <v>5</v>
      </c>
      <c r="C52" s="156">
        <v>9781449462260</v>
      </c>
      <c r="D52" s="155" t="s">
        <v>331</v>
      </c>
      <c r="E52" s="155">
        <v>1</v>
      </c>
      <c r="F52" s="155">
        <v>74</v>
      </c>
      <c r="G52" s="155">
        <v>501</v>
      </c>
      <c r="H52" s="155">
        <v>415050</v>
      </c>
      <c r="I52" s="359">
        <v>-1996</v>
      </c>
      <c r="J52" s="360">
        <v>-8</v>
      </c>
    </row>
    <row r="53" spans="1:10" x14ac:dyDescent="0.2">
      <c r="A53" s="155">
        <v>2018</v>
      </c>
      <c r="B53" s="155">
        <v>5</v>
      </c>
      <c r="C53" s="156">
        <v>9781449462284</v>
      </c>
      <c r="D53" s="155" t="s">
        <v>405</v>
      </c>
      <c r="E53" s="155">
        <v>1</v>
      </c>
      <c r="F53" s="155">
        <v>74</v>
      </c>
      <c r="G53" s="155">
        <v>501</v>
      </c>
      <c r="H53" s="155">
        <v>415050</v>
      </c>
      <c r="I53" s="359">
        <v>-1596</v>
      </c>
      <c r="J53" s="360">
        <v>-8</v>
      </c>
    </row>
    <row r="54" spans="1:10" x14ac:dyDescent="0.2">
      <c r="A54" s="155">
        <v>2018</v>
      </c>
      <c r="B54" s="155">
        <v>5</v>
      </c>
      <c r="C54" s="156">
        <v>9781449462291</v>
      </c>
      <c r="D54" s="155" t="s">
        <v>406</v>
      </c>
      <c r="E54" s="155">
        <v>1</v>
      </c>
      <c r="F54" s="155">
        <v>74</v>
      </c>
      <c r="G54" s="155">
        <v>501</v>
      </c>
      <c r="H54" s="155">
        <v>415050</v>
      </c>
      <c r="I54" s="359">
        <v>-2653.35</v>
      </c>
      <c r="J54" s="360">
        <v>-13</v>
      </c>
    </row>
    <row r="55" spans="1:10" x14ac:dyDescent="0.2">
      <c r="A55" s="155">
        <v>2018</v>
      </c>
      <c r="B55" s="155">
        <v>5</v>
      </c>
      <c r="C55" s="156">
        <v>9781449462307</v>
      </c>
      <c r="D55" s="155" t="s">
        <v>420</v>
      </c>
      <c r="E55" s="155">
        <v>1</v>
      </c>
      <c r="F55" s="155">
        <v>74</v>
      </c>
      <c r="G55" s="155">
        <v>501</v>
      </c>
      <c r="H55" s="155">
        <v>415050</v>
      </c>
      <c r="I55" s="359">
        <v>-2554.88</v>
      </c>
      <c r="J55" s="360">
        <v>-10</v>
      </c>
    </row>
    <row r="56" spans="1:10" x14ac:dyDescent="0.2">
      <c r="A56" s="155">
        <v>2018</v>
      </c>
      <c r="B56" s="155">
        <v>5</v>
      </c>
      <c r="C56" s="156">
        <v>9781449464899</v>
      </c>
      <c r="D56" s="155" t="s">
        <v>310</v>
      </c>
      <c r="E56" s="155">
        <v>1</v>
      </c>
      <c r="F56" s="155">
        <v>74</v>
      </c>
      <c r="G56" s="155">
        <v>501</v>
      </c>
      <c r="H56" s="155">
        <v>415050</v>
      </c>
      <c r="I56" s="359">
        <v>-2396</v>
      </c>
      <c r="J56" s="360">
        <v>-8</v>
      </c>
    </row>
    <row r="57" spans="1:10" x14ac:dyDescent="0.2">
      <c r="A57" s="155">
        <v>2018</v>
      </c>
      <c r="B57" s="155">
        <v>5</v>
      </c>
      <c r="C57" s="156">
        <v>9781449471927</v>
      </c>
      <c r="D57" s="155" t="s">
        <v>325</v>
      </c>
      <c r="E57" s="155">
        <v>1</v>
      </c>
      <c r="F57" s="155">
        <v>74</v>
      </c>
      <c r="G57" s="155">
        <v>501</v>
      </c>
      <c r="H57" s="155">
        <v>415050</v>
      </c>
      <c r="I57" s="359">
        <v>-7637.25</v>
      </c>
      <c r="J57" s="360">
        <v>-25</v>
      </c>
    </row>
    <row r="58" spans="1:10" x14ac:dyDescent="0.2">
      <c r="A58" s="155">
        <v>2018</v>
      </c>
      <c r="B58" s="155">
        <v>5</v>
      </c>
      <c r="C58" s="156">
        <v>9781449471958</v>
      </c>
      <c r="D58" s="155" t="s">
        <v>399</v>
      </c>
      <c r="E58" s="155">
        <v>1</v>
      </c>
      <c r="F58" s="155">
        <v>74</v>
      </c>
      <c r="G58" s="155">
        <v>501</v>
      </c>
      <c r="H58" s="155">
        <v>415050</v>
      </c>
      <c r="I58" s="359">
        <v>-4080.43</v>
      </c>
      <c r="J58" s="360">
        <v>-3</v>
      </c>
    </row>
    <row r="59" spans="1:10" x14ac:dyDescent="0.2">
      <c r="A59" s="155">
        <v>2018</v>
      </c>
      <c r="B59" s="155">
        <v>5</v>
      </c>
      <c r="C59" s="156">
        <v>9781449472399</v>
      </c>
      <c r="D59" s="155" t="s">
        <v>326</v>
      </c>
      <c r="E59" s="155">
        <v>1</v>
      </c>
      <c r="F59" s="155">
        <v>74</v>
      </c>
      <c r="G59" s="155">
        <v>501</v>
      </c>
      <c r="H59" s="155">
        <v>415050</v>
      </c>
      <c r="I59" s="359">
        <v>-4575</v>
      </c>
      <c r="J59" s="360">
        <v>-12</v>
      </c>
    </row>
    <row r="60" spans="1:10" x14ac:dyDescent="0.2">
      <c r="A60" s="155">
        <v>2018</v>
      </c>
      <c r="B60" s="155">
        <v>5</v>
      </c>
      <c r="C60" s="156">
        <v>9781449474119</v>
      </c>
      <c r="D60" s="155" t="s">
        <v>365</v>
      </c>
      <c r="E60" s="155">
        <v>1</v>
      </c>
      <c r="F60" s="155">
        <v>74</v>
      </c>
      <c r="G60" s="155">
        <v>501</v>
      </c>
      <c r="H60" s="155">
        <v>415050</v>
      </c>
      <c r="I60" s="359">
        <v>-599</v>
      </c>
      <c r="J60" s="360">
        <v>-2</v>
      </c>
    </row>
    <row r="61" spans="1:10" x14ac:dyDescent="0.2">
      <c r="A61" s="155">
        <v>2018</v>
      </c>
      <c r="B61" s="155">
        <v>5</v>
      </c>
      <c r="C61" s="156">
        <v>9781449474188</v>
      </c>
      <c r="D61" s="155" t="s">
        <v>375</v>
      </c>
      <c r="E61" s="155">
        <v>1</v>
      </c>
      <c r="F61" s="155">
        <v>74</v>
      </c>
      <c r="G61" s="155">
        <v>501</v>
      </c>
      <c r="H61" s="155">
        <v>415050</v>
      </c>
      <c r="I61" s="359">
        <v>-329.45</v>
      </c>
      <c r="J61" s="360">
        <v>-1</v>
      </c>
    </row>
    <row r="62" spans="1:10" x14ac:dyDescent="0.2">
      <c r="A62" s="155">
        <v>2018</v>
      </c>
      <c r="B62" s="155">
        <v>5</v>
      </c>
      <c r="C62" s="156">
        <v>9781449474201</v>
      </c>
      <c r="D62" s="155" t="s">
        <v>376</v>
      </c>
      <c r="E62" s="155">
        <v>1</v>
      </c>
      <c r="F62" s="155">
        <v>74</v>
      </c>
      <c r="G62" s="155">
        <v>501</v>
      </c>
      <c r="H62" s="155">
        <v>415050</v>
      </c>
      <c r="I62" s="359">
        <v>-329.45</v>
      </c>
      <c r="J62" s="360">
        <v>-1</v>
      </c>
    </row>
    <row r="63" spans="1:10" x14ac:dyDescent="0.2">
      <c r="A63" s="155">
        <v>2018</v>
      </c>
      <c r="B63" s="155">
        <v>5</v>
      </c>
      <c r="C63" s="156">
        <v>9781449474256</v>
      </c>
      <c r="D63" s="155" t="s">
        <v>366</v>
      </c>
      <c r="E63" s="155">
        <v>1</v>
      </c>
      <c r="F63" s="155">
        <v>74</v>
      </c>
      <c r="G63" s="155">
        <v>503</v>
      </c>
      <c r="H63" s="155">
        <v>415050</v>
      </c>
      <c r="I63" s="359">
        <v>-380387.7</v>
      </c>
      <c r="J63" s="360">
        <v>-1477</v>
      </c>
    </row>
    <row r="64" spans="1:10" x14ac:dyDescent="0.2">
      <c r="A64" s="155">
        <v>2018</v>
      </c>
      <c r="B64" s="155">
        <v>5</v>
      </c>
      <c r="C64" s="156">
        <v>9781449475581</v>
      </c>
      <c r="D64" s="155" t="s">
        <v>377</v>
      </c>
      <c r="E64" s="155">
        <v>1</v>
      </c>
      <c r="F64" s="155">
        <v>74</v>
      </c>
      <c r="G64" s="155">
        <v>501</v>
      </c>
      <c r="H64" s="155">
        <v>415050</v>
      </c>
      <c r="I64" s="359">
        <v>-1599.33</v>
      </c>
      <c r="J64" s="360">
        <v>-5</v>
      </c>
    </row>
    <row r="65" spans="1:10" x14ac:dyDescent="0.2">
      <c r="A65" s="155">
        <v>2018</v>
      </c>
      <c r="B65" s="155">
        <v>5</v>
      </c>
      <c r="C65" s="156">
        <v>9781449479701</v>
      </c>
      <c r="D65" s="155" t="s">
        <v>367</v>
      </c>
      <c r="E65" s="155">
        <v>1</v>
      </c>
      <c r="F65" s="155">
        <v>74</v>
      </c>
      <c r="G65" s="155">
        <v>501</v>
      </c>
      <c r="H65" s="155">
        <v>415050</v>
      </c>
      <c r="I65" s="359">
        <v>-305.49</v>
      </c>
      <c r="J65" s="360">
        <v>-1</v>
      </c>
    </row>
    <row r="66" spans="1:10" x14ac:dyDescent="0.2">
      <c r="A66" s="155">
        <v>2018</v>
      </c>
      <c r="B66" s="155">
        <v>5</v>
      </c>
      <c r="C66" s="156">
        <v>9781449480127</v>
      </c>
      <c r="D66" s="155" t="s">
        <v>394</v>
      </c>
      <c r="E66" s="155">
        <v>1</v>
      </c>
      <c r="F66" s="155">
        <v>74</v>
      </c>
      <c r="G66" s="155">
        <v>501</v>
      </c>
      <c r="H66" s="155">
        <v>415050</v>
      </c>
      <c r="I66" s="359">
        <v>-14891.14</v>
      </c>
      <c r="J66" s="360">
        <v>-49</v>
      </c>
    </row>
    <row r="67" spans="1:10" x14ac:dyDescent="0.2">
      <c r="A67" s="155">
        <v>2018</v>
      </c>
      <c r="B67" s="155">
        <v>5</v>
      </c>
      <c r="C67" s="156">
        <v>9781449480356</v>
      </c>
      <c r="D67" s="155" t="s">
        <v>368</v>
      </c>
      <c r="E67" s="155">
        <v>1</v>
      </c>
      <c r="F67" s="155">
        <v>74</v>
      </c>
      <c r="G67" s="155">
        <v>501</v>
      </c>
      <c r="H67" s="155">
        <v>415050</v>
      </c>
      <c r="I67" s="359">
        <v>-28841.85</v>
      </c>
      <c r="J67" s="360">
        <v>-95</v>
      </c>
    </row>
    <row r="68" spans="1:10" x14ac:dyDescent="0.2">
      <c r="A68" s="155">
        <v>2018</v>
      </c>
      <c r="B68" s="155">
        <v>5</v>
      </c>
      <c r="C68" s="156">
        <v>9781449481018</v>
      </c>
      <c r="D68" s="155" t="s">
        <v>396</v>
      </c>
      <c r="E68" s="155">
        <v>1</v>
      </c>
      <c r="F68" s="155">
        <v>74</v>
      </c>
      <c r="G68" s="155">
        <v>501</v>
      </c>
      <c r="H68" s="155">
        <v>415050</v>
      </c>
      <c r="I68" s="359">
        <v>-1233.94</v>
      </c>
      <c r="J68" s="360">
        <v>-4</v>
      </c>
    </row>
    <row r="69" spans="1:10" x14ac:dyDescent="0.2">
      <c r="A69" s="155">
        <v>2018</v>
      </c>
      <c r="B69" s="155">
        <v>5</v>
      </c>
      <c r="C69" s="156">
        <v>9781449481322</v>
      </c>
      <c r="D69" s="155" t="s">
        <v>397</v>
      </c>
      <c r="E69" s="155">
        <v>1</v>
      </c>
      <c r="F69" s="155">
        <v>74</v>
      </c>
      <c r="G69" s="155">
        <v>501</v>
      </c>
      <c r="H69" s="155">
        <v>415050</v>
      </c>
      <c r="I69" s="359">
        <v>-7575</v>
      </c>
      <c r="J69" s="360">
        <v>-6</v>
      </c>
    </row>
    <row r="70" spans="1:10" x14ac:dyDescent="0.2">
      <c r="A70" s="155">
        <v>2018</v>
      </c>
      <c r="B70" s="155">
        <v>5</v>
      </c>
      <c r="C70" s="156">
        <v>9781449484590</v>
      </c>
      <c r="D70" s="155" t="s">
        <v>409</v>
      </c>
      <c r="E70" s="155">
        <v>1</v>
      </c>
      <c r="F70" s="155">
        <v>74</v>
      </c>
      <c r="G70" s="155">
        <v>501</v>
      </c>
      <c r="H70" s="155">
        <v>415050</v>
      </c>
      <c r="I70" s="359">
        <v>-24511.08</v>
      </c>
      <c r="J70" s="360">
        <v>-79</v>
      </c>
    </row>
    <row r="71" spans="1:10" x14ac:dyDescent="0.2">
      <c r="A71" s="155">
        <v>2018</v>
      </c>
      <c r="B71" s="155">
        <v>5</v>
      </c>
      <c r="C71" s="156">
        <v>9781449486419</v>
      </c>
      <c r="D71" s="155" t="s">
        <v>414</v>
      </c>
      <c r="E71" s="155">
        <v>1</v>
      </c>
      <c r="F71" s="155">
        <v>74</v>
      </c>
      <c r="G71" s="155">
        <v>501</v>
      </c>
      <c r="H71" s="155">
        <v>415050</v>
      </c>
      <c r="I71" s="359">
        <v>-299.5</v>
      </c>
      <c r="J71" s="360">
        <v>-1</v>
      </c>
    </row>
    <row r="72" spans="1:10" x14ac:dyDescent="0.2">
      <c r="A72" s="155">
        <v>2018</v>
      </c>
      <c r="B72" s="155">
        <v>5</v>
      </c>
      <c r="C72" s="156">
        <v>9781449486761</v>
      </c>
      <c r="D72" s="155" t="s">
        <v>415</v>
      </c>
      <c r="E72" s="155">
        <v>1</v>
      </c>
      <c r="F72" s="155">
        <v>74</v>
      </c>
      <c r="G72" s="155">
        <v>501</v>
      </c>
      <c r="H72" s="155">
        <v>415050</v>
      </c>
      <c r="I72" s="359">
        <v>-599</v>
      </c>
      <c r="J72" s="360">
        <v>-2</v>
      </c>
    </row>
    <row r="73" spans="1:10" x14ac:dyDescent="0.2">
      <c r="A73" s="155">
        <v>2018</v>
      </c>
      <c r="B73" s="155">
        <v>5</v>
      </c>
      <c r="C73" s="156">
        <v>9781449487218</v>
      </c>
      <c r="D73" s="155" t="s">
        <v>419</v>
      </c>
      <c r="E73" s="155">
        <v>1</v>
      </c>
      <c r="F73" s="155">
        <v>74</v>
      </c>
      <c r="G73" s="155">
        <v>501</v>
      </c>
      <c r="H73" s="155">
        <v>415050</v>
      </c>
      <c r="I73" s="359">
        <v>-7680.75</v>
      </c>
      <c r="J73" s="360">
        <v>-38</v>
      </c>
    </row>
    <row r="74" spans="1:10" x14ac:dyDescent="0.2">
      <c r="A74" s="155">
        <v>2018</v>
      </c>
      <c r="B74" s="155">
        <v>5</v>
      </c>
      <c r="C74" s="156">
        <v>9781449487751</v>
      </c>
      <c r="D74" s="155" t="s">
        <v>424</v>
      </c>
      <c r="E74" s="155">
        <v>1</v>
      </c>
      <c r="F74" s="155">
        <v>74</v>
      </c>
      <c r="G74" s="155">
        <v>501</v>
      </c>
      <c r="H74" s="155">
        <v>415050</v>
      </c>
      <c r="I74" s="359">
        <v>-1797</v>
      </c>
      <c r="J74" s="360">
        <v>-6</v>
      </c>
    </row>
    <row r="75" spans="1:10" x14ac:dyDescent="0.2">
      <c r="A75" s="155">
        <v>2018</v>
      </c>
      <c r="B75" s="155">
        <v>5</v>
      </c>
      <c r="C75" s="156">
        <v>9781449487768</v>
      </c>
      <c r="D75" s="155" t="s">
        <v>412</v>
      </c>
      <c r="E75" s="155">
        <v>1</v>
      </c>
      <c r="F75" s="155">
        <v>74</v>
      </c>
      <c r="G75" s="155">
        <v>501</v>
      </c>
      <c r="H75" s="155">
        <v>415050</v>
      </c>
      <c r="I75" s="359">
        <v>-7637.25</v>
      </c>
      <c r="J75" s="360">
        <v>-25</v>
      </c>
    </row>
    <row r="76" spans="1:10" x14ac:dyDescent="0.2">
      <c r="A76" s="155">
        <v>2018</v>
      </c>
      <c r="B76" s="155">
        <v>5</v>
      </c>
      <c r="C76" s="156">
        <v>9781449488062</v>
      </c>
      <c r="D76" s="155" t="s">
        <v>417</v>
      </c>
      <c r="E76" s="155">
        <v>1</v>
      </c>
      <c r="F76" s="155">
        <v>74</v>
      </c>
      <c r="G76" s="155">
        <v>501</v>
      </c>
      <c r="H76" s="155">
        <v>415050</v>
      </c>
      <c r="I76" s="359">
        <v>-19802.939999999999</v>
      </c>
      <c r="J76" s="360">
        <v>-64</v>
      </c>
    </row>
    <row r="77" spans="1:10" x14ac:dyDescent="0.2">
      <c r="A77" s="155">
        <v>2018</v>
      </c>
      <c r="B77" s="155">
        <v>5</v>
      </c>
      <c r="C77" s="156">
        <v>9781449489908</v>
      </c>
      <c r="D77" s="155" t="s">
        <v>422</v>
      </c>
      <c r="E77" s="155">
        <v>1</v>
      </c>
      <c r="F77" s="155">
        <v>74</v>
      </c>
      <c r="G77" s="155">
        <v>501</v>
      </c>
      <c r="H77" s="155">
        <v>415050</v>
      </c>
      <c r="I77" s="359">
        <v>-3480.19</v>
      </c>
      <c r="J77" s="360">
        <v>-11</v>
      </c>
    </row>
    <row r="78" spans="1:10" x14ac:dyDescent="0.2">
      <c r="A78" s="155">
        <v>2018</v>
      </c>
      <c r="B78" s="155">
        <v>5</v>
      </c>
      <c r="C78" s="156">
        <v>9781449462284</v>
      </c>
      <c r="D78" s="155" t="s">
        <v>405</v>
      </c>
      <c r="E78" s="155">
        <v>1</v>
      </c>
      <c r="F78" s="155">
        <v>74</v>
      </c>
      <c r="G78" s="155">
        <v>501</v>
      </c>
      <c r="H78" s="155">
        <v>415150</v>
      </c>
      <c r="I78" s="359">
        <v>-1016.09</v>
      </c>
      <c r="J78" s="360">
        <v>-5</v>
      </c>
    </row>
    <row r="79" spans="1:10" x14ac:dyDescent="0.2">
      <c r="A79" s="155">
        <v>2018</v>
      </c>
      <c r="B79" s="155">
        <v>5</v>
      </c>
      <c r="C79" s="156">
        <v>9780740700033</v>
      </c>
      <c r="D79" s="155" t="s">
        <v>343</v>
      </c>
      <c r="E79" s="155">
        <v>1</v>
      </c>
      <c r="F79" s="155">
        <v>74</v>
      </c>
      <c r="G79" s="155">
        <v>503</v>
      </c>
      <c r="H79" s="155">
        <v>425250</v>
      </c>
      <c r="I79" s="359">
        <v>692.01</v>
      </c>
      <c r="J79" s="360">
        <v>2</v>
      </c>
    </row>
    <row r="80" spans="1:10" x14ac:dyDescent="0.2">
      <c r="A80" s="155">
        <v>2018</v>
      </c>
      <c r="B80" s="155">
        <v>5</v>
      </c>
      <c r="C80" s="156">
        <v>9780740705311</v>
      </c>
      <c r="D80" s="155" t="s">
        <v>344</v>
      </c>
      <c r="E80" s="155">
        <v>1</v>
      </c>
      <c r="F80" s="155">
        <v>74</v>
      </c>
      <c r="G80" s="155">
        <v>503</v>
      </c>
      <c r="H80" s="155">
        <v>425250</v>
      </c>
      <c r="I80" s="359">
        <v>349.5</v>
      </c>
      <c r="J80" s="360">
        <v>1</v>
      </c>
    </row>
    <row r="81" spans="1:10" x14ac:dyDescent="0.2">
      <c r="A81" s="155">
        <v>2018</v>
      </c>
      <c r="B81" s="155">
        <v>5</v>
      </c>
      <c r="C81" s="156">
        <v>9780740713903</v>
      </c>
      <c r="D81" s="155" t="s">
        <v>345</v>
      </c>
      <c r="E81" s="155">
        <v>1</v>
      </c>
      <c r="F81" s="155">
        <v>74</v>
      </c>
      <c r="G81" s="155">
        <v>503</v>
      </c>
      <c r="H81" s="155">
        <v>425250</v>
      </c>
      <c r="I81" s="359">
        <v>234</v>
      </c>
      <c r="J81" s="360">
        <v>1</v>
      </c>
    </row>
    <row r="82" spans="1:10" x14ac:dyDescent="0.2">
      <c r="A82" s="155">
        <v>2018</v>
      </c>
      <c r="B82" s="155">
        <v>5</v>
      </c>
      <c r="C82" s="156">
        <v>9780740738050</v>
      </c>
      <c r="D82" s="155" t="s">
        <v>347</v>
      </c>
      <c r="E82" s="155">
        <v>1</v>
      </c>
      <c r="F82" s="155">
        <v>74</v>
      </c>
      <c r="G82" s="155">
        <v>503</v>
      </c>
      <c r="H82" s="155">
        <v>425250</v>
      </c>
      <c r="I82" s="359">
        <v>273</v>
      </c>
      <c r="J82" s="360">
        <v>1</v>
      </c>
    </row>
    <row r="83" spans="1:10" x14ac:dyDescent="0.2">
      <c r="A83" s="155">
        <v>2018</v>
      </c>
      <c r="B83" s="155">
        <v>5</v>
      </c>
      <c r="C83" s="156">
        <v>9780740746581</v>
      </c>
      <c r="D83" s="155" t="s">
        <v>348</v>
      </c>
      <c r="E83" s="155">
        <v>1</v>
      </c>
      <c r="F83" s="155">
        <v>74</v>
      </c>
      <c r="G83" s="155">
        <v>503</v>
      </c>
      <c r="H83" s="155">
        <v>425250</v>
      </c>
      <c r="I83" s="359">
        <v>363.48</v>
      </c>
      <c r="J83" s="360">
        <v>1</v>
      </c>
    </row>
    <row r="84" spans="1:10" x14ac:dyDescent="0.2">
      <c r="A84" s="155">
        <v>2018</v>
      </c>
      <c r="B84" s="155">
        <v>5</v>
      </c>
      <c r="C84" s="156">
        <v>9780740748479</v>
      </c>
      <c r="D84" s="155" t="s">
        <v>272</v>
      </c>
      <c r="E84" s="155">
        <v>1</v>
      </c>
      <c r="F84" s="155">
        <v>74</v>
      </c>
      <c r="G84" s="155">
        <v>503</v>
      </c>
      <c r="H84" s="155">
        <v>425250</v>
      </c>
      <c r="I84" s="359">
        <v>59992.5</v>
      </c>
      <c r="J84" s="360">
        <v>14</v>
      </c>
    </row>
    <row r="85" spans="1:10" x14ac:dyDescent="0.2">
      <c r="A85" s="155">
        <v>2018</v>
      </c>
      <c r="B85" s="155">
        <v>5</v>
      </c>
      <c r="C85" s="156">
        <v>9780740761904</v>
      </c>
      <c r="D85" s="155" t="s">
        <v>349</v>
      </c>
      <c r="E85" s="155">
        <v>1</v>
      </c>
      <c r="F85" s="155">
        <v>74</v>
      </c>
      <c r="G85" s="155">
        <v>503</v>
      </c>
      <c r="H85" s="155">
        <v>425250</v>
      </c>
      <c r="I85" s="359">
        <v>273</v>
      </c>
      <c r="J85" s="360">
        <v>1</v>
      </c>
    </row>
    <row r="86" spans="1:10" x14ac:dyDescent="0.2">
      <c r="A86" s="155">
        <v>2018</v>
      </c>
      <c r="B86" s="155">
        <v>5</v>
      </c>
      <c r="C86" s="156">
        <v>9780740763793</v>
      </c>
      <c r="D86" s="155" t="s">
        <v>372</v>
      </c>
      <c r="E86" s="155">
        <v>1</v>
      </c>
      <c r="F86" s="155">
        <v>74</v>
      </c>
      <c r="G86" s="155">
        <v>503</v>
      </c>
      <c r="H86" s="155">
        <v>425250</v>
      </c>
      <c r="I86" s="359">
        <v>273</v>
      </c>
      <c r="J86" s="360">
        <v>1</v>
      </c>
    </row>
    <row r="87" spans="1:10" x14ac:dyDescent="0.2">
      <c r="A87" s="155">
        <v>2018</v>
      </c>
      <c r="B87" s="155">
        <v>5</v>
      </c>
      <c r="C87" s="156">
        <v>9780740772276</v>
      </c>
      <c r="D87" s="155" t="s">
        <v>335</v>
      </c>
      <c r="E87" s="155">
        <v>1</v>
      </c>
      <c r="F87" s="155">
        <v>74</v>
      </c>
      <c r="G87" s="155">
        <v>503</v>
      </c>
      <c r="H87" s="155">
        <v>425250</v>
      </c>
      <c r="I87" s="359">
        <v>273</v>
      </c>
      <c r="J87" s="360">
        <v>1</v>
      </c>
    </row>
    <row r="88" spans="1:10" x14ac:dyDescent="0.2">
      <c r="A88" s="155">
        <v>2018</v>
      </c>
      <c r="B88" s="155">
        <v>5</v>
      </c>
      <c r="C88" s="156">
        <v>9780740773655</v>
      </c>
      <c r="D88" s="155" t="s">
        <v>362</v>
      </c>
      <c r="E88" s="155">
        <v>1</v>
      </c>
      <c r="F88" s="155">
        <v>74</v>
      </c>
      <c r="G88" s="155">
        <v>503</v>
      </c>
      <c r="H88" s="155">
        <v>425250</v>
      </c>
      <c r="I88" s="359">
        <v>273</v>
      </c>
      <c r="J88" s="360">
        <v>1</v>
      </c>
    </row>
    <row r="89" spans="1:10" x14ac:dyDescent="0.2">
      <c r="A89" s="155">
        <v>2018</v>
      </c>
      <c r="B89" s="155">
        <v>5</v>
      </c>
      <c r="C89" s="156">
        <v>9780740777356</v>
      </c>
      <c r="D89" s="155" t="s">
        <v>274</v>
      </c>
      <c r="E89" s="155">
        <v>1</v>
      </c>
      <c r="F89" s="155">
        <v>74</v>
      </c>
      <c r="G89" s="155">
        <v>503</v>
      </c>
      <c r="H89" s="155">
        <v>425250</v>
      </c>
      <c r="I89" s="359">
        <v>3850</v>
      </c>
      <c r="J89" s="360">
        <v>2</v>
      </c>
    </row>
    <row r="90" spans="1:10" x14ac:dyDescent="0.2">
      <c r="A90" s="155">
        <v>2018</v>
      </c>
      <c r="B90" s="155">
        <v>5</v>
      </c>
      <c r="C90" s="156">
        <v>9780740778155</v>
      </c>
      <c r="D90" s="155" t="s">
        <v>351</v>
      </c>
      <c r="E90" s="155">
        <v>1</v>
      </c>
      <c r="F90" s="155">
        <v>74</v>
      </c>
      <c r="G90" s="155">
        <v>503</v>
      </c>
      <c r="H90" s="155">
        <v>425250</v>
      </c>
      <c r="I90" s="359">
        <v>273</v>
      </c>
      <c r="J90" s="360">
        <v>1</v>
      </c>
    </row>
    <row r="91" spans="1:10" x14ac:dyDescent="0.2">
      <c r="A91" s="155">
        <v>2018</v>
      </c>
      <c r="B91" s="155">
        <v>5</v>
      </c>
      <c r="C91" s="156">
        <v>9780740785344</v>
      </c>
      <c r="D91" s="155" t="s">
        <v>352</v>
      </c>
      <c r="E91" s="155">
        <v>1</v>
      </c>
      <c r="F91" s="155">
        <v>74</v>
      </c>
      <c r="G91" s="155">
        <v>503</v>
      </c>
      <c r="H91" s="155">
        <v>425250</v>
      </c>
      <c r="I91" s="359">
        <v>363.48</v>
      </c>
      <c r="J91" s="360">
        <v>1</v>
      </c>
    </row>
    <row r="92" spans="1:10" x14ac:dyDescent="0.2">
      <c r="A92" s="155">
        <v>2018</v>
      </c>
      <c r="B92" s="155">
        <v>5</v>
      </c>
      <c r="C92" s="156">
        <v>9780836204155</v>
      </c>
      <c r="D92" s="155" t="s">
        <v>353</v>
      </c>
      <c r="E92" s="155">
        <v>1</v>
      </c>
      <c r="F92" s="155">
        <v>74</v>
      </c>
      <c r="G92" s="155">
        <v>503</v>
      </c>
      <c r="H92" s="155">
        <v>425250</v>
      </c>
      <c r="I92" s="359">
        <v>363.48</v>
      </c>
      <c r="J92" s="360">
        <v>1</v>
      </c>
    </row>
    <row r="93" spans="1:10" x14ac:dyDescent="0.2">
      <c r="A93" s="155">
        <v>2018</v>
      </c>
      <c r="B93" s="155">
        <v>5</v>
      </c>
      <c r="C93" s="156">
        <v>9780836217797</v>
      </c>
      <c r="D93" s="155" t="s">
        <v>363</v>
      </c>
      <c r="E93" s="155">
        <v>1</v>
      </c>
      <c r="F93" s="155">
        <v>74</v>
      </c>
      <c r="G93" s="155">
        <v>503</v>
      </c>
      <c r="H93" s="155">
        <v>425250</v>
      </c>
      <c r="I93" s="359">
        <v>207.48</v>
      </c>
      <c r="J93" s="360">
        <v>1</v>
      </c>
    </row>
    <row r="94" spans="1:10" x14ac:dyDescent="0.2">
      <c r="A94" s="155">
        <v>2018</v>
      </c>
      <c r="B94" s="155">
        <v>5</v>
      </c>
      <c r="C94" s="156">
        <v>9780836228991</v>
      </c>
      <c r="D94" s="155" t="s">
        <v>354</v>
      </c>
      <c r="E94" s="155">
        <v>1</v>
      </c>
      <c r="F94" s="155">
        <v>74</v>
      </c>
      <c r="G94" s="155">
        <v>503</v>
      </c>
      <c r="H94" s="155">
        <v>425250</v>
      </c>
      <c r="I94" s="359">
        <v>273</v>
      </c>
      <c r="J94" s="360">
        <v>1</v>
      </c>
    </row>
    <row r="95" spans="1:10" x14ac:dyDescent="0.2">
      <c r="A95" s="155">
        <v>2018</v>
      </c>
      <c r="B95" s="155">
        <v>5</v>
      </c>
      <c r="C95" s="156">
        <v>9780836236682</v>
      </c>
      <c r="D95" s="155" t="s">
        <v>355</v>
      </c>
      <c r="E95" s="155">
        <v>1</v>
      </c>
      <c r="F95" s="155">
        <v>74</v>
      </c>
      <c r="G95" s="155">
        <v>503</v>
      </c>
      <c r="H95" s="155">
        <v>425250</v>
      </c>
      <c r="I95" s="359">
        <v>273</v>
      </c>
      <c r="J95" s="360">
        <v>1</v>
      </c>
    </row>
    <row r="96" spans="1:10" x14ac:dyDescent="0.2">
      <c r="A96" s="155">
        <v>2018</v>
      </c>
      <c r="B96" s="155">
        <v>5</v>
      </c>
      <c r="C96" s="156">
        <v>9780836267457</v>
      </c>
      <c r="D96" s="155" t="s">
        <v>356</v>
      </c>
      <c r="E96" s="155">
        <v>1</v>
      </c>
      <c r="F96" s="155">
        <v>74</v>
      </c>
      <c r="G96" s="155">
        <v>503</v>
      </c>
      <c r="H96" s="155">
        <v>425250</v>
      </c>
      <c r="I96" s="359">
        <v>363.48</v>
      </c>
      <c r="J96" s="360">
        <v>1</v>
      </c>
    </row>
    <row r="97" spans="1:10" x14ac:dyDescent="0.2">
      <c r="A97" s="155">
        <v>2018</v>
      </c>
      <c r="B97" s="155">
        <v>5</v>
      </c>
      <c r="C97" s="156">
        <v>9781449401375</v>
      </c>
      <c r="D97" s="155" t="s">
        <v>302</v>
      </c>
      <c r="E97" s="155">
        <v>1</v>
      </c>
      <c r="F97" s="155">
        <v>74</v>
      </c>
      <c r="G97" s="155">
        <v>503</v>
      </c>
      <c r="H97" s="155">
        <v>425250</v>
      </c>
      <c r="I97" s="359">
        <v>1644.5</v>
      </c>
      <c r="J97" s="360">
        <v>10</v>
      </c>
    </row>
    <row r="98" spans="1:10" x14ac:dyDescent="0.2">
      <c r="A98" s="155">
        <v>2018</v>
      </c>
      <c r="B98" s="155">
        <v>5</v>
      </c>
      <c r="C98" s="156">
        <v>9781449401382</v>
      </c>
      <c r="D98" s="155" t="s">
        <v>302</v>
      </c>
      <c r="E98" s="155">
        <v>1</v>
      </c>
      <c r="F98" s="155">
        <v>74</v>
      </c>
      <c r="G98" s="155">
        <v>503</v>
      </c>
      <c r="H98" s="155">
        <v>425250</v>
      </c>
      <c r="I98" s="359">
        <v>1644.5</v>
      </c>
      <c r="J98" s="360">
        <v>10</v>
      </c>
    </row>
    <row r="99" spans="1:10" x14ac:dyDescent="0.2">
      <c r="A99" s="155">
        <v>2018</v>
      </c>
      <c r="B99" s="155">
        <v>5</v>
      </c>
      <c r="C99" s="156">
        <v>9781449407186</v>
      </c>
      <c r="D99" s="155" t="s">
        <v>278</v>
      </c>
      <c r="E99" s="155">
        <v>1</v>
      </c>
      <c r="F99" s="155">
        <v>74</v>
      </c>
      <c r="G99" s="155">
        <v>504</v>
      </c>
      <c r="H99" s="155">
        <v>425250</v>
      </c>
      <c r="I99" s="359">
        <v>845.88</v>
      </c>
      <c r="J99" s="360">
        <v>4</v>
      </c>
    </row>
    <row r="100" spans="1:10" x14ac:dyDescent="0.2">
      <c r="A100" s="155">
        <v>2018</v>
      </c>
      <c r="B100" s="155">
        <v>5</v>
      </c>
      <c r="C100" s="156">
        <v>9781449408190</v>
      </c>
      <c r="D100" s="155" t="s">
        <v>360</v>
      </c>
      <c r="E100" s="155">
        <v>1</v>
      </c>
      <c r="F100" s="155">
        <v>74</v>
      </c>
      <c r="G100" s="155">
        <v>503</v>
      </c>
      <c r="H100" s="155">
        <v>425250</v>
      </c>
      <c r="I100" s="359">
        <v>273</v>
      </c>
      <c r="J100" s="360">
        <v>1</v>
      </c>
    </row>
    <row r="101" spans="1:10" x14ac:dyDescent="0.2">
      <c r="A101" s="155">
        <v>2018</v>
      </c>
      <c r="B101" s="155">
        <v>5</v>
      </c>
      <c r="C101" s="156">
        <v>9781449410186</v>
      </c>
      <c r="D101" s="155" t="s">
        <v>334</v>
      </c>
      <c r="E101" s="155">
        <v>1</v>
      </c>
      <c r="F101" s="155">
        <v>74</v>
      </c>
      <c r="G101" s="155">
        <v>503</v>
      </c>
      <c r="H101" s="155">
        <v>425250</v>
      </c>
      <c r="I101" s="359">
        <v>530.25</v>
      </c>
      <c r="J101" s="360">
        <v>2</v>
      </c>
    </row>
    <row r="102" spans="1:10" x14ac:dyDescent="0.2">
      <c r="A102" s="155">
        <v>2018</v>
      </c>
      <c r="B102" s="155">
        <v>5</v>
      </c>
      <c r="C102" s="156">
        <v>9781449420437</v>
      </c>
      <c r="D102" s="155" t="s">
        <v>280</v>
      </c>
      <c r="E102" s="155">
        <v>1</v>
      </c>
      <c r="F102" s="155">
        <v>74</v>
      </c>
      <c r="G102" s="155">
        <v>504</v>
      </c>
      <c r="H102" s="155">
        <v>425250</v>
      </c>
      <c r="I102" s="359">
        <v>1057.3499999999999</v>
      </c>
      <c r="J102" s="360">
        <v>5</v>
      </c>
    </row>
    <row r="103" spans="1:10" x14ac:dyDescent="0.2">
      <c r="A103" s="155">
        <v>2018</v>
      </c>
      <c r="B103" s="155">
        <v>5</v>
      </c>
      <c r="C103" s="156">
        <v>9781449423094</v>
      </c>
      <c r="D103" s="155" t="s">
        <v>337</v>
      </c>
      <c r="E103" s="155">
        <v>1</v>
      </c>
      <c r="F103" s="155">
        <v>74</v>
      </c>
      <c r="G103" s="155">
        <v>503</v>
      </c>
      <c r="H103" s="155">
        <v>425250</v>
      </c>
      <c r="I103" s="359">
        <v>363.48</v>
      </c>
      <c r="J103" s="360">
        <v>1</v>
      </c>
    </row>
    <row r="104" spans="1:10" x14ac:dyDescent="0.2">
      <c r="A104" s="155">
        <v>2018</v>
      </c>
      <c r="B104" s="155">
        <v>5</v>
      </c>
      <c r="C104" s="156">
        <v>9781449427399</v>
      </c>
      <c r="D104" s="155" t="s">
        <v>305</v>
      </c>
      <c r="E104" s="155">
        <v>1</v>
      </c>
      <c r="F104" s="155">
        <v>74</v>
      </c>
      <c r="G104" s="155">
        <v>503</v>
      </c>
      <c r="H104" s="155">
        <v>425250</v>
      </c>
      <c r="I104" s="359">
        <v>493.35</v>
      </c>
      <c r="J104" s="360">
        <v>3</v>
      </c>
    </row>
    <row r="105" spans="1:10" x14ac:dyDescent="0.2">
      <c r="A105" s="155">
        <v>2018</v>
      </c>
      <c r="B105" s="155">
        <v>5</v>
      </c>
      <c r="C105" s="156">
        <v>9781449427757</v>
      </c>
      <c r="D105" s="155" t="s">
        <v>283</v>
      </c>
      <c r="E105" s="155">
        <v>1</v>
      </c>
      <c r="F105" s="155">
        <v>74</v>
      </c>
      <c r="G105" s="155">
        <v>503</v>
      </c>
      <c r="H105" s="155">
        <v>425250</v>
      </c>
      <c r="I105" s="359">
        <v>234</v>
      </c>
      <c r="J105" s="360">
        <v>1</v>
      </c>
    </row>
    <row r="106" spans="1:10" x14ac:dyDescent="0.2">
      <c r="A106" s="155">
        <v>2018</v>
      </c>
      <c r="B106" s="155">
        <v>5</v>
      </c>
      <c r="C106" s="156">
        <v>9781449429386</v>
      </c>
      <c r="D106" s="155" t="s">
        <v>286</v>
      </c>
      <c r="E106" s="155">
        <v>1</v>
      </c>
      <c r="F106" s="155">
        <v>74</v>
      </c>
      <c r="G106" s="155">
        <v>503</v>
      </c>
      <c r="H106" s="155">
        <v>425250</v>
      </c>
      <c r="I106" s="359">
        <v>234</v>
      </c>
      <c r="J106" s="360">
        <v>1</v>
      </c>
    </row>
    <row r="107" spans="1:10" x14ac:dyDescent="0.2">
      <c r="A107" s="155">
        <v>2018</v>
      </c>
      <c r="B107" s="155">
        <v>5</v>
      </c>
      <c r="C107" s="156">
        <v>9781449433253</v>
      </c>
      <c r="D107" s="155" t="s">
        <v>272</v>
      </c>
      <c r="E107" s="155">
        <v>1</v>
      </c>
      <c r="F107" s="155">
        <v>74</v>
      </c>
      <c r="G107" s="155">
        <v>503</v>
      </c>
      <c r="H107" s="155">
        <v>425250</v>
      </c>
      <c r="I107" s="359">
        <v>9898.35</v>
      </c>
      <c r="J107" s="360">
        <v>3</v>
      </c>
    </row>
    <row r="108" spans="1:10" x14ac:dyDescent="0.2">
      <c r="A108" s="155">
        <v>2018</v>
      </c>
      <c r="B108" s="155">
        <v>5</v>
      </c>
      <c r="C108" s="156">
        <v>9781449436353</v>
      </c>
      <c r="D108" s="155" t="s">
        <v>287</v>
      </c>
      <c r="E108" s="155">
        <v>1</v>
      </c>
      <c r="F108" s="155">
        <v>74</v>
      </c>
      <c r="G108" s="155">
        <v>504</v>
      </c>
      <c r="H108" s="155">
        <v>425250</v>
      </c>
      <c r="I108" s="359">
        <v>634.41</v>
      </c>
      <c r="J108" s="360">
        <v>3</v>
      </c>
    </row>
    <row r="109" spans="1:10" x14ac:dyDescent="0.2">
      <c r="A109" s="155">
        <v>2018</v>
      </c>
      <c r="B109" s="155">
        <v>5</v>
      </c>
      <c r="C109" s="156">
        <v>9781449457952</v>
      </c>
      <c r="D109" s="155" t="s">
        <v>271</v>
      </c>
      <c r="E109" s="155">
        <v>1</v>
      </c>
      <c r="F109" s="155">
        <v>74</v>
      </c>
      <c r="G109" s="155">
        <v>501</v>
      </c>
      <c r="H109" s="155">
        <v>425250</v>
      </c>
      <c r="I109" s="359">
        <v>311.48</v>
      </c>
      <c r="J109" s="360">
        <v>1</v>
      </c>
    </row>
    <row r="110" spans="1:10" x14ac:dyDescent="0.2">
      <c r="A110" s="155">
        <v>2018</v>
      </c>
      <c r="B110" s="155">
        <v>5</v>
      </c>
      <c r="C110" s="156">
        <v>9781449462253</v>
      </c>
      <c r="D110" s="155" t="s">
        <v>320</v>
      </c>
      <c r="E110" s="155">
        <v>1</v>
      </c>
      <c r="F110" s="155">
        <v>74</v>
      </c>
      <c r="G110" s="155">
        <v>501</v>
      </c>
      <c r="H110" s="155">
        <v>425250</v>
      </c>
      <c r="I110" s="359">
        <v>1057.3499999999999</v>
      </c>
      <c r="J110" s="360">
        <v>5</v>
      </c>
    </row>
    <row r="111" spans="1:10" x14ac:dyDescent="0.2">
      <c r="A111" s="155">
        <v>2018</v>
      </c>
      <c r="B111" s="155">
        <v>5</v>
      </c>
      <c r="C111" s="156">
        <v>9781449462260</v>
      </c>
      <c r="D111" s="155" t="s">
        <v>331</v>
      </c>
      <c r="E111" s="155">
        <v>1</v>
      </c>
      <c r="F111" s="155">
        <v>74</v>
      </c>
      <c r="G111" s="155">
        <v>501</v>
      </c>
      <c r="H111" s="155">
        <v>425250</v>
      </c>
      <c r="I111" s="359">
        <v>1077.8399999999999</v>
      </c>
      <c r="J111" s="360">
        <v>4</v>
      </c>
    </row>
    <row r="112" spans="1:10" x14ac:dyDescent="0.2">
      <c r="A112" s="155">
        <v>2018</v>
      </c>
      <c r="B112" s="155">
        <v>5</v>
      </c>
      <c r="C112" s="156">
        <v>9781449464899</v>
      </c>
      <c r="D112" s="155" t="s">
        <v>310</v>
      </c>
      <c r="E112" s="155">
        <v>1</v>
      </c>
      <c r="F112" s="155">
        <v>74</v>
      </c>
      <c r="G112" s="155">
        <v>501</v>
      </c>
      <c r="H112" s="155">
        <v>425250</v>
      </c>
      <c r="I112" s="359">
        <v>1587.35</v>
      </c>
      <c r="J112" s="360">
        <v>5</v>
      </c>
    </row>
    <row r="113" spans="1:10" x14ac:dyDescent="0.2">
      <c r="A113" s="155">
        <v>2018</v>
      </c>
      <c r="B113" s="155">
        <v>5</v>
      </c>
      <c r="C113" s="156">
        <v>9781449470791</v>
      </c>
      <c r="D113" s="155" t="s">
        <v>364</v>
      </c>
      <c r="E113" s="155">
        <v>1</v>
      </c>
      <c r="F113" s="155">
        <v>74</v>
      </c>
      <c r="G113" s="155">
        <v>501</v>
      </c>
      <c r="H113" s="155">
        <v>425250</v>
      </c>
      <c r="I113" s="359">
        <v>274.45</v>
      </c>
      <c r="J113" s="360">
        <v>1</v>
      </c>
    </row>
    <row r="114" spans="1:10" x14ac:dyDescent="0.2">
      <c r="A114" s="155">
        <v>2018</v>
      </c>
      <c r="B114" s="155">
        <v>5</v>
      </c>
      <c r="C114" s="156">
        <v>9781449471927</v>
      </c>
      <c r="D114" s="155" t="s">
        <v>325</v>
      </c>
      <c r="E114" s="155">
        <v>1</v>
      </c>
      <c r="F114" s="155">
        <v>74</v>
      </c>
      <c r="G114" s="155">
        <v>501</v>
      </c>
      <c r="H114" s="155">
        <v>425250</v>
      </c>
      <c r="I114" s="359">
        <v>2611.64</v>
      </c>
      <c r="J114" s="360">
        <v>9</v>
      </c>
    </row>
    <row r="115" spans="1:10" x14ac:dyDescent="0.2">
      <c r="A115" s="155">
        <v>2018</v>
      </c>
      <c r="B115" s="155">
        <v>5</v>
      </c>
      <c r="C115" s="156">
        <v>9781449471958</v>
      </c>
      <c r="D115" s="155" t="s">
        <v>399</v>
      </c>
      <c r="E115" s="155">
        <v>1</v>
      </c>
      <c r="F115" s="155">
        <v>74</v>
      </c>
      <c r="G115" s="155">
        <v>501</v>
      </c>
      <c r="H115" s="155">
        <v>425250</v>
      </c>
      <c r="I115" s="359">
        <v>23287.040000000001</v>
      </c>
      <c r="J115" s="360">
        <v>17</v>
      </c>
    </row>
    <row r="116" spans="1:10" x14ac:dyDescent="0.2">
      <c r="A116" s="155">
        <v>2018</v>
      </c>
      <c r="B116" s="155">
        <v>5</v>
      </c>
      <c r="C116" s="156">
        <v>9781449472399</v>
      </c>
      <c r="D116" s="155" t="s">
        <v>326</v>
      </c>
      <c r="E116" s="155">
        <v>1</v>
      </c>
      <c r="F116" s="155">
        <v>74</v>
      </c>
      <c r="G116" s="155">
        <v>501</v>
      </c>
      <c r="H116" s="155">
        <v>425250</v>
      </c>
      <c r="I116" s="359">
        <v>375</v>
      </c>
      <c r="J116" s="360">
        <v>1</v>
      </c>
    </row>
    <row r="117" spans="1:10" x14ac:dyDescent="0.2">
      <c r="A117" s="155">
        <v>2018</v>
      </c>
      <c r="B117" s="155">
        <v>5</v>
      </c>
      <c r="C117" s="156">
        <v>9781449474119</v>
      </c>
      <c r="D117" s="155" t="s">
        <v>365</v>
      </c>
      <c r="E117" s="155">
        <v>1</v>
      </c>
      <c r="F117" s="155">
        <v>74</v>
      </c>
      <c r="G117" s="155">
        <v>501</v>
      </c>
      <c r="H117" s="155">
        <v>425250</v>
      </c>
      <c r="I117" s="359">
        <v>823.35</v>
      </c>
      <c r="J117" s="360">
        <v>3</v>
      </c>
    </row>
    <row r="118" spans="1:10" x14ac:dyDescent="0.2">
      <c r="A118" s="155">
        <v>2018</v>
      </c>
      <c r="B118" s="155">
        <v>5</v>
      </c>
      <c r="C118" s="156">
        <v>9781449474188</v>
      </c>
      <c r="D118" s="155" t="s">
        <v>375</v>
      </c>
      <c r="E118" s="155">
        <v>1</v>
      </c>
      <c r="F118" s="155">
        <v>74</v>
      </c>
      <c r="G118" s="155">
        <v>501</v>
      </c>
      <c r="H118" s="155">
        <v>425250</v>
      </c>
      <c r="I118" s="359">
        <v>5600.65</v>
      </c>
      <c r="J118" s="360">
        <v>17</v>
      </c>
    </row>
    <row r="119" spans="1:10" x14ac:dyDescent="0.2">
      <c r="A119" s="155">
        <v>2018</v>
      </c>
      <c r="B119" s="155">
        <v>5</v>
      </c>
      <c r="C119" s="156">
        <v>9781449474195</v>
      </c>
      <c r="D119" s="155" t="s">
        <v>339</v>
      </c>
      <c r="E119" s="155">
        <v>1</v>
      </c>
      <c r="F119" s="155">
        <v>74</v>
      </c>
      <c r="G119" s="155">
        <v>501</v>
      </c>
      <c r="H119" s="155">
        <v>425250</v>
      </c>
      <c r="I119" s="359">
        <v>622.96</v>
      </c>
      <c r="J119" s="360">
        <v>2</v>
      </c>
    </row>
    <row r="120" spans="1:10" x14ac:dyDescent="0.2">
      <c r="A120" s="155">
        <v>2018</v>
      </c>
      <c r="B120" s="155">
        <v>5</v>
      </c>
      <c r="C120" s="156">
        <v>9781449474201</v>
      </c>
      <c r="D120" s="155" t="s">
        <v>376</v>
      </c>
      <c r="E120" s="155">
        <v>1</v>
      </c>
      <c r="F120" s="155">
        <v>74</v>
      </c>
      <c r="G120" s="155">
        <v>501</v>
      </c>
      <c r="H120" s="155">
        <v>425250</v>
      </c>
      <c r="I120" s="359">
        <v>8236.25</v>
      </c>
      <c r="J120" s="360">
        <v>25</v>
      </c>
    </row>
    <row r="121" spans="1:10" x14ac:dyDescent="0.2">
      <c r="A121" s="155">
        <v>2018</v>
      </c>
      <c r="B121" s="155">
        <v>5</v>
      </c>
      <c r="C121" s="156">
        <v>9781449475581</v>
      </c>
      <c r="D121" s="155" t="s">
        <v>377</v>
      </c>
      <c r="E121" s="155">
        <v>1</v>
      </c>
      <c r="F121" s="155">
        <v>74</v>
      </c>
      <c r="G121" s="155">
        <v>501</v>
      </c>
      <c r="H121" s="155">
        <v>425250</v>
      </c>
      <c r="I121" s="359">
        <v>7247.9</v>
      </c>
      <c r="J121" s="360">
        <v>22</v>
      </c>
    </row>
    <row r="122" spans="1:10" x14ac:dyDescent="0.2">
      <c r="A122" s="155">
        <v>2018</v>
      </c>
      <c r="B122" s="155">
        <v>5</v>
      </c>
      <c r="C122" s="156">
        <v>9781449478001</v>
      </c>
      <c r="D122" s="155" t="s">
        <v>378</v>
      </c>
      <c r="E122" s="155">
        <v>1</v>
      </c>
      <c r="F122" s="155">
        <v>74</v>
      </c>
      <c r="G122" s="155">
        <v>501</v>
      </c>
      <c r="H122" s="155">
        <v>425250</v>
      </c>
      <c r="I122" s="359">
        <v>7247.9</v>
      </c>
      <c r="J122" s="360">
        <v>22</v>
      </c>
    </row>
    <row r="123" spans="1:10" x14ac:dyDescent="0.2">
      <c r="A123" s="155">
        <v>2018</v>
      </c>
      <c r="B123" s="155">
        <v>5</v>
      </c>
      <c r="C123" s="156">
        <v>9781449479619</v>
      </c>
      <c r="D123" s="155" t="s">
        <v>407</v>
      </c>
      <c r="E123" s="155">
        <v>1</v>
      </c>
      <c r="F123" s="155">
        <v>74</v>
      </c>
      <c r="G123" s="155">
        <v>501</v>
      </c>
      <c r="H123" s="155">
        <v>425250</v>
      </c>
      <c r="I123" s="359">
        <v>622.96</v>
      </c>
      <c r="J123" s="360">
        <v>2</v>
      </c>
    </row>
    <row r="124" spans="1:10" x14ac:dyDescent="0.2">
      <c r="A124" s="155">
        <v>2018</v>
      </c>
      <c r="B124" s="155">
        <v>5</v>
      </c>
      <c r="C124" s="156">
        <v>9781449479701</v>
      </c>
      <c r="D124" s="155" t="s">
        <v>367</v>
      </c>
      <c r="E124" s="155">
        <v>1</v>
      </c>
      <c r="F124" s="155">
        <v>74</v>
      </c>
      <c r="G124" s="155">
        <v>501</v>
      </c>
      <c r="H124" s="155">
        <v>425250</v>
      </c>
      <c r="I124" s="359">
        <v>1097.8</v>
      </c>
      <c r="J124" s="360">
        <v>4</v>
      </c>
    </row>
    <row r="125" spans="1:10" x14ac:dyDescent="0.2">
      <c r="A125" s="155">
        <v>2018</v>
      </c>
      <c r="B125" s="155">
        <v>5</v>
      </c>
      <c r="C125" s="156">
        <v>9781449480356</v>
      </c>
      <c r="D125" s="155" t="s">
        <v>368</v>
      </c>
      <c r="E125" s="155">
        <v>1</v>
      </c>
      <c r="F125" s="155">
        <v>74</v>
      </c>
      <c r="G125" s="155">
        <v>501</v>
      </c>
      <c r="H125" s="155">
        <v>425250</v>
      </c>
      <c r="I125" s="359">
        <v>311.48</v>
      </c>
      <c r="J125" s="360">
        <v>1</v>
      </c>
    </row>
    <row r="126" spans="1:10" x14ac:dyDescent="0.2">
      <c r="A126" s="155">
        <v>2018</v>
      </c>
      <c r="B126" s="155">
        <v>5</v>
      </c>
      <c r="C126" s="156">
        <v>9781449486761</v>
      </c>
      <c r="D126" s="155" t="s">
        <v>415</v>
      </c>
      <c r="E126" s="155">
        <v>1</v>
      </c>
      <c r="F126" s="155">
        <v>74</v>
      </c>
      <c r="G126" s="155">
        <v>501</v>
      </c>
      <c r="H126" s="155">
        <v>425250</v>
      </c>
      <c r="I126" s="359">
        <v>22762</v>
      </c>
      <c r="J126" s="360">
        <v>76</v>
      </c>
    </row>
    <row r="127" spans="1:10" x14ac:dyDescent="0.2">
      <c r="A127" s="155">
        <v>2018</v>
      </c>
      <c r="B127" s="155">
        <v>5</v>
      </c>
      <c r="C127" s="156">
        <v>9781449487218</v>
      </c>
      <c r="D127" s="155" t="s">
        <v>419</v>
      </c>
      <c r="E127" s="155">
        <v>1</v>
      </c>
      <c r="F127" s="155">
        <v>74</v>
      </c>
      <c r="G127" s="155">
        <v>501</v>
      </c>
      <c r="H127" s="155">
        <v>425250</v>
      </c>
      <c r="I127" s="359">
        <v>997.5</v>
      </c>
      <c r="J127" s="360">
        <v>5</v>
      </c>
    </row>
    <row r="128" spans="1:10" x14ac:dyDescent="0.2">
      <c r="A128" s="155">
        <v>2018</v>
      </c>
      <c r="B128" s="155">
        <v>5</v>
      </c>
      <c r="C128" s="156">
        <v>9781449487560</v>
      </c>
      <c r="D128" s="155" t="s">
        <v>421</v>
      </c>
      <c r="E128" s="155">
        <v>1</v>
      </c>
      <c r="F128" s="155">
        <v>74</v>
      </c>
      <c r="G128" s="155">
        <v>501</v>
      </c>
      <c r="H128" s="155">
        <v>425250</v>
      </c>
      <c r="I128" s="359">
        <v>2096.5</v>
      </c>
      <c r="J128" s="360">
        <v>7</v>
      </c>
    </row>
    <row r="129" spans="1:11" x14ac:dyDescent="0.2">
      <c r="A129" s="155">
        <v>2018</v>
      </c>
      <c r="B129" s="155">
        <v>5</v>
      </c>
      <c r="C129" s="156">
        <v>9781449487768</v>
      </c>
      <c r="D129" s="155" t="s">
        <v>412</v>
      </c>
      <c r="E129" s="155">
        <v>1</v>
      </c>
      <c r="F129" s="155">
        <v>74</v>
      </c>
      <c r="G129" s="155">
        <v>501</v>
      </c>
      <c r="H129" s="155">
        <v>425250</v>
      </c>
      <c r="I129" s="359">
        <v>599</v>
      </c>
      <c r="J129" s="360">
        <v>2</v>
      </c>
    </row>
    <row r="130" spans="1:11" x14ac:dyDescent="0.2">
      <c r="A130" s="155"/>
      <c r="B130" s="155"/>
      <c r="C130" s="156"/>
      <c r="D130" s="155"/>
      <c r="E130" s="155"/>
      <c r="F130" s="155"/>
      <c r="G130" s="155"/>
      <c r="H130" s="155"/>
      <c r="I130" s="359"/>
      <c r="J130" s="360"/>
    </row>
    <row r="131" spans="1:11" x14ac:dyDescent="0.2">
      <c r="A131" s="155"/>
      <c r="B131" s="155"/>
      <c r="C131" s="156"/>
      <c r="D131" s="155"/>
      <c r="E131" s="155"/>
      <c r="F131" s="155"/>
      <c r="G131" s="155"/>
      <c r="H131" s="155"/>
      <c r="I131" s="359"/>
      <c r="J131" s="360"/>
    </row>
    <row r="132" spans="1:11" x14ac:dyDescent="0.2">
      <c r="A132" s="155"/>
      <c r="B132" s="155"/>
      <c r="C132" s="156"/>
      <c r="D132" s="155"/>
      <c r="E132" s="155"/>
      <c r="F132" s="155"/>
      <c r="G132" s="155"/>
      <c r="H132" s="155"/>
      <c r="I132" s="359"/>
      <c r="J132" s="360"/>
    </row>
    <row r="133" spans="1:11" x14ac:dyDescent="0.2">
      <c r="I133" s="361">
        <f>SUM(I2:I132)</f>
        <v>-568854.21</v>
      </c>
      <c r="J133" s="362">
        <f>SUM(J2:J132)</f>
        <v>-2333</v>
      </c>
    </row>
    <row r="135" spans="1:11" x14ac:dyDescent="0.2">
      <c r="G135" s="206" t="s">
        <v>63</v>
      </c>
      <c r="I135" s="363">
        <v>0.22500000000000001</v>
      </c>
      <c r="J135" s="364"/>
      <c r="K135" s="305"/>
    </row>
    <row r="136" spans="1:11" ht="13.5" thickBot="1" x14ac:dyDescent="0.25">
      <c r="G136" s="305"/>
      <c r="H136" s="305"/>
      <c r="I136" s="365"/>
      <c r="J136" s="364"/>
      <c r="K136" s="305"/>
    </row>
    <row r="137" spans="1:11" ht="15" x14ac:dyDescent="0.25">
      <c r="G137" s="306" t="s">
        <v>50</v>
      </c>
      <c r="H137" s="307" t="s">
        <v>51</v>
      </c>
      <c r="I137" s="366">
        <f>-I133*I135</f>
        <v>127992.19725</v>
      </c>
      <c r="J137" s="367"/>
      <c r="K137" s="310"/>
    </row>
    <row r="138" spans="1:11" ht="15" x14ac:dyDescent="0.25">
      <c r="G138" s="311"/>
      <c r="H138" s="312" t="s">
        <v>52</v>
      </c>
      <c r="I138" s="368">
        <f>I137/K138</f>
        <v>1403.9324619428032</v>
      </c>
      <c r="J138" s="369" t="s">
        <v>53</v>
      </c>
      <c r="K138" s="315">
        <v>91.166919149999998</v>
      </c>
    </row>
    <row r="139" spans="1:11" ht="15.75" thickBot="1" x14ac:dyDescent="0.3">
      <c r="G139" s="316"/>
      <c r="H139" s="317" t="s">
        <v>61</v>
      </c>
      <c r="I139" s="370">
        <f>I137/K139</f>
        <v>1897.4147223156983</v>
      </c>
      <c r="J139" s="371" t="s">
        <v>53</v>
      </c>
      <c r="K139" s="320">
        <v>67.456100000000006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92"/>
  <sheetViews>
    <sheetView topLeftCell="A53" workbookViewId="0">
      <selection activeCell="D89" sqref="D89"/>
    </sheetView>
  </sheetViews>
  <sheetFormatPr defaultColWidth="9.140625" defaultRowHeight="12.75" x14ac:dyDescent="0.2"/>
  <cols>
    <col min="1" max="2" width="9.140625" style="206"/>
    <col min="3" max="3" width="14.140625" style="206" bestFit="1" customWidth="1"/>
    <col min="4" max="4" width="39.140625" style="206" bestFit="1" customWidth="1"/>
    <col min="5" max="8" width="9.140625" style="206"/>
    <col min="9" max="9" width="14.85546875" style="350" bestFit="1" customWidth="1"/>
    <col min="10" max="10" width="9.140625" style="206"/>
    <col min="11" max="11" width="12.28515625" style="206" bestFit="1" customWidth="1"/>
    <col min="12" max="16384" width="9.140625" style="206"/>
  </cols>
  <sheetData>
    <row r="1" spans="1:11" x14ac:dyDescent="0.2">
      <c r="A1" s="184" t="s">
        <v>34</v>
      </c>
      <c r="B1" s="185" t="s">
        <v>35</v>
      </c>
      <c r="C1" s="185" t="s">
        <v>36</v>
      </c>
      <c r="D1" s="185" t="s">
        <v>37</v>
      </c>
      <c r="E1" s="185" t="s">
        <v>38</v>
      </c>
      <c r="F1" s="185" t="s">
        <v>39</v>
      </c>
      <c r="G1" s="185" t="s">
        <v>40</v>
      </c>
      <c r="H1" s="185" t="s">
        <v>41</v>
      </c>
      <c r="I1" s="351" t="s">
        <v>18</v>
      </c>
      <c r="J1" s="185" t="s">
        <v>42</v>
      </c>
      <c r="K1" s="185"/>
    </row>
    <row r="2" spans="1:11" x14ac:dyDescent="0.2">
      <c r="A2" s="155">
        <v>2018</v>
      </c>
      <c r="B2" s="155">
        <v>4</v>
      </c>
      <c r="C2" s="156">
        <v>9780740700033</v>
      </c>
      <c r="D2" s="155" t="s">
        <v>343</v>
      </c>
      <c r="E2" s="155">
        <v>1</v>
      </c>
      <c r="F2" s="155">
        <v>74</v>
      </c>
      <c r="G2" s="155">
        <v>503</v>
      </c>
      <c r="H2" s="155">
        <v>415050</v>
      </c>
      <c r="I2" s="155">
        <v>-699</v>
      </c>
      <c r="J2" s="155">
        <v>-2</v>
      </c>
    </row>
    <row r="3" spans="1:11" x14ac:dyDescent="0.2">
      <c r="A3" s="155">
        <v>2018</v>
      </c>
      <c r="B3" s="155">
        <v>4</v>
      </c>
      <c r="C3" s="156">
        <v>9780740705311</v>
      </c>
      <c r="D3" s="155" t="s">
        <v>344</v>
      </c>
      <c r="E3" s="155">
        <v>1</v>
      </c>
      <c r="F3" s="155">
        <v>74</v>
      </c>
      <c r="G3" s="155">
        <v>503</v>
      </c>
      <c r="H3" s="155">
        <v>415050</v>
      </c>
      <c r="I3" s="155">
        <v>-1509.84</v>
      </c>
      <c r="J3" s="155">
        <v>-4</v>
      </c>
    </row>
    <row r="4" spans="1:11" x14ac:dyDescent="0.2">
      <c r="A4" s="155">
        <v>2018</v>
      </c>
      <c r="B4" s="155">
        <v>4</v>
      </c>
      <c r="C4" s="156">
        <v>9780740746581</v>
      </c>
      <c r="D4" s="155" t="s">
        <v>348</v>
      </c>
      <c r="E4" s="155">
        <v>1</v>
      </c>
      <c r="F4" s="155">
        <v>74</v>
      </c>
      <c r="G4" s="155">
        <v>503</v>
      </c>
      <c r="H4" s="155">
        <v>415050</v>
      </c>
      <c r="I4" s="155">
        <v>-699</v>
      </c>
      <c r="J4" s="155">
        <v>-2</v>
      </c>
    </row>
    <row r="5" spans="1:11" x14ac:dyDescent="0.2">
      <c r="A5" s="155">
        <v>2018</v>
      </c>
      <c r="B5" s="155">
        <v>4</v>
      </c>
      <c r="C5" s="156">
        <v>9780740761904</v>
      </c>
      <c r="D5" s="155" t="s">
        <v>349</v>
      </c>
      <c r="E5" s="155">
        <v>1</v>
      </c>
      <c r="F5" s="155">
        <v>74</v>
      </c>
      <c r="G5" s="155">
        <v>503</v>
      </c>
      <c r="H5" s="155">
        <v>415050</v>
      </c>
      <c r="I5" s="155">
        <v>-262.5</v>
      </c>
      <c r="J5" s="155">
        <v>-1</v>
      </c>
    </row>
    <row r="6" spans="1:11" x14ac:dyDescent="0.2">
      <c r="A6" s="155">
        <v>2018</v>
      </c>
      <c r="B6" s="155">
        <v>4</v>
      </c>
      <c r="C6" s="156">
        <v>9780740768491</v>
      </c>
      <c r="D6" s="155" t="s">
        <v>350</v>
      </c>
      <c r="E6" s="155">
        <v>1</v>
      </c>
      <c r="F6" s="155">
        <v>74</v>
      </c>
      <c r="G6" s="155">
        <v>503</v>
      </c>
      <c r="H6" s="155">
        <v>415050</v>
      </c>
      <c r="I6" s="155">
        <v>-900</v>
      </c>
      <c r="J6" s="155">
        <v>-4</v>
      </c>
    </row>
    <row r="7" spans="1:11" x14ac:dyDescent="0.2">
      <c r="A7" s="155">
        <v>2018</v>
      </c>
      <c r="B7" s="155">
        <v>4</v>
      </c>
      <c r="C7" s="156">
        <v>9780740773655</v>
      </c>
      <c r="D7" s="155" t="s">
        <v>362</v>
      </c>
      <c r="E7" s="155">
        <v>1</v>
      </c>
      <c r="F7" s="155">
        <v>74</v>
      </c>
      <c r="G7" s="155">
        <v>503</v>
      </c>
      <c r="H7" s="155">
        <v>415050</v>
      </c>
      <c r="I7" s="155">
        <v>-262.5</v>
      </c>
      <c r="J7" s="155">
        <v>-1</v>
      </c>
    </row>
    <row r="8" spans="1:11" x14ac:dyDescent="0.2">
      <c r="A8" s="155">
        <v>2018</v>
      </c>
      <c r="B8" s="155">
        <v>4</v>
      </c>
      <c r="C8" s="156">
        <v>9780740777356</v>
      </c>
      <c r="D8" s="155" t="s">
        <v>274</v>
      </c>
      <c r="E8" s="155">
        <v>1</v>
      </c>
      <c r="F8" s="155">
        <v>74</v>
      </c>
      <c r="G8" s="155">
        <v>503</v>
      </c>
      <c r="H8" s="155">
        <v>415050</v>
      </c>
      <c r="I8" s="155">
        <v>-1925</v>
      </c>
      <c r="J8" s="155">
        <v>-1</v>
      </c>
    </row>
    <row r="9" spans="1:11" x14ac:dyDescent="0.2">
      <c r="A9" s="155">
        <v>2018</v>
      </c>
      <c r="B9" s="155">
        <v>4</v>
      </c>
      <c r="C9" s="156">
        <v>9780740778155</v>
      </c>
      <c r="D9" s="155" t="s">
        <v>351</v>
      </c>
      <c r="E9" s="155">
        <v>1</v>
      </c>
      <c r="F9" s="155">
        <v>74</v>
      </c>
      <c r="G9" s="155">
        <v>503</v>
      </c>
      <c r="H9" s="155">
        <v>415050</v>
      </c>
      <c r="I9" s="155">
        <v>-525</v>
      </c>
      <c r="J9" s="155">
        <v>-2</v>
      </c>
    </row>
    <row r="10" spans="1:11" x14ac:dyDescent="0.2">
      <c r="A10" s="155">
        <v>2018</v>
      </c>
      <c r="B10" s="155">
        <v>4</v>
      </c>
      <c r="C10" s="156">
        <v>9780740785344</v>
      </c>
      <c r="D10" s="155" t="s">
        <v>352</v>
      </c>
      <c r="E10" s="155">
        <v>1</v>
      </c>
      <c r="F10" s="155">
        <v>74</v>
      </c>
      <c r="G10" s="155">
        <v>503</v>
      </c>
      <c r="H10" s="155">
        <v>415050</v>
      </c>
      <c r="I10" s="155">
        <v>-699</v>
      </c>
      <c r="J10" s="155">
        <v>-2</v>
      </c>
    </row>
    <row r="11" spans="1:11" x14ac:dyDescent="0.2">
      <c r="A11" s="155">
        <v>2018</v>
      </c>
      <c r="B11" s="155">
        <v>4</v>
      </c>
      <c r="C11" s="156">
        <v>9780740785481</v>
      </c>
      <c r="D11" s="155" t="s">
        <v>275</v>
      </c>
      <c r="E11" s="155">
        <v>1</v>
      </c>
      <c r="F11" s="155">
        <v>74</v>
      </c>
      <c r="G11" s="155">
        <v>503</v>
      </c>
      <c r="H11" s="155">
        <v>415050</v>
      </c>
      <c r="I11" s="155">
        <v>-4678.4399999999996</v>
      </c>
      <c r="J11" s="155">
        <v>-3</v>
      </c>
    </row>
    <row r="12" spans="1:11" x14ac:dyDescent="0.2">
      <c r="A12" s="155">
        <v>2018</v>
      </c>
      <c r="B12" s="155">
        <v>4</v>
      </c>
      <c r="C12" s="156">
        <v>9780836217797</v>
      </c>
      <c r="D12" s="155" t="s">
        <v>363</v>
      </c>
      <c r="E12" s="155">
        <v>1</v>
      </c>
      <c r="F12" s="155">
        <v>74</v>
      </c>
      <c r="G12" s="155">
        <v>503</v>
      </c>
      <c r="H12" s="155">
        <v>415050</v>
      </c>
      <c r="I12" s="155">
        <v>-399</v>
      </c>
      <c r="J12" s="155">
        <v>-2</v>
      </c>
    </row>
    <row r="13" spans="1:11" x14ac:dyDescent="0.2">
      <c r="A13" s="155">
        <v>2018</v>
      </c>
      <c r="B13" s="155">
        <v>4</v>
      </c>
      <c r="C13" s="156">
        <v>9780836228991</v>
      </c>
      <c r="D13" s="155" t="s">
        <v>354</v>
      </c>
      <c r="E13" s="155">
        <v>1</v>
      </c>
      <c r="F13" s="155">
        <v>74</v>
      </c>
      <c r="G13" s="155">
        <v>503</v>
      </c>
      <c r="H13" s="155">
        <v>415050</v>
      </c>
      <c r="I13" s="155">
        <v>-787.5</v>
      </c>
      <c r="J13" s="155">
        <v>-3</v>
      </c>
    </row>
    <row r="14" spans="1:11" x14ac:dyDescent="0.2">
      <c r="A14" s="155">
        <v>2018</v>
      </c>
      <c r="B14" s="155">
        <v>4</v>
      </c>
      <c r="C14" s="156">
        <v>9780836267457</v>
      </c>
      <c r="D14" s="155" t="s">
        <v>356</v>
      </c>
      <c r="E14" s="155">
        <v>1</v>
      </c>
      <c r="F14" s="155">
        <v>74</v>
      </c>
      <c r="G14" s="155">
        <v>503</v>
      </c>
      <c r="H14" s="155">
        <v>415050</v>
      </c>
      <c r="I14" s="155">
        <v>-349.5</v>
      </c>
      <c r="J14" s="155">
        <v>-1</v>
      </c>
    </row>
    <row r="15" spans="1:11" x14ac:dyDescent="0.2">
      <c r="A15" s="155">
        <v>2018</v>
      </c>
      <c r="B15" s="155">
        <v>4</v>
      </c>
      <c r="C15" s="156">
        <v>9781449401023</v>
      </c>
      <c r="D15" s="155" t="s">
        <v>357</v>
      </c>
      <c r="E15" s="155">
        <v>1</v>
      </c>
      <c r="F15" s="155">
        <v>74</v>
      </c>
      <c r="G15" s="155">
        <v>503</v>
      </c>
      <c r="H15" s="155">
        <v>415050</v>
      </c>
      <c r="I15" s="155">
        <v>-1048.5</v>
      </c>
      <c r="J15" s="155">
        <v>-3</v>
      </c>
    </row>
    <row r="16" spans="1:11" x14ac:dyDescent="0.2">
      <c r="A16" s="155">
        <v>2018</v>
      </c>
      <c r="B16" s="155">
        <v>4</v>
      </c>
      <c r="C16" s="156">
        <v>9781449402327</v>
      </c>
      <c r="D16" s="155" t="s">
        <v>277</v>
      </c>
      <c r="E16" s="155">
        <v>1</v>
      </c>
      <c r="F16" s="155">
        <v>74</v>
      </c>
      <c r="G16" s="155">
        <v>504</v>
      </c>
      <c r="H16" s="155">
        <v>415050</v>
      </c>
      <c r="I16" s="155">
        <v>-1819.44</v>
      </c>
      <c r="J16" s="155">
        <v>-9</v>
      </c>
    </row>
    <row r="17" spans="1:10" x14ac:dyDescent="0.2">
      <c r="A17" s="155">
        <v>2018</v>
      </c>
      <c r="B17" s="155">
        <v>4</v>
      </c>
      <c r="C17" s="156">
        <v>9781449403102</v>
      </c>
      <c r="D17" s="155" t="s">
        <v>303</v>
      </c>
      <c r="E17" s="155">
        <v>1</v>
      </c>
      <c r="F17" s="155">
        <v>74</v>
      </c>
      <c r="G17" s="155">
        <v>503</v>
      </c>
      <c r="H17" s="155">
        <v>415050</v>
      </c>
      <c r="I17" s="155">
        <v>-149.5</v>
      </c>
      <c r="J17" s="155">
        <v>-1</v>
      </c>
    </row>
    <row r="18" spans="1:10" x14ac:dyDescent="0.2">
      <c r="A18" s="155">
        <v>2018</v>
      </c>
      <c r="B18" s="155">
        <v>4</v>
      </c>
      <c r="C18" s="156">
        <v>9781449403102</v>
      </c>
      <c r="D18" s="155" t="s">
        <v>303</v>
      </c>
      <c r="E18" s="155">
        <v>1</v>
      </c>
      <c r="F18" s="155">
        <v>74</v>
      </c>
      <c r="G18" s="155">
        <v>503</v>
      </c>
      <c r="H18" s="155">
        <v>425250</v>
      </c>
      <c r="I18" s="155">
        <v>328.9</v>
      </c>
      <c r="J18" s="155">
        <v>2</v>
      </c>
    </row>
    <row r="19" spans="1:10" x14ac:dyDescent="0.2">
      <c r="A19" s="155">
        <v>2018</v>
      </c>
      <c r="B19" s="155">
        <v>4</v>
      </c>
      <c r="C19" s="156">
        <v>9781449407186</v>
      </c>
      <c r="D19" s="155" t="s">
        <v>278</v>
      </c>
      <c r="E19" s="155">
        <v>1</v>
      </c>
      <c r="F19" s="155">
        <v>74</v>
      </c>
      <c r="G19" s="155">
        <v>504</v>
      </c>
      <c r="H19" s="155">
        <v>415050</v>
      </c>
      <c r="I19" s="155">
        <v>-2916.69</v>
      </c>
      <c r="J19" s="155">
        <v>-14</v>
      </c>
    </row>
    <row r="20" spans="1:10" x14ac:dyDescent="0.2">
      <c r="A20" s="155">
        <v>2018</v>
      </c>
      <c r="B20" s="155">
        <v>4</v>
      </c>
      <c r="C20" s="156">
        <v>9781449408190</v>
      </c>
      <c r="D20" s="155" t="s">
        <v>360</v>
      </c>
      <c r="E20" s="155">
        <v>1</v>
      </c>
      <c r="F20" s="155">
        <v>74</v>
      </c>
      <c r="G20" s="155">
        <v>503</v>
      </c>
      <c r="H20" s="155">
        <v>415050</v>
      </c>
      <c r="I20" s="155">
        <v>-262.5</v>
      </c>
      <c r="J20" s="155">
        <v>-1</v>
      </c>
    </row>
    <row r="21" spans="1:10" x14ac:dyDescent="0.2">
      <c r="A21" s="155">
        <v>2018</v>
      </c>
      <c r="B21" s="155">
        <v>4</v>
      </c>
      <c r="C21" s="156">
        <v>9781449410186</v>
      </c>
      <c r="D21" s="155" t="s">
        <v>334</v>
      </c>
      <c r="E21" s="155">
        <v>1</v>
      </c>
      <c r="F21" s="155">
        <v>74</v>
      </c>
      <c r="G21" s="155">
        <v>503</v>
      </c>
      <c r="H21" s="155">
        <v>415050</v>
      </c>
      <c r="I21" s="155">
        <v>-2194.5</v>
      </c>
      <c r="J21" s="155">
        <v>-8</v>
      </c>
    </row>
    <row r="22" spans="1:10" x14ac:dyDescent="0.2">
      <c r="A22" s="155">
        <v>2018</v>
      </c>
      <c r="B22" s="155">
        <v>4</v>
      </c>
      <c r="C22" s="156">
        <v>9781449414078</v>
      </c>
      <c r="D22" s="155" t="s">
        <v>383</v>
      </c>
      <c r="E22" s="155">
        <v>1</v>
      </c>
      <c r="F22" s="155">
        <v>74</v>
      </c>
      <c r="G22" s="155">
        <v>503</v>
      </c>
      <c r="H22" s="155">
        <v>415050</v>
      </c>
      <c r="I22" s="155">
        <v>-99.5</v>
      </c>
      <c r="J22" s="155">
        <v>-1</v>
      </c>
    </row>
    <row r="23" spans="1:10" x14ac:dyDescent="0.2">
      <c r="A23" s="155">
        <v>2018</v>
      </c>
      <c r="B23" s="155">
        <v>4</v>
      </c>
      <c r="C23" s="156">
        <v>9781449418465</v>
      </c>
      <c r="D23" s="155" t="s">
        <v>338</v>
      </c>
      <c r="E23" s="155">
        <v>1</v>
      </c>
      <c r="F23" s="155">
        <v>74</v>
      </c>
      <c r="G23" s="155">
        <v>503</v>
      </c>
      <c r="H23" s="155">
        <v>415050</v>
      </c>
      <c r="I23" s="155">
        <v>-525</v>
      </c>
      <c r="J23" s="155">
        <v>-2</v>
      </c>
    </row>
    <row r="24" spans="1:10" x14ac:dyDescent="0.2">
      <c r="A24" s="155">
        <v>2018</v>
      </c>
      <c r="B24" s="155">
        <v>4</v>
      </c>
      <c r="C24" s="156">
        <v>9781449420437</v>
      </c>
      <c r="D24" s="155" t="s">
        <v>280</v>
      </c>
      <c r="E24" s="155">
        <v>1</v>
      </c>
      <c r="F24" s="155">
        <v>74</v>
      </c>
      <c r="G24" s="155">
        <v>504</v>
      </c>
      <c r="H24" s="155">
        <v>415050</v>
      </c>
      <c r="I24" s="155">
        <v>-2557.59</v>
      </c>
      <c r="J24" s="155">
        <v>-12</v>
      </c>
    </row>
    <row r="25" spans="1:10" x14ac:dyDescent="0.2">
      <c r="A25" s="155">
        <v>2018</v>
      </c>
      <c r="B25" s="155">
        <v>4</v>
      </c>
      <c r="C25" s="156">
        <v>9781449423032</v>
      </c>
      <c r="D25" s="155" t="s">
        <v>295</v>
      </c>
      <c r="E25" s="155">
        <v>1</v>
      </c>
      <c r="F25" s="155">
        <v>74</v>
      </c>
      <c r="G25" s="155">
        <v>504</v>
      </c>
      <c r="H25" s="155">
        <v>415050</v>
      </c>
      <c r="I25" s="155">
        <v>-371</v>
      </c>
      <c r="J25" s="155">
        <v>-2</v>
      </c>
    </row>
    <row r="26" spans="1:10" x14ac:dyDescent="0.2">
      <c r="A26" s="155">
        <v>2018</v>
      </c>
      <c r="B26" s="155">
        <v>4</v>
      </c>
      <c r="C26" s="156">
        <v>9781449425661</v>
      </c>
      <c r="D26" s="155" t="s">
        <v>282</v>
      </c>
      <c r="E26" s="155">
        <v>1</v>
      </c>
      <c r="F26" s="155">
        <v>74</v>
      </c>
      <c r="G26" s="155">
        <v>504</v>
      </c>
      <c r="H26" s="155">
        <v>415050</v>
      </c>
      <c r="I26" s="155">
        <v>-2689.26</v>
      </c>
      <c r="J26" s="155">
        <v>-13</v>
      </c>
    </row>
    <row r="27" spans="1:10" x14ac:dyDescent="0.2">
      <c r="A27" s="155">
        <v>2018</v>
      </c>
      <c r="B27" s="155">
        <v>4</v>
      </c>
      <c r="C27" s="156">
        <v>9781449425678</v>
      </c>
      <c r="D27" s="155" t="s">
        <v>318</v>
      </c>
      <c r="E27" s="155">
        <v>1</v>
      </c>
      <c r="F27" s="155">
        <v>74</v>
      </c>
      <c r="G27" s="155">
        <v>504</v>
      </c>
      <c r="H27" s="155">
        <v>415050</v>
      </c>
      <c r="I27" s="155">
        <v>-370.47</v>
      </c>
      <c r="J27" s="155">
        <v>-1</v>
      </c>
    </row>
    <row r="28" spans="1:10" x14ac:dyDescent="0.2">
      <c r="A28" s="155">
        <v>2018</v>
      </c>
      <c r="B28" s="155">
        <v>4</v>
      </c>
      <c r="C28" s="156">
        <v>9781449427740</v>
      </c>
      <c r="D28" s="155" t="s">
        <v>401</v>
      </c>
      <c r="E28" s="155">
        <v>1</v>
      </c>
      <c r="F28" s="155">
        <v>74</v>
      </c>
      <c r="G28" s="155">
        <v>503</v>
      </c>
      <c r="H28" s="155">
        <v>415050</v>
      </c>
      <c r="I28" s="155">
        <v>-454.5</v>
      </c>
      <c r="J28" s="155">
        <v>-2</v>
      </c>
    </row>
    <row r="29" spans="1:10" x14ac:dyDescent="0.2">
      <c r="A29" s="155">
        <v>2018</v>
      </c>
      <c r="B29" s="155">
        <v>4</v>
      </c>
      <c r="C29" s="156">
        <v>9781449427757</v>
      </c>
      <c r="D29" s="155" t="s">
        <v>283</v>
      </c>
      <c r="E29" s="155">
        <v>1</v>
      </c>
      <c r="F29" s="155">
        <v>74</v>
      </c>
      <c r="G29" s="155">
        <v>503</v>
      </c>
      <c r="H29" s="155">
        <v>415050</v>
      </c>
      <c r="I29" s="155">
        <v>-450</v>
      </c>
      <c r="J29" s="155">
        <v>-2</v>
      </c>
    </row>
    <row r="30" spans="1:10" x14ac:dyDescent="0.2">
      <c r="A30" s="155">
        <v>2018</v>
      </c>
      <c r="B30" s="155">
        <v>4</v>
      </c>
      <c r="C30" s="156">
        <v>9781449427771</v>
      </c>
      <c r="D30" s="155" t="s">
        <v>284</v>
      </c>
      <c r="E30" s="155">
        <v>1</v>
      </c>
      <c r="F30" s="155">
        <v>74</v>
      </c>
      <c r="G30" s="155">
        <v>504</v>
      </c>
      <c r="H30" s="155">
        <v>415050</v>
      </c>
      <c r="I30" s="155">
        <v>-1959.09</v>
      </c>
      <c r="J30" s="155">
        <v>-9</v>
      </c>
    </row>
    <row r="31" spans="1:10" x14ac:dyDescent="0.2">
      <c r="A31" s="155">
        <v>2018</v>
      </c>
      <c r="B31" s="155">
        <v>4</v>
      </c>
      <c r="C31" s="156">
        <v>9781449429362</v>
      </c>
      <c r="D31" s="155" t="s">
        <v>323</v>
      </c>
      <c r="E31" s="155">
        <v>1</v>
      </c>
      <c r="F31" s="155">
        <v>74</v>
      </c>
      <c r="G31" s="155">
        <v>503</v>
      </c>
      <c r="H31" s="155">
        <v>415050</v>
      </c>
      <c r="I31" s="155">
        <v>-1800</v>
      </c>
      <c r="J31" s="155">
        <v>-8</v>
      </c>
    </row>
    <row r="32" spans="1:10" x14ac:dyDescent="0.2">
      <c r="A32" s="155">
        <v>2018</v>
      </c>
      <c r="B32" s="155">
        <v>4</v>
      </c>
      <c r="C32" s="156">
        <v>9781449429379</v>
      </c>
      <c r="D32" s="155" t="s">
        <v>285</v>
      </c>
      <c r="E32" s="155">
        <v>1</v>
      </c>
      <c r="F32" s="155">
        <v>74</v>
      </c>
      <c r="G32" s="155">
        <v>503</v>
      </c>
      <c r="H32" s="155">
        <v>415050</v>
      </c>
      <c r="I32" s="155">
        <v>-3423</v>
      </c>
      <c r="J32" s="155">
        <v>-19</v>
      </c>
    </row>
    <row r="33" spans="1:10" x14ac:dyDescent="0.2">
      <c r="A33" s="155">
        <v>2018</v>
      </c>
      <c r="B33" s="155">
        <v>4</v>
      </c>
      <c r="C33" s="156">
        <v>9781449429386</v>
      </c>
      <c r="D33" s="155" t="s">
        <v>286</v>
      </c>
      <c r="E33" s="155">
        <v>1</v>
      </c>
      <c r="F33" s="155">
        <v>74</v>
      </c>
      <c r="G33" s="155">
        <v>503</v>
      </c>
      <c r="H33" s="155">
        <v>415050</v>
      </c>
      <c r="I33" s="155">
        <v>-450</v>
      </c>
      <c r="J33" s="155">
        <v>-2</v>
      </c>
    </row>
    <row r="34" spans="1:10" x14ac:dyDescent="0.2">
      <c r="A34" s="155">
        <v>2018</v>
      </c>
      <c r="B34" s="155">
        <v>4</v>
      </c>
      <c r="C34" s="156">
        <v>9781449433253</v>
      </c>
      <c r="D34" s="155" t="s">
        <v>272</v>
      </c>
      <c r="E34" s="155">
        <v>1</v>
      </c>
      <c r="F34" s="155">
        <v>74</v>
      </c>
      <c r="G34" s="155">
        <v>503</v>
      </c>
      <c r="H34" s="155">
        <v>415050</v>
      </c>
      <c r="I34" s="155">
        <v>-3179.47</v>
      </c>
      <c r="J34" s="155">
        <v>-1</v>
      </c>
    </row>
    <row r="35" spans="1:10" x14ac:dyDescent="0.2">
      <c r="A35" s="155">
        <v>2018</v>
      </c>
      <c r="B35" s="155">
        <v>4</v>
      </c>
      <c r="C35" s="156">
        <v>9781449436346</v>
      </c>
      <c r="D35" s="155" t="s">
        <v>242</v>
      </c>
      <c r="E35" s="155">
        <v>1</v>
      </c>
      <c r="F35" s="155">
        <v>74</v>
      </c>
      <c r="G35" s="155">
        <v>501</v>
      </c>
      <c r="H35" s="155">
        <v>415050</v>
      </c>
      <c r="I35" s="155">
        <v>-1953</v>
      </c>
      <c r="J35" s="155">
        <v>-11</v>
      </c>
    </row>
    <row r="36" spans="1:10" x14ac:dyDescent="0.2">
      <c r="A36" s="155">
        <v>2018</v>
      </c>
      <c r="B36" s="155">
        <v>4</v>
      </c>
      <c r="C36" s="156">
        <v>9781449436353</v>
      </c>
      <c r="D36" s="155" t="s">
        <v>287</v>
      </c>
      <c r="E36" s="155">
        <v>1</v>
      </c>
      <c r="F36" s="155">
        <v>74</v>
      </c>
      <c r="G36" s="155">
        <v>504</v>
      </c>
      <c r="H36" s="155">
        <v>415050</v>
      </c>
      <c r="I36" s="155">
        <v>-3874.29</v>
      </c>
      <c r="J36" s="155">
        <v>-19</v>
      </c>
    </row>
    <row r="37" spans="1:10" x14ac:dyDescent="0.2">
      <c r="A37" s="155">
        <v>2018</v>
      </c>
      <c r="B37" s="155">
        <v>4</v>
      </c>
      <c r="C37" s="156">
        <v>9781449436353</v>
      </c>
      <c r="D37" s="155" t="s">
        <v>287</v>
      </c>
      <c r="E37" s="155">
        <v>1</v>
      </c>
      <c r="F37" s="155">
        <v>74</v>
      </c>
      <c r="G37" s="155">
        <v>504</v>
      </c>
      <c r="H37" s="155">
        <v>415150</v>
      </c>
      <c r="I37" s="155">
        <v>-3021.37</v>
      </c>
      <c r="J37" s="155">
        <v>-15</v>
      </c>
    </row>
    <row r="38" spans="1:10" x14ac:dyDescent="0.2">
      <c r="A38" s="155">
        <v>2018</v>
      </c>
      <c r="B38" s="155">
        <v>4</v>
      </c>
      <c r="C38" s="156">
        <v>9781449446598</v>
      </c>
      <c r="D38" s="155" t="s">
        <v>288</v>
      </c>
      <c r="E38" s="155">
        <v>1</v>
      </c>
      <c r="F38" s="155">
        <v>74</v>
      </c>
      <c r="G38" s="155">
        <v>503</v>
      </c>
      <c r="H38" s="155">
        <v>415050</v>
      </c>
      <c r="I38" s="155">
        <v>-2796</v>
      </c>
      <c r="J38" s="155">
        <v>-8</v>
      </c>
    </row>
    <row r="39" spans="1:10" x14ac:dyDescent="0.2">
      <c r="A39" s="155">
        <v>2018</v>
      </c>
      <c r="B39" s="155">
        <v>4</v>
      </c>
      <c r="C39" s="156">
        <v>9781449446604</v>
      </c>
      <c r="D39" s="155" t="s">
        <v>244</v>
      </c>
      <c r="E39" s="155">
        <v>1</v>
      </c>
      <c r="F39" s="155">
        <v>74</v>
      </c>
      <c r="G39" s="155">
        <v>501</v>
      </c>
      <c r="H39" s="155">
        <v>415050</v>
      </c>
      <c r="I39" s="155">
        <v>-1348.5</v>
      </c>
      <c r="J39" s="155">
        <v>-3</v>
      </c>
    </row>
    <row r="40" spans="1:10" x14ac:dyDescent="0.2">
      <c r="A40" s="155">
        <v>2018</v>
      </c>
      <c r="B40" s="155">
        <v>4</v>
      </c>
      <c r="C40" s="156">
        <v>9781449447151</v>
      </c>
      <c r="D40" s="155" t="s">
        <v>289</v>
      </c>
      <c r="E40" s="155">
        <v>1</v>
      </c>
      <c r="F40" s="155">
        <v>74</v>
      </c>
      <c r="G40" s="155">
        <v>503</v>
      </c>
      <c r="H40" s="155">
        <v>415050</v>
      </c>
      <c r="I40" s="155">
        <v>-3780</v>
      </c>
      <c r="J40" s="155">
        <v>-2</v>
      </c>
    </row>
    <row r="41" spans="1:10" x14ac:dyDescent="0.2">
      <c r="A41" s="155">
        <v>2018</v>
      </c>
      <c r="B41" s="155">
        <v>4</v>
      </c>
      <c r="C41" s="156">
        <v>9781449450304</v>
      </c>
      <c r="D41" s="155" t="s">
        <v>309</v>
      </c>
      <c r="E41" s="155">
        <v>1</v>
      </c>
      <c r="F41" s="155">
        <v>74</v>
      </c>
      <c r="G41" s="155">
        <v>503</v>
      </c>
      <c r="H41" s="155">
        <v>425250</v>
      </c>
      <c r="I41" s="155">
        <v>164.45</v>
      </c>
      <c r="J41" s="155">
        <v>1</v>
      </c>
    </row>
    <row r="42" spans="1:10" x14ac:dyDescent="0.2">
      <c r="A42" s="155">
        <v>2018</v>
      </c>
      <c r="B42" s="155">
        <v>4</v>
      </c>
      <c r="C42" s="156">
        <v>9781449450632</v>
      </c>
      <c r="D42" s="155" t="s">
        <v>251</v>
      </c>
      <c r="E42" s="155">
        <v>1</v>
      </c>
      <c r="F42" s="155">
        <v>74</v>
      </c>
      <c r="G42" s="155">
        <v>501</v>
      </c>
      <c r="H42" s="155">
        <v>415050</v>
      </c>
      <c r="I42" s="155">
        <v>-475.41</v>
      </c>
      <c r="J42" s="155">
        <v>-3</v>
      </c>
    </row>
    <row r="43" spans="1:10" x14ac:dyDescent="0.2">
      <c r="A43" s="155">
        <v>2018</v>
      </c>
      <c r="B43" s="155">
        <v>4</v>
      </c>
      <c r="C43" s="156">
        <v>9781449451004</v>
      </c>
      <c r="D43" s="155" t="s">
        <v>221</v>
      </c>
      <c r="E43" s="155">
        <v>1</v>
      </c>
      <c r="F43" s="155">
        <v>74</v>
      </c>
      <c r="G43" s="155">
        <v>501</v>
      </c>
      <c r="H43" s="155">
        <v>415050</v>
      </c>
      <c r="I43" s="155">
        <v>-149.5</v>
      </c>
      <c r="J43" s="155">
        <v>-1</v>
      </c>
    </row>
    <row r="44" spans="1:10" x14ac:dyDescent="0.2">
      <c r="A44" s="155">
        <v>2018</v>
      </c>
      <c r="B44" s="155">
        <v>4</v>
      </c>
      <c r="C44" s="156">
        <v>9781449456146</v>
      </c>
      <c r="D44" s="155" t="s">
        <v>292</v>
      </c>
      <c r="E44" s="155">
        <v>1</v>
      </c>
      <c r="F44" s="155">
        <v>74</v>
      </c>
      <c r="G44" s="155">
        <v>503</v>
      </c>
      <c r="H44" s="155">
        <v>415050</v>
      </c>
      <c r="I44" s="155">
        <v>-34160.97</v>
      </c>
      <c r="J44" s="155">
        <v>-110</v>
      </c>
    </row>
    <row r="45" spans="1:10" x14ac:dyDescent="0.2">
      <c r="A45" s="155">
        <v>2018</v>
      </c>
      <c r="B45" s="155">
        <v>4</v>
      </c>
      <c r="C45" s="156">
        <v>9781449456146</v>
      </c>
      <c r="D45" s="155" t="s">
        <v>292</v>
      </c>
      <c r="E45" s="155">
        <v>1</v>
      </c>
      <c r="F45" s="155">
        <v>74</v>
      </c>
      <c r="G45" s="155">
        <v>503</v>
      </c>
      <c r="H45" s="155">
        <v>415150</v>
      </c>
      <c r="I45" s="155">
        <v>-7565.04</v>
      </c>
      <c r="J45" s="155">
        <v>-25</v>
      </c>
    </row>
    <row r="46" spans="1:10" x14ac:dyDescent="0.2">
      <c r="A46" s="155">
        <v>2018</v>
      </c>
      <c r="B46" s="155">
        <v>4</v>
      </c>
      <c r="C46" s="156">
        <v>9781449457952</v>
      </c>
      <c r="D46" s="155" t="s">
        <v>271</v>
      </c>
      <c r="E46" s="155">
        <v>1</v>
      </c>
      <c r="F46" s="155">
        <v>74</v>
      </c>
      <c r="G46" s="155">
        <v>501</v>
      </c>
      <c r="H46" s="155">
        <v>415050</v>
      </c>
      <c r="I46" s="155">
        <v>-7804.97</v>
      </c>
      <c r="J46" s="155">
        <v>-26</v>
      </c>
    </row>
    <row r="47" spans="1:10" x14ac:dyDescent="0.2">
      <c r="A47" s="155">
        <v>2018</v>
      </c>
      <c r="B47" s="155">
        <v>4</v>
      </c>
      <c r="C47" s="156">
        <v>9781449460365</v>
      </c>
      <c r="D47" s="155" t="s">
        <v>319</v>
      </c>
      <c r="E47" s="155">
        <v>1</v>
      </c>
      <c r="F47" s="155">
        <v>74</v>
      </c>
      <c r="G47" s="155">
        <v>501</v>
      </c>
      <c r="H47" s="155">
        <v>415050</v>
      </c>
      <c r="I47" s="155">
        <v>-4746.72</v>
      </c>
      <c r="J47" s="155">
        <v>-10</v>
      </c>
    </row>
    <row r="48" spans="1:10" x14ac:dyDescent="0.2">
      <c r="A48" s="155">
        <v>2018</v>
      </c>
      <c r="B48" s="155">
        <v>4</v>
      </c>
      <c r="C48" s="156">
        <v>9781449461072</v>
      </c>
      <c r="D48" s="155" t="s">
        <v>386</v>
      </c>
      <c r="E48" s="155">
        <v>1</v>
      </c>
      <c r="F48" s="155">
        <v>74</v>
      </c>
      <c r="G48" s="155">
        <v>503</v>
      </c>
      <c r="H48" s="155">
        <v>415050</v>
      </c>
      <c r="I48" s="155">
        <v>-640.92999999999995</v>
      </c>
      <c r="J48" s="155">
        <v>-2</v>
      </c>
    </row>
    <row r="49" spans="1:10" x14ac:dyDescent="0.2">
      <c r="A49" s="155">
        <v>2018</v>
      </c>
      <c r="B49" s="155">
        <v>4</v>
      </c>
      <c r="C49" s="156">
        <v>9781449462253</v>
      </c>
      <c r="D49" s="155" t="s">
        <v>320</v>
      </c>
      <c r="E49" s="155">
        <v>1</v>
      </c>
      <c r="F49" s="155">
        <v>74</v>
      </c>
      <c r="G49" s="155">
        <v>501</v>
      </c>
      <c r="H49" s="155">
        <v>415050</v>
      </c>
      <c r="I49" s="155">
        <v>-3315.69</v>
      </c>
      <c r="J49" s="155">
        <v>-16</v>
      </c>
    </row>
    <row r="50" spans="1:10" x14ac:dyDescent="0.2">
      <c r="A50" s="155">
        <v>2018</v>
      </c>
      <c r="B50" s="155">
        <v>4</v>
      </c>
      <c r="C50" s="156">
        <v>9781449462260</v>
      </c>
      <c r="D50" s="155" t="s">
        <v>331</v>
      </c>
      <c r="E50" s="155">
        <v>1</v>
      </c>
      <c r="F50" s="155">
        <v>74</v>
      </c>
      <c r="G50" s="155">
        <v>501</v>
      </c>
      <c r="H50" s="155">
        <v>415050</v>
      </c>
      <c r="I50" s="155">
        <v>-1761.47</v>
      </c>
      <c r="J50" s="155">
        <v>-7</v>
      </c>
    </row>
    <row r="51" spans="1:10" x14ac:dyDescent="0.2">
      <c r="A51" s="155">
        <v>2018</v>
      </c>
      <c r="B51" s="155">
        <v>4</v>
      </c>
      <c r="C51" s="156">
        <v>9781449462284</v>
      </c>
      <c r="D51" s="155" t="s">
        <v>405</v>
      </c>
      <c r="E51" s="155">
        <v>1</v>
      </c>
      <c r="F51" s="155">
        <v>74</v>
      </c>
      <c r="G51" s="155">
        <v>501</v>
      </c>
      <c r="H51" s="155">
        <v>415050</v>
      </c>
      <c r="I51" s="155">
        <v>-2318.19</v>
      </c>
      <c r="J51" s="155">
        <v>-11</v>
      </c>
    </row>
    <row r="52" spans="1:10" x14ac:dyDescent="0.2">
      <c r="A52" s="155">
        <v>2018</v>
      </c>
      <c r="B52" s="155">
        <v>4</v>
      </c>
      <c r="C52" s="156">
        <v>9781449462291</v>
      </c>
      <c r="D52" s="155" t="s">
        <v>406</v>
      </c>
      <c r="E52" s="155">
        <v>1</v>
      </c>
      <c r="F52" s="155">
        <v>74</v>
      </c>
      <c r="G52" s="155">
        <v>501</v>
      </c>
      <c r="H52" s="155">
        <v>415050</v>
      </c>
      <c r="I52" s="155">
        <v>-1021.44</v>
      </c>
      <c r="J52" s="155">
        <v>-5</v>
      </c>
    </row>
    <row r="53" spans="1:10" x14ac:dyDescent="0.2">
      <c r="A53" s="155">
        <v>2018</v>
      </c>
      <c r="B53" s="155">
        <v>4</v>
      </c>
      <c r="C53" s="156">
        <v>9781449462307</v>
      </c>
      <c r="D53" s="155" t="s">
        <v>420</v>
      </c>
      <c r="E53" s="155">
        <v>1</v>
      </c>
      <c r="F53" s="155">
        <v>74</v>
      </c>
      <c r="G53" s="155">
        <v>501</v>
      </c>
      <c r="H53" s="155">
        <v>415050</v>
      </c>
      <c r="I53" s="155">
        <v>-5773.43</v>
      </c>
      <c r="J53" s="155">
        <v>-22</v>
      </c>
    </row>
    <row r="54" spans="1:10" x14ac:dyDescent="0.2">
      <c r="A54" s="155">
        <v>2018</v>
      </c>
      <c r="B54" s="155">
        <v>4</v>
      </c>
      <c r="C54" s="156">
        <v>9781449464899</v>
      </c>
      <c r="D54" s="155" t="s">
        <v>310</v>
      </c>
      <c r="E54" s="155">
        <v>1</v>
      </c>
      <c r="F54" s="155">
        <v>74</v>
      </c>
      <c r="G54" s="155">
        <v>501</v>
      </c>
      <c r="H54" s="155">
        <v>415050</v>
      </c>
      <c r="I54" s="155">
        <v>-5349.07</v>
      </c>
      <c r="J54" s="155">
        <v>-17</v>
      </c>
    </row>
    <row r="55" spans="1:10" x14ac:dyDescent="0.2">
      <c r="A55" s="155">
        <v>2018</v>
      </c>
      <c r="B55" s="155">
        <v>4</v>
      </c>
      <c r="C55" s="156">
        <v>9781449470791</v>
      </c>
      <c r="D55" s="155" t="s">
        <v>364</v>
      </c>
      <c r="E55" s="155">
        <v>1</v>
      </c>
      <c r="F55" s="155">
        <v>74</v>
      </c>
      <c r="G55" s="155">
        <v>501</v>
      </c>
      <c r="H55" s="155">
        <v>415050</v>
      </c>
      <c r="I55" s="155">
        <v>-317.47000000000003</v>
      </c>
      <c r="J55" s="155">
        <v>-1</v>
      </c>
    </row>
    <row r="56" spans="1:10" x14ac:dyDescent="0.2">
      <c r="A56" s="155">
        <v>2018</v>
      </c>
      <c r="B56" s="155">
        <v>4</v>
      </c>
      <c r="C56" s="156">
        <v>9781449471927</v>
      </c>
      <c r="D56" s="155" t="s">
        <v>325</v>
      </c>
      <c r="E56" s="155">
        <v>1</v>
      </c>
      <c r="F56" s="155">
        <v>74</v>
      </c>
      <c r="G56" s="155">
        <v>501</v>
      </c>
      <c r="H56" s="155">
        <v>415050</v>
      </c>
      <c r="I56" s="155">
        <v>-317.47000000000003</v>
      </c>
      <c r="J56" s="155">
        <v>-1</v>
      </c>
    </row>
    <row r="57" spans="1:10" x14ac:dyDescent="0.2">
      <c r="A57" s="155">
        <v>2018</v>
      </c>
      <c r="B57" s="155">
        <v>4</v>
      </c>
      <c r="C57" s="156">
        <v>9781449471958</v>
      </c>
      <c r="D57" s="155" t="s">
        <v>399</v>
      </c>
      <c r="E57" s="155">
        <v>1</v>
      </c>
      <c r="F57" s="155">
        <v>74</v>
      </c>
      <c r="G57" s="155">
        <v>501</v>
      </c>
      <c r="H57" s="155">
        <v>415050</v>
      </c>
      <c r="I57" s="155">
        <v>-1377.47</v>
      </c>
      <c r="J57" s="155">
        <v>-1</v>
      </c>
    </row>
    <row r="58" spans="1:10" x14ac:dyDescent="0.2">
      <c r="A58" s="155">
        <v>2018</v>
      </c>
      <c r="B58" s="155">
        <v>4</v>
      </c>
      <c r="C58" s="156">
        <v>9781449472399</v>
      </c>
      <c r="D58" s="155" t="s">
        <v>326</v>
      </c>
      <c r="E58" s="155">
        <v>1</v>
      </c>
      <c r="F58" s="155">
        <v>74</v>
      </c>
      <c r="G58" s="155">
        <v>501</v>
      </c>
      <c r="H58" s="155">
        <v>415050</v>
      </c>
      <c r="I58" s="155">
        <v>-397.5</v>
      </c>
      <c r="J58" s="155">
        <v>-1</v>
      </c>
    </row>
    <row r="59" spans="1:10" x14ac:dyDescent="0.2">
      <c r="A59" s="155">
        <v>2018</v>
      </c>
      <c r="B59" s="155">
        <v>4</v>
      </c>
      <c r="C59" s="156">
        <v>9781449474119</v>
      </c>
      <c r="D59" s="155" t="s">
        <v>365</v>
      </c>
      <c r="E59" s="155">
        <v>1</v>
      </c>
      <c r="F59" s="155">
        <v>74</v>
      </c>
      <c r="G59" s="155">
        <v>501</v>
      </c>
      <c r="H59" s="155">
        <v>415050</v>
      </c>
      <c r="I59" s="155">
        <v>-616.97</v>
      </c>
      <c r="J59" s="155">
        <v>-2</v>
      </c>
    </row>
    <row r="60" spans="1:10" x14ac:dyDescent="0.2">
      <c r="A60" s="155">
        <v>2018</v>
      </c>
      <c r="B60" s="155">
        <v>4</v>
      </c>
      <c r="C60" s="156">
        <v>9781449474188</v>
      </c>
      <c r="D60" s="155" t="s">
        <v>375</v>
      </c>
      <c r="E60" s="155">
        <v>1</v>
      </c>
      <c r="F60" s="155">
        <v>74</v>
      </c>
      <c r="G60" s="155">
        <v>501</v>
      </c>
      <c r="H60" s="155">
        <v>415050</v>
      </c>
      <c r="I60" s="155">
        <v>-2396</v>
      </c>
      <c r="J60" s="155">
        <v>-8</v>
      </c>
    </row>
    <row r="61" spans="1:10" x14ac:dyDescent="0.2">
      <c r="A61" s="155">
        <v>2018</v>
      </c>
      <c r="B61" s="155">
        <v>4</v>
      </c>
      <c r="C61" s="156">
        <v>9781449474195</v>
      </c>
      <c r="D61" s="155" t="s">
        <v>339</v>
      </c>
      <c r="E61" s="155">
        <v>1</v>
      </c>
      <c r="F61" s="155">
        <v>74</v>
      </c>
      <c r="G61" s="155">
        <v>501</v>
      </c>
      <c r="H61" s="155">
        <v>415050</v>
      </c>
      <c r="I61" s="155">
        <v>-15927.41</v>
      </c>
      <c r="J61" s="155">
        <v>-53</v>
      </c>
    </row>
    <row r="62" spans="1:10" x14ac:dyDescent="0.2">
      <c r="A62" s="155">
        <v>2018</v>
      </c>
      <c r="B62" s="155">
        <v>4</v>
      </c>
      <c r="C62" s="156">
        <v>9781449474256</v>
      </c>
      <c r="D62" s="155" t="s">
        <v>366</v>
      </c>
      <c r="E62" s="155">
        <v>1</v>
      </c>
      <c r="F62" s="155">
        <v>74</v>
      </c>
      <c r="G62" s="155">
        <v>503</v>
      </c>
      <c r="H62" s="155">
        <v>415050</v>
      </c>
      <c r="I62" s="155">
        <v>-788429.98</v>
      </c>
      <c r="J62" s="155">
        <v>-3084</v>
      </c>
    </row>
    <row r="63" spans="1:10" x14ac:dyDescent="0.2">
      <c r="A63" s="155">
        <v>2018</v>
      </c>
      <c r="B63" s="155">
        <v>4</v>
      </c>
      <c r="C63" s="156">
        <v>9781449474256</v>
      </c>
      <c r="D63" s="155" t="s">
        <v>366</v>
      </c>
      <c r="E63" s="155">
        <v>1</v>
      </c>
      <c r="F63" s="155">
        <v>74</v>
      </c>
      <c r="G63" s="155">
        <v>503</v>
      </c>
      <c r="H63" s="155">
        <v>415150</v>
      </c>
      <c r="I63" s="155">
        <v>-14105.72</v>
      </c>
      <c r="J63" s="155">
        <v>-50</v>
      </c>
    </row>
    <row r="64" spans="1:10" x14ac:dyDescent="0.2">
      <c r="A64" s="155">
        <v>2018</v>
      </c>
      <c r="B64" s="155">
        <v>4</v>
      </c>
      <c r="C64" s="156">
        <v>9781449475581</v>
      </c>
      <c r="D64" s="155" t="s">
        <v>377</v>
      </c>
      <c r="E64" s="155">
        <v>1</v>
      </c>
      <c r="F64" s="155">
        <v>74</v>
      </c>
      <c r="G64" s="155">
        <v>501</v>
      </c>
      <c r="H64" s="155">
        <v>415050</v>
      </c>
      <c r="I64" s="155">
        <v>-599</v>
      </c>
      <c r="J64" s="155">
        <v>-2</v>
      </c>
    </row>
    <row r="65" spans="1:10" x14ac:dyDescent="0.2">
      <c r="A65" s="155">
        <v>2018</v>
      </c>
      <c r="B65" s="155">
        <v>4</v>
      </c>
      <c r="C65" s="156">
        <v>9781449478001</v>
      </c>
      <c r="D65" s="155" t="s">
        <v>378</v>
      </c>
      <c r="E65" s="155">
        <v>1</v>
      </c>
      <c r="F65" s="155">
        <v>74</v>
      </c>
      <c r="G65" s="155">
        <v>501</v>
      </c>
      <c r="H65" s="155">
        <v>415050</v>
      </c>
      <c r="I65" s="155">
        <v>-1198</v>
      </c>
      <c r="J65" s="155">
        <v>-4</v>
      </c>
    </row>
    <row r="66" spans="1:10" x14ac:dyDescent="0.2">
      <c r="A66" s="155">
        <v>2018</v>
      </c>
      <c r="B66" s="155">
        <v>4</v>
      </c>
      <c r="C66" s="156">
        <v>9781449479619</v>
      </c>
      <c r="D66" s="155" t="s">
        <v>407</v>
      </c>
      <c r="E66" s="155">
        <v>1</v>
      </c>
      <c r="F66" s="155">
        <v>74</v>
      </c>
      <c r="G66" s="155">
        <v>501</v>
      </c>
      <c r="H66" s="155">
        <v>415050</v>
      </c>
      <c r="I66" s="155">
        <v>-317.47000000000003</v>
      </c>
      <c r="J66" s="155">
        <v>-1</v>
      </c>
    </row>
    <row r="67" spans="1:10" x14ac:dyDescent="0.2">
      <c r="A67" s="155">
        <v>2018</v>
      </c>
      <c r="B67" s="155">
        <v>4</v>
      </c>
      <c r="C67" s="156">
        <v>9781449479701</v>
      </c>
      <c r="D67" s="155" t="s">
        <v>367</v>
      </c>
      <c r="E67" s="155">
        <v>1</v>
      </c>
      <c r="F67" s="155">
        <v>74</v>
      </c>
      <c r="G67" s="155">
        <v>501</v>
      </c>
      <c r="H67" s="155">
        <v>415050</v>
      </c>
      <c r="I67" s="155">
        <v>-616.97</v>
      </c>
      <c r="J67" s="155">
        <v>-2</v>
      </c>
    </row>
    <row r="68" spans="1:10" x14ac:dyDescent="0.2">
      <c r="A68" s="155">
        <v>2018</v>
      </c>
      <c r="B68" s="155">
        <v>4</v>
      </c>
      <c r="C68" s="156">
        <v>9781449480127</v>
      </c>
      <c r="D68" s="155" t="s">
        <v>394</v>
      </c>
      <c r="E68" s="155">
        <v>1</v>
      </c>
      <c r="F68" s="155">
        <v>74</v>
      </c>
      <c r="G68" s="155">
        <v>501</v>
      </c>
      <c r="H68" s="155">
        <v>415050</v>
      </c>
      <c r="I68" s="155">
        <v>-22133.05</v>
      </c>
      <c r="J68" s="155">
        <v>-72</v>
      </c>
    </row>
    <row r="69" spans="1:10" x14ac:dyDescent="0.2">
      <c r="A69" s="155">
        <v>2018</v>
      </c>
      <c r="B69" s="155">
        <v>4</v>
      </c>
      <c r="C69" s="156">
        <v>9781449480356</v>
      </c>
      <c r="D69" s="155" t="s">
        <v>368</v>
      </c>
      <c r="E69" s="155">
        <v>1</v>
      </c>
      <c r="F69" s="155">
        <v>74</v>
      </c>
      <c r="G69" s="155">
        <v>501</v>
      </c>
      <c r="H69" s="155">
        <v>415050</v>
      </c>
      <c r="I69" s="155">
        <v>-10518.44</v>
      </c>
      <c r="J69" s="155">
        <v>-34</v>
      </c>
    </row>
    <row r="70" spans="1:10" x14ac:dyDescent="0.2">
      <c r="A70" s="155">
        <v>2018</v>
      </c>
      <c r="B70" s="155">
        <v>4</v>
      </c>
      <c r="C70" s="156">
        <v>9781449481018</v>
      </c>
      <c r="D70" s="155" t="s">
        <v>396</v>
      </c>
      <c r="E70" s="155">
        <v>1</v>
      </c>
      <c r="F70" s="155">
        <v>74</v>
      </c>
      <c r="G70" s="155">
        <v>501</v>
      </c>
      <c r="H70" s="155">
        <v>415050</v>
      </c>
      <c r="I70" s="155">
        <v>-317.47000000000003</v>
      </c>
      <c r="J70" s="155">
        <v>-1</v>
      </c>
    </row>
    <row r="71" spans="1:10" x14ac:dyDescent="0.2">
      <c r="A71" s="155">
        <v>2018</v>
      </c>
      <c r="B71" s="155">
        <v>4</v>
      </c>
      <c r="C71" s="156">
        <v>9781449481322</v>
      </c>
      <c r="D71" s="155" t="s">
        <v>397</v>
      </c>
      <c r="E71" s="155">
        <v>1</v>
      </c>
      <c r="F71" s="155">
        <v>74</v>
      </c>
      <c r="G71" s="155">
        <v>501</v>
      </c>
      <c r="H71" s="155">
        <v>415050</v>
      </c>
      <c r="I71" s="155">
        <v>-7625</v>
      </c>
      <c r="J71" s="155">
        <v>-6</v>
      </c>
    </row>
    <row r="72" spans="1:10" x14ac:dyDescent="0.2">
      <c r="A72" s="155">
        <v>2018</v>
      </c>
      <c r="B72" s="155">
        <v>4</v>
      </c>
      <c r="C72" s="156">
        <v>9781449481322</v>
      </c>
      <c r="D72" s="155" t="s">
        <v>397</v>
      </c>
      <c r="E72" s="155">
        <v>1</v>
      </c>
      <c r="F72" s="155">
        <v>74</v>
      </c>
      <c r="G72" s="155">
        <v>501</v>
      </c>
      <c r="H72" s="155">
        <v>425250</v>
      </c>
      <c r="I72" s="155">
        <v>2750</v>
      </c>
      <c r="J72" s="155">
        <v>2</v>
      </c>
    </row>
    <row r="73" spans="1:10" x14ac:dyDescent="0.2">
      <c r="A73" s="155">
        <v>2018</v>
      </c>
      <c r="B73" s="155">
        <v>4</v>
      </c>
      <c r="C73" s="156">
        <v>9781449484590</v>
      </c>
      <c r="D73" s="155" t="s">
        <v>409</v>
      </c>
      <c r="E73" s="155">
        <v>1</v>
      </c>
      <c r="F73" s="155">
        <v>74</v>
      </c>
      <c r="G73" s="155">
        <v>501</v>
      </c>
      <c r="H73" s="155">
        <v>415050</v>
      </c>
      <c r="I73" s="155">
        <v>-4809.97</v>
      </c>
      <c r="J73" s="155">
        <v>-16</v>
      </c>
    </row>
    <row r="74" spans="1:10" x14ac:dyDescent="0.2">
      <c r="A74" s="155">
        <v>2018</v>
      </c>
      <c r="B74" s="155">
        <v>4</v>
      </c>
      <c r="C74" s="156">
        <v>9781449486419</v>
      </c>
      <c r="D74" s="155" t="s">
        <v>414</v>
      </c>
      <c r="E74" s="155">
        <v>1</v>
      </c>
      <c r="F74" s="155">
        <v>74</v>
      </c>
      <c r="G74" s="155">
        <v>501</v>
      </c>
      <c r="H74" s="155">
        <v>415050</v>
      </c>
      <c r="I74" s="155">
        <v>-4630.2700000000004</v>
      </c>
      <c r="J74" s="155">
        <v>-15</v>
      </c>
    </row>
    <row r="75" spans="1:10" x14ac:dyDescent="0.2">
      <c r="A75" s="155">
        <v>2018</v>
      </c>
      <c r="B75" s="155">
        <v>4</v>
      </c>
      <c r="C75" s="156">
        <v>9781449486761</v>
      </c>
      <c r="D75" s="155" t="s">
        <v>415</v>
      </c>
      <c r="E75" s="155">
        <v>1</v>
      </c>
      <c r="F75" s="155">
        <v>74</v>
      </c>
      <c r="G75" s="155">
        <v>501</v>
      </c>
      <c r="H75" s="155">
        <v>415050</v>
      </c>
      <c r="I75" s="155">
        <v>-1838.93</v>
      </c>
      <c r="J75" s="155">
        <v>-6</v>
      </c>
    </row>
    <row r="76" spans="1:10" x14ac:dyDescent="0.2">
      <c r="A76" s="155">
        <v>2018</v>
      </c>
      <c r="B76" s="155">
        <v>4</v>
      </c>
      <c r="C76" s="156">
        <v>9781449486761</v>
      </c>
      <c r="D76" s="155" t="s">
        <v>415</v>
      </c>
      <c r="E76" s="155">
        <v>1</v>
      </c>
      <c r="F76" s="155">
        <v>74</v>
      </c>
      <c r="G76" s="155">
        <v>501</v>
      </c>
      <c r="H76" s="155">
        <v>425250</v>
      </c>
      <c r="I76" s="155">
        <v>4941.75</v>
      </c>
      <c r="J76" s="155">
        <v>15</v>
      </c>
    </row>
    <row r="77" spans="1:10" x14ac:dyDescent="0.2">
      <c r="A77" s="155">
        <v>2018</v>
      </c>
      <c r="B77" s="155">
        <v>4</v>
      </c>
      <c r="C77" s="156">
        <v>9781449487218</v>
      </c>
      <c r="D77" s="155" t="s">
        <v>419</v>
      </c>
      <c r="E77" s="155">
        <v>1</v>
      </c>
      <c r="F77" s="155">
        <v>74</v>
      </c>
      <c r="G77" s="155">
        <v>501</v>
      </c>
      <c r="H77" s="155">
        <v>415050</v>
      </c>
      <c r="I77" s="155">
        <v>-13406.4</v>
      </c>
      <c r="J77" s="155">
        <v>-66</v>
      </c>
    </row>
    <row r="78" spans="1:10" x14ac:dyDescent="0.2">
      <c r="A78" s="155">
        <v>2018</v>
      </c>
      <c r="B78" s="155">
        <v>4</v>
      </c>
      <c r="C78" s="156">
        <v>9781449487560</v>
      </c>
      <c r="D78" s="155" t="s">
        <v>421</v>
      </c>
      <c r="E78" s="155">
        <v>1</v>
      </c>
      <c r="F78" s="155">
        <v>74</v>
      </c>
      <c r="G78" s="155">
        <v>501</v>
      </c>
      <c r="H78" s="155">
        <v>415050</v>
      </c>
      <c r="I78" s="155">
        <v>-317.47000000000003</v>
      </c>
      <c r="J78" s="155">
        <v>-1</v>
      </c>
    </row>
    <row r="79" spans="1:10" x14ac:dyDescent="0.2">
      <c r="A79" s="155">
        <v>2018</v>
      </c>
      <c r="B79" s="155">
        <v>4</v>
      </c>
      <c r="C79" s="156">
        <v>9781449487751</v>
      </c>
      <c r="D79" s="155" t="s">
        <v>424</v>
      </c>
      <c r="E79" s="155">
        <v>1</v>
      </c>
      <c r="F79" s="155">
        <v>74</v>
      </c>
      <c r="G79" s="155">
        <v>501</v>
      </c>
      <c r="H79" s="155">
        <v>415050</v>
      </c>
      <c r="I79" s="155">
        <v>-646.91999999999996</v>
      </c>
      <c r="J79" s="155">
        <v>-2</v>
      </c>
    </row>
    <row r="80" spans="1:10" x14ac:dyDescent="0.2">
      <c r="A80" s="155">
        <v>2018</v>
      </c>
      <c r="B80" s="155">
        <v>4</v>
      </c>
      <c r="C80" s="156">
        <v>9781449487768</v>
      </c>
      <c r="D80" s="155" t="s">
        <v>412</v>
      </c>
      <c r="E80" s="155">
        <v>1</v>
      </c>
      <c r="F80" s="155">
        <v>74</v>
      </c>
      <c r="G80" s="155">
        <v>501</v>
      </c>
      <c r="H80" s="155">
        <v>415050</v>
      </c>
      <c r="I80" s="155">
        <v>-317.47000000000003</v>
      </c>
      <c r="J80" s="155">
        <v>-1</v>
      </c>
    </row>
    <row r="81" spans="1:11" x14ac:dyDescent="0.2">
      <c r="A81" s="155">
        <v>2018</v>
      </c>
      <c r="B81" s="155">
        <v>4</v>
      </c>
      <c r="C81" s="156">
        <v>9781449488062</v>
      </c>
      <c r="D81" s="155" t="s">
        <v>417</v>
      </c>
      <c r="E81" s="155">
        <v>1</v>
      </c>
      <c r="F81" s="155">
        <v>74</v>
      </c>
      <c r="G81" s="155">
        <v>501</v>
      </c>
      <c r="H81" s="155">
        <v>415050</v>
      </c>
      <c r="I81" s="155">
        <v>-5762.38</v>
      </c>
      <c r="J81" s="155">
        <v>-19</v>
      </c>
    </row>
    <row r="82" spans="1:11" x14ac:dyDescent="0.2">
      <c r="A82" s="155">
        <v>2018</v>
      </c>
      <c r="B82" s="155">
        <v>4</v>
      </c>
      <c r="C82" s="156">
        <v>9781449489908</v>
      </c>
      <c r="D82" s="155" t="s">
        <v>422</v>
      </c>
      <c r="E82" s="155">
        <v>1</v>
      </c>
      <c r="F82" s="155">
        <v>74</v>
      </c>
      <c r="G82" s="155">
        <v>501</v>
      </c>
      <c r="H82" s="155">
        <v>415050</v>
      </c>
      <c r="I82" s="155">
        <v>-317.47000000000003</v>
      </c>
      <c r="J82" s="155">
        <v>-1</v>
      </c>
    </row>
    <row r="83" spans="1:11" x14ac:dyDescent="0.2">
      <c r="A83" s="155">
        <v>2018</v>
      </c>
      <c r="B83" s="155">
        <v>4</v>
      </c>
      <c r="C83" s="156">
        <v>9781941252390</v>
      </c>
      <c r="D83" s="155" t="s">
        <v>423</v>
      </c>
      <c r="E83" s="155">
        <v>1</v>
      </c>
      <c r="F83" s="155">
        <v>71</v>
      </c>
      <c r="G83" s="155">
        <v>501</v>
      </c>
      <c r="H83" s="155">
        <v>415050</v>
      </c>
      <c r="I83" s="155">
        <v>-3510.5</v>
      </c>
      <c r="J83" s="155">
        <v>-8</v>
      </c>
    </row>
    <row r="84" spans="1:11" x14ac:dyDescent="0.2">
      <c r="A84" s="155"/>
      <c r="B84" s="155"/>
      <c r="C84" s="156"/>
      <c r="D84" s="155"/>
      <c r="E84" s="155"/>
      <c r="F84" s="155"/>
      <c r="G84" s="155"/>
      <c r="H84" s="155"/>
      <c r="I84" s="155"/>
      <c r="J84" s="155"/>
    </row>
    <row r="85" spans="1:11" x14ac:dyDescent="0.2">
      <c r="A85" s="155"/>
      <c r="B85" s="155"/>
      <c r="C85" s="156"/>
      <c r="D85" s="155"/>
      <c r="E85" s="155"/>
      <c r="F85" s="155"/>
      <c r="G85" s="155"/>
      <c r="H85" s="155"/>
      <c r="I85" s="155"/>
      <c r="J85" s="155"/>
    </row>
    <row r="86" spans="1:11" x14ac:dyDescent="0.2">
      <c r="I86" s="352">
        <f>SUM(I2:I85)</f>
        <v>-1026856.3499999999</v>
      </c>
      <c r="J86" s="303">
        <f>SUM(J2:J85)</f>
        <v>-3889</v>
      </c>
    </row>
    <row r="88" spans="1:11" x14ac:dyDescent="0.2">
      <c r="G88" s="206" t="s">
        <v>63</v>
      </c>
      <c r="I88" s="353">
        <v>0.22500000000000001</v>
      </c>
      <c r="J88" s="305"/>
      <c r="K88" s="305"/>
    </row>
    <row r="89" spans="1:11" ht="13.5" thickBot="1" x14ac:dyDescent="0.25">
      <c r="G89" s="305"/>
      <c r="H89" s="305"/>
      <c r="I89" s="305"/>
      <c r="J89" s="305"/>
      <c r="K89" s="305"/>
    </row>
    <row r="90" spans="1:11" ht="15" x14ac:dyDescent="0.25">
      <c r="G90" s="306" t="s">
        <v>50</v>
      </c>
      <c r="H90" s="307" t="s">
        <v>51</v>
      </c>
      <c r="I90" s="354">
        <f>-I86*I88</f>
        <v>231042.67874999996</v>
      </c>
      <c r="J90" s="309"/>
      <c r="K90" s="310"/>
    </row>
    <row r="91" spans="1:11" ht="15" x14ac:dyDescent="0.25">
      <c r="G91" s="311"/>
      <c r="H91" s="312" t="s">
        <v>52</v>
      </c>
      <c r="I91" s="355">
        <f>I90/K91</f>
        <v>2500.7599645002529</v>
      </c>
      <c r="J91" s="314" t="s">
        <v>53</v>
      </c>
      <c r="K91" s="315">
        <v>92.388986560000006</v>
      </c>
    </row>
    <row r="92" spans="1:11" ht="15.75" thickBot="1" x14ac:dyDescent="0.3">
      <c r="G92" s="316"/>
      <c r="H92" s="317" t="s">
        <v>61</v>
      </c>
      <c r="I92" s="356">
        <f>I90/K92</f>
        <v>3521.8202580057064</v>
      </c>
      <c r="J92" s="319" t="s">
        <v>53</v>
      </c>
      <c r="K92" s="320">
        <v>65.603200000000001</v>
      </c>
    </row>
  </sheetData>
  <autoFilter ref="A1:K83" xr:uid="{00000000-0009-0000-0000-000004000000}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0"/>
  <dimension ref="A1:K114"/>
  <sheetViews>
    <sheetView topLeftCell="A71" workbookViewId="0">
      <selection activeCell="H19" sqref="H19:H107"/>
    </sheetView>
  </sheetViews>
  <sheetFormatPr defaultColWidth="9.140625" defaultRowHeight="12.75" x14ac:dyDescent="0.2"/>
  <cols>
    <col min="1" max="2" width="9.140625" style="206"/>
    <col min="3" max="3" width="14.140625" style="206" bestFit="1" customWidth="1"/>
    <col min="4" max="4" width="39.140625" style="206" bestFit="1" customWidth="1"/>
    <col min="5" max="8" width="9.140625" style="206"/>
    <col min="9" max="9" width="14.85546875" style="349" bestFit="1" customWidth="1"/>
    <col min="10" max="10" width="9.140625" style="349"/>
    <col min="11" max="11" width="12.28515625" style="206" bestFit="1" customWidth="1"/>
    <col min="12" max="16384" width="9.140625" style="206"/>
  </cols>
  <sheetData>
    <row r="1" spans="1:11" x14ac:dyDescent="0.2">
      <c r="A1" s="184" t="s">
        <v>34</v>
      </c>
      <c r="B1" s="185" t="s">
        <v>35</v>
      </c>
      <c r="C1" s="185" t="s">
        <v>36</v>
      </c>
      <c r="D1" s="185" t="s">
        <v>37</v>
      </c>
      <c r="E1" s="185" t="s">
        <v>38</v>
      </c>
      <c r="F1" s="185" t="s">
        <v>39</v>
      </c>
      <c r="G1" s="185" t="s">
        <v>40</v>
      </c>
      <c r="H1" s="185" t="s">
        <v>41</v>
      </c>
      <c r="I1" s="338" t="s">
        <v>18</v>
      </c>
      <c r="J1" s="338" t="s">
        <v>42</v>
      </c>
      <c r="K1" s="185"/>
    </row>
    <row r="2" spans="1:11" x14ac:dyDescent="0.2">
      <c r="A2" s="155">
        <v>2018</v>
      </c>
      <c r="B2" s="155">
        <v>1</v>
      </c>
      <c r="C2" s="156">
        <v>9780740700033</v>
      </c>
      <c r="D2" s="155" t="s">
        <v>343</v>
      </c>
      <c r="E2" s="155">
        <v>1</v>
      </c>
      <c r="F2" s="155">
        <v>74</v>
      </c>
      <c r="G2" s="155">
        <v>503</v>
      </c>
      <c r="H2" s="155">
        <v>415050</v>
      </c>
      <c r="I2" s="339">
        <v>-349.5</v>
      </c>
      <c r="J2" s="339">
        <v>-1</v>
      </c>
    </row>
    <row r="3" spans="1:11" x14ac:dyDescent="0.2">
      <c r="A3" s="155">
        <v>2018</v>
      </c>
      <c r="B3" s="155">
        <v>1</v>
      </c>
      <c r="C3" s="156">
        <v>9780740705311</v>
      </c>
      <c r="D3" s="155" t="s">
        <v>344</v>
      </c>
      <c r="E3" s="155">
        <v>1</v>
      </c>
      <c r="F3" s="155">
        <v>74</v>
      </c>
      <c r="G3" s="155">
        <v>503</v>
      </c>
      <c r="H3" s="155">
        <v>415050</v>
      </c>
      <c r="I3" s="339">
        <v>-370.47</v>
      </c>
      <c r="J3" s="339">
        <v>-1</v>
      </c>
    </row>
    <row r="4" spans="1:11" x14ac:dyDescent="0.2">
      <c r="A4" s="155">
        <v>2018</v>
      </c>
      <c r="B4" s="155">
        <v>1</v>
      </c>
      <c r="C4" s="156">
        <v>9780740738401</v>
      </c>
      <c r="D4" s="155" t="s">
        <v>389</v>
      </c>
      <c r="E4" s="155">
        <v>1</v>
      </c>
      <c r="F4" s="155">
        <v>74</v>
      </c>
      <c r="G4" s="155">
        <v>503</v>
      </c>
      <c r="H4" s="155">
        <v>415050</v>
      </c>
      <c r="I4" s="339">
        <v>-399</v>
      </c>
      <c r="J4" s="339">
        <v>-2</v>
      </c>
    </row>
    <row r="5" spans="1:11" x14ac:dyDescent="0.2">
      <c r="A5" s="155">
        <v>2018</v>
      </c>
      <c r="B5" s="155">
        <v>1</v>
      </c>
      <c r="C5" s="156">
        <v>9780740746581</v>
      </c>
      <c r="D5" s="155" t="s">
        <v>348</v>
      </c>
      <c r="E5" s="155">
        <v>1</v>
      </c>
      <c r="F5" s="155">
        <v>74</v>
      </c>
      <c r="G5" s="155">
        <v>503</v>
      </c>
      <c r="H5" s="155">
        <v>415050</v>
      </c>
      <c r="I5" s="339">
        <v>-349.5</v>
      </c>
      <c r="J5" s="339">
        <v>-1</v>
      </c>
    </row>
    <row r="6" spans="1:11" x14ac:dyDescent="0.2">
      <c r="A6" s="155">
        <v>2018</v>
      </c>
      <c r="B6" s="155">
        <v>1</v>
      </c>
      <c r="C6" s="156">
        <v>9780740748479</v>
      </c>
      <c r="D6" s="155" t="s">
        <v>272</v>
      </c>
      <c r="E6" s="155">
        <v>1</v>
      </c>
      <c r="F6" s="155">
        <v>74</v>
      </c>
      <c r="G6" s="155">
        <v>503</v>
      </c>
      <c r="H6" s="155">
        <v>415050</v>
      </c>
      <c r="I6" s="339">
        <v>-43994.5</v>
      </c>
      <c r="J6" s="339">
        <v>-11</v>
      </c>
    </row>
    <row r="7" spans="1:11" x14ac:dyDescent="0.2">
      <c r="A7" s="155">
        <v>2018</v>
      </c>
      <c r="B7" s="155">
        <v>1</v>
      </c>
      <c r="C7" s="156">
        <v>9780740761904</v>
      </c>
      <c r="D7" s="155" t="s">
        <v>349</v>
      </c>
      <c r="E7" s="155">
        <v>1</v>
      </c>
      <c r="F7" s="155">
        <v>74</v>
      </c>
      <c r="G7" s="155">
        <v>503</v>
      </c>
      <c r="H7" s="155">
        <v>425250</v>
      </c>
      <c r="I7" s="339">
        <v>267.75</v>
      </c>
      <c r="J7" s="339">
        <v>1</v>
      </c>
    </row>
    <row r="8" spans="1:11" x14ac:dyDescent="0.2">
      <c r="A8" s="155">
        <v>2018</v>
      </c>
      <c r="B8" s="155">
        <v>1</v>
      </c>
      <c r="C8" s="156">
        <v>9780740768491</v>
      </c>
      <c r="D8" s="155" t="s">
        <v>350</v>
      </c>
      <c r="E8" s="155">
        <v>1</v>
      </c>
      <c r="F8" s="155">
        <v>74</v>
      </c>
      <c r="G8" s="155">
        <v>503</v>
      </c>
      <c r="H8" s="155">
        <v>415050</v>
      </c>
      <c r="I8" s="339">
        <v>-225</v>
      </c>
      <c r="J8" s="339">
        <v>-1</v>
      </c>
    </row>
    <row r="9" spans="1:11" x14ac:dyDescent="0.2">
      <c r="A9" s="155">
        <v>2018</v>
      </c>
      <c r="B9" s="155">
        <v>1</v>
      </c>
      <c r="C9" s="156">
        <v>9780740771118</v>
      </c>
      <c r="D9" s="155" t="s">
        <v>380</v>
      </c>
      <c r="E9" s="155">
        <v>1</v>
      </c>
      <c r="F9" s="155">
        <v>74</v>
      </c>
      <c r="G9" s="155">
        <v>503</v>
      </c>
      <c r="H9" s="155">
        <v>415050</v>
      </c>
      <c r="I9" s="339">
        <v>-199.5</v>
      </c>
      <c r="J9" s="339">
        <v>-1</v>
      </c>
    </row>
    <row r="10" spans="1:11" x14ac:dyDescent="0.2">
      <c r="A10" s="155">
        <v>2018</v>
      </c>
      <c r="B10" s="155">
        <v>1</v>
      </c>
      <c r="C10" s="156">
        <v>9780740773655</v>
      </c>
      <c r="D10" s="155" t="s">
        <v>362</v>
      </c>
      <c r="E10" s="155">
        <v>1</v>
      </c>
      <c r="F10" s="155">
        <v>74</v>
      </c>
      <c r="G10" s="155">
        <v>503</v>
      </c>
      <c r="H10" s="155">
        <v>415050</v>
      </c>
      <c r="I10" s="339">
        <v>-525</v>
      </c>
      <c r="J10" s="339">
        <v>-2</v>
      </c>
    </row>
    <row r="11" spans="1:11" x14ac:dyDescent="0.2">
      <c r="A11" s="155">
        <v>2018</v>
      </c>
      <c r="B11" s="155">
        <v>1</v>
      </c>
      <c r="C11" s="156">
        <v>9780740777356</v>
      </c>
      <c r="D11" s="155" t="s">
        <v>274</v>
      </c>
      <c r="E11" s="155">
        <v>1</v>
      </c>
      <c r="F11" s="155">
        <v>74</v>
      </c>
      <c r="G11" s="155">
        <v>503</v>
      </c>
      <c r="H11" s="155">
        <v>415050</v>
      </c>
      <c r="I11" s="339">
        <v>-1750</v>
      </c>
      <c r="J11" s="339">
        <v>-1</v>
      </c>
    </row>
    <row r="12" spans="1:11" x14ac:dyDescent="0.2">
      <c r="A12" s="155">
        <v>2018</v>
      </c>
      <c r="B12" s="155">
        <v>1</v>
      </c>
      <c r="C12" s="156">
        <v>9780836217797</v>
      </c>
      <c r="D12" s="155" t="s">
        <v>363</v>
      </c>
      <c r="E12" s="155">
        <v>1</v>
      </c>
      <c r="F12" s="155">
        <v>74</v>
      </c>
      <c r="G12" s="155">
        <v>503</v>
      </c>
      <c r="H12" s="155">
        <v>415050</v>
      </c>
      <c r="I12" s="339">
        <v>-199.5</v>
      </c>
      <c r="J12" s="339">
        <v>-1</v>
      </c>
    </row>
    <row r="13" spans="1:11" x14ac:dyDescent="0.2">
      <c r="A13" s="155">
        <v>2018</v>
      </c>
      <c r="B13" s="155">
        <v>1</v>
      </c>
      <c r="C13" s="156">
        <v>9781449401023</v>
      </c>
      <c r="D13" s="155" t="s">
        <v>357</v>
      </c>
      <c r="E13" s="155">
        <v>1</v>
      </c>
      <c r="F13" s="155">
        <v>74</v>
      </c>
      <c r="G13" s="155">
        <v>503</v>
      </c>
      <c r="H13" s="155">
        <v>415050</v>
      </c>
      <c r="I13" s="339">
        <v>-349.5</v>
      </c>
      <c r="J13" s="339">
        <v>-1</v>
      </c>
    </row>
    <row r="14" spans="1:11" x14ac:dyDescent="0.2">
      <c r="A14" s="155">
        <v>2018</v>
      </c>
      <c r="B14" s="155">
        <v>1</v>
      </c>
      <c r="C14" s="156">
        <v>9781449401023</v>
      </c>
      <c r="D14" s="155" t="s">
        <v>357</v>
      </c>
      <c r="E14" s="155">
        <v>1</v>
      </c>
      <c r="F14" s="155">
        <v>74</v>
      </c>
      <c r="G14" s="155">
        <v>503</v>
      </c>
      <c r="H14" s="155">
        <v>425250</v>
      </c>
      <c r="I14" s="339">
        <v>705.99</v>
      </c>
      <c r="J14" s="339">
        <v>2</v>
      </c>
    </row>
    <row r="15" spans="1:11" x14ac:dyDescent="0.2">
      <c r="A15" s="155">
        <v>2018</v>
      </c>
      <c r="B15" s="155">
        <v>1</v>
      </c>
      <c r="C15" s="156">
        <v>9781449401160</v>
      </c>
      <c r="D15" s="155" t="s">
        <v>276</v>
      </c>
      <c r="E15" s="155">
        <v>1</v>
      </c>
      <c r="F15" s="155">
        <v>74</v>
      </c>
      <c r="G15" s="155">
        <v>503</v>
      </c>
      <c r="H15" s="155">
        <v>415050</v>
      </c>
      <c r="I15" s="339">
        <v>-1503.49</v>
      </c>
      <c r="J15" s="339">
        <v>-5</v>
      </c>
    </row>
    <row r="16" spans="1:11" x14ac:dyDescent="0.2">
      <c r="A16" s="155">
        <v>2018</v>
      </c>
      <c r="B16" s="155">
        <v>1</v>
      </c>
      <c r="C16" s="156">
        <v>9781449402327</v>
      </c>
      <c r="D16" s="155" t="s">
        <v>277</v>
      </c>
      <c r="E16" s="155">
        <v>1</v>
      </c>
      <c r="F16" s="155">
        <v>74</v>
      </c>
      <c r="G16" s="155">
        <v>504</v>
      </c>
      <c r="H16" s="155">
        <v>415050</v>
      </c>
      <c r="I16" s="339">
        <v>-4305.21</v>
      </c>
      <c r="J16" s="339">
        <v>-21</v>
      </c>
    </row>
    <row r="17" spans="1:10" x14ac:dyDescent="0.2">
      <c r="A17" s="155">
        <v>2018</v>
      </c>
      <c r="B17" s="155">
        <v>1</v>
      </c>
      <c r="C17" s="156">
        <v>9781449402327</v>
      </c>
      <c r="D17" s="155" t="s">
        <v>277</v>
      </c>
      <c r="E17" s="155">
        <v>1</v>
      </c>
      <c r="F17" s="155">
        <v>74</v>
      </c>
      <c r="G17" s="155">
        <v>504</v>
      </c>
      <c r="H17" s="155">
        <v>425250</v>
      </c>
      <c r="I17" s="339">
        <v>199.5</v>
      </c>
      <c r="J17" s="339">
        <v>1</v>
      </c>
    </row>
    <row r="18" spans="1:10" x14ac:dyDescent="0.2">
      <c r="A18" s="155">
        <v>2018</v>
      </c>
      <c r="B18" s="155">
        <v>1</v>
      </c>
      <c r="C18" s="156">
        <v>9781449407186</v>
      </c>
      <c r="D18" s="155" t="s">
        <v>278</v>
      </c>
      <c r="E18" s="155">
        <v>1</v>
      </c>
      <c r="F18" s="155">
        <v>74</v>
      </c>
      <c r="G18" s="155">
        <v>504</v>
      </c>
      <c r="H18" s="155">
        <v>415050</v>
      </c>
      <c r="I18" s="339">
        <v>-4975.53</v>
      </c>
      <c r="J18" s="339">
        <v>-24</v>
      </c>
    </row>
    <row r="19" spans="1:10" x14ac:dyDescent="0.2">
      <c r="A19" s="155">
        <v>2018</v>
      </c>
      <c r="B19" s="155">
        <v>1</v>
      </c>
      <c r="C19" s="156">
        <v>9781449407186</v>
      </c>
      <c r="D19" s="155" t="s">
        <v>278</v>
      </c>
      <c r="E19" s="155">
        <v>1</v>
      </c>
      <c r="F19" s="155">
        <v>74</v>
      </c>
      <c r="G19" s="155">
        <v>504</v>
      </c>
      <c r="H19" s="155">
        <v>415150</v>
      </c>
      <c r="I19" s="339">
        <v>-2994</v>
      </c>
      <c r="J19" s="339">
        <v>-15</v>
      </c>
    </row>
    <row r="20" spans="1:10" x14ac:dyDescent="0.2">
      <c r="A20" s="155">
        <v>2018</v>
      </c>
      <c r="B20" s="155">
        <v>1</v>
      </c>
      <c r="C20" s="156">
        <v>9781449407186</v>
      </c>
      <c r="D20" s="155" t="s">
        <v>278</v>
      </c>
      <c r="E20" s="155">
        <v>1</v>
      </c>
      <c r="F20" s="155">
        <v>74</v>
      </c>
      <c r="G20" s="155">
        <v>504</v>
      </c>
      <c r="H20" s="155">
        <v>425250</v>
      </c>
      <c r="I20" s="339">
        <v>199.5</v>
      </c>
      <c r="J20" s="339">
        <v>1</v>
      </c>
    </row>
    <row r="21" spans="1:10" x14ac:dyDescent="0.2">
      <c r="A21" s="155">
        <v>2018</v>
      </c>
      <c r="B21" s="155">
        <v>1</v>
      </c>
      <c r="C21" s="156">
        <v>9781449410186</v>
      </c>
      <c r="D21" s="155" t="s">
        <v>334</v>
      </c>
      <c r="E21" s="155">
        <v>1</v>
      </c>
      <c r="F21" s="155">
        <v>74</v>
      </c>
      <c r="G21" s="155">
        <v>503</v>
      </c>
      <c r="H21" s="155">
        <v>415050</v>
      </c>
      <c r="I21" s="339">
        <v>-1585.5</v>
      </c>
      <c r="J21" s="339">
        <v>-6</v>
      </c>
    </row>
    <row r="22" spans="1:10" x14ac:dyDescent="0.2">
      <c r="A22" s="155">
        <v>2018</v>
      </c>
      <c r="B22" s="155">
        <v>1</v>
      </c>
      <c r="C22" s="156">
        <v>9781449410186</v>
      </c>
      <c r="D22" s="155" t="s">
        <v>334</v>
      </c>
      <c r="E22" s="155">
        <v>1</v>
      </c>
      <c r="F22" s="155">
        <v>74</v>
      </c>
      <c r="G22" s="155">
        <v>503</v>
      </c>
      <c r="H22" s="155">
        <v>425250</v>
      </c>
      <c r="I22" s="339">
        <v>1050</v>
      </c>
      <c r="J22" s="339">
        <v>4</v>
      </c>
    </row>
    <row r="23" spans="1:10" x14ac:dyDescent="0.2">
      <c r="A23" s="155">
        <v>2018</v>
      </c>
      <c r="B23" s="155">
        <v>1</v>
      </c>
      <c r="C23" s="156">
        <v>9781449414078</v>
      </c>
      <c r="D23" s="155" t="s">
        <v>383</v>
      </c>
      <c r="E23" s="155">
        <v>1</v>
      </c>
      <c r="F23" s="155">
        <v>74</v>
      </c>
      <c r="G23" s="155">
        <v>503</v>
      </c>
      <c r="H23" s="155">
        <v>415050</v>
      </c>
      <c r="I23" s="339">
        <v>-399.99</v>
      </c>
      <c r="J23" s="339">
        <v>-4</v>
      </c>
    </row>
    <row r="24" spans="1:10" x14ac:dyDescent="0.2">
      <c r="A24" s="155">
        <v>2018</v>
      </c>
      <c r="B24" s="155">
        <v>1</v>
      </c>
      <c r="C24" s="156">
        <v>9781449414849</v>
      </c>
      <c r="D24" s="155" t="s">
        <v>294</v>
      </c>
      <c r="E24" s="155">
        <v>1</v>
      </c>
      <c r="F24" s="155">
        <v>74</v>
      </c>
      <c r="G24" s="155">
        <v>503</v>
      </c>
      <c r="H24" s="155">
        <v>415050</v>
      </c>
      <c r="I24" s="339">
        <v>-199.5</v>
      </c>
      <c r="J24" s="339">
        <v>-1</v>
      </c>
    </row>
    <row r="25" spans="1:10" x14ac:dyDescent="0.2">
      <c r="A25" s="155">
        <v>2018</v>
      </c>
      <c r="B25" s="155">
        <v>1</v>
      </c>
      <c r="C25" s="156">
        <v>9781449418243</v>
      </c>
      <c r="D25" s="155" t="s">
        <v>304</v>
      </c>
      <c r="E25" s="155">
        <v>1</v>
      </c>
      <c r="F25" s="155">
        <v>74</v>
      </c>
      <c r="G25" s="155">
        <v>503</v>
      </c>
      <c r="H25" s="155">
        <v>415050</v>
      </c>
      <c r="I25" s="339">
        <v>-466.44</v>
      </c>
      <c r="J25" s="339">
        <v>-3</v>
      </c>
    </row>
    <row r="26" spans="1:10" x14ac:dyDescent="0.2">
      <c r="A26" s="155">
        <v>2018</v>
      </c>
      <c r="B26" s="155">
        <v>1</v>
      </c>
      <c r="C26" s="156">
        <v>9781449418465</v>
      </c>
      <c r="D26" s="155" t="s">
        <v>338</v>
      </c>
      <c r="E26" s="155">
        <v>1</v>
      </c>
      <c r="F26" s="155">
        <v>74</v>
      </c>
      <c r="G26" s="155">
        <v>503</v>
      </c>
      <c r="H26" s="155">
        <v>425250</v>
      </c>
      <c r="I26" s="339">
        <v>787.5</v>
      </c>
      <c r="J26" s="339">
        <v>3</v>
      </c>
    </row>
    <row r="27" spans="1:10" x14ac:dyDescent="0.2">
      <c r="A27" s="155">
        <v>2018</v>
      </c>
      <c r="B27" s="155">
        <v>1</v>
      </c>
      <c r="C27" s="156">
        <v>9781449420437</v>
      </c>
      <c r="D27" s="155" t="s">
        <v>280</v>
      </c>
      <c r="E27" s="155">
        <v>1</v>
      </c>
      <c r="F27" s="155">
        <v>74</v>
      </c>
      <c r="G27" s="155">
        <v>504</v>
      </c>
      <c r="H27" s="155">
        <v>415050</v>
      </c>
      <c r="I27" s="339">
        <v>-2290.2600000000002</v>
      </c>
      <c r="J27" s="339">
        <v>-11</v>
      </c>
    </row>
    <row r="28" spans="1:10" x14ac:dyDescent="0.2">
      <c r="A28" s="155">
        <v>2018</v>
      </c>
      <c r="B28" s="155">
        <v>1</v>
      </c>
      <c r="C28" s="156">
        <v>9781449420437</v>
      </c>
      <c r="D28" s="155" t="s">
        <v>280</v>
      </c>
      <c r="E28" s="155">
        <v>1</v>
      </c>
      <c r="F28" s="155">
        <v>74</v>
      </c>
      <c r="G28" s="155">
        <v>504</v>
      </c>
      <c r="H28" s="155">
        <v>425250</v>
      </c>
      <c r="I28" s="339">
        <v>399</v>
      </c>
      <c r="J28" s="339">
        <v>2</v>
      </c>
    </row>
    <row r="29" spans="1:10" x14ac:dyDescent="0.2">
      <c r="A29" s="155">
        <v>2018</v>
      </c>
      <c r="B29" s="155">
        <v>1</v>
      </c>
      <c r="C29" s="156">
        <v>9781449425661</v>
      </c>
      <c r="D29" s="155" t="s">
        <v>282</v>
      </c>
      <c r="E29" s="155">
        <v>1</v>
      </c>
      <c r="F29" s="155">
        <v>74</v>
      </c>
      <c r="G29" s="155">
        <v>504</v>
      </c>
      <c r="H29" s="155">
        <v>415050</v>
      </c>
      <c r="I29" s="339">
        <v>-4927.6499999999996</v>
      </c>
      <c r="J29" s="339">
        <v>-24</v>
      </c>
    </row>
    <row r="30" spans="1:10" x14ac:dyDescent="0.2">
      <c r="A30" s="155">
        <v>2018</v>
      </c>
      <c r="B30" s="155">
        <v>1</v>
      </c>
      <c r="C30" s="156">
        <v>9781449425678</v>
      </c>
      <c r="D30" s="155" t="s">
        <v>318</v>
      </c>
      <c r="E30" s="155">
        <v>1</v>
      </c>
      <c r="F30" s="155">
        <v>74</v>
      </c>
      <c r="G30" s="155">
        <v>504</v>
      </c>
      <c r="H30" s="155">
        <v>415050</v>
      </c>
      <c r="I30" s="339">
        <v>-2879.88</v>
      </c>
      <c r="J30" s="339">
        <v>-8</v>
      </c>
    </row>
    <row r="31" spans="1:10" x14ac:dyDescent="0.2">
      <c r="A31" s="155">
        <v>2018</v>
      </c>
      <c r="B31" s="155">
        <v>1</v>
      </c>
      <c r="C31" s="156">
        <v>9781449425678</v>
      </c>
      <c r="D31" s="155" t="s">
        <v>318</v>
      </c>
      <c r="E31" s="155">
        <v>1</v>
      </c>
      <c r="F31" s="155">
        <v>74</v>
      </c>
      <c r="G31" s="155">
        <v>504</v>
      </c>
      <c r="H31" s="155">
        <v>425250</v>
      </c>
      <c r="I31" s="339">
        <v>1370.04</v>
      </c>
      <c r="J31" s="339">
        <v>4</v>
      </c>
    </row>
    <row r="32" spans="1:10" x14ac:dyDescent="0.2">
      <c r="A32" s="155">
        <v>2018</v>
      </c>
      <c r="B32" s="155">
        <v>1</v>
      </c>
      <c r="C32" s="156">
        <v>9781449427399</v>
      </c>
      <c r="D32" s="155" t="s">
        <v>305</v>
      </c>
      <c r="E32" s="155">
        <v>1</v>
      </c>
      <c r="F32" s="155">
        <v>74</v>
      </c>
      <c r="G32" s="155">
        <v>503</v>
      </c>
      <c r="H32" s="155">
        <v>415050</v>
      </c>
      <c r="I32" s="339">
        <v>-316.94</v>
      </c>
      <c r="J32" s="339">
        <v>-2</v>
      </c>
    </row>
    <row r="33" spans="1:10" x14ac:dyDescent="0.2">
      <c r="A33" s="155">
        <v>2018</v>
      </c>
      <c r="B33" s="155">
        <v>1</v>
      </c>
      <c r="C33" s="156">
        <v>9781449427740</v>
      </c>
      <c r="D33" s="155" t="s">
        <v>401</v>
      </c>
      <c r="E33" s="155">
        <v>1</v>
      </c>
      <c r="F33" s="155">
        <v>74</v>
      </c>
      <c r="G33" s="155">
        <v>503</v>
      </c>
      <c r="H33" s="155">
        <v>415050</v>
      </c>
      <c r="I33" s="339">
        <v>-945</v>
      </c>
      <c r="J33" s="339">
        <v>-4</v>
      </c>
    </row>
    <row r="34" spans="1:10" x14ac:dyDescent="0.2">
      <c r="A34" s="155">
        <v>2018</v>
      </c>
      <c r="B34" s="155">
        <v>1</v>
      </c>
      <c r="C34" s="156">
        <v>9781449427757</v>
      </c>
      <c r="D34" s="155" t="s">
        <v>283</v>
      </c>
      <c r="E34" s="155">
        <v>1</v>
      </c>
      <c r="F34" s="155">
        <v>74</v>
      </c>
      <c r="G34" s="155">
        <v>503</v>
      </c>
      <c r="H34" s="155">
        <v>415050</v>
      </c>
      <c r="I34" s="339">
        <v>-900</v>
      </c>
      <c r="J34" s="339">
        <v>-4</v>
      </c>
    </row>
    <row r="35" spans="1:10" x14ac:dyDescent="0.2">
      <c r="A35" s="155">
        <v>2018</v>
      </c>
      <c r="B35" s="155">
        <v>1</v>
      </c>
      <c r="C35" s="156">
        <v>9781449427771</v>
      </c>
      <c r="D35" s="155" t="s">
        <v>284</v>
      </c>
      <c r="E35" s="155">
        <v>1</v>
      </c>
      <c r="F35" s="155">
        <v>74</v>
      </c>
      <c r="G35" s="155">
        <v>504</v>
      </c>
      <c r="H35" s="155">
        <v>415050</v>
      </c>
      <c r="I35" s="339">
        <v>-4325.16</v>
      </c>
      <c r="J35" s="339">
        <v>-21</v>
      </c>
    </row>
    <row r="36" spans="1:10" x14ac:dyDescent="0.2">
      <c r="A36" s="155">
        <v>2018</v>
      </c>
      <c r="B36" s="155">
        <v>1</v>
      </c>
      <c r="C36" s="156">
        <v>9781449427771</v>
      </c>
      <c r="D36" s="155" t="s">
        <v>284</v>
      </c>
      <c r="E36" s="155">
        <v>1</v>
      </c>
      <c r="F36" s="155">
        <v>74</v>
      </c>
      <c r="G36" s="155">
        <v>504</v>
      </c>
      <c r="H36" s="155">
        <v>425250</v>
      </c>
      <c r="I36" s="339">
        <v>391.02</v>
      </c>
      <c r="J36" s="339">
        <v>2</v>
      </c>
    </row>
    <row r="37" spans="1:10" x14ac:dyDescent="0.2">
      <c r="A37" s="155">
        <v>2018</v>
      </c>
      <c r="B37" s="155">
        <v>1</v>
      </c>
      <c r="C37" s="156">
        <v>9781449429362</v>
      </c>
      <c r="D37" s="155" t="s">
        <v>323</v>
      </c>
      <c r="E37" s="155">
        <v>1</v>
      </c>
      <c r="F37" s="155">
        <v>74</v>
      </c>
      <c r="G37" s="155">
        <v>503</v>
      </c>
      <c r="H37" s="155">
        <v>415050</v>
      </c>
      <c r="I37" s="339">
        <v>-225</v>
      </c>
      <c r="J37" s="339">
        <v>-1</v>
      </c>
    </row>
    <row r="38" spans="1:10" x14ac:dyDescent="0.2">
      <c r="A38" s="155">
        <v>2018</v>
      </c>
      <c r="B38" s="155">
        <v>1</v>
      </c>
      <c r="C38" s="156">
        <v>9781449429379</v>
      </c>
      <c r="D38" s="155" t="s">
        <v>285</v>
      </c>
      <c r="E38" s="155">
        <v>1</v>
      </c>
      <c r="F38" s="155">
        <v>74</v>
      </c>
      <c r="G38" s="155">
        <v>503</v>
      </c>
      <c r="H38" s="155">
        <v>415050</v>
      </c>
      <c r="I38" s="339">
        <v>-2002</v>
      </c>
      <c r="J38" s="339">
        <v>-11</v>
      </c>
    </row>
    <row r="39" spans="1:10" x14ac:dyDescent="0.2">
      <c r="A39" s="155">
        <v>2018</v>
      </c>
      <c r="B39" s="155">
        <v>1</v>
      </c>
      <c r="C39" s="156">
        <v>9781449429386</v>
      </c>
      <c r="D39" s="155" t="s">
        <v>286</v>
      </c>
      <c r="E39" s="155">
        <v>1</v>
      </c>
      <c r="F39" s="155">
        <v>74</v>
      </c>
      <c r="G39" s="155">
        <v>503</v>
      </c>
      <c r="H39" s="155">
        <v>415050</v>
      </c>
      <c r="I39" s="339">
        <v>-450</v>
      </c>
      <c r="J39" s="339">
        <v>-2</v>
      </c>
    </row>
    <row r="40" spans="1:10" x14ac:dyDescent="0.2">
      <c r="A40" s="155">
        <v>2018</v>
      </c>
      <c r="B40" s="155">
        <v>1</v>
      </c>
      <c r="C40" s="156">
        <v>9781449433253</v>
      </c>
      <c r="D40" s="155" t="s">
        <v>272</v>
      </c>
      <c r="E40" s="155">
        <v>1</v>
      </c>
      <c r="F40" s="155">
        <v>74</v>
      </c>
      <c r="G40" s="155">
        <v>503</v>
      </c>
      <c r="H40" s="155">
        <v>415050</v>
      </c>
      <c r="I40" s="339">
        <v>-25195.8</v>
      </c>
      <c r="J40" s="339">
        <v>-8</v>
      </c>
    </row>
    <row r="41" spans="1:10" x14ac:dyDescent="0.2">
      <c r="A41" s="155">
        <v>2018</v>
      </c>
      <c r="B41" s="155">
        <v>1</v>
      </c>
      <c r="C41" s="156">
        <v>9781449433833</v>
      </c>
      <c r="D41" s="155" t="s">
        <v>306</v>
      </c>
      <c r="E41" s="155">
        <v>1</v>
      </c>
      <c r="F41" s="155">
        <v>74</v>
      </c>
      <c r="G41" s="155">
        <v>503</v>
      </c>
      <c r="H41" s="155">
        <v>415050</v>
      </c>
      <c r="I41" s="339">
        <v>-475.41</v>
      </c>
      <c r="J41" s="339">
        <v>-3</v>
      </c>
    </row>
    <row r="42" spans="1:10" x14ac:dyDescent="0.2">
      <c r="A42" s="155">
        <v>2018</v>
      </c>
      <c r="B42" s="155">
        <v>1</v>
      </c>
      <c r="C42" s="156">
        <v>9781449433833</v>
      </c>
      <c r="D42" s="155" t="s">
        <v>306</v>
      </c>
      <c r="E42" s="155">
        <v>1</v>
      </c>
      <c r="F42" s="155">
        <v>74</v>
      </c>
      <c r="G42" s="155">
        <v>503</v>
      </c>
      <c r="H42" s="155">
        <v>425250</v>
      </c>
      <c r="I42" s="339">
        <v>149.5</v>
      </c>
      <c r="J42" s="339">
        <v>1</v>
      </c>
    </row>
    <row r="43" spans="1:10" x14ac:dyDescent="0.2">
      <c r="A43" s="155">
        <v>2018</v>
      </c>
      <c r="B43" s="155">
        <v>1</v>
      </c>
      <c r="C43" s="156">
        <v>9781449433918</v>
      </c>
      <c r="D43" s="155" t="s">
        <v>307</v>
      </c>
      <c r="E43" s="155">
        <v>1</v>
      </c>
      <c r="F43" s="155">
        <v>74</v>
      </c>
      <c r="G43" s="155">
        <v>503</v>
      </c>
      <c r="H43" s="155">
        <v>415050</v>
      </c>
      <c r="I43" s="339">
        <v>-307.97000000000003</v>
      </c>
      <c r="J43" s="339">
        <v>-2</v>
      </c>
    </row>
    <row r="44" spans="1:10" x14ac:dyDescent="0.2">
      <c r="A44" s="155">
        <v>2018</v>
      </c>
      <c r="B44" s="155">
        <v>1</v>
      </c>
      <c r="C44" s="156">
        <v>9781449436346</v>
      </c>
      <c r="D44" s="155" t="s">
        <v>242</v>
      </c>
      <c r="E44" s="155">
        <v>1</v>
      </c>
      <c r="F44" s="155">
        <v>74</v>
      </c>
      <c r="G44" s="155">
        <v>501</v>
      </c>
      <c r="H44" s="155">
        <v>415050</v>
      </c>
      <c r="I44" s="339">
        <v>-3416</v>
      </c>
      <c r="J44" s="339">
        <v>-19</v>
      </c>
    </row>
    <row r="45" spans="1:10" x14ac:dyDescent="0.2">
      <c r="A45" s="155">
        <v>2018</v>
      </c>
      <c r="B45" s="155">
        <v>1</v>
      </c>
      <c r="C45" s="156">
        <v>9781449436353</v>
      </c>
      <c r="D45" s="155" t="s">
        <v>287</v>
      </c>
      <c r="E45" s="155">
        <v>1</v>
      </c>
      <c r="F45" s="155">
        <v>74</v>
      </c>
      <c r="G45" s="155">
        <v>504</v>
      </c>
      <c r="H45" s="155">
        <v>415050</v>
      </c>
      <c r="I45" s="339">
        <v>-5586</v>
      </c>
      <c r="J45" s="339">
        <v>-27</v>
      </c>
    </row>
    <row r="46" spans="1:10" x14ac:dyDescent="0.2">
      <c r="A46" s="155">
        <v>2018</v>
      </c>
      <c r="B46" s="155">
        <v>1</v>
      </c>
      <c r="C46" s="156">
        <v>9781449438821</v>
      </c>
      <c r="D46" s="155" t="s">
        <v>330</v>
      </c>
      <c r="E46" s="155">
        <v>1</v>
      </c>
      <c r="F46" s="155">
        <v>74</v>
      </c>
      <c r="G46" s="155">
        <v>503</v>
      </c>
      <c r="H46" s="155">
        <v>415050</v>
      </c>
      <c r="I46" s="339">
        <v>-1750</v>
      </c>
      <c r="J46" s="339">
        <v>-1</v>
      </c>
    </row>
    <row r="47" spans="1:10" x14ac:dyDescent="0.2">
      <c r="A47" s="155">
        <v>2018</v>
      </c>
      <c r="B47" s="155">
        <v>1</v>
      </c>
      <c r="C47" s="156">
        <v>9781449446598</v>
      </c>
      <c r="D47" s="155" t="s">
        <v>288</v>
      </c>
      <c r="E47" s="155">
        <v>1</v>
      </c>
      <c r="F47" s="155">
        <v>74</v>
      </c>
      <c r="G47" s="155">
        <v>503</v>
      </c>
      <c r="H47" s="155">
        <v>415050</v>
      </c>
      <c r="I47" s="339">
        <v>-1404.99</v>
      </c>
      <c r="J47" s="339">
        <v>-4</v>
      </c>
    </row>
    <row r="48" spans="1:10" x14ac:dyDescent="0.2">
      <c r="A48" s="155">
        <v>2018</v>
      </c>
      <c r="B48" s="155">
        <v>1</v>
      </c>
      <c r="C48" s="156">
        <v>9781449446604</v>
      </c>
      <c r="D48" s="155" t="s">
        <v>244</v>
      </c>
      <c r="E48" s="155">
        <v>1</v>
      </c>
      <c r="F48" s="155">
        <v>74</v>
      </c>
      <c r="G48" s="155">
        <v>501</v>
      </c>
      <c r="H48" s="155">
        <v>415050</v>
      </c>
      <c r="I48" s="339">
        <v>-458.49</v>
      </c>
      <c r="J48" s="339">
        <v>-1</v>
      </c>
    </row>
    <row r="49" spans="1:10" x14ac:dyDescent="0.2">
      <c r="A49" s="155">
        <v>2018</v>
      </c>
      <c r="B49" s="155">
        <v>1</v>
      </c>
      <c r="C49" s="156">
        <v>9781449446604</v>
      </c>
      <c r="D49" s="155" t="s">
        <v>244</v>
      </c>
      <c r="E49" s="155">
        <v>1</v>
      </c>
      <c r="F49" s="155">
        <v>74</v>
      </c>
      <c r="G49" s="155">
        <v>501</v>
      </c>
      <c r="H49" s="155">
        <v>425250</v>
      </c>
      <c r="I49" s="339">
        <v>458.49</v>
      </c>
      <c r="J49" s="339">
        <v>1</v>
      </c>
    </row>
    <row r="50" spans="1:10" x14ac:dyDescent="0.2">
      <c r="A50" s="155">
        <v>2018</v>
      </c>
      <c r="B50" s="155">
        <v>1</v>
      </c>
      <c r="C50" s="156">
        <v>9781449447151</v>
      </c>
      <c r="D50" s="155" t="s">
        <v>289</v>
      </c>
      <c r="E50" s="155">
        <v>1</v>
      </c>
      <c r="F50" s="155">
        <v>74</v>
      </c>
      <c r="G50" s="155">
        <v>503</v>
      </c>
      <c r="H50" s="155">
        <v>425250</v>
      </c>
      <c r="I50" s="339">
        <v>1750</v>
      </c>
      <c r="J50" s="339">
        <v>1</v>
      </c>
    </row>
    <row r="51" spans="1:10" x14ac:dyDescent="0.2">
      <c r="A51" s="155">
        <v>2018</v>
      </c>
      <c r="B51" s="155">
        <v>1</v>
      </c>
      <c r="C51" s="156">
        <v>9781449447953</v>
      </c>
      <c r="D51" s="155" t="s">
        <v>246</v>
      </c>
      <c r="E51" s="155">
        <v>1</v>
      </c>
      <c r="F51" s="155">
        <v>74</v>
      </c>
      <c r="G51" s="155">
        <v>501</v>
      </c>
      <c r="H51" s="155">
        <v>415050</v>
      </c>
      <c r="I51" s="339">
        <v>-899.5</v>
      </c>
      <c r="J51" s="339">
        <v>-1</v>
      </c>
    </row>
    <row r="52" spans="1:10" x14ac:dyDescent="0.2">
      <c r="A52" s="155">
        <v>2018</v>
      </c>
      <c r="B52" s="155">
        <v>1</v>
      </c>
      <c r="C52" s="156">
        <v>9781449450625</v>
      </c>
      <c r="D52" s="155" t="s">
        <v>249</v>
      </c>
      <c r="E52" s="155">
        <v>1</v>
      </c>
      <c r="F52" s="155">
        <v>74</v>
      </c>
      <c r="G52" s="155">
        <v>501</v>
      </c>
      <c r="H52" s="155">
        <v>415050</v>
      </c>
      <c r="I52" s="339">
        <v>-299</v>
      </c>
      <c r="J52" s="339">
        <v>-2</v>
      </c>
    </row>
    <row r="53" spans="1:10" x14ac:dyDescent="0.2">
      <c r="A53" s="155">
        <v>2018</v>
      </c>
      <c r="B53" s="155">
        <v>1</v>
      </c>
      <c r="C53" s="156">
        <v>9781449450632</v>
      </c>
      <c r="D53" s="155" t="s">
        <v>251</v>
      </c>
      <c r="E53" s="155">
        <v>1</v>
      </c>
      <c r="F53" s="155">
        <v>74</v>
      </c>
      <c r="G53" s="155">
        <v>501</v>
      </c>
      <c r="H53" s="155">
        <v>415050</v>
      </c>
      <c r="I53" s="339">
        <v>-316.94</v>
      </c>
      <c r="J53" s="339">
        <v>-2</v>
      </c>
    </row>
    <row r="54" spans="1:10" x14ac:dyDescent="0.2">
      <c r="A54" s="155">
        <v>2018</v>
      </c>
      <c r="B54" s="155">
        <v>1</v>
      </c>
      <c r="C54" s="156">
        <v>9781449450854</v>
      </c>
      <c r="D54" s="155" t="s">
        <v>253</v>
      </c>
      <c r="E54" s="155">
        <v>1</v>
      </c>
      <c r="F54" s="155">
        <v>74</v>
      </c>
      <c r="G54" s="155">
        <v>501</v>
      </c>
      <c r="H54" s="155">
        <v>415050</v>
      </c>
      <c r="I54" s="339">
        <v>-299</v>
      </c>
      <c r="J54" s="339">
        <v>-2</v>
      </c>
    </row>
    <row r="55" spans="1:10" x14ac:dyDescent="0.2">
      <c r="A55" s="155">
        <v>2018</v>
      </c>
      <c r="B55" s="155">
        <v>1</v>
      </c>
      <c r="C55" s="156">
        <v>9781449451004</v>
      </c>
      <c r="D55" s="155" t="s">
        <v>221</v>
      </c>
      <c r="E55" s="155">
        <v>1</v>
      </c>
      <c r="F55" s="155">
        <v>74</v>
      </c>
      <c r="G55" s="155">
        <v>501</v>
      </c>
      <c r="H55" s="155">
        <v>415050</v>
      </c>
      <c r="I55" s="339">
        <v>-149.5</v>
      </c>
      <c r="J55" s="339">
        <v>-1</v>
      </c>
    </row>
    <row r="56" spans="1:10" x14ac:dyDescent="0.2">
      <c r="A56" s="155">
        <v>2018</v>
      </c>
      <c r="B56" s="155">
        <v>1</v>
      </c>
      <c r="C56" s="156">
        <v>9781449456146</v>
      </c>
      <c r="D56" s="155" t="s">
        <v>292</v>
      </c>
      <c r="E56" s="155">
        <v>1</v>
      </c>
      <c r="F56" s="155">
        <v>74</v>
      </c>
      <c r="G56" s="155">
        <v>503</v>
      </c>
      <c r="H56" s="155">
        <v>415050</v>
      </c>
      <c r="I56" s="339">
        <v>-21270.49</v>
      </c>
      <c r="J56" s="339">
        <v>-67</v>
      </c>
    </row>
    <row r="57" spans="1:10" x14ac:dyDescent="0.2">
      <c r="A57" s="155">
        <v>2018</v>
      </c>
      <c r="B57" s="155">
        <v>1</v>
      </c>
      <c r="C57" s="156">
        <v>9781449456146</v>
      </c>
      <c r="D57" s="155" t="s">
        <v>292</v>
      </c>
      <c r="E57" s="155">
        <v>1</v>
      </c>
      <c r="F57" s="155">
        <v>74</v>
      </c>
      <c r="G57" s="155">
        <v>503</v>
      </c>
      <c r="H57" s="155">
        <v>425250</v>
      </c>
      <c r="I57" s="339">
        <v>880.53</v>
      </c>
      <c r="J57" s="339">
        <v>3</v>
      </c>
    </row>
    <row r="58" spans="1:10" x14ac:dyDescent="0.2">
      <c r="A58" s="155">
        <v>2018</v>
      </c>
      <c r="B58" s="155">
        <v>1</v>
      </c>
      <c r="C58" s="156">
        <v>9781449457952</v>
      </c>
      <c r="D58" s="155" t="s">
        <v>271</v>
      </c>
      <c r="E58" s="155">
        <v>1</v>
      </c>
      <c r="F58" s="155">
        <v>74</v>
      </c>
      <c r="G58" s="155">
        <v>501</v>
      </c>
      <c r="H58" s="155">
        <v>415050</v>
      </c>
      <c r="I58" s="339">
        <v>-18377.32</v>
      </c>
      <c r="J58" s="339">
        <v>-59</v>
      </c>
    </row>
    <row r="59" spans="1:10" x14ac:dyDescent="0.2">
      <c r="A59" s="155">
        <v>2018</v>
      </c>
      <c r="B59" s="155">
        <v>1</v>
      </c>
      <c r="C59" s="156">
        <v>9781449460044</v>
      </c>
      <c r="D59" s="155" t="s">
        <v>260</v>
      </c>
      <c r="E59" s="155">
        <v>1</v>
      </c>
      <c r="F59" s="155">
        <v>74</v>
      </c>
      <c r="G59" s="155">
        <v>501</v>
      </c>
      <c r="H59" s="155">
        <v>415050</v>
      </c>
      <c r="I59" s="339">
        <v>-3059.49</v>
      </c>
      <c r="J59" s="339">
        <v>-1</v>
      </c>
    </row>
    <row r="60" spans="1:10" x14ac:dyDescent="0.2">
      <c r="A60" s="155">
        <v>2018</v>
      </c>
      <c r="B60" s="155">
        <v>1</v>
      </c>
      <c r="C60" s="156">
        <v>9781449460365</v>
      </c>
      <c r="D60" s="155" t="s">
        <v>319</v>
      </c>
      <c r="E60" s="155">
        <v>1</v>
      </c>
      <c r="F60" s="155">
        <v>74</v>
      </c>
      <c r="G60" s="155">
        <v>501</v>
      </c>
      <c r="H60" s="155">
        <v>415050</v>
      </c>
      <c r="I60" s="339">
        <v>-4198.33</v>
      </c>
      <c r="J60" s="339">
        <v>-9</v>
      </c>
    </row>
    <row r="61" spans="1:10" x14ac:dyDescent="0.2">
      <c r="A61" s="155">
        <v>2018</v>
      </c>
      <c r="B61" s="155">
        <v>1</v>
      </c>
      <c r="C61" s="156">
        <v>9781449460365</v>
      </c>
      <c r="D61" s="155" t="s">
        <v>319</v>
      </c>
      <c r="E61" s="155">
        <v>1</v>
      </c>
      <c r="F61" s="155">
        <v>74</v>
      </c>
      <c r="G61" s="155">
        <v>501</v>
      </c>
      <c r="H61" s="155">
        <v>425250</v>
      </c>
      <c r="I61" s="339">
        <v>863.04</v>
      </c>
      <c r="J61" s="339">
        <v>2</v>
      </c>
    </row>
    <row r="62" spans="1:10" x14ac:dyDescent="0.2">
      <c r="A62" s="155">
        <v>2018</v>
      </c>
      <c r="B62" s="155">
        <v>1</v>
      </c>
      <c r="C62" s="156">
        <v>9781449461072</v>
      </c>
      <c r="D62" s="155" t="s">
        <v>386</v>
      </c>
      <c r="E62" s="155">
        <v>1</v>
      </c>
      <c r="F62" s="155">
        <v>74</v>
      </c>
      <c r="G62" s="155">
        <v>503</v>
      </c>
      <c r="H62" s="155">
        <v>415050</v>
      </c>
      <c r="I62" s="339">
        <v>-25721.06</v>
      </c>
      <c r="J62" s="339">
        <v>-81</v>
      </c>
    </row>
    <row r="63" spans="1:10" x14ac:dyDescent="0.2">
      <c r="A63" s="155">
        <v>2018</v>
      </c>
      <c r="B63" s="155">
        <v>1</v>
      </c>
      <c r="C63" s="156">
        <v>9781449461072</v>
      </c>
      <c r="D63" s="155" t="s">
        <v>386</v>
      </c>
      <c r="E63" s="155">
        <v>1</v>
      </c>
      <c r="F63" s="155">
        <v>74</v>
      </c>
      <c r="G63" s="155">
        <v>503</v>
      </c>
      <c r="H63" s="155">
        <v>425250</v>
      </c>
      <c r="I63" s="339">
        <v>293.51</v>
      </c>
      <c r="J63" s="339">
        <v>1</v>
      </c>
    </row>
    <row r="64" spans="1:10" x14ac:dyDescent="0.2">
      <c r="A64" s="155">
        <v>2018</v>
      </c>
      <c r="B64" s="155">
        <v>1</v>
      </c>
      <c r="C64" s="156">
        <v>9781449462147</v>
      </c>
      <c r="D64" s="155" t="s">
        <v>220</v>
      </c>
      <c r="E64" s="155">
        <v>1</v>
      </c>
      <c r="F64" s="155">
        <v>74</v>
      </c>
      <c r="G64" s="155">
        <v>501</v>
      </c>
      <c r="H64" s="155">
        <v>425250</v>
      </c>
      <c r="I64" s="339">
        <v>4897.55</v>
      </c>
      <c r="J64" s="339">
        <v>5</v>
      </c>
    </row>
    <row r="65" spans="1:10" x14ac:dyDescent="0.2">
      <c r="A65" s="155">
        <v>2018</v>
      </c>
      <c r="B65" s="155">
        <v>1</v>
      </c>
      <c r="C65" s="156">
        <v>9781449462253</v>
      </c>
      <c r="D65" s="155" t="s">
        <v>320</v>
      </c>
      <c r="E65" s="155">
        <v>1</v>
      </c>
      <c r="F65" s="155">
        <v>74</v>
      </c>
      <c r="G65" s="155">
        <v>501</v>
      </c>
      <c r="H65" s="155">
        <v>415050</v>
      </c>
      <c r="I65" s="339">
        <v>-4317.18</v>
      </c>
      <c r="J65" s="339">
        <v>-21</v>
      </c>
    </row>
    <row r="66" spans="1:10" x14ac:dyDescent="0.2">
      <c r="A66" s="155">
        <v>2018</v>
      </c>
      <c r="B66" s="155">
        <v>1</v>
      </c>
      <c r="C66" s="156">
        <v>9781449462260</v>
      </c>
      <c r="D66" s="155" t="s">
        <v>331</v>
      </c>
      <c r="E66" s="155">
        <v>1</v>
      </c>
      <c r="F66" s="155">
        <v>74</v>
      </c>
      <c r="G66" s="155">
        <v>501</v>
      </c>
      <c r="H66" s="155">
        <v>415050</v>
      </c>
      <c r="I66" s="339">
        <v>-2589.81</v>
      </c>
      <c r="J66" s="339">
        <v>-10</v>
      </c>
    </row>
    <row r="67" spans="1:10" x14ac:dyDescent="0.2">
      <c r="A67" s="155">
        <v>2018</v>
      </c>
      <c r="B67" s="155">
        <v>1</v>
      </c>
      <c r="C67" s="156">
        <v>9781449462284</v>
      </c>
      <c r="D67" s="155" t="s">
        <v>405</v>
      </c>
      <c r="E67" s="155">
        <v>1</v>
      </c>
      <c r="F67" s="155">
        <v>74</v>
      </c>
      <c r="G67" s="155">
        <v>501</v>
      </c>
      <c r="H67" s="155">
        <v>415050</v>
      </c>
      <c r="I67" s="339">
        <v>-4756.08</v>
      </c>
      <c r="J67" s="339">
        <v>-23</v>
      </c>
    </row>
    <row r="68" spans="1:10" x14ac:dyDescent="0.2">
      <c r="A68" s="155">
        <v>2018</v>
      </c>
      <c r="B68" s="155">
        <v>1</v>
      </c>
      <c r="C68" s="156">
        <v>9781449462284</v>
      </c>
      <c r="D68" s="155" t="s">
        <v>405</v>
      </c>
      <c r="E68" s="155">
        <v>1</v>
      </c>
      <c r="F68" s="155">
        <v>74</v>
      </c>
      <c r="G68" s="155">
        <v>501</v>
      </c>
      <c r="H68" s="155">
        <v>415150</v>
      </c>
      <c r="I68" s="339">
        <v>-996.73</v>
      </c>
      <c r="J68" s="339">
        <v>-5</v>
      </c>
    </row>
    <row r="69" spans="1:10" x14ac:dyDescent="0.2">
      <c r="A69" s="155">
        <v>2018</v>
      </c>
      <c r="B69" s="155">
        <v>1</v>
      </c>
      <c r="C69" s="156">
        <v>9781449462291</v>
      </c>
      <c r="D69" s="155" t="s">
        <v>406</v>
      </c>
      <c r="E69" s="155">
        <v>1</v>
      </c>
      <c r="F69" s="155">
        <v>74</v>
      </c>
      <c r="G69" s="155">
        <v>501</v>
      </c>
      <c r="H69" s="155">
        <v>415050</v>
      </c>
      <c r="I69" s="339">
        <v>-4317.18</v>
      </c>
      <c r="J69" s="339">
        <v>-21</v>
      </c>
    </row>
    <row r="70" spans="1:10" x14ac:dyDescent="0.2">
      <c r="A70" s="155">
        <v>2018</v>
      </c>
      <c r="B70" s="155">
        <v>1</v>
      </c>
      <c r="C70" s="156">
        <v>9781449462291</v>
      </c>
      <c r="D70" s="155" t="s">
        <v>406</v>
      </c>
      <c r="E70" s="155">
        <v>1</v>
      </c>
      <c r="F70" s="155">
        <v>74</v>
      </c>
      <c r="G70" s="155">
        <v>501</v>
      </c>
      <c r="H70" s="155">
        <v>415150</v>
      </c>
      <c r="I70" s="339">
        <v>-996.73</v>
      </c>
      <c r="J70" s="339">
        <v>-5</v>
      </c>
    </row>
    <row r="71" spans="1:10" x14ac:dyDescent="0.2">
      <c r="A71" s="155">
        <v>2018</v>
      </c>
      <c r="B71" s="155">
        <v>1</v>
      </c>
      <c r="C71" s="156">
        <v>9781449462307</v>
      </c>
      <c r="D71" s="155" t="s">
        <v>420</v>
      </c>
      <c r="E71" s="155">
        <v>1</v>
      </c>
      <c r="F71" s="155">
        <v>74</v>
      </c>
      <c r="G71" s="155">
        <v>501</v>
      </c>
      <c r="H71" s="155">
        <v>415050</v>
      </c>
      <c r="I71" s="339">
        <v>-11072.81</v>
      </c>
      <c r="J71" s="339">
        <v>-44</v>
      </c>
    </row>
    <row r="72" spans="1:10" x14ac:dyDescent="0.2">
      <c r="A72" s="155">
        <v>2018</v>
      </c>
      <c r="B72" s="155">
        <v>1</v>
      </c>
      <c r="C72" s="156">
        <v>9781449464899</v>
      </c>
      <c r="D72" s="155" t="s">
        <v>310</v>
      </c>
      <c r="E72" s="155">
        <v>1</v>
      </c>
      <c r="F72" s="155">
        <v>74</v>
      </c>
      <c r="G72" s="155">
        <v>501</v>
      </c>
      <c r="H72" s="155">
        <v>415050</v>
      </c>
      <c r="I72" s="339">
        <v>-6798.65</v>
      </c>
      <c r="J72" s="339">
        <v>-22</v>
      </c>
    </row>
    <row r="73" spans="1:10" x14ac:dyDescent="0.2">
      <c r="A73" s="155">
        <v>2018</v>
      </c>
      <c r="B73" s="155">
        <v>1</v>
      </c>
      <c r="C73" s="156">
        <v>9781449464899</v>
      </c>
      <c r="D73" s="155" t="s">
        <v>310</v>
      </c>
      <c r="E73" s="155">
        <v>1</v>
      </c>
      <c r="F73" s="155">
        <v>74</v>
      </c>
      <c r="G73" s="155">
        <v>501</v>
      </c>
      <c r="H73" s="155">
        <v>425250</v>
      </c>
      <c r="I73" s="339">
        <v>299.5</v>
      </c>
      <c r="J73" s="339">
        <v>1</v>
      </c>
    </row>
    <row r="74" spans="1:10" x14ac:dyDescent="0.2">
      <c r="A74" s="155">
        <v>2018</v>
      </c>
      <c r="B74" s="155">
        <v>1</v>
      </c>
      <c r="C74" s="156">
        <v>9781449470791</v>
      </c>
      <c r="D74" s="155" t="s">
        <v>364</v>
      </c>
      <c r="E74" s="155">
        <v>1</v>
      </c>
      <c r="F74" s="155">
        <v>74</v>
      </c>
      <c r="G74" s="155">
        <v>501</v>
      </c>
      <c r="H74" s="155">
        <v>415050</v>
      </c>
      <c r="I74" s="339">
        <v>-934.44</v>
      </c>
      <c r="J74" s="339">
        <v>-3</v>
      </c>
    </row>
    <row r="75" spans="1:10" x14ac:dyDescent="0.2">
      <c r="A75" s="155">
        <v>2018</v>
      </c>
      <c r="B75" s="155">
        <v>1</v>
      </c>
      <c r="C75" s="156">
        <v>9781449470791</v>
      </c>
      <c r="D75" s="155" t="s">
        <v>364</v>
      </c>
      <c r="E75" s="155">
        <v>1</v>
      </c>
      <c r="F75" s="155">
        <v>74</v>
      </c>
      <c r="G75" s="155">
        <v>501</v>
      </c>
      <c r="H75" s="155">
        <v>425250</v>
      </c>
      <c r="I75" s="339">
        <v>299.5</v>
      </c>
      <c r="J75" s="339">
        <v>1</v>
      </c>
    </row>
    <row r="76" spans="1:10" x14ac:dyDescent="0.2">
      <c r="A76" s="155">
        <v>2018</v>
      </c>
      <c r="B76" s="155">
        <v>1</v>
      </c>
      <c r="C76" s="156">
        <v>9781449471927</v>
      </c>
      <c r="D76" s="155" t="s">
        <v>325</v>
      </c>
      <c r="E76" s="155">
        <v>1</v>
      </c>
      <c r="F76" s="155">
        <v>74</v>
      </c>
      <c r="G76" s="155">
        <v>501</v>
      </c>
      <c r="H76" s="155">
        <v>415050</v>
      </c>
      <c r="I76" s="339">
        <v>-1886.85</v>
      </c>
      <c r="J76" s="339">
        <v>-6</v>
      </c>
    </row>
    <row r="77" spans="1:10" x14ac:dyDescent="0.2">
      <c r="A77" s="155">
        <v>2018</v>
      </c>
      <c r="B77" s="155">
        <v>1</v>
      </c>
      <c r="C77" s="156">
        <v>9781449471927</v>
      </c>
      <c r="D77" s="155" t="s">
        <v>325</v>
      </c>
      <c r="E77" s="155">
        <v>1</v>
      </c>
      <c r="F77" s="155">
        <v>74</v>
      </c>
      <c r="G77" s="155">
        <v>501</v>
      </c>
      <c r="H77" s="155">
        <v>425250</v>
      </c>
      <c r="I77" s="339">
        <v>287.52</v>
      </c>
      <c r="J77" s="339">
        <v>1</v>
      </c>
    </row>
    <row r="78" spans="1:10" x14ac:dyDescent="0.2">
      <c r="A78" s="155">
        <v>2018</v>
      </c>
      <c r="B78" s="155">
        <v>1</v>
      </c>
      <c r="C78" s="156">
        <v>9781449471958</v>
      </c>
      <c r="D78" s="155" t="s">
        <v>399</v>
      </c>
      <c r="E78" s="155">
        <v>1</v>
      </c>
      <c r="F78" s="155">
        <v>74</v>
      </c>
      <c r="G78" s="155">
        <v>501</v>
      </c>
      <c r="H78" s="155">
        <v>425250</v>
      </c>
      <c r="I78" s="339">
        <v>10603.92</v>
      </c>
      <c r="J78" s="339">
        <v>8</v>
      </c>
    </row>
    <row r="79" spans="1:10" x14ac:dyDescent="0.2">
      <c r="A79" s="155">
        <v>2018</v>
      </c>
      <c r="B79" s="155">
        <v>1</v>
      </c>
      <c r="C79" s="156">
        <v>9781449472399</v>
      </c>
      <c r="D79" s="155" t="s">
        <v>326</v>
      </c>
      <c r="E79" s="155">
        <v>1</v>
      </c>
      <c r="F79" s="155">
        <v>74</v>
      </c>
      <c r="G79" s="155">
        <v>501</v>
      </c>
      <c r="H79" s="155">
        <v>415050</v>
      </c>
      <c r="I79" s="339">
        <v>-24652.5</v>
      </c>
      <c r="J79" s="339">
        <v>-62</v>
      </c>
    </row>
    <row r="80" spans="1:10" x14ac:dyDescent="0.2">
      <c r="A80" s="155">
        <v>2018</v>
      </c>
      <c r="B80" s="155">
        <v>1</v>
      </c>
      <c r="C80" s="156">
        <v>9781449474119</v>
      </c>
      <c r="D80" s="155" t="s">
        <v>365</v>
      </c>
      <c r="E80" s="155">
        <v>1</v>
      </c>
      <c r="F80" s="155">
        <v>74</v>
      </c>
      <c r="G80" s="155">
        <v>501</v>
      </c>
      <c r="H80" s="155">
        <v>415050</v>
      </c>
      <c r="I80" s="339">
        <v>-1233.94</v>
      </c>
      <c r="J80" s="339">
        <v>-4</v>
      </c>
    </row>
    <row r="81" spans="1:10" x14ac:dyDescent="0.2">
      <c r="A81" s="155">
        <v>2018</v>
      </c>
      <c r="B81" s="155">
        <v>1</v>
      </c>
      <c r="C81" s="156">
        <v>9781449474119</v>
      </c>
      <c r="D81" s="155" t="s">
        <v>365</v>
      </c>
      <c r="E81" s="155">
        <v>1</v>
      </c>
      <c r="F81" s="155">
        <v>74</v>
      </c>
      <c r="G81" s="155">
        <v>501</v>
      </c>
      <c r="H81" s="155">
        <v>425250</v>
      </c>
      <c r="I81" s="339">
        <v>299.5</v>
      </c>
      <c r="J81" s="339">
        <v>1</v>
      </c>
    </row>
    <row r="82" spans="1:10" x14ac:dyDescent="0.2">
      <c r="A82" s="155">
        <v>2018</v>
      </c>
      <c r="B82" s="155">
        <v>1</v>
      </c>
      <c r="C82" s="156">
        <v>9781449474140</v>
      </c>
      <c r="D82" s="155" t="s">
        <v>395</v>
      </c>
      <c r="E82" s="155">
        <v>1</v>
      </c>
      <c r="F82" s="155">
        <v>74</v>
      </c>
      <c r="G82" s="155">
        <v>501</v>
      </c>
      <c r="H82" s="155">
        <v>415050</v>
      </c>
      <c r="I82" s="339">
        <v>-1198.5</v>
      </c>
      <c r="J82" s="339">
        <v>-3</v>
      </c>
    </row>
    <row r="83" spans="1:10" x14ac:dyDescent="0.2">
      <c r="A83" s="155">
        <v>2018</v>
      </c>
      <c r="B83" s="155">
        <v>1</v>
      </c>
      <c r="C83" s="156">
        <v>9781449474188</v>
      </c>
      <c r="D83" s="155" t="s">
        <v>375</v>
      </c>
      <c r="E83" s="155">
        <v>1</v>
      </c>
      <c r="F83" s="155">
        <v>74</v>
      </c>
      <c r="G83" s="155">
        <v>501</v>
      </c>
      <c r="H83" s="155">
        <v>415050</v>
      </c>
      <c r="I83" s="339">
        <v>-1269.8800000000001</v>
      </c>
      <c r="J83" s="339">
        <v>-4</v>
      </c>
    </row>
    <row r="84" spans="1:10" x14ac:dyDescent="0.2">
      <c r="A84" s="155">
        <v>2018</v>
      </c>
      <c r="B84" s="155">
        <v>1</v>
      </c>
      <c r="C84" s="156">
        <v>9781449474201</v>
      </c>
      <c r="D84" s="155" t="s">
        <v>376</v>
      </c>
      <c r="E84" s="155">
        <v>1</v>
      </c>
      <c r="F84" s="155">
        <v>74</v>
      </c>
      <c r="G84" s="155">
        <v>501</v>
      </c>
      <c r="H84" s="155">
        <v>415050</v>
      </c>
      <c r="I84" s="339">
        <v>-898.5</v>
      </c>
      <c r="J84" s="339">
        <v>-3</v>
      </c>
    </row>
    <row r="85" spans="1:10" x14ac:dyDescent="0.2">
      <c r="A85" s="155">
        <v>2018</v>
      </c>
      <c r="B85" s="155">
        <v>1</v>
      </c>
      <c r="C85" s="156">
        <v>9781449474256</v>
      </c>
      <c r="D85" s="155" t="s">
        <v>366</v>
      </c>
      <c r="E85" s="155">
        <v>1</v>
      </c>
      <c r="F85" s="155">
        <v>74</v>
      </c>
      <c r="G85" s="155">
        <v>503</v>
      </c>
      <c r="H85" s="155">
        <v>415050</v>
      </c>
      <c r="I85" s="339">
        <v>-1661475.39</v>
      </c>
      <c r="J85" s="339">
        <v>-6425</v>
      </c>
    </row>
    <row r="86" spans="1:10" x14ac:dyDescent="0.2">
      <c r="A86" s="155">
        <v>2018</v>
      </c>
      <c r="B86" s="155">
        <v>1</v>
      </c>
      <c r="C86" s="156">
        <v>9781449474256</v>
      </c>
      <c r="D86" s="155" t="s">
        <v>366</v>
      </c>
      <c r="E86" s="155">
        <v>1</v>
      </c>
      <c r="F86" s="155">
        <v>74</v>
      </c>
      <c r="G86" s="155">
        <v>503</v>
      </c>
      <c r="H86" s="155">
        <v>415150</v>
      </c>
      <c r="I86" s="339">
        <v>-70583.31</v>
      </c>
      <c r="J86" s="339">
        <v>-280</v>
      </c>
    </row>
    <row r="87" spans="1:10" x14ac:dyDescent="0.2">
      <c r="A87" s="155">
        <v>2018</v>
      </c>
      <c r="B87" s="155">
        <v>1</v>
      </c>
      <c r="C87" s="156">
        <v>9781449474256</v>
      </c>
      <c r="D87" s="155" t="s">
        <v>366</v>
      </c>
      <c r="E87" s="155">
        <v>1</v>
      </c>
      <c r="F87" s="155">
        <v>74</v>
      </c>
      <c r="G87" s="155">
        <v>503</v>
      </c>
      <c r="H87" s="155">
        <v>425250</v>
      </c>
      <c r="I87" s="339">
        <v>244.51</v>
      </c>
      <c r="J87" s="339">
        <v>1</v>
      </c>
    </row>
    <row r="88" spans="1:10" x14ac:dyDescent="0.2">
      <c r="A88" s="155">
        <v>2018</v>
      </c>
      <c r="B88" s="155">
        <v>1</v>
      </c>
      <c r="C88" s="156">
        <v>9781449475581</v>
      </c>
      <c r="D88" s="155" t="s">
        <v>377</v>
      </c>
      <c r="E88" s="155">
        <v>1</v>
      </c>
      <c r="F88" s="155">
        <v>74</v>
      </c>
      <c r="G88" s="155">
        <v>501</v>
      </c>
      <c r="H88" s="155">
        <v>415050</v>
      </c>
      <c r="I88" s="339">
        <v>-2168.38</v>
      </c>
      <c r="J88" s="339">
        <v>-7</v>
      </c>
    </row>
    <row r="89" spans="1:10" x14ac:dyDescent="0.2">
      <c r="A89" s="155">
        <v>2018</v>
      </c>
      <c r="B89" s="155">
        <v>1</v>
      </c>
      <c r="C89" s="156">
        <v>9781449478001</v>
      </c>
      <c r="D89" s="155" t="s">
        <v>378</v>
      </c>
      <c r="E89" s="155">
        <v>1</v>
      </c>
      <c r="F89" s="155">
        <v>74</v>
      </c>
      <c r="G89" s="155">
        <v>501</v>
      </c>
      <c r="H89" s="155">
        <v>415050</v>
      </c>
      <c r="I89" s="339">
        <v>-616.97</v>
      </c>
      <c r="J89" s="339">
        <v>-2</v>
      </c>
    </row>
    <row r="90" spans="1:10" x14ac:dyDescent="0.2">
      <c r="A90" s="155">
        <v>2018</v>
      </c>
      <c r="B90" s="155">
        <v>1</v>
      </c>
      <c r="C90" s="156">
        <v>9781449479701</v>
      </c>
      <c r="D90" s="155" t="s">
        <v>367</v>
      </c>
      <c r="E90" s="155">
        <v>1</v>
      </c>
      <c r="F90" s="155">
        <v>74</v>
      </c>
      <c r="G90" s="155">
        <v>501</v>
      </c>
      <c r="H90" s="155">
        <v>415050</v>
      </c>
      <c r="I90" s="339">
        <v>-1533.44</v>
      </c>
      <c r="J90" s="339">
        <v>-5</v>
      </c>
    </row>
    <row r="91" spans="1:10" x14ac:dyDescent="0.2">
      <c r="A91" s="155">
        <v>2018</v>
      </c>
      <c r="B91" s="155">
        <v>1</v>
      </c>
      <c r="C91" s="156">
        <v>9781449480127</v>
      </c>
      <c r="D91" s="155" t="s">
        <v>394</v>
      </c>
      <c r="E91" s="155">
        <v>1</v>
      </c>
      <c r="F91" s="155">
        <v>74</v>
      </c>
      <c r="G91" s="155">
        <v>501</v>
      </c>
      <c r="H91" s="155">
        <v>415050</v>
      </c>
      <c r="I91" s="339">
        <v>-41935.99</v>
      </c>
      <c r="J91" s="339">
        <v>-135</v>
      </c>
    </row>
    <row r="92" spans="1:10" x14ac:dyDescent="0.2">
      <c r="A92" s="155">
        <v>2018</v>
      </c>
      <c r="B92" s="155">
        <v>1</v>
      </c>
      <c r="C92" s="156">
        <v>9781449480127</v>
      </c>
      <c r="D92" s="155" t="s">
        <v>394</v>
      </c>
      <c r="E92" s="155">
        <v>1</v>
      </c>
      <c r="F92" s="155">
        <v>74</v>
      </c>
      <c r="G92" s="155">
        <v>501</v>
      </c>
      <c r="H92" s="155">
        <v>425250</v>
      </c>
      <c r="I92" s="339">
        <v>880.53</v>
      </c>
      <c r="J92" s="339">
        <v>3</v>
      </c>
    </row>
    <row r="93" spans="1:10" x14ac:dyDescent="0.2">
      <c r="A93" s="155">
        <v>2018</v>
      </c>
      <c r="B93" s="155">
        <v>1</v>
      </c>
      <c r="C93" s="156">
        <v>9781449480356</v>
      </c>
      <c r="D93" s="155" t="s">
        <v>368</v>
      </c>
      <c r="E93" s="155">
        <v>1</v>
      </c>
      <c r="F93" s="155">
        <v>74</v>
      </c>
      <c r="G93" s="155">
        <v>501</v>
      </c>
      <c r="H93" s="155">
        <v>415050</v>
      </c>
      <c r="I93" s="339">
        <v>-934.44</v>
      </c>
      <c r="J93" s="339">
        <v>-3</v>
      </c>
    </row>
    <row r="94" spans="1:10" x14ac:dyDescent="0.2">
      <c r="A94" s="155">
        <v>2018</v>
      </c>
      <c r="B94" s="155">
        <v>1</v>
      </c>
      <c r="C94" s="156">
        <v>9781449481001</v>
      </c>
      <c r="D94" s="155" t="s">
        <v>371</v>
      </c>
      <c r="E94" s="155">
        <v>1</v>
      </c>
      <c r="F94" s="155">
        <v>74</v>
      </c>
      <c r="G94" s="155">
        <v>501</v>
      </c>
      <c r="H94" s="155">
        <v>415050</v>
      </c>
      <c r="I94" s="339">
        <v>-2887.18</v>
      </c>
      <c r="J94" s="339">
        <v>-9</v>
      </c>
    </row>
    <row r="95" spans="1:10" x14ac:dyDescent="0.2">
      <c r="A95" s="155">
        <v>2018</v>
      </c>
      <c r="B95" s="155">
        <v>1</v>
      </c>
      <c r="C95" s="156">
        <v>9781449481018</v>
      </c>
      <c r="D95" s="155" t="s">
        <v>396</v>
      </c>
      <c r="E95" s="155">
        <v>1</v>
      </c>
      <c r="F95" s="155">
        <v>74</v>
      </c>
      <c r="G95" s="155">
        <v>501</v>
      </c>
      <c r="H95" s="155">
        <v>415050</v>
      </c>
      <c r="I95" s="339">
        <v>-2150.41</v>
      </c>
      <c r="J95" s="339">
        <v>-7</v>
      </c>
    </row>
    <row r="96" spans="1:10" x14ac:dyDescent="0.2">
      <c r="A96" s="155">
        <v>2018</v>
      </c>
      <c r="B96" s="155">
        <v>1</v>
      </c>
      <c r="C96" s="156">
        <v>9781449481322</v>
      </c>
      <c r="D96" s="155" t="s">
        <v>397</v>
      </c>
      <c r="E96" s="155">
        <v>1</v>
      </c>
      <c r="F96" s="155">
        <v>74</v>
      </c>
      <c r="G96" s="155">
        <v>501</v>
      </c>
      <c r="H96" s="155">
        <v>415050</v>
      </c>
      <c r="I96" s="339">
        <v>-7550</v>
      </c>
      <c r="J96" s="339">
        <v>-6</v>
      </c>
    </row>
    <row r="97" spans="1:11" x14ac:dyDescent="0.2">
      <c r="A97" s="155">
        <v>2018</v>
      </c>
      <c r="B97" s="155">
        <v>1</v>
      </c>
      <c r="C97" s="156">
        <v>9781449481322</v>
      </c>
      <c r="D97" s="155" t="s">
        <v>397</v>
      </c>
      <c r="E97" s="155">
        <v>1</v>
      </c>
      <c r="F97" s="155">
        <v>74</v>
      </c>
      <c r="G97" s="155">
        <v>501</v>
      </c>
      <c r="H97" s="155">
        <v>425250</v>
      </c>
      <c r="I97" s="339">
        <v>1175</v>
      </c>
      <c r="J97" s="339">
        <v>1</v>
      </c>
    </row>
    <row r="98" spans="1:11" x14ac:dyDescent="0.2">
      <c r="A98" s="155">
        <v>2018</v>
      </c>
      <c r="B98" s="155">
        <v>1</v>
      </c>
      <c r="C98" s="156">
        <v>9781449484590</v>
      </c>
      <c r="D98" s="155" t="s">
        <v>409</v>
      </c>
      <c r="E98" s="155">
        <v>1</v>
      </c>
      <c r="F98" s="155">
        <v>74</v>
      </c>
      <c r="G98" s="155">
        <v>501</v>
      </c>
      <c r="H98" s="155">
        <v>415050</v>
      </c>
      <c r="I98" s="339">
        <v>-1233.94</v>
      </c>
      <c r="J98" s="339">
        <v>-4</v>
      </c>
    </row>
    <row r="99" spans="1:11" x14ac:dyDescent="0.2">
      <c r="A99" s="155">
        <v>2018</v>
      </c>
      <c r="B99" s="155">
        <v>1</v>
      </c>
      <c r="C99" s="156">
        <v>9781449486419</v>
      </c>
      <c r="D99" s="155" t="s">
        <v>414</v>
      </c>
      <c r="E99" s="155">
        <v>1</v>
      </c>
      <c r="F99" s="155">
        <v>74</v>
      </c>
      <c r="G99" s="155">
        <v>501</v>
      </c>
      <c r="H99" s="155">
        <v>415050</v>
      </c>
      <c r="I99" s="339">
        <v>-2815.3</v>
      </c>
      <c r="J99" s="339">
        <v>-9</v>
      </c>
    </row>
    <row r="100" spans="1:11" x14ac:dyDescent="0.2">
      <c r="A100" s="155">
        <v>2018</v>
      </c>
      <c r="B100" s="155">
        <v>1</v>
      </c>
      <c r="C100" s="156">
        <v>9781449486761</v>
      </c>
      <c r="D100" s="155" t="s">
        <v>415</v>
      </c>
      <c r="E100" s="155">
        <v>1</v>
      </c>
      <c r="F100" s="155">
        <v>74</v>
      </c>
      <c r="G100" s="155">
        <v>501</v>
      </c>
      <c r="H100" s="155">
        <v>425250</v>
      </c>
      <c r="I100" s="339">
        <v>3522.12</v>
      </c>
      <c r="J100" s="339">
        <v>12</v>
      </c>
    </row>
    <row r="101" spans="1:11" x14ac:dyDescent="0.2">
      <c r="A101" s="155">
        <v>2018</v>
      </c>
      <c r="B101" s="155">
        <v>1</v>
      </c>
      <c r="C101" s="156">
        <v>9781449487218</v>
      </c>
      <c r="D101" s="155" t="s">
        <v>419</v>
      </c>
      <c r="E101" s="155">
        <v>1</v>
      </c>
      <c r="F101" s="155">
        <v>74</v>
      </c>
      <c r="G101" s="155">
        <v>501</v>
      </c>
      <c r="H101" s="155">
        <v>415050</v>
      </c>
      <c r="I101" s="339">
        <v>-10058.790000000001</v>
      </c>
      <c r="J101" s="339">
        <v>-49</v>
      </c>
    </row>
    <row r="102" spans="1:11" x14ac:dyDescent="0.2">
      <c r="A102" s="155">
        <v>2018</v>
      </c>
      <c r="B102" s="155">
        <v>1</v>
      </c>
      <c r="C102" s="156">
        <v>9781449487751</v>
      </c>
      <c r="D102" s="155" t="s">
        <v>424</v>
      </c>
      <c r="E102" s="155">
        <v>1</v>
      </c>
      <c r="F102" s="155">
        <v>74</v>
      </c>
      <c r="G102" s="155">
        <v>501</v>
      </c>
      <c r="H102" s="155">
        <v>415050</v>
      </c>
      <c r="I102" s="339">
        <v>-61068.05</v>
      </c>
      <c r="J102" s="339">
        <v>-190</v>
      </c>
    </row>
    <row r="103" spans="1:11" x14ac:dyDescent="0.2">
      <c r="A103" s="155">
        <v>2018</v>
      </c>
      <c r="B103" s="155">
        <v>1</v>
      </c>
      <c r="C103" s="156">
        <v>9781449488062</v>
      </c>
      <c r="D103" s="155" t="s">
        <v>417</v>
      </c>
      <c r="E103" s="155">
        <v>1</v>
      </c>
      <c r="F103" s="155">
        <v>74</v>
      </c>
      <c r="G103" s="155">
        <v>501</v>
      </c>
      <c r="H103" s="155">
        <v>415050</v>
      </c>
      <c r="I103" s="339">
        <v>-1569.38</v>
      </c>
      <c r="J103" s="339">
        <v>-5</v>
      </c>
    </row>
    <row r="104" spans="1:11" x14ac:dyDescent="0.2">
      <c r="A104" s="155">
        <v>2018</v>
      </c>
      <c r="B104" s="155">
        <v>1</v>
      </c>
      <c r="C104" s="156">
        <v>9781449489908</v>
      </c>
      <c r="D104" s="155" t="s">
        <v>422</v>
      </c>
      <c r="E104" s="155">
        <v>1</v>
      </c>
      <c r="F104" s="155">
        <v>74</v>
      </c>
      <c r="G104" s="155">
        <v>501</v>
      </c>
      <c r="H104" s="155">
        <v>415050</v>
      </c>
      <c r="I104" s="339">
        <v>-2180.36</v>
      </c>
      <c r="J104" s="339">
        <v>-7</v>
      </c>
    </row>
    <row r="105" spans="1:11" x14ac:dyDescent="0.2">
      <c r="A105" s="155">
        <v>2018</v>
      </c>
      <c r="B105" s="155">
        <v>1</v>
      </c>
      <c r="C105" s="156">
        <v>9781941252093</v>
      </c>
      <c r="D105" s="155" t="s">
        <v>321</v>
      </c>
      <c r="E105" s="155">
        <v>1</v>
      </c>
      <c r="F105" s="155">
        <v>74</v>
      </c>
      <c r="G105" s="155">
        <v>501</v>
      </c>
      <c r="H105" s="155">
        <v>415050</v>
      </c>
      <c r="I105" s="339">
        <v>-1326</v>
      </c>
      <c r="J105" s="339">
        <v>-3</v>
      </c>
    </row>
    <row r="106" spans="1:11" x14ac:dyDescent="0.2">
      <c r="A106" s="155">
        <v>2018</v>
      </c>
      <c r="B106" s="155">
        <v>1</v>
      </c>
      <c r="C106" s="156">
        <v>9781941252093</v>
      </c>
      <c r="D106" s="155" t="s">
        <v>321</v>
      </c>
      <c r="E106" s="155">
        <v>1</v>
      </c>
      <c r="F106" s="155">
        <v>74</v>
      </c>
      <c r="G106" s="155">
        <v>501</v>
      </c>
      <c r="H106" s="155">
        <v>425250</v>
      </c>
      <c r="I106" s="339">
        <v>425</v>
      </c>
      <c r="J106" s="339">
        <v>1</v>
      </c>
    </row>
    <row r="107" spans="1:11" x14ac:dyDescent="0.2">
      <c r="A107" s="155">
        <v>2018</v>
      </c>
      <c r="B107" s="155">
        <v>1</v>
      </c>
      <c r="C107" s="156">
        <v>9781941252390</v>
      </c>
      <c r="D107" s="155" t="s">
        <v>423</v>
      </c>
      <c r="E107" s="155">
        <v>1</v>
      </c>
      <c r="F107" s="155">
        <v>74</v>
      </c>
      <c r="G107" s="155">
        <v>501</v>
      </c>
      <c r="H107" s="155">
        <v>415050</v>
      </c>
      <c r="I107" s="339">
        <v>-11934</v>
      </c>
      <c r="J107" s="339">
        <v>-28</v>
      </c>
    </row>
    <row r="108" spans="1:11" x14ac:dyDescent="0.2">
      <c r="I108" s="340">
        <f>SUM(I2:I107)</f>
        <v>-2116829.399999999</v>
      </c>
      <c r="J108" s="340">
        <f>SUM(J2:J107)</f>
        <v>-7826</v>
      </c>
    </row>
    <row r="110" spans="1:11" x14ac:dyDescent="0.2">
      <c r="G110" s="206" t="s">
        <v>63</v>
      </c>
      <c r="I110" s="341">
        <v>0.22500000000000001</v>
      </c>
      <c r="J110" s="342"/>
      <c r="K110" s="305"/>
    </row>
    <row r="111" spans="1:11" ht="13.5" thickBot="1" x14ac:dyDescent="0.25">
      <c r="G111" s="305"/>
      <c r="H111" s="305"/>
      <c r="I111" s="342"/>
      <c r="J111" s="342"/>
      <c r="K111" s="305"/>
    </row>
    <row r="112" spans="1:11" ht="15" x14ac:dyDescent="0.25">
      <c r="G112" s="306" t="s">
        <v>50</v>
      </c>
      <c r="H112" s="307" t="s">
        <v>51</v>
      </c>
      <c r="I112" s="343">
        <f>-I108*I110</f>
        <v>476286.61499999976</v>
      </c>
      <c r="J112" s="344"/>
      <c r="K112" s="310"/>
    </row>
    <row r="113" spans="7:11" ht="15" x14ac:dyDescent="0.25">
      <c r="G113" s="311"/>
      <c r="H113" s="312" t="s">
        <v>52</v>
      </c>
      <c r="I113" s="345">
        <f>I112/K113</f>
        <v>5443.1767942106735</v>
      </c>
      <c r="J113" s="346" t="s">
        <v>53</v>
      </c>
      <c r="K113" s="315">
        <v>87.50158832000001</v>
      </c>
    </row>
    <row r="114" spans="7:11" ht="15.75" thickBot="1" x14ac:dyDescent="0.3">
      <c r="G114" s="316"/>
      <c r="H114" s="317" t="s">
        <v>61</v>
      </c>
      <c r="I114" s="347">
        <f>I112/K114</f>
        <v>7481.1021859631501</v>
      </c>
      <c r="J114" s="348" t="s">
        <v>53</v>
      </c>
      <c r="K114" s="320">
        <v>63.665300000000002</v>
      </c>
    </row>
  </sheetData>
  <autoFilter ref="A1:K108" xr:uid="{00000000-0009-0000-0000-000005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58</vt:i4>
      </vt:variant>
    </vt:vector>
  </HeadingPairs>
  <TitlesOfParts>
    <vt:vector size="58" baseType="lpstr">
      <vt:lpstr>mar import</vt:lpstr>
      <vt:lpstr>AMP calculation</vt:lpstr>
      <vt:lpstr>Summary</vt:lpstr>
      <vt:lpstr>AMP source file</vt:lpstr>
      <vt:lpstr>Aug 18 India</vt:lpstr>
      <vt:lpstr>Jul India</vt:lpstr>
      <vt:lpstr>May India</vt:lpstr>
      <vt:lpstr>April India</vt:lpstr>
      <vt:lpstr>Jan18</vt:lpstr>
      <vt:lpstr>Dec17</vt:lpstr>
      <vt:lpstr>Nov17</vt:lpstr>
      <vt:lpstr>AMP 2008</vt:lpstr>
      <vt:lpstr>Dec15</vt:lpstr>
      <vt:lpstr>Nov15</vt:lpstr>
      <vt:lpstr>Oct15</vt:lpstr>
      <vt:lpstr>Sep15</vt:lpstr>
      <vt:lpstr>Aug15</vt:lpstr>
      <vt:lpstr>Jul15</vt:lpstr>
      <vt:lpstr>Jun15</vt:lpstr>
      <vt:lpstr>May15</vt:lpstr>
      <vt:lpstr>Apr15</vt:lpstr>
      <vt:lpstr>Mar15</vt:lpstr>
      <vt:lpstr>Feb15</vt:lpstr>
      <vt:lpstr>Jan15</vt:lpstr>
      <vt:lpstr>Dec14</vt:lpstr>
      <vt:lpstr>Nov14</vt:lpstr>
      <vt:lpstr>Oct14</vt:lpstr>
      <vt:lpstr>Sep14</vt:lpstr>
      <vt:lpstr>Aug14</vt:lpstr>
      <vt:lpstr>Jul14</vt:lpstr>
      <vt:lpstr>Jun14</vt:lpstr>
      <vt:lpstr>May14</vt:lpstr>
      <vt:lpstr>Apr14</vt:lpstr>
      <vt:lpstr>Mar14</vt:lpstr>
      <vt:lpstr>Feb14</vt:lpstr>
      <vt:lpstr>Jan14</vt:lpstr>
      <vt:lpstr>Jan16</vt:lpstr>
      <vt:lpstr>Feb16</vt:lpstr>
      <vt:lpstr>Mar16</vt:lpstr>
      <vt:lpstr>Apr16</vt:lpstr>
      <vt:lpstr>May16</vt:lpstr>
      <vt:lpstr>Jun16</vt:lpstr>
      <vt:lpstr>Jul16</vt:lpstr>
      <vt:lpstr>Aug16</vt:lpstr>
      <vt:lpstr>Sep16</vt:lpstr>
      <vt:lpstr>Oct16</vt:lpstr>
      <vt:lpstr>Nov16</vt:lpstr>
      <vt:lpstr>Dec16</vt:lpstr>
      <vt:lpstr>Oct17</vt:lpstr>
      <vt:lpstr>Sep17</vt:lpstr>
      <vt:lpstr>Aug17</vt:lpstr>
      <vt:lpstr>Jul17</vt:lpstr>
      <vt:lpstr>Jun17</vt:lpstr>
      <vt:lpstr>May17</vt:lpstr>
      <vt:lpstr>Apr17</vt:lpstr>
      <vt:lpstr>Mar17</vt:lpstr>
      <vt:lpstr>Feb17</vt:lpstr>
      <vt:lpstr>Jan17</vt:lpstr>
    </vt:vector>
  </TitlesOfParts>
  <Company>Simon &amp; Schuster UK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SunleyC</dc:creator>
  <cp:lastModifiedBy>Darin Lee</cp:lastModifiedBy>
  <cp:lastPrinted>2018-05-30T16:13:46Z</cp:lastPrinted>
  <dcterms:created xsi:type="dcterms:W3CDTF">2006-10-06T11:01:33Z</dcterms:created>
  <dcterms:modified xsi:type="dcterms:W3CDTF">2020-05-07T21:28:14Z</dcterms:modified>
</cp:coreProperties>
</file>