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sc/Lee/LBNL-UCB Activities after 2012/REBCO Irradiation - 2023/Paper Text for Chris/"/>
    </mc:Choice>
  </mc:AlternateContent>
  <xr:revisionPtr revIDLastSave="0" documentId="13_ncr:1_{7EE3CDF3-F61B-2842-B61E-86C8EAC73F3E}" xr6:coauthVersionLast="47" xr6:coauthVersionMax="47" xr10:uidLastSave="{00000000-0000-0000-0000-000000000000}"/>
  <bookViews>
    <workbookView xWindow="380" yWindow="500" windowWidth="11700" windowHeight="13920" xr2:uid="{982DD2B1-136A-5840-A529-0D4405A626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6" i="1"/>
  <c r="B13" i="1" l="1"/>
  <c r="B12" i="1"/>
  <c r="B8" i="1"/>
  <c r="B7" i="1"/>
  <c r="B5" i="1"/>
  <c r="B3" i="1"/>
  <c r="B4" i="1"/>
</calcChain>
</file>

<file path=xl/sharedStrings.xml><?xml version="1.0" encoding="utf-8"?>
<sst xmlns="http://schemas.openxmlformats.org/spreadsheetml/2006/main" count="32" uniqueCount="28">
  <si>
    <t>inner radius</t>
  </si>
  <si>
    <t>outer radius</t>
  </si>
  <si>
    <t>circumference</t>
  </si>
  <si>
    <t>cm</t>
  </si>
  <si>
    <t>average circumference</t>
  </si>
  <si>
    <t>Area</t>
  </si>
  <si>
    <t>cm^2</t>
  </si>
  <si>
    <t>Power</t>
  </si>
  <si>
    <t>GW</t>
  </si>
  <si>
    <t># of neutrons/s</t>
  </si>
  <si>
    <t>#</t>
  </si>
  <si>
    <t>Flux</t>
  </si>
  <si>
    <r>
      <t>YBa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Cu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7-x</t>
    </r>
    <r>
      <rPr>
        <sz val="12"/>
        <color theme="1"/>
        <rFont val="Times New Roman"/>
        <family val="1"/>
      </rPr>
      <t xml:space="preserve"> </t>
    </r>
  </si>
  <si>
    <t>MW</t>
  </si>
  <si>
    <t>Oxygen fraction</t>
  </si>
  <si>
    <t>Density</t>
  </si>
  <si>
    <t>g/cm^3</t>
  </si>
  <si>
    <t>thickness</t>
  </si>
  <si>
    <t>µm</t>
  </si>
  <si>
    <t>O areal density</t>
  </si>
  <si>
    <t>atoms/cm^2</t>
  </si>
  <si>
    <t>Cross Section (mb)</t>
  </si>
  <si>
    <t>mb</t>
  </si>
  <si>
    <t>transmutation rate</t>
  </si>
  <si>
    <t>n/cm^2/s</t>
  </si>
  <si>
    <t>/s</t>
  </si>
  <si>
    <t>tramutation in 1 day</t>
  </si>
  <si>
    <t>transmutation in 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</si>
</sst>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FB7C-066E-484D-AB67-01F9482A8FEE}">
  <dimension ref="A1:C20"/>
  <sheetViews>
    <sheetView tabSelected="1" workbookViewId="0">
      <selection activeCell="B20" sqref="B20"/>
    </sheetView>
  </sheetViews>
  <sheetFormatPr baseColWidth="10" defaultRowHeight="16" x14ac:dyDescent="0.2"/>
  <cols>
    <col min="1" max="1" width="29.6640625" customWidth="1"/>
    <col min="2" max="2" width="12.1640625" bestFit="1" customWidth="1"/>
  </cols>
  <sheetData>
    <row r="1" spans="1:3" x14ac:dyDescent="0.2">
      <c r="A1" t="s">
        <v>0</v>
      </c>
      <c r="B1">
        <v>100</v>
      </c>
      <c r="C1" t="s">
        <v>3</v>
      </c>
    </row>
    <row r="2" spans="1:3" x14ac:dyDescent="0.2">
      <c r="A2" t="s">
        <v>1</v>
      </c>
      <c r="B2">
        <v>250</v>
      </c>
      <c r="C2" t="s">
        <v>3</v>
      </c>
    </row>
    <row r="3" spans="1:3" x14ac:dyDescent="0.2">
      <c r="A3" t="s">
        <v>2</v>
      </c>
      <c r="B3">
        <f>2*PI()*SQRT((B1^2+B2^2)/2)</f>
        <v>1196.2828420394387</v>
      </c>
      <c r="C3" t="s">
        <v>3</v>
      </c>
    </row>
    <row r="4" spans="1:3" x14ac:dyDescent="0.2">
      <c r="A4" t="s">
        <v>4</v>
      </c>
      <c r="B4">
        <f>2*PI()*AVERAGE(B1:B2)</f>
        <v>1099.5574287564275</v>
      </c>
      <c r="C4" t="s">
        <v>3</v>
      </c>
    </row>
    <row r="5" spans="1:3" x14ac:dyDescent="0.2">
      <c r="A5" t="s">
        <v>5</v>
      </c>
      <c r="B5">
        <f>B3*B4</f>
        <v>1315381.6858583167</v>
      </c>
      <c r="C5" t="s">
        <v>6</v>
      </c>
    </row>
    <row r="6" spans="1:3" x14ac:dyDescent="0.2">
      <c r="A6" t="s">
        <v>7</v>
      </c>
      <c r="B6">
        <v>1</v>
      </c>
      <c r="C6" t="s">
        <v>8</v>
      </c>
    </row>
    <row r="7" spans="1:3" x14ac:dyDescent="0.2">
      <c r="A7" t="s">
        <v>9</v>
      </c>
      <c r="B7">
        <f>(B6*1000000000)/((14.1/0.8)*(0.00000000000016))</f>
        <v>3.5460992907801415E+20</v>
      </c>
      <c r="C7" t="s">
        <v>10</v>
      </c>
    </row>
    <row r="8" spans="1:3" x14ac:dyDescent="0.2">
      <c r="A8" t="s">
        <v>11</v>
      </c>
      <c r="B8">
        <f>B7/B5</f>
        <v>269587096194533.88</v>
      </c>
      <c r="C8" t="s">
        <v>24</v>
      </c>
    </row>
    <row r="11" spans="1:3" ht="18" x14ac:dyDescent="0.25">
      <c r="A11" s="1" t="s">
        <v>12</v>
      </c>
    </row>
    <row r="12" spans="1:3" x14ac:dyDescent="0.2">
      <c r="A12" t="s">
        <v>13</v>
      </c>
      <c r="B12">
        <f>89+(137*2)+(64*3)+(16*7)</f>
        <v>667</v>
      </c>
      <c r="C12" t="s">
        <v>16</v>
      </c>
    </row>
    <row r="13" spans="1:3" x14ac:dyDescent="0.2">
      <c r="A13" t="s">
        <v>14</v>
      </c>
      <c r="B13" s="2">
        <f>(16*7)/B12</f>
        <v>0.1679160419790105</v>
      </c>
    </row>
    <row r="14" spans="1:3" x14ac:dyDescent="0.2">
      <c r="A14" t="s">
        <v>15</v>
      </c>
      <c r="B14">
        <v>6.3</v>
      </c>
      <c r="C14" t="s">
        <v>16</v>
      </c>
    </row>
    <row r="15" spans="1:3" x14ac:dyDescent="0.2">
      <c r="A15" t="s">
        <v>17</v>
      </c>
      <c r="B15">
        <v>1</v>
      </c>
      <c r="C15" t="s">
        <v>18</v>
      </c>
    </row>
    <row r="16" spans="1:3" x14ac:dyDescent="0.2">
      <c r="A16" t="s">
        <v>19</v>
      </c>
      <c r="B16">
        <f>B12*B15*0.000001*B13*6.022E+23</f>
        <v>6.74464E+19</v>
      </c>
      <c r="C16" t="s">
        <v>20</v>
      </c>
    </row>
    <row r="17" spans="1:3" x14ac:dyDescent="0.2">
      <c r="A17" t="s">
        <v>21</v>
      </c>
      <c r="B17">
        <v>266</v>
      </c>
      <c r="C17" t="s">
        <v>22</v>
      </c>
    </row>
    <row r="18" spans="1:3" x14ac:dyDescent="0.2">
      <c r="A18" t="s">
        <v>23</v>
      </c>
      <c r="B18">
        <f>B8*B17*1E-24</f>
        <v>7.1710167587746006E-8</v>
      </c>
      <c r="C18" t="s">
        <v>25</v>
      </c>
    </row>
    <row r="19" spans="1:3" x14ac:dyDescent="0.2">
      <c r="A19" t="s">
        <v>26</v>
      </c>
      <c r="B19">
        <f>B18*24*3600</f>
        <v>6.1957584795812549E-3</v>
      </c>
    </row>
    <row r="20" spans="1:3" x14ac:dyDescent="0.2">
      <c r="A20" t="s">
        <v>27</v>
      </c>
      <c r="B20">
        <f>B19*30</f>
        <v>0.18587275438743764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Bernstein</dc:creator>
  <cp:lastModifiedBy>Lee Bernstein</cp:lastModifiedBy>
  <dcterms:created xsi:type="dcterms:W3CDTF">2024-04-16T20:42:26Z</dcterms:created>
  <dcterms:modified xsi:type="dcterms:W3CDTF">2024-04-17T00:56:24Z</dcterms:modified>
</cp:coreProperties>
</file>